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nelli/Desktop/"/>
    </mc:Choice>
  </mc:AlternateContent>
  <xr:revisionPtr revIDLastSave="0" documentId="8_{540C4ACF-CD6F-6E40-AA3D-FEAE6D61DCEE}" xr6:coauthVersionLast="36" xr6:coauthVersionMax="36" xr10:uidLastSave="{00000000-0000-0000-0000-000000000000}"/>
  <bookViews>
    <workbookView xWindow="40" yWindow="460" windowWidth="25520" windowHeight="15440" xr2:uid="{9EFD1978-F448-9F43-AE48-A173007A31A3}"/>
  </bookViews>
  <sheets>
    <sheet name="Security Stoplight" sheetId="4" r:id="rId1"/>
    <sheet name="Project List" sheetId="3" r:id="rId2"/>
    <sheet name="ROM Defined" sheetId="2" r:id="rId3"/>
    <sheet name="Calc-Planning" sheetId="5" state="hidden" r:id="rId4"/>
    <sheet name="Calc-UnAssigned" sheetId="6" state="hidden" r:id="rId5"/>
    <sheet name="Calc-InProgress" sheetId="7" state="hidden" r:id="rId6"/>
    <sheet name="Calc-Complete" sheetId="8" state="hidden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8" l="1" a="1"/>
  <c r="E3" i="8" s="1"/>
  <c r="W9" i="4" s="1"/>
  <c r="X9" i="4" s="1"/>
  <c r="E4" i="8" a="1"/>
  <c r="E4" i="8" s="1"/>
  <c r="W10" i="4" s="1"/>
  <c r="X10" i="4" s="1"/>
  <c r="E5" i="8" a="1"/>
  <c r="E5" i="8" s="1"/>
  <c r="W11" i="4" s="1"/>
  <c r="X11" i="4" s="1"/>
  <c r="E6" i="8" a="1"/>
  <c r="E6" i="8" s="1"/>
  <c r="W12" i="4" s="1"/>
  <c r="X12" i="4" s="1"/>
  <c r="E7" i="8" a="1"/>
  <c r="E7" i="8" s="1"/>
  <c r="W13" i="4" s="1"/>
  <c r="X13" i="4" s="1"/>
  <c r="E8" i="8" a="1"/>
  <c r="E8" i="8" s="1"/>
  <c r="W14" i="4" s="1"/>
  <c r="X14" i="4" s="1"/>
  <c r="E9" i="8" a="1"/>
  <c r="E9" i="8" s="1"/>
  <c r="W15" i="4" s="1"/>
  <c r="X15" i="4" s="1"/>
  <c r="E10" i="8" a="1"/>
  <c r="E10" i="8" s="1"/>
  <c r="W16" i="4" s="1"/>
  <c r="X16" i="4" s="1"/>
  <c r="E11" i="8" a="1"/>
  <c r="E11" i="8" s="1"/>
  <c r="W17" i="4" s="1"/>
  <c r="X17" i="4" s="1"/>
  <c r="E12" i="8" a="1"/>
  <c r="E12" i="8" s="1"/>
  <c r="W18" i="4" s="1"/>
  <c r="X18" i="4" s="1"/>
  <c r="E13" i="8" a="1"/>
  <c r="E13" i="8" s="1"/>
  <c r="W19" i="4" s="1"/>
  <c r="X19" i="4" s="1"/>
  <c r="E14" i="8" a="1"/>
  <c r="E14" i="8" s="1"/>
  <c r="W20" i="4" s="1"/>
  <c r="X20" i="4" s="1"/>
  <c r="E15" i="8" a="1"/>
  <c r="E15" i="8" s="1"/>
  <c r="W21" i="4" s="1"/>
  <c r="X21" i="4" s="1"/>
  <c r="E16" i="8" a="1"/>
  <c r="E16" i="8" s="1"/>
  <c r="W22" i="4" s="1"/>
  <c r="X22" i="4" s="1"/>
  <c r="E17" i="8" a="1"/>
  <c r="E17" i="8" s="1"/>
  <c r="W23" i="4" s="1"/>
  <c r="X23" i="4" s="1"/>
  <c r="E18" i="8" a="1"/>
  <c r="E18" i="8" s="1"/>
  <c r="W24" i="4" s="1"/>
  <c r="X24" i="4" s="1"/>
  <c r="E19" i="8" a="1"/>
  <c r="E19" i="8" s="1"/>
  <c r="W25" i="4" s="1"/>
  <c r="X25" i="4" s="1"/>
  <c r="E20" i="8" a="1"/>
  <c r="E20" i="8" s="1"/>
  <c r="W26" i="4" s="1"/>
  <c r="X26" i="4" s="1"/>
  <c r="E21" i="8" a="1"/>
  <c r="E21" i="8" s="1"/>
  <c r="W27" i="4" s="1"/>
  <c r="X27" i="4" s="1"/>
  <c r="E22" i="8" a="1"/>
  <c r="E22" i="8" s="1"/>
  <c r="W28" i="4" s="1"/>
  <c r="X28" i="4" s="1"/>
  <c r="E23" i="8" a="1"/>
  <c r="E23" i="8" s="1"/>
  <c r="W29" i="4" s="1"/>
  <c r="X29" i="4" s="1"/>
  <c r="E24" i="8" a="1"/>
  <c r="E24" i="8" s="1"/>
  <c r="W30" i="4" s="1"/>
  <c r="X30" i="4" s="1"/>
  <c r="E25" i="8" a="1"/>
  <c r="E25" i="8" s="1"/>
  <c r="W31" i="4" s="1"/>
  <c r="X31" i="4" s="1"/>
  <c r="E26" i="8" a="1"/>
  <c r="E26" i="8" s="1"/>
  <c r="W32" i="4" s="1"/>
  <c r="X32" i="4" s="1"/>
  <c r="E27" i="8" a="1"/>
  <c r="E27" i="8" s="1"/>
  <c r="W33" i="4" s="1"/>
  <c r="X33" i="4" s="1"/>
  <c r="E28" i="8" a="1"/>
  <c r="E28" i="8" s="1"/>
  <c r="W34" i="4" s="1"/>
  <c r="X34" i="4" s="1"/>
  <c r="E29" i="8" a="1"/>
  <c r="E29" i="8" s="1"/>
  <c r="W35" i="4" s="1"/>
  <c r="X35" i="4" s="1"/>
  <c r="E30" i="8" a="1"/>
  <c r="E30" i="8" s="1"/>
  <c r="W36" i="4" s="1"/>
  <c r="X36" i="4" s="1"/>
  <c r="E31" i="8" a="1"/>
  <c r="E31" i="8" s="1"/>
  <c r="W37" i="4" s="1"/>
  <c r="X37" i="4" s="1"/>
  <c r="E32" i="8" a="1"/>
  <c r="E32" i="8" s="1"/>
  <c r="W38" i="4" s="1"/>
  <c r="X38" i="4" s="1"/>
  <c r="E33" i="8" a="1"/>
  <c r="E33" i="8" s="1"/>
  <c r="W39" i="4" s="1"/>
  <c r="X39" i="4" s="1"/>
  <c r="E34" i="8" a="1"/>
  <c r="E34" i="8" s="1"/>
  <c r="W40" i="4" s="1"/>
  <c r="X40" i="4" s="1"/>
  <c r="E35" i="8" a="1"/>
  <c r="E35" i="8" s="1"/>
  <c r="W41" i="4" s="1"/>
  <c r="X41" i="4" s="1"/>
  <c r="E36" i="8" a="1"/>
  <c r="E36" i="8" s="1"/>
  <c r="W42" i="4" s="1"/>
  <c r="X42" i="4" s="1"/>
  <c r="E37" i="8" a="1"/>
  <c r="E37" i="8" s="1"/>
  <c r="W43" i="4" s="1"/>
  <c r="X43" i="4" s="1"/>
  <c r="E38" i="8" a="1"/>
  <c r="E38" i="8" s="1"/>
  <c r="W44" i="4" s="1"/>
  <c r="X44" i="4" s="1"/>
  <c r="E39" i="8" a="1"/>
  <c r="E39" i="8" s="1"/>
  <c r="W45" i="4" s="1"/>
  <c r="X45" i="4" s="1"/>
  <c r="E40" i="8" a="1"/>
  <c r="E40" i="8" s="1"/>
  <c r="W46" i="4" s="1"/>
  <c r="X46" i="4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2" i="8" a="1"/>
  <c r="E2" i="8" s="1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 s="1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 s="1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2" i="7" a="1"/>
  <c r="E2" i="7" s="1"/>
  <c r="E3" i="5" a="1"/>
  <c r="E3" i="5" s="1"/>
  <c r="J9" i="4" s="1"/>
  <c r="E4" i="5" a="1"/>
  <c r="E4" i="5" s="1"/>
  <c r="J10" i="4" s="1"/>
  <c r="E5" i="5" a="1"/>
  <c r="E5" i="5" s="1"/>
  <c r="J11" i="4" s="1"/>
  <c r="E6" i="5" a="1"/>
  <c r="E6" i="5" s="1"/>
  <c r="J12" i="4" s="1"/>
  <c r="E7" i="5" a="1"/>
  <c r="E7" i="5" s="1"/>
  <c r="J13" i="4" s="1"/>
  <c r="E8" i="5" a="1"/>
  <c r="E8" i="5" s="1"/>
  <c r="J14" i="4" s="1"/>
  <c r="E9" i="5" a="1"/>
  <c r="E9" i="5" s="1"/>
  <c r="J15" i="4" s="1"/>
  <c r="E10" i="5" a="1"/>
  <c r="E10" i="5" s="1"/>
  <c r="J16" i="4" s="1"/>
  <c r="E11" i="5" a="1"/>
  <c r="E11" i="5" s="1"/>
  <c r="J17" i="4" s="1"/>
  <c r="E12" i="5" a="1"/>
  <c r="E12" i="5" s="1"/>
  <c r="J18" i="4" s="1"/>
  <c r="E13" i="5" a="1"/>
  <c r="E13" i="5" s="1"/>
  <c r="J19" i="4" s="1"/>
  <c r="E14" i="5" a="1"/>
  <c r="E14" i="5" s="1"/>
  <c r="J20" i="4" s="1"/>
  <c r="E15" i="5" a="1"/>
  <c r="E15" i="5" s="1"/>
  <c r="J21" i="4" s="1"/>
  <c r="E16" i="5" a="1"/>
  <c r="E16" i="5" s="1"/>
  <c r="J22" i="4" s="1"/>
  <c r="E17" i="5" a="1"/>
  <c r="E17" i="5" s="1"/>
  <c r="J23" i="4" s="1"/>
  <c r="E18" i="5" a="1"/>
  <c r="E18" i="5" s="1"/>
  <c r="J24" i="4" s="1"/>
  <c r="E19" i="5" a="1"/>
  <c r="E19" i="5" s="1"/>
  <c r="J25" i="4" s="1"/>
  <c r="E20" i="5" a="1"/>
  <c r="E20" i="5" s="1"/>
  <c r="J26" i="4" s="1"/>
  <c r="E21" i="5" a="1"/>
  <c r="E21" i="5" s="1"/>
  <c r="J27" i="4" s="1"/>
  <c r="E22" i="5" a="1"/>
  <c r="E22" i="5" s="1"/>
  <c r="J28" i="4" s="1"/>
  <c r="E23" i="5" a="1"/>
  <c r="E23" i="5" s="1"/>
  <c r="J29" i="4" s="1"/>
  <c r="E24" i="5" a="1"/>
  <c r="E24" i="5" s="1"/>
  <c r="J30" i="4" s="1"/>
  <c r="E25" i="5" a="1"/>
  <c r="E25" i="5" s="1"/>
  <c r="J31" i="4" s="1"/>
  <c r="E26" i="5" a="1"/>
  <c r="E26" i="5" s="1"/>
  <c r="J32" i="4" s="1"/>
  <c r="E27" i="5" a="1"/>
  <c r="E27" i="5" s="1"/>
  <c r="J33" i="4" s="1"/>
  <c r="E28" i="5" a="1"/>
  <c r="E28" i="5" s="1"/>
  <c r="J34" i="4" s="1"/>
  <c r="E29" i="5" a="1"/>
  <c r="E29" i="5" s="1"/>
  <c r="J35" i="4" s="1"/>
  <c r="E30" i="5" a="1"/>
  <c r="E30" i="5" s="1"/>
  <c r="J36" i="4" s="1"/>
  <c r="E31" i="5" a="1"/>
  <c r="E31" i="5" s="1"/>
  <c r="J37" i="4" s="1"/>
  <c r="E32" i="5" a="1"/>
  <c r="E32" i="5" s="1"/>
  <c r="J38" i="4" s="1"/>
  <c r="E33" i="5" a="1"/>
  <c r="E33" i="5" s="1"/>
  <c r="J39" i="4" s="1"/>
  <c r="E34" i="5" a="1"/>
  <c r="E34" i="5" s="1"/>
  <c r="J40" i="4" s="1"/>
  <c r="E35" i="5" a="1"/>
  <c r="E35" i="5" s="1"/>
  <c r="J41" i="4" s="1"/>
  <c r="E36" i="5" a="1"/>
  <c r="E36" i="5" s="1"/>
  <c r="J42" i="4" s="1"/>
  <c r="E37" i="5" a="1"/>
  <c r="E37" i="5" s="1"/>
  <c r="J43" i="4" s="1"/>
  <c r="E38" i="5" a="1"/>
  <c r="E38" i="5" s="1"/>
  <c r="J44" i="4" s="1"/>
  <c r="E39" i="5" a="1"/>
  <c r="E39" i="5" s="1"/>
  <c r="J45" i="4" s="1"/>
  <c r="E40" i="5" a="1"/>
  <c r="E40" i="5" s="1"/>
  <c r="J46" i="4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2" i="5" a="1"/>
  <c r="E2" i="5" s="1"/>
  <c r="E3" i="6" a="1"/>
  <c r="E3" i="6" s="1"/>
  <c r="Q9" i="4" s="1"/>
  <c r="E4" i="6" a="1"/>
  <c r="E4" i="6" s="1"/>
  <c r="Q10" i="4" s="1"/>
  <c r="E5" i="6" a="1"/>
  <c r="E5" i="6" s="1"/>
  <c r="Q11" i="4" s="1"/>
  <c r="E6" i="6" a="1"/>
  <c r="E6" i="6" s="1"/>
  <c r="Q12" i="4" s="1"/>
  <c r="E7" i="6" a="1"/>
  <c r="E7" i="6" s="1"/>
  <c r="Q13" i="4" s="1"/>
  <c r="E8" i="6" a="1"/>
  <c r="E8" i="6" s="1"/>
  <c r="Q14" i="4" s="1"/>
  <c r="E9" i="6" a="1"/>
  <c r="E9" i="6" s="1"/>
  <c r="Q15" i="4" s="1"/>
  <c r="E10" i="6" a="1"/>
  <c r="E10" i="6" s="1"/>
  <c r="Q16" i="4" s="1"/>
  <c r="E11" i="6" a="1"/>
  <c r="E11" i="6" s="1"/>
  <c r="Q17" i="4" s="1"/>
  <c r="E12" i="6" a="1"/>
  <c r="E12" i="6" s="1"/>
  <c r="Q18" i="4" s="1"/>
  <c r="E13" i="6" a="1"/>
  <c r="E13" i="6" s="1"/>
  <c r="Q19" i="4" s="1"/>
  <c r="E14" i="6" a="1"/>
  <c r="E14" i="6" s="1"/>
  <c r="Q20" i="4" s="1"/>
  <c r="E15" i="6" a="1"/>
  <c r="E15" i="6" s="1"/>
  <c r="Q21" i="4" s="1"/>
  <c r="E16" i="6" a="1"/>
  <c r="E16" i="6" s="1"/>
  <c r="Q22" i="4" s="1"/>
  <c r="E17" i="6" a="1"/>
  <c r="E17" i="6" s="1"/>
  <c r="Q23" i="4" s="1"/>
  <c r="E18" i="6" a="1"/>
  <c r="E18" i="6" s="1"/>
  <c r="Q24" i="4" s="1"/>
  <c r="E19" i="6" a="1"/>
  <c r="E19" i="6" s="1"/>
  <c r="Q25" i="4" s="1"/>
  <c r="E20" i="6" a="1"/>
  <c r="E20" i="6" s="1"/>
  <c r="Q26" i="4" s="1"/>
  <c r="E21" i="6" a="1"/>
  <c r="E21" i="6" s="1"/>
  <c r="Q27" i="4" s="1"/>
  <c r="E22" i="6" a="1"/>
  <c r="E22" i="6" s="1"/>
  <c r="Q28" i="4" s="1"/>
  <c r="E23" i="6" a="1"/>
  <c r="E23" i="6" s="1"/>
  <c r="Q29" i="4" s="1"/>
  <c r="E24" i="6" a="1"/>
  <c r="E24" i="6" s="1"/>
  <c r="Q30" i="4" s="1"/>
  <c r="E25" i="6" a="1"/>
  <c r="E25" i="6" s="1"/>
  <c r="Q31" i="4" s="1"/>
  <c r="E26" i="6" a="1"/>
  <c r="E26" i="6" s="1"/>
  <c r="Q32" i="4" s="1"/>
  <c r="E27" i="6" a="1"/>
  <c r="E27" i="6" s="1"/>
  <c r="Q33" i="4" s="1"/>
  <c r="E28" i="6" a="1"/>
  <c r="E28" i="6" s="1"/>
  <c r="Q34" i="4" s="1"/>
  <c r="E29" i="6" a="1"/>
  <c r="E29" i="6" s="1"/>
  <c r="Q35" i="4" s="1"/>
  <c r="E30" i="6" a="1"/>
  <c r="E30" i="6" s="1"/>
  <c r="Q36" i="4" s="1"/>
  <c r="E31" i="6" a="1"/>
  <c r="E31" i="6" s="1"/>
  <c r="Q37" i="4" s="1"/>
  <c r="E32" i="6" a="1"/>
  <c r="E32" i="6" s="1"/>
  <c r="Q38" i="4" s="1"/>
  <c r="E33" i="6" a="1"/>
  <c r="E33" i="6" s="1"/>
  <c r="Q39" i="4" s="1"/>
  <c r="E34" i="6" a="1"/>
  <c r="E34" i="6" s="1"/>
  <c r="Q40" i="4" s="1"/>
  <c r="E35" i="6" a="1"/>
  <c r="E35" i="6" s="1"/>
  <c r="Q41" i="4" s="1"/>
  <c r="E36" i="6" a="1"/>
  <c r="E36" i="6" s="1"/>
  <c r="Q42" i="4" s="1"/>
  <c r="E37" i="6" a="1"/>
  <c r="E37" i="6" s="1"/>
  <c r="Q43" i="4" s="1"/>
  <c r="E38" i="6" a="1"/>
  <c r="E38" i="6" s="1"/>
  <c r="Q44" i="4" s="1"/>
  <c r="E39" i="6" a="1"/>
  <c r="E39" i="6" s="1"/>
  <c r="Q45" i="4" s="1"/>
  <c r="E40" i="6" a="1"/>
  <c r="E40" i="6" s="1"/>
  <c r="Q46" i="4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2" i="6" a="1"/>
  <c r="E2" i="6" s="1"/>
  <c r="S43" i="4" l="1"/>
  <c r="R43" i="4"/>
  <c r="S35" i="4"/>
  <c r="R35" i="4"/>
  <c r="S31" i="4"/>
  <c r="R31" i="4"/>
  <c r="S23" i="4"/>
  <c r="R23" i="4"/>
  <c r="S15" i="4"/>
  <c r="R15" i="4"/>
  <c r="R42" i="4"/>
  <c r="S42" i="4"/>
  <c r="R34" i="4"/>
  <c r="S34" i="4"/>
  <c r="R26" i="4"/>
  <c r="S26" i="4"/>
  <c r="R18" i="4"/>
  <c r="S18" i="4"/>
  <c r="R10" i="4"/>
  <c r="S10" i="4"/>
  <c r="R37" i="4"/>
  <c r="S37" i="4"/>
  <c r="R29" i="4"/>
  <c r="S29" i="4"/>
  <c r="R21" i="4"/>
  <c r="S21" i="4"/>
  <c r="R13" i="4"/>
  <c r="S13" i="4"/>
  <c r="R9" i="4"/>
  <c r="S9" i="4"/>
  <c r="S39" i="4"/>
  <c r="R39" i="4"/>
  <c r="S27" i="4"/>
  <c r="R27" i="4"/>
  <c r="S19" i="4"/>
  <c r="R19" i="4"/>
  <c r="S11" i="4"/>
  <c r="R11" i="4"/>
  <c r="R46" i="4"/>
  <c r="S46" i="4"/>
  <c r="R38" i="4"/>
  <c r="S38" i="4"/>
  <c r="R30" i="4"/>
  <c r="S30" i="4"/>
  <c r="R22" i="4"/>
  <c r="S22" i="4"/>
  <c r="R14" i="4"/>
  <c r="S14" i="4"/>
  <c r="R45" i="4"/>
  <c r="S45" i="4"/>
  <c r="R41" i="4"/>
  <c r="S41" i="4"/>
  <c r="R33" i="4"/>
  <c r="S33" i="4"/>
  <c r="R25" i="4"/>
  <c r="S25" i="4"/>
  <c r="R17" i="4"/>
  <c r="S17" i="4"/>
  <c r="S44" i="4"/>
  <c r="R44" i="4"/>
  <c r="S40" i="4"/>
  <c r="R40" i="4"/>
  <c r="S36" i="4"/>
  <c r="R36" i="4"/>
  <c r="S32" i="4"/>
  <c r="R32" i="4"/>
  <c r="S28" i="4"/>
  <c r="R28" i="4"/>
  <c r="S24" i="4"/>
  <c r="R24" i="4"/>
  <c r="S20" i="4"/>
  <c r="R20" i="4"/>
  <c r="S16" i="4"/>
  <c r="R16" i="4"/>
  <c r="S12" i="4"/>
  <c r="R12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H40" i="4"/>
  <c r="L41" i="4"/>
  <c r="L42" i="4"/>
  <c r="K43" i="4"/>
  <c r="H44" i="4"/>
  <c r="L45" i="4"/>
  <c r="L46" i="4"/>
  <c r="D5" i="4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2" i="5" a="1"/>
  <c r="D2" i="5" s="1"/>
  <c r="W8" i="4"/>
  <c r="X8" i="4" s="1"/>
  <c r="D2" i="8" a="1"/>
  <c r="D2" i="8" s="1"/>
  <c r="C2" i="8" a="1"/>
  <c r="C2" i="8" s="1"/>
  <c r="A2" i="8" a="1"/>
  <c r="A2" i="8" s="1"/>
  <c r="A5" i="8"/>
  <c r="A9" i="8"/>
  <c r="A13" i="8"/>
  <c r="A17" i="8"/>
  <c r="A21" i="8"/>
  <c r="A25" i="8"/>
  <c r="A29" i="8"/>
  <c r="A33" i="8"/>
  <c r="A37" i="8"/>
  <c r="A41" i="8"/>
  <c r="A45" i="8"/>
  <c r="A49" i="8"/>
  <c r="A53" i="8"/>
  <c r="A57" i="8"/>
  <c r="A61" i="8"/>
  <c r="A65" i="8"/>
  <c r="A69" i="8"/>
  <c r="D72" i="8" a="1"/>
  <c r="D72" i="8" s="1"/>
  <c r="D71" i="8" a="1"/>
  <c r="D71" i="8" s="1"/>
  <c r="D70" i="8" a="1"/>
  <c r="D70" i="8" s="1"/>
  <c r="D69" i="8" a="1"/>
  <c r="D69" i="8" s="1"/>
  <c r="D68" i="8" a="1"/>
  <c r="D68" i="8" s="1"/>
  <c r="D67" i="8" a="1"/>
  <c r="D67" i="8" s="1"/>
  <c r="D66" i="8" a="1"/>
  <c r="D66" i="8" s="1"/>
  <c r="D65" i="8" a="1"/>
  <c r="D65" i="8" s="1"/>
  <c r="D64" i="8" a="1"/>
  <c r="D64" i="8" s="1"/>
  <c r="D63" i="8" a="1"/>
  <c r="D63" i="8" s="1"/>
  <c r="D62" i="8" a="1"/>
  <c r="D62" i="8" s="1"/>
  <c r="D61" i="8" a="1"/>
  <c r="D61" i="8" s="1"/>
  <c r="D60" i="8" a="1"/>
  <c r="D60" i="8" s="1"/>
  <c r="D59" i="8" a="1"/>
  <c r="D59" i="8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D51" i="8" a="1"/>
  <c r="D51" i="8" s="1"/>
  <c r="D50" i="8" a="1"/>
  <c r="D50" i="8" s="1"/>
  <c r="D49" i="8" a="1"/>
  <c r="D49" i="8" s="1"/>
  <c r="D48" i="8" a="1"/>
  <c r="D48" i="8" s="1"/>
  <c r="D47" i="8" a="1"/>
  <c r="D47" i="8" s="1"/>
  <c r="D46" i="8" a="1"/>
  <c r="D46" i="8" s="1"/>
  <c r="D45" i="8" a="1"/>
  <c r="D45" i="8" s="1"/>
  <c r="D44" i="8" a="1"/>
  <c r="D44" i="8" s="1"/>
  <c r="D43" i="8" a="1"/>
  <c r="D43" i="8" s="1"/>
  <c r="D42" i="8" a="1"/>
  <c r="D42" i="8" s="1"/>
  <c r="D41" i="8" a="1"/>
  <c r="D41" i="8" s="1"/>
  <c r="D40" i="8" a="1"/>
  <c r="D40" i="8" s="1"/>
  <c r="D39" i="8" a="1"/>
  <c r="D39" i="8" s="1"/>
  <c r="D38" i="8" a="1"/>
  <c r="D38" i="8" s="1"/>
  <c r="D37" i="8" a="1"/>
  <c r="D37" i="8" s="1"/>
  <c r="D36" i="8" a="1"/>
  <c r="D36" i="8" s="1"/>
  <c r="D35" i="8" a="1"/>
  <c r="D35" i="8" s="1"/>
  <c r="D34" i="8" a="1"/>
  <c r="D34" i="8" s="1"/>
  <c r="D33" i="8" a="1"/>
  <c r="D33" i="8" s="1"/>
  <c r="D32" i="8" a="1"/>
  <c r="D32" i="8" s="1"/>
  <c r="D31" i="8" a="1"/>
  <c r="D31" i="8" s="1"/>
  <c r="D30" i="8" a="1"/>
  <c r="D30" i="8" s="1"/>
  <c r="D29" i="8" a="1"/>
  <c r="D29" i="8" s="1"/>
  <c r="D28" i="8" a="1"/>
  <c r="D28" i="8" s="1"/>
  <c r="D27" i="8" a="1"/>
  <c r="D27" i="8" s="1"/>
  <c r="D26" i="8" a="1"/>
  <c r="D26" i="8" s="1"/>
  <c r="D25" i="8" a="1"/>
  <c r="D25" i="8" s="1"/>
  <c r="D24" i="8" a="1"/>
  <c r="D24" i="8" s="1"/>
  <c r="D23" i="8" a="1"/>
  <c r="D23" i="8" s="1"/>
  <c r="D22" i="8" a="1"/>
  <c r="D22" i="8" s="1"/>
  <c r="D21" i="8" a="1"/>
  <c r="D21" i="8" s="1"/>
  <c r="D20" i="8" a="1"/>
  <c r="D20" i="8" s="1"/>
  <c r="D19" i="8" a="1"/>
  <c r="D19" i="8" s="1"/>
  <c r="D18" i="8" a="1"/>
  <c r="D18" i="8" s="1"/>
  <c r="D17" i="8" a="1"/>
  <c r="D17" i="8" s="1"/>
  <c r="D16" i="8" a="1"/>
  <c r="D16" i="8" s="1"/>
  <c r="D15" i="8" a="1"/>
  <c r="D15" i="8" s="1"/>
  <c r="D14" i="8" a="1"/>
  <c r="D14" i="8" s="1"/>
  <c r="D13" i="8" a="1"/>
  <c r="D13" i="8" s="1"/>
  <c r="D12" i="8" a="1"/>
  <c r="D12" i="8" s="1"/>
  <c r="D11" i="8" a="1"/>
  <c r="D11" i="8" s="1"/>
  <c r="D10" i="8" a="1"/>
  <c r="D10" i="8" s="1"/>
  <c r="D9" i="8" a="1"/>
  <c r="D9" i="8" s="1"/>
  <c r="D8" i="8" a="1"/>
  <c r="D8" i="8" s="1"/>
  <c r="D7" i="8" a="1"/>
  <c r="D7" i="8" s="1"/>
  <c r="D6" i="8" a="1"/>
  <c r="D6" i="8" s="1"/>
  <c r="D5" i="8" a="1"/>
  <c r="D5" i="8" s="1"/>
  <c r="D4" i="8" a="1"/>
  <c r="D4" i="8" s="1"/>
  <c r="D3" i="8" a="1"/>
  <c r="D3" i="8" s="1"/>
  <c r="B2" i="8" a="1"/>
  <c r="B68" i="8" s="1"/>
  <c r="C8" i="4"/>
  <c r="D2" i="7" a="1"/>
  <c r="D2" i="7" s="1"/>
  <c r="C2" i="7" a="1"/>
  <c r="C2" i="7" s="1"/>
  <c r="A2" i="7" a="1"/>
  <c r="A2" i="7" s="1"/>
  <c r="A5" i="7"/>
  <c r="A9" i="7"/>
  <c r="A13" i="7"/>
  <c r="A17" i="7"/>
  <c r="A21" i="7"/>
  <c r="A25" i="7"/>
  <c r="A29" i="7"/>
  <c r="A33" i="7"/>
  <c r="A37" i="7"/>
  <c r="A41" i="7"/>
  <c r="A45" i="7"/>
  <c r="A49" i="7"/>
  <c r="A53" i="7"/>
  <c r="A57" i="7"/>
  <c r="A61" i="7"/>
  <c r="A65" i="7"/>
  <c r="A69" i="7"/>
  <c r="D72" i="7" a="1"/>
  <c r="D72" i="7" s="1"/>
  <c r="D71" i="7" a="1"/>
  <c r="D71" i="7" s="1"/>
  <c r="D70" i="7" a="1"/>
  <c r="D70" i="7" s="1"/>
  <c r="D69" i="7" a="1"/>
  <c r="D69" i="7" s="1"/>
  <c r="D68" i="7" a="1"/>
  <c r="D68" i="7" s="1"/>
  <c r="D67" i="7" a="1"/>
  <c r="D67" i="7" s="1"/>
  <c r="D66" i="7" a="1"/>
  <c r="D66" i="7" s="1"/>
  <c r="D65" i="7" a="1"/>
  <c r="D65" i="7" s="1"/>
  <c r="D64" i="7" a="1"/>
  <c r="D64" i="7" s="1"/>
  <c r="D63" i="7" a="1"/>
  <c r="D63" i="7" s="1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D57" i="7" a="1"/>
  <c r="D57" i="7" s="1"/>
  <c r="D56" i="7" a="1"/>
  <c r="D56" i="7" s="1"/>
  <c r="D55" i="7" a="1"/>
  <c r="D55" i="7" s="1"/>
  <c r="D54" i="7" a="1"/>
  <c r="D54" i="7" s="1"/>
  <c r="D53" i="7" a="1"/>
  <c r="D53" i="7" s="1"/>
  <c r="D52" i="7" a="1"/>
  <c r="D52" i="7" s="1"/>
  <c r="D51" i="7" a="1"/>
  <c r="D51" i="7" s="1"/>
  <c r="D50" i="7" a="1"/>
  <c r="D50" i="7" s="1"/>
  <c r="D49" i="7" a="1"/>
  <c r="D49" i="7" s="1"/>
  <c r="D48" i="7" a="1"/>
  <c r="D48" i="7" s="1"/>
  <c r="D47" i="7" a="1"/>
  <c r="D47" i="7" s="1"/>
  <c r="D46" i="7" a="1"/>
  <c r="D46" i="7" s="1"/>
  <c r="D45" i="7" a="1"/>
  <c r="D45" i="7" s="1"/>
  <c r="D44" i="7" a="1"/>
  <c r="D44" i="7" s="1"/>
  <c r="D43" i="7" a="1"/>
  <c r="D43" i="7" s="1"/>
  <c r="D42" i="7" a="1"/>
  <c r="D42" i="7" s="1"/>
  <c r="D41" i="7" a="1"/>
  <c r="D41" i="7" s="1"/>
  <c r="C46" i="4"/>
  <c r="D40" i="7" a="1"/>
  <c r="D40" i="7" s="1"/>
  <c r="C45" i="4"/>
  <c r="D39" i="7" a="1"/>
  <c r="D39" i="7" s="1"/>
  <c r="C44" i="4"/>
  <c r="D38" i="7" a="1"/>
  <c r="D38" i="7" s="1"/>
  <c r="C43" i="4"/>
  <c r="D37" i="7" a="1"/>
  <c r="D37" i="7" s="1"/>
  <c r="C42" i="4"/>
  <c r="D36" i="7" a="1"/>
  <c r="D36" i="7" s="1"/>
  <c r="C41" i="4"/>
  <c r="D35" i="7" a="1"/>
  <c r="D35" i="7" s="1"/>
  <c r="C40" i="4"/>
  <c r="D34" i="7" a="1"/>
  <c r="D34" i="7" s="1"/>
  <c r="C39" i="4"/>
  <c r="D33" i="7" a="1"/>
  <c r="D33" i="7" s="1"/>
  <c r="C38" i="4"/>
  <c r="D32" i="7" a="1"/>
  <c r="D32" i="7" s="1"/>
  <c r="C37" i="4"/>
  <c r="D31" i="7" a="1"/>
  <c r="D31" i="7" s="1"/>
  <c r="C36" i="4"/>
  <c r="D30" i="7" a="1"/>
  <c r="D30" i="7" s="1"/>
  <c r="C35" i="4"/>
  <c r="D29" i="7" a="1"/>
  <c r="D29" i="7" s="1"/>
  <c r="C34" i="4"/>
  <c r="D28" i="7" a="1"/>
  <c r="D28" i="7" s="1"/>
  <c r="C33" i="4"/>
  <c r="D27" i="7" a="1"/>
  <c r="D27" i="7" s="1"/>
  <c r="C32" i="4"/>
  <c r="D26" i="7" a="1"/>
  <c r="D26" i="7" s="1"/>
  <c r="C31" i="4"/>
  <c r="D25" i="7" a="1"/>
  <c r="D25" i="7" s="1"/>
  <c r="C30" i="4"/>
  <c r="D24" i="7" a="1"/>
  <c r="D24" i="7" s="1"/>
  <c r="C29" i="4"/>
  <c r="D23" i="7" a="1"/>
  <c r="D23" i="7" s="1"/>
  <c r="C28" i="4"/>
  <c r="D22" i="7" a="1"/>
  <c r="D22" i="7" s="1"/>
  <c r="C27" i="4"/>
  <c r="D21" i="7" a="1"/>
  <c r="D21" i="7" s="1"/>
  <c r="C26" i="4"/>
  <c r="D20" i="7" a="1"/>
  <c r="D20" i="7" s="1"/>
  <c r="C25" i="4"/>
  <c r="D19" i="7" a="1"/>
  <c r="D19" i="7" s="1"/>
  <c r="C24" i="4"/>
  <c r="D18" i="7" a="1"/>
  <c r="D18" i="7" s="1"/>
  <c r="C23" i="4"/>
  <c r="D17" i="7" a="1"/>
  <c r="D17" i="7" s="1"/>
  <c r="C22" i="4"/>
  <c r="D16" i="7" a="1"/>
  <c r="D16" i="7" s="1"/>
  <c r="C21" i="4"/>
  <c r="D15" i="7" a="1"/>
  <c r="D15" i="7" s="1"/>
  <c r="C20" i="4"/>
  <c r="D14" i="7" a="1"/>
  <c r="D14" i="7" s="1"/>
  <c r="C19" i="4"/>
  <c r="D13" i="7" a="1"/>
  <c r="D13" i="7" s="1"/>
  <c r="C18" i="4"/>
  <c r="D12" i="7" a="1"/>
  <c r="D12" i="7" s="1"/>
  <c r="C17" i="4"/>
  <c r="D11" i="7" a="1"/>
  <c r="D11" i="7" s="1"/>
  <c r="C16" i="4"/>
  <c r="D10" i="7" a="1"/>
  <c r="D10" i="7" s="1"/>
  <c r="C15" i="4"/>
  <c r="D9" i="7" a="1"/>
  <c r="D9" i="7" s="1"/>
  <c r="C14" i="4"/>
  <c r="D8" i="7" a="1"/>
  <c r="D8" i="7" s="1"/>
  <c r="C13" i="4"/>
  <c r="D7" i="7" a="1"/>
  <c r="D7" i="7" s="1"/>
  <c r="C12" i="4"/>
  <c r="D6" i="7" a="1"/>
  <c r="D6" i="7" s="1"/>
  <c r="C11" i="4"/>
  <c r="D5" i="7" a="1"/>
  <c r="D5" i="7" s="1"/>
  <c r="C10" i="4"/>
  <c r="D4" i="7" a="1"/>
  <c r="D4" i="7" s="1"/>
  <c r="C9" i="4"/>
  <c r="D3" i="7" a="1"/>
  <c r="D3" i="7" s="1"/>
  <c r="B52" i="7"/>
  <c r="B20" i="7"/>
  <c r="B2" i="7" a="1"/>
  <c r="B71" i="7" s="1"/>
  <c r="J8" i="4"/>
  <c r="C2" i="5" a="1"/>
  <c r="C2" i="5" s="1"/>
  <c r="A2" i="5" a="1"/>
  <c r="A2" i="5" s="1"/>
  <c r="Q8" i="4"/>
  <c r="D2" i="6" a="1"/>
  <c r="D2" i="6" s="1"/>
  <c r="C2" i="6" a="1"/>
  <c r="C2" i="6" s="1"/>
  <c r="A2" i="6" a="1"/>
  <c r="A2" i="6" s="1"/>
  <c r="A5" i="6"/>
  <c r="A9" i="6"/>
  <c r="A13" i="6"/>
  <c r="A17" i="6"/>
  <c r="A21" i="6"/>
  <c r="A25" i="6"/>
  <c r="A29" i="6"/>
  <c r="A33" i="6"/>
  <c r="A37" i="6"/>
  <c r="A41" i="6"/>
  <c r="A45" i="6"/>
  <c r="A49" i="6"/>
  <c r="A53" i="6"/>
  <c r="A57" i="6"/>
  <c r="A61" i="6"/>
  <c r="A65" i="6"/>
  <c r="A69" i="6"/>
  <c r="D72" i="6" a="1"/>
  <c r="D72" i="6" s="1"/>
  <c r="D71" i="6" a="1"/>
  <c r="D71" i="6" s="1"/>
  <c r="D70" i="6" a="1"/>
  <c r="D70" i="6" s="1"/>
  <c r="D69" i="6" a="1"/>
  <c r="D69" i="6" s="1"/>
  <c r="D68" i="6" a="1"/>
  <c r="D68" i="6" s="1"/>
  <c r="D67" i="6" a="1"/>
  <c r="D67" i="6" s="1"/>
  <c r="D66" i="6" a="1"/>
  <c r="D66" i="6" s="1"/>
  <c r="D65" i="6" a="1"/>
  <c r="D65" i="6" s="1"/>
  <c r="D64" i="6" a="1"/>
  <c r="D64" i="6" s="1"/>
  <c r="D63" i="6" a="1"/>
  <c r="D63" i="6" s="1"/>
  <c r="D62" i="6" a="1"/>
  <c r="D62" i="6" s="1"/>
  <c r="D61" i="6" a="1"/>
  <c r="D61" i="6" s="1"/>
  <c r="D60" i="6" a="1"/>
  <c r="D60" i="6" s="1"/>
  <c r="D59" i="6" a="1"/>
  <c r="D59" i="6" s="1"/>
  <c r="D58" i="6" a="1"/>
  <c r="D58" i="6" s="1"/>
  <c r="D57" i="6" a="1"/>
  <c r="D57" i="6" s="1"/>
  <c r="D56" i="6" a="1"/>
  <c r="D56" i="6" s="1"/>
  <c r="D55" i="6" a="1"/>
  <c r="D55" i="6" s="1"/>
  <c r="D54" i="6" a="1"/>
  <c r="D54" i="6" s="1"/>
  <c r="D53" i="6" a="1"/>
  <c r="D53" i="6" s="1"/>
  <c r="D52" i="6" a="1"/>
  <c r="D52" i="6" s="1"/>
  <c r="D51" i="6" a="1"/>
  <c r="D51" i="6" s="1"/>
  <c r="D50" i="6" a="1"/>
  <c r="D50" i="6" s="1"/>
  <c r="D49" i="6" a="1"/>
  <c r="D49" i="6" s="1"/>
  <c r="D48" i="6" a="1"/>
  <c r="D48" i="6" s="1"/>
  <c r="D47" i="6" a="1"/>
  <c r="D47" i="6" s="1"/>
  <c r="D46" i="6" a="1"/>
  <c r="D46" i="6" s="1"/>
  <c r="D45" i="6" a="1"/>
  <c r="D45" i="6" s="1"/>
  <c r="D44" i="6" a="1"/>
  <c r="D44" i="6" s="1"/>
  <c r="D43" i="6" a="1"/>
  <c r="D43" i="6" s="1"/>
  <c r="D42" i="6" a="1"/>
  <c r="D42" i="6" s="1"/>
  <c r="D41" i="6" a="1"/>
  <c r="D41" i="6" s="1"/>
  <c r="D40" i="6" a="1"/>
  <c r="D40" i="6" s="1"/>
  <c r="D39" i="6" a="1"/>
  <c r="D39" i="6" s="1"/>
  <c r="D38" i="6" a="1"/>
  <c r="D38" i="6" s="1"/>
  <c r="D37" i="6" a="1"/>
  <c r="D37" i="6" s="1"/>
  <c r="D36" i="6" a="1"/>
  <c r="D36" i="6" s="1"/>
  <c r="D35" i="6" a="1"/>
  <c r="D35" i="6" s="1"/>
  <c r="D34" i="6" a="1"/>
  <c r="D34" i="6" s="1"/>
  <c r="D33" i="6" a="1"/>
  <c r="D33" i="6" s="1"/>
  <c r="D32" i="6" a="1"/>
  <c r="D32" i="6" s="1"/>
  <c r="D31" i="6" a="1"/>
  <c r="D31" i="6" s="1"/>
  <c r="D30" i="6" a="1"/>
  <c r="D30" i="6" s="1"/>
  <c r="D29" i="6" a="1"/>
  <c r="D29" i="6" s="1"/>
  <c r="D28" i="6" a="1"/>
  <c r="D28" i="6" s="1"/>
  <c r="D27" i="6" a="1"/>
  <c r="D27" i="6" s="1"/>
  <c r="D26" i="6" a="1"/>
  <c r="D26" i="6" s="1"/>
  <c r="D25" i="6" a="1"/>
  <c r="D25" i="6" s="1"/>
  <c r="D24" i="6" a="1"/>
  <c r="D24" i="6" s="1"/>
  <c r="D23" i="6" a="1"/>
  <c r="D23" i="6" s="1"/>
  <c r="D22" i="6" a="1"/>
  <c r="D22" i="6" s="1"/>
  <c r="D21" i="6" a="1"/>
  <c r="D21" i="6" s="1"/>
  <c r="D20" i="6" a="1"/>
  <c r="D20" i="6" s="1"/>
  <c r="D19" i="6" a="1"/>
  <c r="D19" i="6" s="1"/>
  <c r="D18" i="6" a="1"/>
  <c r="D18" i="6" s="1"/>
  <c r="D17" i="6" a="1"/>
  <c r="D17" i="6" s="1"/>
  <c r="D16" i="6" a="1"/>
  <c r="D16" i="6" s="1"/>
  <c r="D15" i="6" a="1"/>
  <c r="D15" i="6" s="1"/>
  <c r="D14" i="6" a="1"/>
  <c r="D14" i="6" s="1"/>
  <c r="D13" i="6" a="1"/>
  <c r="D13" i="6" s="1"/>
  <c r="D12" i="6" a="1"/>
  <c r="D12" i="6" s="1"/>
  <c r="D11" i="6" a="1"/>
  <c r="D11" i="6" s="1"/>
  <c r="D10" i="6" a="1"/>
  <c r="D10" i="6" s="1"/>
  <c r="D9" i="6" a="1"/>
  <c r="D9" i="6" s="1"/>
  <c r="D8" i="6" a="1"/>
  <c r="D8" i="6" s="1"/>
  <c r="D7" i="6" a="1"/>
  <c r="D7" i="6" s="1"/>
  <c r="D6" i="6" a="1"/>
  <c r="D6" i="6" s="1"/>
  <c r="D5" i="6" a="1"/>
  <c r="D5" i="6" s="1"/>
  <c r="D4" i="6" a="1"/>
  <c r="D4" i="6" s="1"/>
  <c r="D3" i="6" a="1"/>
  <c r="D3" i="6" s="1"/>
  <c r="B2" i="6" a="1"/>
  <c r="B70" i="6" s="1"/>
  <c r="B12" i="6" l="1"/>
  <c r="B52" i="6"/>
  <c r="B20" i="6"/>
  <c r="B44" i="6"/>
  <c r="B32" i="8"/>
  <c r="B28" i="6"/>
  <c r="B60" i="6"/>
  <c r="B4" i="8"/>
  <c r="B48" i="8"/>
  <c r="B28" i="7"/>
  <c r="B60" i="7"/>
  <c r="B4" i="6"/>
  <c r="B36" i="6"/>
  <c r="B68" i="6"/>
  <c r="B4" i="7"/>
  <c r="B36" i="7"/>
  <c r="B68" i="7"/>
  <c r="B12" i="8"/>
  <c r="B64" i="8"/>
  <c r="B12" i="7"/>
  <c r="B44" i="7"/>
  <c r="B20" i="8"/>
  <c r="H46" i="4"/>
  <c r="H42" i="4"/>
  <c r="H41" i="4"/>
  <c r="H45" i="4"/>
  <c r="K42" i="4"/>
  <c r="K41" i="4"/>
  <c r="K46" i="4"/>
  <c r="K45" i="4"/>
  <c r="T8" i="4"/>
  <c r="S8" i="4"/>
  <c r="A17" i="4"/>
  <c r="E17" i="4"/>
  <c r="F17" i="4"/>
  <c r="A21" i="4"/>
  <c r="E21" i="4"/>
  <c r="F21" i="4"/>
  <c r="A25" i="4"/>
  <c r="E25" i="4"/>
  <c r="F25" i="4"/>
  <c r="F31" i="4"/>
  <c r="A31" i="4"/>
  <c r="E31" i="4"/>
  <c r="E10" i="4"/>
  <c r="A10" i="4"/>
  <c r="F10" i="4"/>
  <c r="A12" i="4"/>
  <c r="F12" i="4"/>
  <c r="E12" i="4"/>
  <c r="A14" i="4"/>
  <c r="E14" i="4"/>
  <c r="F14" i="4"/>
  <c r="A33" i="4"/>
  <c r="E33" i="4"/>
  <c r="F33" i="4"/>
  <c r="F35" i="4"/>
  <c r="E35" i="4"/>
  <c r="A35" i="4"/>
  <c r="A37" i="4"/>
  <c r="E37" i="4"/>
  <c r="F37" i="4"/>
  <c r="F39" i="4"/>
  <c r="A39" i="4"/>
  <c r="E39" i="4"/>
  <c r="A41" i="4"/>
  <c r="E41" i="4"/>
  <c r="F41" i="4"/>
  <c r="F43" i="4"/>
  <c r="E43" i="4"/>
  <c r="A43" i="4"/>
  <c r="A45" i="4"/>
  <c r="E45" i="4"/>
  <c r="F45" i="4"/>
  <c r="A29" i="4"/>
  <c r="E29" i="4"/>
  <c r="F29" i="4"/>
  <c r="A16" i="4"/>
  <c r="F16" i="4"/>
  <c r="E16" i="4"/>
  <c r="E18" i="4"/>
  <c r="A18" i="4"/>
  <c r="F18" i="4"/>
  <c r="A20" i="4"/>
  <c r="F20" i="4"/>
  <c r="E20" i="4"/>
  <c r="A22" i="4"/>
  <c r="E22" i="4"/>
  <c r="F22" i="4"/>
  <c r="A24" i="4"/>
  <c r="F24" i="4"/>
  <c r="E24" i="4"/>
  <c r="E26" i="4"/>
  <c r="A26" i="4"/>
  <c r="F26" i="4"/>
  <c r="A28" i="4"/>
  <c r="F28" i="4"/>
  <c r="E28" i="4"/>
  <c r="A30" i="4"/>
  <c r="E30" i="4"/>
  <c r="F30" i="4"/>
  <c r="F8" i="4"/>
  <c r="E8" i="4"/>
  <c r="F19" i="4"/>
  <c r="E19" i="4"/>
  <c r="A19" i="4"/>
  <c r="F23" i="4"/>
  <c r="A23" i="4"/>
  <c r="E23" i="4"/>
  <c r="F27" i="4"/>
  <c r="E27" i="4"/>
  <c r="A27" i="4"/>
  <c r="M8" i="4"/>
  <c r="L8" i="4"/>
  <c r="E9" i="4"/>
  <c r="A9" i="4"/>
  <c r="F9" i="4"/>
  <c r="F11" i="4"/>
  <c r="E11" i="4"/>
  <c r="A11" i="4"/>
  <c r="E13" i="4"/>
  <c r="F13" i="4"/>
  <c r="A13" i="4"/>
  <c r="F15" i="4"/>
  <c r="A15" i="4"/>
  <c r="E15" i="4"/>
  <c r="A32" i="4"/>
  <c r="F32" i="4"/>
  <c r="E32" i="4"/>
  <c r="E34" i="4"/>
  <c r="A34" i="4"/>
  <c r="F34" i="4"/>
  <c r="A36" i="4"/>
  <c r="F36" i="4"/>
  <c r="E36" i="4"/>
  <c r="A38" i="4"/>
  <c r="E38" i="4"/>
  <c r="F38" i="4"/>
  <c r="A40" i="4"/>
  <c r="F40" i="4"/>
  <c r="E40" i="4"/>
  <c r="E42" i="4"/>
  <c r="A42" i="4"/>
  <c r="F42" i="4"/>
  <c r="A44" i="4"/>
  <c r="F44" i="4"/>
  <c r="E44" i="4"/>
  <c r="A46" i="4"/>
  <c r="E46" i="4"/>
  <c r="F46" i="4"/>
  <c r="B8" i="6"/>
  <c r="B16" i="6"/>
  <c r="B24" i="6"/>
  <c r="B32" i="6"/>
  <c r="B40" i="6"/>
  <c r="B48" i="6"/>
  <c r="B56" i="6"/>
  <c r="B64" i="6"/>
  <c r="B72" i="6"/>
  <c r="B3" i="6"/>
  <c r="B11" i="6"/>
  <c r="B19" i="6"/>
  <c r="B27" i="6"/>
  <c r="B35" i="6"/>
  <c r="B43" i="6"/>
  <c r="B51" i="6"/>
  <c r="B59" i="6"/>
  <c r="B67" i="6"/>
  <c r="B16" i="7"/>
  <c r="B32" i="7"/>
  <c r="B48" i="7"/>
  <c r="B64" i="7"/>
  <c r="B16" i="8"/>
  <c r="B40" i="8"/>
  <c r="B72" i="8"/>
  <c r="B7" i="6"/>
  <c r="B15" i="6"/>
  <c r="B23" i="6"/>
  <c r="B31" i="6"/>
  <c r="B39" i="6"/>
  <c r="B47" i="6"/>
  <c r="B55" i="6"/>
  <c r="B63" i="6"/>
  <c r="B71" i="6"/>
  <c r="B8" i="7"/>
  <c r="B24" i="7"/>
  <c r="B40" i="7"/>
  <c r="B56" i="7"/>
  <c r="B72" i="7"/>
  <c r="B8" i="8"/>
  <c r="B24" i="8"/>
  <c r="B56" i="8"/>
  <c r="L40" i="4"/>
  <c r="L43" i="4"/>
  <c r="K44" i="4"/>
  <c r="K40" i="4"/>
  <c r="L44" i="4"/>
  <c r="H43" i="4"/>
  <c r="C69" i="8"/>
  <c r="C57" i="8"/>
  <c r="C45" i="8"/>
  <c r="C33" i="8"/>
  <c r="C21" i="8"/>
  <c r="C5" i="8"/>
  <c r="C72" i="8"/>
  <c r="C68" i="8"/>
  <c r="C64" i="8"/>
  <c r="C60" i="8"/>
  <c r="C56" i="8"/>
  <c r="C52" i="8"/>
  <c r="C48" i="8"/>
  <c r="C44" i="8"/>
  <c r="C40" i="8"/>
  <c r="C36" i="8"/>
  <c r="C32" i="8"/>
  <c r="C28" i="8"/>
  <c r="C24" i="8"/>
  <c r="C20" i="8"/>
  <c r="C16" i="8"/>
  <c r="C12" i="8"/>
  <c r="C8" i="8"/>
  <c r="C4" i="8"/>
  <c r="C61" i="8"/>
  <c r="C49" i="8"/>
  <c r="C37" i="8"/>
  <c r="C25" i="8"/>
  <c r="C13" i="8"/>
  <c r="C71" i="8"/>
  <c r="C67" i="8"/>
  <c r="C63" i="8"/>
  <c r="C59" i="8"/>
  <c r="C55" i="8"/>
  <c r="C51" i="8"/>
  <c r="C47" i="8"/>
  <c r="C43" i="8"/>
  <c r="C39" i="8"/>
  <c r="C35" i="8"/>
  <c r="C31" i="8"/>
  <c r="C27" i="8"/>
  <c r="C23" i="8"/>
  <c r="C19" i="8"/>
  <c r="C15" i="8"/>
  <c r="C11" i="8"/>
  <c r="C7" i="8"/>
  <c r="C3" i="8"/>
  <c r="C65" i="8"/>
  <c r="C53" i="8"/>
  <c r="C41" i="8"/>
  <c r="C29" i="8"/>
  <c r="C17" i="8"/>
  <c r="C9" i="8"/>
  <c r="C70" i="8"/>
  <c r="C66" i="8"/>
  <c r="C62" i="8"/>
  <c r="C58" i="8"/>
  <c r="C54" i="8"/>
  <c r="C50" i="8"/>
  <c r="C46" i="8"/>
  <c r="C42" i="8"/>
  <c r="C38" i="8"/>
  <c r="C34" i="8"/>
  <c r="C30" i="8"/>
  <c r="C26" i="8"/>
  <c r="C22" i="8"/>
  <c r="C18" i="8"/>
  <c r="C14" i="8"/>
  <c r="C10" i="8"/>
  <c r="C6" i="8"/>
  <c r="A72" i="8"/>
  <c r="A68" i="8"/>
  <c r="A64" i="8"/>
  <c r="A60" i="8"/>
  <c r="A56" i="8"/>
  <c r="A52" i="8"/>
  <c r="A48" i="8"/>
  <c r="A44" i="8"/>
  <c r="A40" i="8"/>
  <c r="A36" i="8"/>
  <c r="A32" i="8"/>
  <c r="A28" i="8"/>
  <c r="A24" i="8"/>
  <c r="A20" i="8"/>
  <c r="A16" i="8"/>
  <c r="A12" i="8"/>
  <c r="A8" i="8"/>
  <c r="A4" i="8"/>
  <c r="A71" i="8"/>
  <c r="A67" i="8"/>
  <c r="A63" i="8"/>
  <c r="A59" i="8"/>
  <c r="A55" i="8"/>
  <c r="A51" i="8"/>
  <c r="A47" i="8"/>
  <c r="A43" i="8"/>
  <c r="A39" i="8"/>
  <c r="A35" i="8"/>
  <c r="A31" i="8"/>
  <c r="A27" i="8"/>
  <c r="A23" i="8"/>
  <c r="A19" i="8"/>
  <c r="A15" i="8"/>
  <c r="A11" i="8"/>
  <c r="A7" i="8"/>
  <c r="A3" i="8"/>
  <c r="A70" i="8"/>
  <c r="A66" i="8"/>
  <c r="A62" i="8"/>
  <c r="A58" i="8"/>
  <c r="A54" i="8"/>
  <c r="A50" i="8"/>
  <c r="A46" i="8"/>
  <c r="A42" i="8"/>
  <c r="A38" i="8"/>
  <c r="A34" i="8"/>
  <c r="A30" i="8"/>
  <c r="A26" i="8"/>
  <c r="A22" i="8"/>
  <c r="A18" i="8"/>
  <c r="A14" i="8"/>
  <c r="A10" i="8"/>
  <c r="A6" i="8"/>
  <c r="B5" i="8"/>
  <c r="B13" i="8"/>
  <c r="B21" i="8"/>
  <c r="B36" i="8"/>
  <c r="B52" i="8"/>
  <c r="B71" i="8"/>
  <c r="B67" i="8"/>
  <c r="B63" i="8"/>
  <c r="B59" i="8"/>
  <c r="B55" i="8"/>
  <c r="B51" i="8"/>
  <c r="B47" i="8"/>
  <c r="B43" i="8"/>
  <c r="B39" i="8"/>
  <c r="B35" i="8"/>
  <c r="B31" i="8"/>
  <c r="B27" i="8"/>
  <c r="B23" i="8"/>
  <c r="B19" i="8"/>
  <c r="B15" i="8"/>
  <c r="B11" i="8"/>
  <c r="B7" i="8"/>
  <c r="B3" i="8"/>
  <c r="B70" i="8"/>
  <c r="B66" i="8"/>
  <c r="B62" i="8"/>
  <c r="B58" i="8"/>
  <c r="B54" i="8"/>
  <c r="B50" i="8"/>
  <c r="B46" i="8"/>
  <c r="B42" i="8"/>
  <c r="B38" i="8"/>
  <c r="B34" i="8"/>
  <c r="B30" i="8"/>
  <c r="B26" i="8"/>
  <c r="B22" i="8"/>
  <c r="B18" i="8"/>
  <c r="B14" i="8"/>
  <c r="B10" i="8"/>
  <c r="B6" i="8"/>
  <c r="B2" i="8"/>
  <c r="B69" i="8"/>
  <c r="B65" i="8"/>
  <c r="B61" i="8"/>
  <c r="B57" i="8"/>
  <c r="B53" i="8"/>
  <c r="B49" i="8"/>
  <c r="B45" i="8"/>
  <c r="B41" i="8"/>
  <c r="B37" i="8"/>
  <c r="B33" i="8"/>
  <c r="B29" i="8"/>
  <c r="B25" i="8"/>
  <c r="B9" i="8"/>
  <c r="B17" i="8"/>
  <c r="B28" i="8"/>
  <c r="B44" i="8"/>
  <c r="B60" i="8"/>
  <c r="C61" i="7"/>
  <c r="C45" i="7"/>
  <c r="C33" i="7"/>
  <c r="C25" i="7"/>
  <c r="C13" i="7"/>
  <c r="C72" i="7"/>
  <c r="C68" i="7"/>
  <c r="C64" i="7"/>
  <c r="C60" i="7"/>
  <c r="C56" i="7"/>
  <c r="C52" i="7"/>
  <c r="C48" i="7"/>
  <c r="C44" i="7"/>
  <c r="C40" i="7"/>
  <c r="C36" i="7"/>
  <c r="C32" i="7"/>
  <c r="C28" i="7"/>
  <c r="C24" i="7"/>
  <c r="C20" i="7"/>
  <c r="C16" i="7"/>
  <c r="C12" i="7"/>
  <c r="C8" i="7"/>
  <c r="C4" i="7"/>
  <c r="C69" i="7"/>
  <c r="C57" i="7"/>
  <c r="C49" i="7"/>
  <c r="C37" i="7"/>
  <c r="C21" i="7"/>
  <c r="C9" i="7"/>
  <c r="C71" i="7"/>
  <c r="C67" i="7"/>
  <c r="C63" i="7"/>
  <c r="C59" i="7"/>
  <c r="C55" i="7"/>
  <c r="C51" i="7"/>
  <c r="C47" i="7"/>
  <c r="C43" i="7"/>
  <c r="C39" i="7"/>
  <c r="C35" i="7"/>
  <c r="C31" i="7"/>
  <c r="C27" i="7"/>
  <c r="C23" i="7"/>
  <c r="C19" i="7"/>
  <c r="C15" i="7"/>
  <c r="C11" i="7"/>
  <c r="C7" i="7"/>
  <c r="C3" i="7"/>
  <c r="C65" i="7"/>
  <c r="C53" i="7"/>
  <c r="C41" i="7"/>
  <c r="C29" i="7"/>
  <c r="C17" i="7"/>
  <c r="C5" i="7"/>
  <c r="C70" i="7"/>
  <c r="C66" i="7"/>
  <c r="C62" i="7"/>
  <c r="C58" i="7"/>
  <c r="C54" i="7"/>
  <c r="C50" i="7"/>
  <c r="C46" i="7"/>
  <c r="C42" i="7"/>
  <c r="C38" i="7"/>
  <c r="C34" i="7"/>
  <c r="C30" i="7"/>
  <c r="C26" i="7"/>
  <c r="C22" i="7"/>
  <c r="C18" i="7"/>
  <c r="C14" i="7"/>
  <c r="C10" i="7"/>
  <c r="C6" i="7"/>
  <c r="A72" i="7"/>
  <c r="A68" i="7"/>
  <c r="A64" i="7"/>
  <c r="A60" i="7"/>
  <c r="A56" i="7"/>
  <c r="A52" i="7"/>
  <c r="A48" i="7"/>
  <c r="A44" i="7"/>
  <c r="A40" i="7"/>
  <c r="A36" i="7"/>
  <c r="A32" i="7"/>
  <c r="A28" i="7"/>
  <c r="A24" i="7"/>
  <c r="A20" i="7"/>
  <c r="A16" i="7"/>
  <c r="A12" i="7"/>
  <c r="A8" i="7"/>
  <c r="A4" i="7"/>
  <c r="A71" i="7"/>
  <c r="A67" i="7"/>
  <c r="A63" i="7"/>
  <c r="A59" i="7"/>
  <c r="A55" i="7"/>
  <c r="A51" i="7"/>
  <c r="A47" i="7"/>
  <c r="A43" i="7"/>
  <c r="A39" i="7"/>
  <c r="A35" i="7"/>
  <c r="A31" i="7"/>
  <c r="A27" i="7"/>
  <c r="A23" i="7"/>
  <c r="A19" i="7"/>
  <c r="A15" i="7"/>
  <c r="A11" i="7"/>
  <c r="A7" i="7"/>
  <c r="A3" i="7"/>
  <c r="A70" i="7"/>
  <c r="A66" i="7"/>
  <c r="A62" i="7"/>
  <c r="A58" i="7"/>
  <c r="A54" i="7"/>
  <c r="A50" i="7"/>
  <c r="A46" i="7"/>
  <c r="A42" i="7"/>
  <c r="A38" i="7"/>
  <c r="A34" i="7"/>
  <c r="A30" i="7"/>
  <c r="A26" i="7"/>
  <c r="A22" i="7"/>
  <c r="A18" i="7"/>
  <c r="A14" i="7"/>
  <c r="A10" i="7"/>
  <c r="A6" i="7"/>
  <c r="B5" i="7"/>
  <c r="B9" i="7"/>
  <c r="B13" i="7"/>
  <c r="B17" i="7"/>
  <c r="B21" i="7"/>
  <c r="B25" i="7"/>
  <c r="B29" i="7"/>
  <c r="B33" i="7"/>
  <c r="B37" i="7"/>
  <c r="B41" i="7"/>
  <c r="B45" i="7"/>
  <c r="B49" i="7"/>
  <c r="B53" i="7"/>
  <c r="B57" i="7"/>
  <c r="B61" i="7"/>
  <c r="B65" i="7"/>
  <c r="B69" i="7"/>
  <c r="B2" i="7"/>
  <c r="B6" i="7"/>
  <c r="B10" i="7"/>
  <c r="B14" i="7"/>
  <c r="B18" i="7"/>
  <c r="B22" i="7"/>
  <c r="B26" i="7"/>
  <c r="B30" i="7"/>
  <c r="B34" i="7"/>
  <c r="B38" i="7"/>
  <c r="B42" i="7"/>
  <c r="B46" i="7"/>
  <c r="B50" i="7"/>
  <c r="B54" i="7"/>
  <c r="B58" i="7"/>
  <c r="B62" i="7"/>
  <c r="B66" i="7"/>
  <c r="B70" i="7"/>
  <c r="B3" i="7"/>
  <c r="B7" i="7"/>
  <c r="B11" i="7"/>
  <c r="B15" i="7"/>
  <c r="B19" i="7"/>
  <c r="B23" i="7"/>
  <c r="B27" i="7"/>
  <c r="B31" i="7"/>
  <c r="B35" i="7"/>
  <c r="B39" i="7"/>
  <c r="B43" i="7"/>
  <c r="B47" i="7"/>
  <c r="B51" i="7"/>
  <c r="B55" i="7"/>
  <c r="B59" i="7"/>
  <c r="B63" i="7"/>
  <c r="B67" i="7"/>
  <c r="C65" i="5"/>
  <c r="C72" i="5"/>
  <c r="C68" i="5"/>
  <c r="C64" i="5"/>
  <c r="C60" i="5"/>
  <c r="C56" i="5"/>
  <c r="C52" i="5"/>
  <c r="C48" i="5"/>
  <c r="C44" i="5"/>
  <c r="C40" i="5"/>
  <c r="C36" i="5"/>
  <c r="C32" i="5"/>
  <c r="C28" i="5"/>
  <c r="C24" i="5"/>
  <c r="C20" i="5"/>
  <c r="C16" i="5"/>
  <c r="C12" i="5"/>
  <c r="C8" i="5"/>
  <c r="C4" i="5"/>
  <c r="C49" i="5"/>
  <c r="C69" i="5"/>
  <c r="C61" i="5"/>
  <c r="C57" i="5"/>
  <c r="C53" i="5"/>
  <c r="C45" i="5"/>
  <c r="C41" i="5"/>
  <c r="C37" i="5"/>
  <c r="C33" i="5"/>
  <c r="C29" i="5"/>
  <c r="C25" i="5"/>
  <c r="C21" i="5"/>
  <c r="C17" i="5"/>
  <c r="C13" i="5"/>
  <c r="C9" i="5"/>
  <c r="C5" i="5"/>
  <c r="C71" i="5"/>
  <c r="C67" i="5"/>
  <c r="C63" i="5"/>
  <c r="C59" i="5"/>
  <c r="C55" i="5"/>
  <c r="C51" i="5"/>
  <c r="C47" i="5"/>
  <c r="C43" i="5"/>
  <c r="C39" i="5"/>
  <c r="C35" i="5"/>
  <c r="C31" i="5"/>
  <c r="C27" i="5"/>
  <c r="C23" i="5"/>
  <c r="C19" i="5"/>
  <c r="C15" i="5"/>
  <c r="C11" i="5"/>
  <c r="C7" i="5"/>
  <c r="C3" i="5"/>
  <c r="C70" i="5"/>
  <c r="C66" i="5"/>
  <c r="C62" i="5"/>
  <c r="C58" i="5"/>
  <c r="C54" i="5"/>
  <c r="C50" i="5"/>
  <c r="C46" i="5"/>
  <c r="C42" i="5"/>
  <c r="C38" i="5"/>
  <c r="C34" i="5"/>
  <c r="C30" i="5"/>
  <c r="C26" i="5"/>
  <c r="C22" i="5"/>
  <c r="C18" i="5"/>
  <c r="C14" i="5"/>
  <c r="C10" i="5"/>
  <c r="C6" i="5"/>
  <c r="A69" i="5"/>
  <c r="A61" i="5"/>
  <c r="A53" i="5"/>
  <c r="A45" i="5"/>
  <c r="A37" i="5"/>
  <c r="A29" i="5"/>
  <c r="A21" i="5"/>
  <c r="A13" i="5"/>
  <c r="A9" i="5"/>
  <c r="A68" i="5"/>
  <c r="A60" i="5"/>
  <c r="A52" i="5"/>
  <c r="A44" i="5"/>
  <c r="A36" i="5"/>
  <c r="A28" i="5"/>
  <c r="A20" i="5"/>
  <c r="A12" i="5"/>
  <c r="A8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3" i="5"/>
  <c r="A65" i="5"/>
  <c r="A57" i="5"/>
  <c r="A49" i="5"/>
  <c r="A41" i="5"/>
  <c r="A33" i="5"/>
  <c r="A25" i="5"/>
  <c r="A17" i="5"/>
  <c r="A5" i="5"/>
  <c r="A72" i="5"/>
  <c r="A64" i="5"/>
  <c r="A56" i="5"/>
  <c r="A48" i="5"/>
  <c r="A40" i="5"/>
  <c r="A32" i="5"/>
  <c r="A24" i="5"/>
  <c r="A16" i="5"/>
  <c r="A4" i="5"/>
  <c r="A70" i="5"/>
  <c r="A66" i="5"/>
  <c r="A62" i="5"/>
  <c r="A58" i="5"/>
  <c r="A54" i="5"/>
  <c r="A50" i="5"/>
  <c r="A46" i="5"/>
  <c r="A42" i="5"/>
  <c r="A38" i="5"/>
  <c r="A34" i="5"/>
  <c r="A30" i="5"/>
  <c r="A26" i="5"/>
  <c r="A22" i="5"/>
  <c r="A18" i="5"/>
  <c r="A14" i="5"/>
  <c r="A10" i="5"/>
  <c r="A6" i="5"/>
  <c r="C17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C16" i="6"/>
  <c r="C12" i="6"/>
  <c r="C8" i="6"/>
  <c r="C4" i="6"/>
  <c r="C65" i="6"/>
  <c r="C57" i="6"/>
  <c r="C49" i="6"/>
  <c r="C41" i="6"/>
  <c r="C33" i="6"/>
  <c r="C25" i="6"/>
  <c r="C13" i="6"/>
  <c r="C9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11" i="6"/>
  <c r="C7" i="6"/>
  <c r="C3" i="6"/>
  <c r="C69" i="6"/>
  <c r="C61" i="6"/>
  <c r="C53" i="6"/>
  <c r="C45" i="6"/>
  <c r="C37" i="6"/>
  <c r="C29" i="6"/>
  <c r="C21" i="6"/>
  <c r="C5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10" i="6"/>
  <c r="C6" i="6"/>
  <c r="A72" i="6"/>
  <c r="A68" i="6"/>
  <c r="A64" i="6"/>
  <c r="A60" i="6"/>
  <c r="A56" i="6"/>
  <c r="A52" i="6"/>
  <c r="A48" i="6"/>
  <c r="A44" i="6"/>
  <c r="A40" i="6"/>
  <c r="A36" i="6"/>
  <c r="A32" i="6"/>
  <c r="A28" i="6"/>
  <c r="A24" i="6"/>
  <c r="A20" i="6"/>
  <c r="A16" i="6"/>
  <c r="A12" i="6"/>
  <c r="A8" i="6"/>
  <c r="A4" i="6"/>
  <c r="A71" i="6"/>
  <c r="A67" i="6"/>
  <c r="A63" i="6"/>
  <c r="A59" i="6"/>
  <c r="A55" i="6"/>
  <c r="A51" i="6"/>
  <c r="A47" i="6"/>
  <c r="A43" i="6"/>
  <c r="A39" i="6"/>
  <c r="A35" i="6"/>
  <c r="A31" i="6"/>
  <c r="A27" i="6"/>
  <c r="A23" i="6"/>
  <c r="A19" i="6"/>
  <c r="A15" i="6"/>
  <c r="A11" i="6"/>
  <c r="A7" i="6"/>
  <c r="A3" i="6"/>
  <c r="A70" i="6"/>
  <c r="A66" i="6"/>
  <c r="A62" i="6"/>
  <c r="A58" i="6"/>
  <c r="A54" i="6"/>
  <c r="A50" i="6"/>
  <c r="A46" i="6"/>
  <c r="A42" i="6"/>
  <c r="A38" i="6"/>
  <c r="A34" i="6"/>
  <c r="A30" i="6"/>
  <c r="A26" i="6"/>
  <c r="A22" i="6"/>
  <c r="A18" i="6"/>
  <c r="A14" i="6"/>
  <c r="A10" i="6"/>
  <c r="A6" i="6"/>
  <c r="B5" i="6"/>
  <c r="B9" i="6"/>
  <c r="B13" i="6"/>
  <c r="B17" i="6"/>
  <c r="B21" i="6"/>
  <c r="B25" i="6"/>
  <c r="B29" i="6"/>
  <c r="B33" i="6"/>
  <c r="B37" i="6"/>
  <c r="B41" i="6"/>
  <c r="B45" i="6"/>
  <c r="B49" i="6"/>
  <c r="B53" i="6"/>
  <c r="B57" i="6"/>
  <c r="B61" i="6"/>
  <c r="B65" i="6"/>
  <c r="B69" i="6"/>
  <c r="B2" i="6"/>
  <c r="B6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2" i="5" a="1"/>
  <c r="B2" i="5" s="1"/>
  <c r="B57" i="5" l="1"/>
  <c r="B25" i="5"/>
  <c r="B33" i="5"/>
  <c r="B49" i="5"/>
  <c r="B17" i="5"/>
  <c r="B65" i="5"/>
  <c r="B41" i="5"/>
  <c r="B9" i="5"/>
  <c r="H19" i="4"/>
  <c r="K19" i="4"/>
  <c r="L19" i="4"/>
  <c r="K27" i="4"/>
  <c r="L27" i="4"/>
  <c r="H27" i="4"/>
  <c r="K31" i="4"/>
  <c r="H31" i="4"/>
  <c r="L31" i="4"/>
  <c r="H35" i="4"/>
  <c r="K35" i="4"/>
  <c r="L35" i="4"/>
  <c r="K39" i="4"/>
  <c r="L39" i="4"/>
  <c r="H39" i="4"/>
  <c r="K11" i="4"/>
  <c r="L11" i="4"/>
  <c r="H11" i="4"/>
  <c r="K23" i="4"/>
  <c r="L23" i="4"/>
  <c r="H23" i="4"/>
  <c r="H12" i="4"/>
  <c r="K12" i="4"/>
  <c r="L12" i="4"/>
  <c r="H16" i="4"/>
  <c r="K16" i="4"/>
  <c r="L16" i="4"/>
  <c r="H20" i="4"/>
  <c r="K20" i="4"/>
  <c r="L20" i="4"/>
  <c r="H24" i="4"/>
  <c r="K24" i="4"/>
  <c r="L24" i="4"/>
  <c r="H28" i="4"/>
  <c r="K28" i="4"/>
  <c r="L28" i="4"/>
  <c r="H32" i="4"/>
  <c r="K32" i="4"/>
  <c r="L32" i="4"/>
  <c r="H36" i="4"/>
  <c r="K36" i="4"/>
  <c r="L36" i="4"/>
  <c r="B69" i="5"/>
  <c r="B53" i="5"/>
  <c r="B37" i="5"/>
  <c r="B21" i="5"/>
  <c r="B5" i="5"/>
  <c r="L9" i="4"/>
  <c r="K9" i="4"/>
  <c r="L13" i="4"/>
  <c r="K13" i="4"/>
  <c r="H13" i="4"/>
  <c r="L17" i="4"/>
  <c r="H17" i="4"/>
  <c r="K17" i="4"/>
  <c r="L21" i="4"/>
  <c r="H21" i="4"/>
  <c r="K21" i="4"/>
  <c r="L25" i="4"/>
  <c r="H25" i="4"/>
  <c r="K25" i="4"/>
  <c r="L29" i="4"/>
  <c r="K29" i="4"/>
  <c r="H29" i="4"/>
  <c r="L33" i="4"/>
  <c r="H33" i="4"/>
  <c r="K33" i="4"/>
  <c r="L37" i="4"/>
  <c r="H37" i="4"/>
  <c r="K37" i="4"/>
  <c r="K15" i="4"/>
  <c r="H15" i="4"/>
  <c r="L15" i="4"/>
  <c r="K10" i="4"/>
  <c r="L10" i="4"/>
  <c r="H10" i="4"/>
  <c r="K14" i="4"/>
  <c r="H14" i="4"/>
  <c r="L14" i="4"/>
  <c r="K18" i="4"/>
  <c r="L18" i="4"/>
  <c r="H18" i="4"/>
  <c r="K22" i="4"/>
  <c r="L22" i="4"/>
  <c r="H22" i="4"/>
  <c r="K26" i="4"/>
  <c r="L26" i="4"/>
  <c r="H26" i="4"/>
  <c r="K30" i="4"/>
  <c r="H30" i="4"/>
  <c r="L30" i="4"/>
  <c r="K34" i="4"/>
  <c r="L34" i="4"/>
  <c r="H34" i="4"/>
  <c r="K38" i="4"/>
  <c r="L38" i="4"/>
  <c r="H38" i="4"/>
  <c r="B61" i="5"/>
  <c r="B45" i="5"/>
  <c r="B29" i="5"/>
  <c r="B13" i="5"/>
  <c r="B72" i="5"/>
  <c r="B68" i="5"/>
  <c r="B64" i="5"/>
  <c r="B60" i="5"/>
  <c r="B56" i="5"/>
  <c r="B52" i="5"/>
  <c r="B48" i="5"/>
  <c r="B44" i="5"/>
  <c r="B40" i="5"/>
  <c r="B36" i="5"/>
  <c r="B32" i="5"/>
  <c r="B28" i="5"/>
  <c r="B24" i="5"/>
  <c r="B20" i="5"/>
  <c r="B16" i="5"/>
  <c r="B12" i="5"/>
  <c r="B8" i="5"/>
  <c r="B4" i="5"/>
  <c r="B71" i="5"/>
  <c r="B67" i="5"/>
  <c r="B63" i="5"/>
  <c r="B59" i="5"/>
  <c r="B55" i="5"/>
  <c r="B51" i="5"/>
  <c r="B47" i="5"/>
  <c r="B43" i="5"/>
  <c r="B39" i="5"/>
  <c r="B35" i="5"/>
  <c r="B31" i="5"/>
  <c r="B27" i="5"/>
  <c r="B23" i="5"/>
  <c r="B19" i="5"/>
  <c r="B15" i="5"/>
  <c r="B11" i="5"/>
  <c r="B7" i="5"/>
  <c r="B3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14" i="5"/>
  <c r="B10" i="5"/>
  <c r="B6" i="5"/>
  <c r="V8" i="4" l="1"/>
  <c r="I13" i="4"/>
  <c r="I29" i="4"/>
  <c r="I37" i="4"/>
  <c r="I45" i="4"/>
  <c r="B8" i="4"/>
  <c r="X5" i="4"/>
  <c r="R5" i="4"/>
  <c r="K5" i="4"/>
  <c r="C3" i="4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O8" i="4"/>
  <c r="A8" i="4"/>
  <c r="H8" i="4"/>
  <c r="H9" i="4" l="1"/>
  <c r="O9" i="4"/>
  <c r="I21" i="4"/>
  <c r="K8" i="4"/>
  <c r="P8" i="4"/>
  <c r="B45" i="4"/>
  <c r="D45" i="4"/>
  <c r="B41" i="4"/>
  <c r="D41" i="4"/>
  <c r="B37" i="4"/>
  <c r="D37" i="4"/>
  <c r="B33" i="4"/>
  <c r="D33" i="4"/>
  <c r="D29" i="4"/>
  <c r="B29" i="4"/>
  <c r="B25" i="4"/>
  <c r="D25" i="4"/>
  <c r="B21" i="4"/>
  <c r="D21" i="4"/>
  <c r="B17" i="4"/>
  <c r="D17" i="4"/>
  <c r="B13" i="4"/>
  <c r="D13" i="4"/>
  <c r="B9" i="4"/>
  <c r="D9" i="4"/>
  <c r="I43" i="4"/>
  <c r="I39" i="4"/>
  <c r="I35" i="4"/>
  <c r="I31" i="4"/>
  <c r="I27" i="4"/>
  <c r="I23" i="4"/>
  <c r="I19" i="4"/>
  <c r="M19" i="4"/>
  <c r="I15" i="4"/>
  <c r="M15" i="4"/>
  <c r="I11" i="4"/>
  <c r="M11" i="4"/>
  <c r="M43" i="4"/>
  <c r="M27" i="4"/>
  <c r="R8" i="4"/>
  <c r="D44" i="4"/>
  <c r="B44" i="4"/>
  <c r="D40" i="4"/>
  <c r="B40" i="4"/>
  <c r="D36" i="4"/>
  <c r="B36" i="4"/>
  <c r="D32" i="4"/>
  <c r="B32" i="4"/>
  <c r="D28" i="4"/>
  <c r="B28" i="4"/>
  <c r="D24" i="4"/>
  <c r="B24" i="4"/>
  <c r="D20" i="4"/>
  <c r="B20" i="4"/>
  <c r="D16" i="4"/>
  <c r="B16" i="4"/>
  <c r="D12" i="4"/>
  <c r="B12" i="4"/>
  <c r="M46" i="4"/>
  <c r="M42" i="4"/>
  <c r="M38" i="4"/>
  <c r="M34" i="4"/>
  <c r="M30" i="4"/>
  <c r="M26" i="4"/>
  <c r="M22" i="4"/>
  <c r="M18" i="4"/>
  <c r="M14" i="4"/>
  <c r="M10" i="4"/>
  <c r="I42" i="4"/>
  <c r="I34" i="4"/>
  <c r="I26" i="4"/>
  <c r="I18" i="4"/>
  <c r="I10" i="4"/>
  <c r="M39" i="4"/>
  <c r="M23" i="4"/>
  <c r="D8" i="4"/>
  <c r="I8" i="4"/>
  <c r="D43" i="4"/>
  <c r="B43" i="4"/>
  <c r="D39" i="4"/>
  <c r="B39" i="4"/>
  <c r="D35" i="4"/>
  <c r="B35" i="4"/>
  <c r="D31" i="4"/>
  <c r="B31" i="4"/>
  <c r="B27" i="4"/>
  <c r="D27" i="4"/>
  <c r="D23" i="4"/>
  <c r="B23" i="4"/>
  <c r="D19" i="4"/>
  <c r="B19" i="4"/>
  <c r="D15" i="4"/>
  <c r="B15" i="4"/>
  <c r="D11" i="4"/>
  <c r="B11" i="4"/>
  <c r="M45" i="4"/>
  <c r="M41" i="4"/>
  <c r="M37" i="4"/>
  <c r="M33" i="4"/>
  <c r="M29" i="4"/>
  <c r="M25" i="4"/>
  <c r="M21" i="4"/>
  <c r="M17" i="4"/>
  <c r="M13" i="4"/>
  <c r="M9" i="4"/>
  <c r="I41" i="4"/>
  <c r="I33" i="4"/>
  <c r="I25" i="4"/>
  <c r="I17" i="4"/>
  <c r="I9" i="4"/>
  <c r="M35" i="4"/>
  <c r="B46" i="4"/>
  <c r="D46" i="4"/>
  <c r="B42" i="4"/>
  <c r="D42" i="4"/>
  <c r="B38" i="4"/>
  <c r="D38" i="4"/>
  <c r="D34" i="4"/>
  <c r="B34" i="4"/>
  <c r="D30" i="4"/>
  <c r="B30" i="4"/>
  <c r="B26" i="4"/>
  <c r="D26" i="4"/>
  <c r="D22" i="4"/>
  <c r="B22" i="4"/>
  <c r="B18" i="4"/>
  <c r="D18" i="4"/>
  <c r="D14" i="4"/>
  <c r="B14" i="4"/>
  <c r="B10" i="4"/>
  <c r="D10" i="4"/>
  <c r="I44" i="4"/>
  <c r="M44" i="4"/>
  <c r="I40" i="4"/>
  <c r="M40" i="4"/>
  <c r="I36" i="4"/>
  <c r="M36" i="4"/>
  <c r="I32" i="4"/>
  <c r="M32" i="4"/>
  <c r="I28" i="4"/>
  <c r="M28" i="4"/>
  <c r="I24" i="4"/>
  <c r="M24" i="4"/>
  <c r="I20" i="4"/>
  <c r="M20" i="4"/>
  <c r="I16" i="4"/>
  <c r="M16" i="4"/>
  <c r="I12" i="4"/>
  <c r="M12" i="4"/>
  <c r="I46" i="4"/>
  <c r="I38" i="4"/>
  <c r="I30" i="4"/>
  <c r="I22" i="4"/>
  <c r="I14" i="4"/>
  <c r="M31" i="4"/>
  <c r="D47" i="4" a="1"/>
  <c r="R47" i="4" a="1"/>
  <c r="R47" i="4" l="1"/>
  <c r="D47" i="4"/>
  <c r="K47" i="4" a="1"/>
  <c r="K47" i="4" s="1"/>
  <c r="X47" i="4" a="1"/>
  <c r="X47" i="4" s="1"/>
</calcChain>
</file>

<file path=xl/sharedStrings.xml><?xml version="1.0" encoding="utf-8"?>
<sst xmlns="http://schemas.openxmlformats.org/spreadsheetml/2006/main" count="143" uniqueCount="109">
  <si>
    <t>LOW Effort</t>
  </si>
  <si>
    <t>MEDIUM Effort</t>
  </si>
  <si>
    <t>HIGH Effort</t>
  </si>
  <si>
    <t>Hours: 40 to 80 hours to complete</t>
  </si>
  <si>
    <t>Hours: 80 to 480 hours to complete</t>
  </si>
  <si>
    <t>Hours: 480 to 2080 hours to complete</t>
  </si>
  <si>
    <t>Cost: $1,000 to $5,000 dollars</t>
  </si>
  <si>
    <t>Cost: $10,000 to $50,000 dollars</t>
  </si>
  <si>
    <t>Cost: $100,000 to $500,000 dollars</t>
  </si>
  <si>
    <t>Duration: 1 to 4 weeks</t>
  </si>
  <si>
    <t>Duration: 2 to 6 months</t>
  </si>
  <si>
    <t>Duration: 6 to 12 months</t>
  </si>
  <si>
    <t>Resources: 1 to 3 resources</t>
  </si>
  <si>
    <t>Resources: 4 to 10 resources</t>
  </si>
  <si>
    <t>Resources: 11 to 20 resources</t>
  </si>
  <si>
    <t>CALENDAR YEAR 2021</t>
  </si>
  <si>
    <t>CALENDAR YEAR 2022</t>
  </si>
  <si>
    <t>CALENDAR YEAR 2023</t>
  </si>
  <si>
    <t>Project</t>
  </si>
  <si>
    <t>Risk Level</t>
  </si>
  <si>
    <t>ROM 
Estimate</t>
  </si>
  <si>
    <t>OT Savings</t>
  </si>
  <si>
    <t>Leadership
Priority</t>
  </si>
  <si>
    <t>Status</t>
  </si>
  <si>
    <t>Estimated Time to Complete (Months)</t>
  </si>
  <si>
    <t>Planned Go-Live</t>
  </si>
  <si>
    <t>Days Remaining</t>
  </si>
  <si>
    <t>Personnel Resources Needed to 
Support Project</t>
  </si>
  <si>
    <t>Budget Needed
Hardware/Software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</si>
  <si>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</si>
  <si>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</si>
  <si>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</si>
  <si>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</si>
  <si>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</si>
  <si>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</si>
  <si>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</si>
  <si>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</si>
  <si>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</si>
  <si>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</si>
  <si>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</si>
  <si>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</si>
  <si>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</si>
  <si>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</si>
  <si>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</si>
  <si>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</si>
  <si>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</si>
  <si>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</si>
  <si>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</si>
  <si>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</si>
  <si>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</si>
  <si>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</si>
  <si>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</si>
  <si>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</si>
  <si>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</si>
  <si>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</si>
  <si>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</si>
  <si>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</si>
  <si>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</si>
  <si>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</si>
  <si>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</si>
  <si>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</si>
  <si>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</si>
  <si>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</si>
  <si>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</si>
  <si>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</si>
  <si>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Regulatory Drivers</t>
  </si>
  <si>
    <t>Risk Age</t>
  </si>
  <si>
    <t>Risk of Not Addressing</t>
  </si>
  <si>
    <t>Overview on Issue</t>
  </si>
  <si>
    <t>Stark Industries</t>
  </si>
  <si>
    <t>Cyber Security Stoplight Dashboard</t>
  </si>
  <si>
    <r>
      <t xml:space="preserve">FUNDING PROVIDED:
</t>
    </r>
    <r>
      <rPr>
        <b/>
        <i/>
        <sz val="16"/>
        <color theme="0"/>
        <rFont val="Calibri"/>
        <family val="2"/>
        <scheme val="minor"/>
      </rPr>
      <t>(IN-PROGRESS)</t>
    </r>
  </si>
  <si>
    <r>
      <t xml:space="preserve">FUNDING LIKELY:
</t>
    </r>
    <r>
      <rPr>
        <b/>
        <i/>
        <sz val="16"/>
        <color theme="0"/>
        <rFont val="Calibri"/>
        <family val="2"/>
        <scheme val="minor"/>
      </rPr>
      <t>(PLANNING)</t>
    </r>
  </si>
  <si>
    <r>
      <t xml:space="preserve">FUNDING NEEDED:
</t>
    </r>
    <r>
      <rPr>
        <b/>
        <i/>
        <sz val="16"/>
        <color theme="0"/>
        <rFont val="Calibri"/>
        <family val="2"/>
        <scheme val="minor"/>
      </rPr>
      <t>(UNASSIGNED)</t>
    </r>
  </si>
  <si>
    <r>
      <t xml:space="preserve">FUNDING PROVIDED:
</t>
    </r>
    <r>
      <rPr>
        <b/>
        <i/>
        <sz val="16"/>
        <color theme="0"/>
        <rFont val="Calibri"/>
        <family val="2"/>
        <scheme val="minor"/>
      </rPr>
      <t>(COMPLETE)</t>
    </r>
  </si>
  <si>
    <t>DUE</t>
  </si>
  <si>
    <t>RISK</t>
  </si>
  <si>
    <t>Projects IN-PROGRESS
(Funded)</t>
  </si>
  <si>
    <t>ROM</t>
  </si>
  <si>
    <t>Estimated Cost</t>
  </si>
  <si>
    <t>Planned 
Go-Live</t>
  </si>
  <si>
    <t>Projects in PLANNING Phase 
(Likely Funded)</t>
  </si>
  <si>
    <t>Projects UNASSIGNED
(Not Yet Funded)</t>
  </si>
  <si>
    <t>Projects COMPLETE</t>
  </si>
  <si>
    <t>Completed Date</t>
  </si>
  <si>
    <t>Project Count</t>
  </si>
  <si>
    <t>RISK LEVELS</t>
  </si>
  <si>
    <t>CRITICAL</t>
  </si>
  <si>
    <t>HIGH</t>
  </si>
  <si>
    <t>MEDIUM</t>
  </si>
  <si>
    <t>LOW</t>
  </si>
  <si>
    <t>X</t>
  </si>
  <si>
    <t>Project Exceeded its Planned Date</t>
  </si>
  <si>
    <t>!</t>
  </si>
  <si>
    <t>Project Due Soon (&lt;45 days)</t>
  </si>
  <si>
    <t>Stoplight Project List</t>
  </si>
  <si>
    <t>Planning</t>
  </si>
  <si>
    <t>In-Progress</t>
  </si>
  <si>
    <t>Complete</t>
  </si>
  <si>
    <t>MATCH</t>
  </si>
  <si>
    <t>ROW #</t>
  </si>
  <si>
    <t>FILTERED</t>
  </si>
  <si>
    <t>SORTED</t>
  </si>
  <si>
    <t>RESULT</t>
  </si>
  <si>
    <t>Search Project Task List tab for any project with the status of In-Progress</t>
  </si>
  <si>
    <t>Criteria:</t>
  </si>
  <si>
    <t>UnAssigned</t>
  </si>
  <si>
    <t>Search Project List tab for any project with the status of In-Progress</t>
  </si>
  <si>
    <t>Likely Timeframe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</si>
</sst>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\-yy;@"/>
    <numFmt numFmtId="165" formatCode="mm/dd/yy;@"/>
    <numFmt numFmtId="166" formatCode="m/d/yy;@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4" fontId="4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1" applyFont="1" applyAlignment="1">
      <alignment horizontal="center"/>
    </xf>
    <xf numFmtId="0" fontId="4" fillId="0" borderId="0" xfId="1"/>
    <xf numFmtId="0" fontId="4" fillId="0" borderId="1" xfId="1" applyBorder="1"/>
    <xf numFmtId="0" fontId="6" fillId="0" borderId="0" xfId="1" applyFont="1" applyAlignment="1">
      <alignment vertical="top" wrapText="1"/>
    </xf>
    <xf numFmtId="0" fontId="4" fillId="0" borderId="0" xfId="1" applyAlignment="1">
      <alignment horizontal="center" vertical="top"/>
    </xf>
    <xf numFmtId="0" fontId="4" fillId="0" borderId="0" xfId="1" applyAlignment="1">
      <alignment horizontal="center"/>
    </xf>
    <xf numFmtId="0" fontId="8" fillId="0" borderId="0" xfId="1" applyFont="1" applyAlignment="1">
      <alignment vertical="top"/>
    </xf>
    <xf numFmtId="0" fontId="3" fillId="0" borderId="0" xfId="1" applyFont="1"/>
    <xf numFmtId="0" fontId="10" fillId="3" borderId="6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164" fontId="12" fillId="2" borderId="8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6" xfId="1" applyBorder="1" applyAlignment="1">
      <alignment vertical="top" wrapText="1"/>
    </xf>
    <xf numFmtId="0" fontId="1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165" fontId="1" fillId="0" borderId="9" xfId="1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top" wrapText="1"/>
    </xf>
    <xf numFmtId="44" fontId="0" fillId="0" borderId="1" xfId="2" applyFont="1" applyFill="1" applyBorder="1" applyAlignment="1">
      <alignment horizontal="center" vertical="top"/>
    </xf>
    <xf numFmtId="0" fontId="4" fillId="0" borderId="9" xfId="1" applyFill="1" applyBorder="1" applyAlignment="1">
      <alignment vertical="top"/>
    </xf>
    <xf numFmtId="0" fontId="4" fillId="0" borderId="9" xfId="1" applyBorder="1" applyAlignment="1">
      <alignment vertical="top"/>
    </xf>
    <xf numFmtId="0" fontId="4" fillId="0" borderId="1" xfId="1" applyBorder="1" applyAlignment="1">
      <alignment horizontal="center" vertical="top"/>
    </xf>
    <xf numFmtId="0" fontId="4" fillId="0" borderId="1" xfId="1" applyBorder="1" applyAlignment="1">
      <alignment vertical="top" wrapText="1"/>
    </xf>
    <xf numFmtId="0" fontId="4" fillId="0" borderId="0" xfId="1" applyAlignment="1">
      <alignment vertical="top"/>
    </xf>
    <xf numFmtId="0" fontId="4" fillId="0" borderId="1" xfId="1" applyFill="1" applyBorder="1" applyAlignment="1">
      <alignment vertical="top"/>
    </xf>
    <xf numFmtId="0" fontId="4" fillId="0" borderId="1" xfId="1" applyBorder="1" applyAlignment="1">
      <alignment vertical="top"/>
    </xf>
    <xf numFmtId="0" fontId="4" fillId="2" borderId="1" xfId="1" applyFill="1" applyBorder="1" applyAlignment="1">
      <alignment vertical="top"/>
    </xf>
    <xf numFmtId="0" fontId="1" fillId="0" borderId="0" xfId="1" applyFont="1" applyBorder="1" applyAlignment="1">
      <alignment horizontal="center" vertical="center"/>
    </xf>
    <xf numFmtId="0" fontId="4" fillId="0" borderId="1" xfId="1" applyFill="1" applyBorder="1" applyAlignment="1">
      <alignment vertical="top" wrapText="1"/>
    </xf>
    <xf numFmtId="44" fontId="0" fillId="0" borderId="1" xfId="2" applyNumberFormat="1" applyFont="1" applyFill="1" applyBorder="1" applyAlignment="1">
      <alignment horizontal="center" vertical="top"/>
    </xf>
    <xf numFmtId="0" fontId="4" fillId="0" borderId="9" xfId="1" applyBorder="1" applyAlignment="1">
      <alignment horizontal="center" vertical="center"/>
    </xf>
    <xf numFmtId="0" fontId="4" fillId="0" borderId="7" xfId="1" applyBorder="1" applyAlignment="1">
      <alignment vertical="top" wrapText="1"/>
    </xf>
    <xf numFmtId="0" fontId="1" fillId="0" borderId="10" xfId="1" applyFont="1" applyBorder="1" applyAlignment="1">
      <alignment horizontal="center" vertical="center"/>
    </xf>
    <xf numFmtId="165" fontId="1" fillId="0" borderId="11" xfId="1" applyNumberFormat="1" applyFont="1" applyBorder="1" applyAlignment="1">
      <alignment horizontal="center" vertical="center"/>
    </xf>
    <xf numFmtId="0" fontId="4" fillId="0" borderId="10" xfId="1" applyBorder="1" applyAlignment="1">
      <alignment horizontal="center" vertical="top"/>
    </xf>
    <xf numFmtId="44" fontId="0" fillId="0" borderId="10" xfId="2" applyFont="1" applyFill="1" applyBorder="1" applyAlignment="1">
      <alignment horizontal="center" vertical="top"/>
    </xf>
    <xf numFmtId="0" fontId="4" fillId="0" borderId="10" xfId="1" applyFill="1" applyBorder="1" applyAlignment="1">
      <alignment vertical="top"/>
    </xf>
    <xf numFmtId="0" fontId="4" fillId="0" borderId="10" xfId="1" applyBorder="1" applyAlignment="1">
      <alignment vertical="top"/>
    </xf>
    <xf numFmtId="0" fontId="4" fillId="0" borderId="10" xfId="1" applyBorder="1" applyAlignment="1">
      <alignment horizontal="center" vertical="top" wrapText="1"/>
    </xf>
    <xf numFmtId="0" fontId="4" fillId="0" borderId="10" xfId="1" applyBorder="1" applyAlignment="1">
      <alignment vertical="top" wrapText="1"/>
    </xf>
    <xf numFmtId="0" fontId="4" fillId="0" borderId="0" xfId="1" applyAlignment="1">
      <alignment wrapText="1"/>
    </xf>
    <xf numFmtId="0" fontId="4" fillId="0" borderId="0" xfId="1" applyFill="1" applyAlignment="1">
      <alignment horizontal="center"/>
    </xf>
    <xf numFmtId="0" fontId="4" fillId="0" borderId="0" xfId="1" applyFill="1"/>
    <xf numFmtId="14" fontId="7" fillId="0" borderId="0" xfId="1" applyNumberFormat="1" applyFont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15" fillId="7" borderId="1" xfId="1" applyFont="1" applyFill="1" applyBorder="1" applyAlignment="1">
      <alignment horizontal="center" vertical="center" wrapText="1"/>
    </xf>
    <xf numFmtId="0" fontId="18" fillId="0" borderId="1" xfId="1" applyFont="1" applyBorder="1" applyAlignment="1">
      <alignment textRotation="90"/>
    </xf>
    <xf numFmtId="0" fontId="18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8" borderId="1" xfId="1" applyFill="1" applyBorder="1" applyAlignment="1">
      <alignment horizontal="left" indent="1"/>
    </xf>
    <xf numFmtId="0" fontId="4" fillId="8" borderId="1" xfId="1" applyFill="1" applyBorder="1" applyAlignment="1">
      <alignment horizontal="center"/>
    </xf>
    <xf numFmtId="44" fontId="4" fillId="8" borderId="1" xfId="1" applyNumberFormat="1" applyFill="1" applyBorder="1" applyAlignment="1">
      <alignment horizontal="center"/>
    </xf>
    <xf numFmtId="166" fontId="4" fillId="8" borderId="1" xfId="1" applyNumberFormat="1" applyFill="1" applyBorder="1" applyAlignment="1">
      <alignment horizontal="center"/>
    </xf>
    <xf numFmtId="0" fontId="4" fillId="9" borderId="1" xfId="1" applyFill="1" applyBorder="1" applyAlignment="1">
      <alignment horizontal="left" indent="1"/>
    </xf>
    <xf numFmtId="0" fontId="4" fillId="9" borderId="1" xfId="1" applyFill="1" applyBorder="1" applyAlignment="1">
      <alignment horizontal="center"/>
    </xf>
    <xf numFmtId="44" fontId="4" fillId="9" borderId="1" xfId="1" applyNumberFormat="1" applyFill="1" applyBorder="1" applyAlignment="1">
      <alignment horizontal="center"/>
    </xf>
    <xf numFmtId="0" fontId="4" fillId="10" borderId="1" xfId="1" applyFill="1" applyBorder="1" applyAlignment="1">
      <alignment horizontal="left" indent="1"/>
    </xf>
    <xf numFmtId="0" fontId="4" fillId="10" borderId="1" xfId="1" applyFill="1" applyBorder="1" applyAlignment="1">
      <alignment horizontal="center"/>
    </xf>
    <xf numFmtId="44" fontId="4" fillId="10" borderId="1" xfId="1" applyNumberFormat="1" applyFill="1" applyBorder="1" applyAlignment="1">
      <alignment horizontal="center"/>
    </xf>
    <xf numFmtId="0" fontId="4" fillId="11" borderId="1" xfId="1" applyFill="1" applyBorder="1" applyAlignment="1">
      <alignment horizontal="left" indent="1"/>
    </xf>
    <xf numFmtId="0" fontId="18" fillId="0" borderId="0" xfId="1" applyFont="1"/>
    <xf numFmtId="0" fontId="18" fillId="0" borderId="0" xfId="1" applyFont="1" applyAlignment="1">
      <alignment horizontal="right"/>
    </xf>
    <xf numFmtId="0" fontId="18" fillId="0" borderId="0" xfId="1" applyFont="1" applyAlignment="1">
      <alignment horizontal="center"/>
    </xf>
    <xf numFmtId="0" fontId="4" fillId="12" borderId="0" xfId="1" applyFill="1"/>
    <xf numFmtId="0" fontId="4" fillId="0" borderId="0" xfId="1" applyAlignment="1">
      <alignment vertical="center"/>
    </xf>
    <xf numFmtId="0" fontId="4" fillId="4" borderId="0" xfId="1" applyFill="1"/>
    <xf numFmtId="0" fontId="4" fillId="13" borderId="0" xfId="1" applyFill="1"/>
    <xf numFmtId="0" fontId="4" fillId="14" borderId="0" xfId="1" applyFill="1"/>
    <xf numFmtId="0" fontId="4" fillId="0" borderId="0" xfId="1" applyAlignment="1">
      <alignment horizontal="center" vertical="center" textRotation="90" wrapText="1"/>
    </xf>
    <xf numFmtId="0" fontId="19" fillId="0" borderId="0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14" fillId="0" borderId="0" xfId="1" applyFont="1" applyAlignment="1">
      <alignment vertical="top" wrapText="1"/>
    </xf>
    <xf numFmtId="0" fontId="3" fillId="15" borderId="0" xfId="1" applyFont="1" applyFill="1" applyAlignment="1">
      <alignment wrapText="1"/>
    </xf>
    <xf numFmtId="0" fontId="3" fillId="15" borderId="0" xfId="1" applyFont="1" applyFill="1" applyAlignment="1">
      <alignment horizontal="center" vertical="top"/>
    </xf>
    <xf numFmtId="0" fontId="2" fillId="15" borderId="0" xfId="1" applyFont="1" applyFill="1" applyAlignment="1">
      <alignment horizontal="center"/>
    </xf>
    <xf numFmtId="0" fontId="3" fillId="15" borderId="0" xfId="1" applyFont="1" applyFill="1" applyAlignment="1">
      <alignment horizontal="center"/>
    </xf>
    <xf numFmtId="0" fontId="3" fillId="15" borderId="0" xfId="1" applyFont="1" applyFill="1" applyAlignment="1">
      <alignment horizontal="center" wrapText="1"/>
    </xf>
    <xf numFmtId="0" fontId="21" fillId="15" borderId="1" xfId="1" applyFont="1" applyFill="1" applyBorder="1" applyAlignment="1">
      <alignment horizontal="center"/>
    </xf>
    <xf numFmtId="1" fontId="1" fillId="3" borderId="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wrapText="1"/>
    </xf>
    <xf numFmtId="0" fontId="11" fillId="16" borderId="1" xfId="1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22" fillId="0" borderId="0" xfId="1" applyFont="1"/>
    <xf numFmtId="0" fontId="23" fillId="0" borderId="0" xfId="1" applyFont="1"/>
    <xf numFmtId="1" fontId="4" fillId="9" borderId="1" xfId="1" applyNumberFormat="1" applyFill="1" applyBorder="1" applyAlignment="1">
      <alignment horizontal="center"/>
    </xf>
    <xf numFmtId="166" fontId="4" fillId="11" borderId="12" xfId="1" applyNumberFormat="1" applyFill="1" applyBorder="1" applyAlignment="1">
      <alignment horizontal="center"/>
    </xf>
    <xf numFmtId="166" fontId="4" fillId="11" borderId="13" xfId="1" applyNumberFormat="1" applyFill="1" applyBorder="1" applyAlignment="1">
      <alignment horizontal="center"/>
    </xf>
    <xf numFmtId="166" fontId="4" fillId="11" borderId="6" xfId="1" applyNumberFormat="1" applyFill="1" applyBorder="1" applyAlignment="1">
      <alignment horizontal="center"/>
    </xf>
    <xf numFmtId="0" fontId="14" fillId="0" borderId="0" xfId="1" applyFont="1" applyAlignment="1">
      <alignment horizontal="left" vertical="top" wrapText="1"/>
    </xf>
    <xf numFmtId="44" fontId="17" fillId="0" borderId="1" xfId="1" applyNumberFormat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4" fillId="0" borderId="0" xfId="1" applyAlignment="1">
      <alignment horizontal="center" vertical="center" textRotation="90" wrapText="1"/>
    </xf>
    <xf numFmtId="0" fontId="9" fillId="2" borderId="2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/>
    </xf>
  </cellXfs>
  <cellStyles count="3">
    <cellStyle name="Currency 2" xfId="2" xr:uid="{0C16F9FD-1C8C-F04D-AB39-7BF1F821D1C3}"/>
    <cellStyle name="Normal" xfId="0" builtinId="0"/>
    <cellStyle name="Normal 2" xfId="1" xr:uid="{D9C09BD1-26CE-984D-9715-C11C7F266503}"/>
  </cellStyles>
  <dxfs count="86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;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  <numFmt numFmtId="165" formatCode="mm/dd/yy;@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54EC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54ECA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FFCCCC"/>
      </font>
      <fill>
        <patternFill>
          <bgColor rgb="FFFFCCCC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396878</xdr:colOff>
      <xdr:row>0</xdr:row>
      <xdr:rowOff>15875</xdr:rowOff>
    </xdr:from>
    <xdr:to>
      <xdr:col>23</xdr:col>
      <xdr:colOff>92196</xdr:colOff>
      <xdr:row>2</xdr:row>
      <xdr:rowOff>187960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80D29D-BB03-6B4E-8971-8B0C355B0B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54" b="40773"/>
        <a:stretch/>
      </xdr:blipFill>
      <xdr:spPr>
        <a:xfrm>
          <a:off x="30019628" y="15875"/>
          <a:ext cx="4521318" cy="822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3002139</xdr:colOff>
      <xdr:row>0</xdr:row>
      <xdr:rowOff>35278</xdr:rowOff>
    </xdr:from>
    <xdr:to>
      <xdr:col>50</xdr:col>
      <xdr:colOff>7523457</xdr:colOff>
      <xdr:row>2</xdr:row>
      <xdr:rowOff>286738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139947-7C34-2545-AEC2-23E64C324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54" b="40773"/>
        <a:stretch/>
      </xdr:blipFill>
      <xdr:spPr>
        <a:xfrm>
          <a:off x="31167917" y="35278"/>
          <a:ext cx="4521318" cy="8159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21EB7-A1B9-1847-82B5-3B367F7377CB}" name="Table3" displayName="Table3" ref="A5:AY59" totalsRowShown="0" headerRowDxfId="52" tableBorderDxfId="51">
  <autoFilter ref="A5:AY59" xr:uid="{1619CDDC-16BF-4349-BA66-757B87172877}"/>
  <sortState ref="A6:AY59">
    <sortCondition ref="H5:H59"/>
  </sortState>
  <tableColumns count="51">
    <tableColumn id="1" xr3:uid="{9FFEEE6E-2631-3D48-9A5F-6442BBBF659D}" name="Project" dataDxfId="50"/>
    <tableColumn id="2" xr3:uid="{F173C7E2-8434-9345-B101-2176E2763119}" name="Risk Level" dataDxfId="49"/>
    <tableColumn id="3" xr3:uid="{FF77412A-835E-AC4A-8BA8-7639B43B1B51}" name="ROM _x000a_Estimate" dataDxfId="48"/>
    <tableColumn id="49" xr3:uid="{4F431606-0454-9549-B71D-7B141D53511E}" name="OT Savings" dataDxfId="47"/>
    <tableColumn id="5" xr3:uid="{DC669DA2-A1F1-B84D-8FD5-72F2E001EE5D}" name="Leadership_x000a_Priority" dataDxfId="46"/>
    <tableColumn id="46" xr3:uid="{F9D668A3-1B98-0043-A69C-505B620FCEAC}" name="Status" dataDxfId="45"/>
    <tableColumn id="47" xr3:uid="{16C7ABC9-A612-5345-97C7-C2C92A730D1D}" name="Estimated Time to Complete (Months)" dataDxfId="44"/>
    <tableColumn id="48" xr3:uid="{A493D4FC-E422-144A-A009-87462BD0CA92}" name="Planned Go-Live" dataDxfId="43"/>
    <tableColumn id="50" xr3:uid="{0218EC87-BEDB-F148-A363-9D00A997F05F}" name="Days Remaining" dataDxfId="42">
      <calculatedColumnFormula>IF(ISBLANK(H6),"",H6-TODAY())</calculatedColumnFormula>
    </tableColumn>
    <tableColumn id="38" xr3:uid="{4F40119F-2A72-0D49-A8C8-2E221D4F7853}" name="Personnel Resources Needed to _x000a_Support Project" dataDxfId="41"/>
    <tableColumn id="41" xr3:uid="{7F11DB81-3F6E-C548-9E04-94B7F62B83E8}" name="Budget Needed_x000a_Hardware/Software" dataDxfId="40"/>
    <tableColumn id="8" xr3:uid="{0F31084D-FCD5-564A-B3A6-AE9D5A0AC3FE}" name="Jan-21" dataDxfId="39"/>
    <tableColumn id="9" xr3:uid="{3CD73B25-999A-9B43-8FE8-09E443002721}" name="Feb-21" dataDxfId="38"/>
    <tableColumn id="10" xr3:uid="{DB07AFD0-E93F-D747-9EEC-313B82AE9F02}" name="Mar-21" dataDxfId="37"/>
    <tableColumn id="11" xr3:uid="{B9DF8B5D-78DA-3A4B-8B99-E442E9A15FAE}" name="Apr-21" dataDxfId="36"/>
    <tableColumn id="12" xr3:uid="{B679E8C4-E608-8A41-8E64-F9DB4E699631}" name="May-21" dataDxfId="35"/>
    <tableColumn id="13" xr3:uid="{3DA74606-A88B-514D-AC7E-AA1A7D07BA9E}" name="Jun-21" dataDxfId="34"/>
    <tableColumn id="14" xr3:uid="{39F0F845-A1D6-FE4A-80A4-58554433E3A6}" name="Jul-21" dataDxfId="33"/>
    <tableColumn id="15" xr3:uid="{F683CB9A-3F12-1849-BDD7-BEDFFE7BE2DC}" name="Aug-21" dataDxfId="32"/>
    <tableColumn id="16" xr3:uid="{ABCAF089-9A65-EC4A-A686-1DC81B77196A}" name="Sep-21" dataDxfId="31"/>
    <tableColumn id="17" xr3:uid="{E29F5C9C-B664-C145-8E2F-50EFC7C4A933}" name="Oct-21" dataDxfId="30"/>
    <tableColumn id="18" xr3:uid="{25C20260-008E-7640-AD00-2C86E201142B}" name="Nov-21" dataDxfId="29"/>
    <tableColumn id="19" xr3:uid="{BDDE3E85-85B5-8840-8BDF-85E20AFD479F}" name="Dec-21" dataDxfId="28"/>
    <tableColumn id="20" xr3:uid="{CB093BBD-735A-DD47-8050-D2E2E4F1FCD7}" name="Jan-22" dataDxfId="27"/>
    <tableColumn id="21" xr3:uid="{CF2A6F93-0C46-E64B-B39F-E4CC759E9EAF}" name="Feb-22" dataDxfId="26"/>
    <tableColumn id="22" xr3:uid="{86F16216-F72E-F242-B899-42A569EB4327}" name="Mar-22" dataDxfId="25"/>
    <tableColumn id="23" xr3:uid="{0021DAE9-2DA7-B448-A4D0-F2151554601B}" name="Apr-22" dataDxfId="24"/>
    <tableColumn id="24" xr3:uid="{E987C6A6-104D-BB4B-BD66-63824A447CFF}" name="May-22" dataDxfId="23"/>
    <tableColumn id="25" xr3:uid="{D15DD726-E1E6-9740-B21E-C6887E8F5874}" name="Jun-22" dataDxfId="22"/>
    <tableColumn id="26" xr3:uid="{BBB1127F-3941-D34E-A008-533E814F9A61}" name="Jul-22" dataDxfId="21"/>
    <tableColumn id="27" xr3:uid="{DBDF6E2B-FF13-934C-9BD2-CBB6ADA4F48D}" name="Aug-22" dataDxfId="20"/>
    <tableColumn id="28" xr3:uid="{37825CCF-D3F7-C145-850F-11A22540FAEA}" name="Sep-22" dataDxfId="19"/>
    <tableColumn id="29" xr3:uid="{B378BA4A-48B2-734D-90FF-E4F995390DD1}" name="Oct-22" dataDxfId="18"/>
    <tableColumn id="30" xr3:uid="{5118C2E3-4DE6-A048-9410-1BCF3AA56520}" name="Nov-22" dataDxfId="17"/>
    <tableColumn id="31" xr3:uid="{00B6ABFB-7EE3-BC49-BD74-684C510ADAA0}" name="Dec-22" dataDxfId="16"/>
    <tableColumn id="32" xr3:uid="{BFBF0CD2-2B2B-9847-82D3-A622054F4A86}" name="Jan-23" dataDxfId="15"/>
    <tableColumn id="33" xr3:uid="{62CC2FF5-F075-BF4F-9434-BF0C93ECC054}" name="Feb-23" dataDxfId="14"/>
    <tableColumn id="34" xr3:uid="{25394C72-78B8-B649-BEAA-D3849FFD4A6E}" name="Mar-23" dataDxfId="13"/>
    <tableColumn id="35" xr3:uid="{8B0B05BB-1D13-6A48-9F59-FA7C1324274F}" name="Apr-23" dataDxfId="12"/>
    <tableColumn id="36" xr3:uid="{5E90EDDA-6B50-EB43-BFF7-23BC2C73D06E}" name="May-23" dataDxfId="11"/>
    <tableColumn id="7" xr3:uid="{8AF00BAF-1DC0-444F-991E-ED3627ECFEA4}" name="Jun-23" dataDxfId="10"/>
    <tableColumn id="6" xr3:uid="{1AF8663D-56ED-7E41-9300-CBB65282641C}" name="Jul-23" dataDxfId="9"/>
    <tableColumn id="51" xr3:uid="{756C1553-8FC8-2744-945E-186004FDE7F9}" name="Aug-23" dataDxfId="8"/>
    <tableColumn id="40" xr3:uid="{D5ADFCFB-67D9-684B-8CDA-ADCBF0D93C2A}" name="Sep-23" dataDxfId="7"/>
    <tableColumn id="39" xr3:uid="{FE2380D4-8116-7345-BA5F-D9F380C01A95}" name="Oct-23" dataDxfId="6"/>
    <tableColumn id="4" xr3:uid="{9A5893AD-E6A4-F147-A339-784686F247B2}" name="Nov-23" dataDxfId="5"/>
    <tableColumn id="37" xr3:uid="{F8D58DCC-5344-C644-B74F-B42A4A6C837A}" name="Dec-23" dataDxfId="4"/>
    <tableColumn id="42" xr3:uid="{3A8F3FF0-6820-0E4C-9C07-EAEE9E8CBCD5}" name="Regulatory Drivers" dataDxfId="3"/>
    <tableColumn id="43" xr3:uid="{D55DC7D5-3B34-B447-B208-D944302344F7}" name="Risk Age" dataDxfId="2"/>
    <tableColumn id="44" xr3:uid="{ECA353B4-CBBE-0E49-9C4A-788DBEADD896}" name="Risk of Not Addressing" dataDxfId="1"/>
    <tableColumn id="45" xr3:uid="{62D4851A-1DE0-CA46-A65D-AE83757EFF4C}" name="Overview on Iss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92A-7D98-C046-AAF5-D8EA124EBC20}">
  <sheetPr>
    <tabColor theme="9"/>
  </sheetPr>
  <dimension ref="A1:Z55"/>
  <sheetViews>
    <sheetView showGridLines="0" tabSelected="1" zoomScale="70" zoomScaleNormal="70" workbookViewId="0">
      <selection activeCell="Q69" sqref="Q69"/>
    </sheetView>
  </sheetViews>
  <sheetFormatPr baseColWidth="10" defaultColWidth="8.83203125" defaultRowHeight="15"/>
  <cols>
    <col min="1" max="2" width="4.33203125" style="2" customWidth="1"/>
    <col min="3" max="3" width="74" style="2" customWidth="1"/>
    <col min="4" max="4" width="11.6640625" style="2" customWidth="1"/>
    <col min="5" max="5" width="14.83203125" style="2" customWidth="1"/>
    <col min="6" max="6" width="11.6640625" style="2" customWidth="1"/>
    <col min="7" max="9" width="4.33203125" style="2" customWidth="1"/>
    <col min="10" max="10" width="74" style="2" customWidth="1"/>
    <col min="11" max="11" width="11.6640625" style="2" customWidth="1"/>
    <col min="12" max="12" width="14.83203125" style="2" customWidth="1"/>
    <col min="13" max="13" width="16" style="2" customWidth="1"/>
    <col min="14" max="16" width="4.33203125" style="2" customWidth="1"/>
    <col min="17" max="17" width="74" style="2" customWidth="1"/>
    <col min="18" max="18" width="11.6640625" style="2" customWidth="1"/>
    <col min="19" max="19" width="14.83203125" style="2" customWidth="1"/>
    <col min="20" max="20" width="16" style="2" customWidth="1"/>
    <col min="21" max="22" width="4.33203125" style="2" customWidth="1"/>
    <col min="23" max="23" width="63.33203125" style="2" customWidth="1"/>
    <col min="24" max="16384" width="8.83203125" style="2"/>
  </cols>
  <sheetData>
    <row r="1" spans="1:26" ht="27">
      <c r="C1" s="86" t="s">
        <v>69</v>
      </c>
      <c r="D1" s="6"/>
      <c r="E1" s="6"/>
      <c r="F1" s="6"/>
    </row>
    <row r="2" spans="1:26" ht="24" customHeight="1">
      <c r="C2" s="95" t="s">
        <v>70</v>
      </c>
      <c r="D2" s="95"/>
      <c r="E2" s="95"/>
      <c r="F2" s="95"/>
      <c r="G2" s="95"/>
    </row>
    <row r="3" spans="1:26" ht="24" customHeight="1">
      <c r="C3" s="47">
        <f ca="1">TODAY()</f>
        <v>44177</v>
      </c>
      <c r="D3" s="6"/>
      <c r="E3" s="6"/>
      <c r="F3" s="6"/>
    </row>
    <row r="4" spans="1:26">
      <c r="C4" s="6"/>
      <c r="D4" s="6"/>
      <c r="E4" s="6"/>
      <c r="F4" s="6"/>
    </row>
    <row r="5" spans="1:26" ht="44">
      <c r="C5" s="48" t="s">
        <v>71</v>
      </c>
      <c r="D5" s="96">
        <f>SUMIF('Project List'!F6:F77,"In-Progress",'Project List'!K6:K77)</f>
        <v>0</v>
      </c>
      <c r="E5" s="96"/>
      <c r="F5" s="96"/>
      <c r="J5" s="49" t="s">
        <v>72</v>
      </c>
      <c r="K5" s="96">
        <f>SUMIF('Project List'!F6:F77,"Planning",'Project List'!K6:K77)</f>
        <v>0</v>
      </c>
      <c r="L5" s="96"/>
      <c r="M5" s="96"/>
      <c r="Q5" s="50" t="s">
        <v>73</v>
      </c>
      <c r="R5" s="96">
        <f>SUMIF('Project List'!F6:F77,"Unassigned",'Project List'!K6:K77)</f>
        <v>0</v>
      </c>
      <c r="S5" s="96"/>
      <c r="T5" s="96"/>
      <c r="W5" s="51" t="s">
        <v>74</v>
      </c>
      <c r="X5" s="96">
        <f>SUMIF('Project List'!F6:F77,"Complete",'Project List'!K6:K77)</f>
        <v>0</v>
      </c>
      <c r="Y5" s="96"/>
      <c r="Z5" s="96"/>
    </row>
    <row r="6" spans="1:26" ht="32.25" customHeight="1">
      <c r="C6" s="6"/>
      <c r="D6" s="6"/>
      <c r="E6" s="6"/>
      <c r="F6" s="6"/>
    </row>
    <row r="7" spans="1:26" ht="35.25" customHeight="1">
      <c r="A7" s="52" t="s">
        <v>75</v>
      </c>
      <c r="B7" s="52" t="s">
        <v>76</v>
      </c>
      <c r="C7" s="53" t="s">
        <v>77</v>
      </c>
      <c r="D7" s="53" t="s">
        <v>78</v>
      </c>
      <c r="E7" s="53" t="s">
        <v>79</v>
      </c>
      <c r="F7" s="53" t="s">
        <v>80</v>
      </c>
      <c r="H7" s="52" t="s">
        <v>75</v>
      </c>
      <c r="I7" s="52" t="s">
        <v>76</v>
      </c>
      <c r="J7" s="53" t="s">
        <v>81</v>
      </c>
      <c r="K7" s="53" t="s">
        <v>78</v>
      </c>
      <c r="L7" s="53" t="s">
        <v>79</v>
      </c>
      <c r="M7" s="53" t="s">
        <v>108</v>
      </c>
      <c r="O7" s="52" t="s">
        <v>75</v>
      </c>
      <c r="P7" s="52" t="s">
        <v>76</v>
      </c>
      <c r="Q7" s="53" t="s">
        <v>82</v>
      </c>
      <c r="R7" s="53" t="s">
        <v>78</v>
      </c>
      <c r="S7" s="53" t="s">
        <v>79</v>
      </c>
      <c r="T7" s="53" t="s">
        <v>108</v>
      </c>
      <c r="V7" s="52" t="s">
        <v>76</v>
      </c>
      <c r="W7" s="54" t="s">
        <v>83</v>
      </c>
      <c r="X7" s="97" t="s">
        <v>84</v>
      </c>
      <c r="Y7" s="98"/>
      <c r="Z7" s="99"/>
    </row>
    <row r="8" spans="1:26">
      <c r="A8" s="55" t="e">
        <f>VLOOKUP(C8,'Project List'!$A$6:$K$77,9,FALSE)</f>
        <v>#NUM!</v>
      </c>
      <c r="B8" s="3" t="e">
        <f>VLOOKUP(C8,'Project List'!$A$6:$K$77,2,FALSE)</f>
        <v>#NUM!</v>
      </c>
      <c r="C8" s="56" t="e">
        <f>'Calc-InProgress'!E2</f>
        <v>#NUM!</v>
      </c>
      <c r="D8" s="57" t="e">
        <f>VLOOKUP(C8,'Project List'!$A$6:$K$77,3,FALSE)</f>
        <v>#NUM!</v>
      </c>
      <c r="E8" s="58" t="e">
        <f>VLOOKUP(C8,'Project List'!$A$6:$K$77,11,FALSE)</f>
        <v>#NUM!</v>
      </c>
      <c r="F8" s="59" t="e">
        <f>VLOOKUP(C8,'Project List'!$A$6:$K$77,8,FALSE)</f>
        <v>#NUM!</v>
      </c>
      <c r="H8" s="55" t="e">
        <f>VLOOKUP(J8,'Project List'!$A$6:$K$77,9,FALSE)</f>
        <v>#NUM!</v>
      </c>
      <c r="I8" s="55" t="e">
        <f>VLOOKUP(J8,'Project List'!$A$6:$K$77,2,FALSE)</f>
        <v>#NUM!</v>
      </c>
      <c r="J8" s="60" t="e">
        <f>'Calc-Planning'!E2</f>
        <v>#NUM!</v>
      </c>
      <c r="K8" s="61" t="e">
        <f>VLOOKUP(J8,'Project List'!$A$6:$K$77,3,FALSE)</f>
        <v>#NUM!</v>
      </c>
      <c r="L8" s="62" t="e">
        <f>VLOOKUP(J8,'Project List'!$A$6:$K$77,11,FALSE)</f>
        <v>#NUM!</v>
      </c>
      <c r="M8" s="91" t="e">
        <f>VLOOKUP(J8,'Project List'!$A$6:$K$77,7,FALSE)</f>
        <v>#NUM!</v>
      </c>
      <c r="O8" s="55" t="e">
        <f>VLOOKUP(Q8,'Project List'!$A$6:$K$77,9,FALSE)</f>
        <v>#NUM!</v>
      </c>
      <c r="P8" s="55" t="e">
        <f>VLOOKUP(Q8,'Project List'!$A$6:$K$77,2,FALSE)</f>
        <v>#NUM!</v>
      </c>
      <c r="Q8" s="63" t="e">
        <f>'Calc-UnAssigned'!E2</f>
        <v>#NUM!</v>
      </c>
      <c r="R8" s="64" t="e">
        <f>VLOOKUP(Q8,'Project List'!$A$6:$K$77,3,FALSE)</f>
        <v>#NUM!</v>
      </c>
      <c r="S8" s="65" t="e">
        <f>VLOOKUP(Q8,'Project List'!$A$6:$K$77,11,FALSE)</f>
        <v>#NUM!</v>
      </c>
      <c r="T8" s="64" t="e">
        <f>VLOOKUP(Q8,'Project List'!$A$6:$K$77,7,FALSE)</f>
        <v>#NUM!</v>
      </c>
      <c r="V8" s="3" t="e">
        <f>VLOOKUP(W8,'Project List'!$A$6:$K$77,2,FALSE)</f>
        <v>#NUM!</v>
      </c>
      <c r="W8" s="66" t="e">
        <f>'Calc-Complete'!E2</f>
        <v>#NUM!</v>
      </c>
      <c r="X8" s="92" t="e">
        <f>VLOOKUP(W8,'Project List'!$A$6:$K$77,8,FALSE)</f>
        <v>#NUM!</v>
      </c>
      <c r="Y8" s="93"/>
      <c r="Z8" s="94"/>
    </row>
    <row r="9" spans="1:26">
      <c r="A9" s="55" t="e">
        <f>VLOOKUP(C9,'Project List'!$A$6:$K$77,9,FALSE)</f>
        <v>#NUM!</v>
      </c>
      <c r="B9" s="3" t="e">
        <f>VLOOKUP(C9,'Project List'!$A$6:$K$77,2,FALSE)</f>
        <v>#NUM!</v>
      </c>
      <c r="C9" s="56" t="e">
        <f>'Calc-InProgress'!E3</f>
        <v>#NUM!</v>
      </c>
      <c r="D9" s="57" t="e">
        <f>VLOOKUP(C9,'Project List'!$A$6:$K$77,3,FALSE)</f>
        <v>#NUM!</v>
      </c>
      <c r="E9" s="58" t="e">
        <f>VLOOKUP(C9,'Project List'!$A$6:$K$77,11,FALSE)</f>
        <v>#NUM!</v>
      </c>
      <c r="F9" s="59" t="e">
        <f>VLOOKUP(C9,'Project List'!$A$6:$K$77,8,FALSE)</f>
        <v>#NUM!</v>
      </c>
      <c r="H9" s="55" t="e">
        <f>VLOOKUP(J9,'Project List'!$A$6:$K$77,9,FALSE)</f>
        <v>#NUM!</v>
      </c>
      <c r="I9" s="55" t="e">
        <f>VLOOKUP(J9,'Project List'!$A$6:$K$77,2,FALSE)</f>
        <v>#NUM!</v>
      </c>
      <c r="J9" s="60" t="e">
        <f>'Calc-Planning'!E3</f>
        <v>#NUM!</v>
      </c>
      <c r="K9" s="61" t="e">
        <f>VLOOKUP(J9,'Project List'!$A$6:$K$77,3,FALSE)</f>
        <v>#NUM!</v>
      </c>
      <c r="L9" s="62" t="e">
        <f>VLOOKUP(J9,'Project List'!$A$6:$K$77,11,FALSE)</f>
        <v>#NUM!</v>
      </c>
      <c r="M9" s="62" t="e">
        <f>VLOOKUP(J9,'Project List'!$A$6:$K$77,8,FALSE)</f>
        <v>#NUM!</v>
      </c>
      <c r="O9" s="55" t="e">
        <f>VLOOKUP(Q9,'Project List'!$A$6:$K$77,9,FALSE)</f>
        <v>#NUM!</v>
      </c>
      <c r="P9" s="55" t="e">
        <f>VLOOKUP(Q9,'Project List'!$A$6:$K$77,2,FALSE)</f>
        <v>#NUM!</v>
      </c>
      <c r="Q9" s="63" t="e">
        <f>'Calc-UnAssigned'!E3</f>
        <v>#NUM!</v>
      </c>
      <c r="R9" s="64" t="e">
        <f>VLOOKUP(Q9,'Project List'!$A$6:$K$77,3,FALSE)</f>
        <v>#NUM!</v>
      </c>
      <c r="S9" s="65" t="e">
        <f>VLOOKUP(Q9,'Project List'!$A$6:$K$77,11,FALSE)</f>
        <v>#NUM!</v>
      </c>
      <c r="T9" s="64" t="e">
        <f>VLOOKUP(Q9,'Project List'!$A$6:$K$77,7,FALSE)</f>
        <v>#NUM!</v>
      </c>
      <c r="V9" s="3" t="e">
        <f>VLOOKUP(W9,'Project List'!$A$6:$K$77,2,FALSE)</f>
        <v>#NUM!</v>
      </c>
      <c r="W9" s="66" t="e">
        <f>'Calc-Complete'!E3</f>
        <v>#NUM!</v>
      </c>
      <c r="X9" s="92" t="e">
        <f>VLOOKUP(W9,'Project List'!$A$6:$K$77,8,FALSE)</f>
        <v>#NUM!</v>
      </c>
      <c r="Y9" s="93"/>
      <c r="Z9" s="94"/>
    </row>
    <row r="10" spans="1:26">
      <c r="A10" s="55" t="e">
        <f>VLOOKUP(C10,'Project List'!$A$6:$K$77,9,FALSE)</f>
        <v>#NUM!</v>
      </c>
      <c r="B10" s="3" t="e">
        <f>VLOOKUP(C10,'Project List'!$A$6:$K$77,2,FALSE)</f>
        <v>#NUM!</v>
      </c>
      <c r="C10" s="56" t="e">
        <f>'Calc-InProgress'!E4</f>
        <v>#NUM!</v>
      </c>
      <c r="D10" s="57" t="e">
        <f>VLOOKUP(C10,'Project List'!$A$6:$K$77,3,FALSE)</f>
        <v>#NUM!</v>
      </c>
      <c r="E10" s="58" t="e">
        <f>VLOOKUP(C10,'Project List'!$A$6:$K$77,11,FALSE)</f>
        <v>#NUM!</v>
      </c>
      <c r="F10" s="59" t="e">
        <f>VLOOKUP(C10,'Project List'!$A$6:$K$77,8,FALSE)</f>
        <v>#NUM!</v>
      </c>
      <c r="H10" s="55" t="e">
        <f>VLOOKUP(J10,'Project List'!$A$6:$K$77,9,FALSE)</f>
        <v>#NUM!</v>
      </c>
      <c r="I10" s="55" t="e">
        <f>VLOOKUP(J10,'Project List'!$A$6:$K$77,2,FALSE)</f>
        <v>#NUM!</v>
      </c>
      <c r="J10" s="60" t="e">
        <f>'Calc-Planning'!E4</f>
        <v>#NUM!</v>
      </c>
      <c r="K10" s="61" t="e">
        <f>VLOOKUP(J10,'Project List'!$A$6:$K$77,3,FALSE)</f>
        <v>#NUM!</v>
      </c>
      <c r="L10" s="62" t="e">
        <f>VLOOKUP(J10,'Project List'!$A$6:$K$77,11,FALSE)</f>
        <v>#NUM!</v>
      </c>
      <c r="M10" s="62" t="e">
        <f>VLOOKUP(J10,'Project List'!$A$6:$K$77,8,FALSE)</f>
        <v>#NUM!</v>
      </c>
      <c r="O10" s="55" t="e">
        <f>VLOOKUP(Q10,'Project List'!$A$6:$K$77,9,FALSE)</f>
        <v>#NUM!</v>
      </c>
      <c r="P10" s="55" t="e">
        <f>VLOOKUP(Q10,'Project List'!$A$6:$K$77,2,FALSE)</f>
        <v>#NUM!</v>
      </c>
      <c r="Q10" s="63" t="e">
        <f>'Calc-UnAssigned'!E4</f>
        <v>#NUM!</v>
      </c>
      <c r="R10" s="64" t="e">
        <f>VLOOKUP(Q10,'Project List'!$A$6:$K$77,3,FALSE)</f>
        <v>#NUM!</v>
      </c>
      <c r="S10" s="65" t="e">
        <f>VLOOKUP(Q10,'Project List'!$A$6:$K$77,11,FALSE)</f>
        <v>#NUM!</v>
      </c>
      <c r="T10" s="64" t="e">
        <f>VLOOKUP(Q10,'Project List'!$A$6:$K$77,7,FALSE)</f>
        <v>#NUM!</v>
      </c>
      <c r="V10" s="3" t="e">
        <f>VLOOKUP(W10,'Project List'!$A$6:$K$77,2,FALSE)</f>
        <v>#NUM!</v>
      </c>
      <c r="W10" s="66" t="e">
        <f>'Calc-Complete'!E4</f>
        <v>#NUM!</v>
      </c>
      <c r="X10" s="92" t="e">
        <f>VLOOKUP(W10,'Project List'!$A$6:$K$77,8,FALSE)</f>
        <v>#NUM!</v>
      </c>
      <c r="Y10" s="93"/>
      <c r="Z10" s="94"/>
    </row>
    <row r="11" spans="1:26">
      <c r="A11" s="55" t="e">
        <f>VLOOKUP(C11,'Project List'!$A$6:$K$77,9,FALSE)</f>
        <v>#NUM!</v>
      </c>
      <c r="B11" s="3" t="e">
        <f>VLOOKUP(C11,'Project List'!$A$6:$K$77,2,FALSE)</f>
        <v>#NUM!</v>
      </c>
      <c r="C11" s="56" t="e">
        <f>'Calc-InProgress'!E5</f>
        <v>#NUM!</v>
      </c>
      <c r="D11" s="57" t="e">
        <f>VLOOKUP(C11,'Project List'!$A$6:$K$77,3,FALSE)</f>
        <v>#NUM!</v>
      </c>
      <c r="E11" s="58" t="e">
        <f>VLOOKUP(C11,'Project List'!$A$6:$K$77,11,FALSE)</f>
        <v>#NUM!</v>
      </c>
      <c r="F11" s="59" t="e">
        <f>VLOOKUP(C11,'Project List'!$A$6:$K$77,8,FALSE)</f>
        <v>#NUM!</v>
      </c>
      <c r="H11" s="55" t="e">
        <f>VLOOKUP(J11,'Project List'!$A$6:$K$77,9,FALSE)</f>
        <v>#NUM!</v>
      </c>
      <c r="I11" s="55" t="e">
        <f>VLOOKUP(J11,'Project List'!$A$6:$K$77,2,FALSE)</f>
        <v>#NUM!</v>
      </c>
      <c r="J11" s="60" t="e">
        <f>'Calc-Planning'!E5</f>
        <v>#NUM!</v>
      </c>
      <c r="K11" s="61" t="e">
        <f>VLOOKUP(J11,'Project List'!$A$6:$K$77,3,FALSE)</f>
        <v>#NUM!</v>
      </c>
      <c r="L11" s="62" t="e">
        <f>VLOOKUP(J11,'Project List'!$A$6:$K$77,11,FALSE)</f>
        <v>#NUM!</v>
      </c>
      <c r="M11" s="62" t="e">
        <f>VLOOKUP(J11,'Project List'!$A$6:$K$77,8,FALSE)</f>
        <v>#NUM!</v>
      </c>
      <c r="O11" s="55" t="e">
        <f>VLOOKUP(Q11,'Project List'!$A$6:$K$77,9,FALSE)</f>
        <v>#NUM!</v>
      </c>
      <c r="P11" s="55" t="e">
        <f>VLOOKUP(Q11,'Project List'!$A$6:$K$77,2,FALSE)</f>
        <v>#NUM!</v>
      </c>
      <c r="Q11" s="63" t="e">
        <f>'Calc-UnAssigned'!E5</f>
        <v>#NUM!</v>
      </c>
      <c r="R11" s="64" t="e">
        <f>VLOOKUP(Q11,'Project List'!$A$6:$K$77,3,FALSE)</f>
        <v>#NUM!</v>
      </c>
      <c r="S11" s="65" t="e">
        <f>VLOOKUP(Q11,'Project List'!$A$6:$K$77,11,FALSE)</f>
        <v>#NUM!</v>
      </c>
      <c r="T11" s="64" t="e">
        <f>VLOOKUP(Q11,'Project List'!$A$6:$K$77,7,FALSE)</f>
        <v>#NUM!</v>
      </c>
      <c r="V11" s="3" t="e">
        <f>VLOOKUP(W11,'Project List'!$A$6:$K$77,2,FALSE)</f>
        <v>#NUM!</v>
      </c>
      <c r="W11" s="66" t="e">
        <f>'Calc-Complete'!E5</f>
        <v>#NUM!</v>
      </c>
      <c r="X11" s="92" t="e">
        <f>VLOOKUP(W11,'Project List'!$A$6:$K$77,8,FALSE)</f>
        <v>#NUM!</v>
      </c>
      <c r="Y11" s="93"/>
      <c r="Z11" s="94"/>
    </row>
    <row r="12" spans="1:26">
      <c r="A12" s="55" t="e">
        <f>VLOOKUP(C12,'Project List'!$A$6:$K$77,9,FALSE)</f>
        <v>#NUM!</v>
      </c>
      <c r="B12" s="3" t="e">
        <f>VLOOKUP(C12,'Project List'!$A$6:$K$77,2,FALSE)</f>
        <v>#NUM!</v>
      </c>
      <c r="C12" s="56" t="e">
        <f>'Calc-InProgress'!E6</f>
        <v>#NUM!</v>
      </c>
      <c r="D12" s="57" t="e">
        <f>VLOOKUP(C12,'Project List'!$A$6:$K$77,3,FALSE)</f>
        <v>#NUM!</v>
      </c>
      <c r="E12" s="58" t="e">
        <f>VLOOKUP(C12,'Project List'!$A$6:$K$77,11,FALSE)</f>
        <v>#NUM!</v>
      </c>
      <c r="F12" s="59" t="e">
        <f>VLOOKUP(C12,'Project List'!$A$6:$K$77,8,FALSE)</f>
        <v>#NUM!</v>
      </c>
      <c r="H12" s="55" t="e">
        <f>VLOOKUP(J12,'Project List'!$A$6:$K$77,9,FALSE)</f>
        <v>#NUM!</v>
      </c>
      <c r="I12" s="55" t="e">
        <f>VLOOKUP(J12,'Project List'!$A$6:$K$77,2,FALSE)</f>
        <v>#NUM!</v>
      </c>
      <c r="J12" s="60" t="e">
        <f>'Calc-Planning'!E6</f>
        <v>#NUM!</v>
      </c>
      <c r="K12" s="61" t="e">
        <f>VLOOKUP(J12,'Project List'!$A$6:$K$77,3,FALSE)</f>
        <v>#NUM!</v>
      </c>
      <c r="L12" s="62" t="e">
        <f>VLOOKUP(J12,'Project List'!$A$6:$K$77,11,FALSE)</f>
        <v>#NUM!</v>
      </c>
      <c r="M12" s="62" t="e">
        <f>VLOOKUP(J12,'Project List'!$A$6:$K$77,8,FALSE)</f>
        <v>#NUM!</v>
      </c>
      <c r="O12" s="55" t="e">
        <f>VLOOKUP(Q12,'Project List'!$A$6:$K$77,9,FALSE)</f>
        <v>#NUM!</v>
      </c>
      <c r="P12" s="55" t="e">
        <f>VLOOKUP(Q12,'Project List'!$A$6:$K$77,2,FALSE)</f>
        <v>#NUM!</v>
      </c>
      <c r="Q12" s="63" t="e">
        <f>'Calc-UnAssigned'!E6</f>
        <v>#NUM!</v>
      </c>
      <c r="R12" s="64" t="e">
        <f>VLOOKUP(Q12,'Project List'!$A$6:$K$77,3,FALSE)</f>
        <v>#NUM!</v>
      </c>
      <c r="S12" s="65" t="e">
        <f>VLOOKUP(Q12,'Project List'!$A$6:$K$77,11,FALSE)</f>
        <v>#NUM!</v>
      </c>
      <c r="T12" s="64" t="e">
        <f>VLOOKUP(Q12,'Project List'!$A$6:$K$77,7,FALSE)</f>
        <v>#NUM!</v>
      </c>
      <c r="V12" s="3" t="e">
        <f>VLOOKUP(W12,'Project List'!$A$6:$K$77,2,FALSE)</f>
        <v>#NUM!</v>
      </c>
      <c r="W12" s="66" t="e">
        <f>'Calc-Complete'!E6</f>
        <v>#NUM!</v>
      </c>
      <c r="X12" s="92" t="e">
        <f>VLOOKUP(W12,'Project List'!$A$6:$K$77,8,FALSE)</f>
        <v>#NUM!</v>
      </c>
      <c r="Y12" s="93"/>
      <c r="Z12" s="94"/>
    </row>
    <row r="13" spans="1:26">
      <c r="A13" s="55" t="e">
        <f>VLOOKUP(C13,'Project List'!$A$6:$K$77,9,FALSE)</f>
        <v>#NUM!</v>
      </c>
      <c r="B13" s="3" t="e">
        <f>VLOOKUP(C13,'Project List'!$A$6:$K$77,2,FALSE)</f>
        <v>#NUM!</v>
      </c>
      <c r="C13" s="56" t="e">
        <f>'Calc-InProgress'!E7</f>
        <v>#NUM!</v>
      </c>
      <c r="D13" s="57" t="e">
        <f>VLOOKUP(C13,'Project List'!$A$6:$K$77,3,FALSE)</f>
        <v>#NUM!</v>
      </c>
      <c r="E13" s="58" t="e">
        <f>VLOOKUP(C13,'Project List'!$A$6:$K$77,11,FALSE)</f>
        <v>#NUM!</v>
      </c>
      <c r="F13" s="59" t="e">
        <f>VLOOKUP(C13,'Project List'!$A$6:$K$77,8,FALSE)</f>
        <v>#NUM!</v>
      </c>
      <c r="H13" s="55" t="e">
        <f>VLOOKUP(J13,'Project List'!$A$6:$K$77,9,FALSE)</f>
        <v>#NUM!</v>
      </c>
      <c r="I13" s="55" t="e">
        <f>VLOOKUP(J13,'Project List'!$A$6:$K$77,2,FALSE)</f>
        <v>#NUM!</v>
      </c>
      <c r="J13" s="60" t="e">
        <f>'Calc-Planning'!E7</f>
        <v>#NUM!</v>
      </c>
      <c r="K13" s="61" t="e">
        <f>VLOOKUP(J13,'Project List'!$A$6:$K$77,3,FALSE)</f>
        <v>#NUM!</v>
      </c>
      <c r="L13" s="62" t="e">
        <f>VLOOKUP(J13,'Project List'!$A$6:$K$77,11,FALSE)</f>
        <v>#NUM!</v>
      </c>
      <c r="M13" s="62" t="e">
        <f>VLOOKUP(J13,'Project List'!$A$6:$K$77,8,FALSE)</f>
        <v>#NUM!</v>
      </c>
      <c r="O13" s="55" t="e">
        <f>VLOOKUP(Q13,'Project List'!$A$6:$K$77,9,FALSE)</f>
        <v>#NUM!</v>
      </c>
      <c r="P13" s="55" t="e">
        <f>VLOOKUP(Q13,'Project List'!$A$6:$K$77,2,FALSE)</f>
        <v>#NUM!</v>
      </c>
      <c r="Q13" s="63" t="e">
        <f>'Calc-UnAssigned'!E7</f>
        <v>#NUM!</v>
      </c>
      <c r="R13" s="64" t="e">
        <f>VLOOKUP(Q13,'Project List'!$A$6:$K$77,3,FALSE)</f>
        <v>#NUM!</v>
      </c>
      <c r="S13" s="65" t="e">
        <f>VLOOKUP(Q13,'Project List'!$A$6:$K$77,11,FALSE)</f>
        <v>#NUM!</v>
      </c>
      <c r="T13" s="64" t="e">
        <f>VLOOKUP(Q13,'Project List'!$A$6:$K$77,7,FALSE)</f>
        <v>#NUM!</v>
      </c>
      <c r="V13" s="3" t="e">
        <f>VLOOKUP(W13,'Project List'!$A$6:$K$77,2,FALSE)</f>
        <v>#NUM!</v>
      </c>
      <c r="W13" s="66" t="e">
        <f>'Calc-Complete'!E7</f>
        <v>#NUM!</v>
      </c>
      <c r="X13" s="92" t="e">
        <f>VLOOKUP(W13,'Project List'!$A$6:$K$77,8,FALSE)</f>
        <v>#NUM!</v>
      </c>
      <c r="Y13" s="93"/>
      <c r="Z13" s="94"/>
    </row>
    <row r="14" spans="1:26">
      <c r="A14" s="55" t="e">
        <f>VLOOKUP(C14,'Project List'!$A$6:$K$77,9,FALSE)</f>
        <v>#NUM!</v>
      </c>
      <c r="B14" s="3" t="e">
        <f>VLOOKUP(C14,'Project List'!$A$6:$K$77,2,FALSE)</f>
        <v>#NUM!</v>
      </c>
      <c r="C14" s="56" t="e">
        <f>'Calc-InProgress'!E8</f>
        <v>#NUM!</v>
      </c>
      <c r="D14" s="57" t="e">
        <f>VLOOKUP(C14,'Project List'!$A$6:$K$77,3,FALSE)</f>
        <v>#NUM!</v>
      </c>
      <c r="E14" s="58" t="e">
        <f>VLOOKUP(C14,'Project List'!$A$6:$K$77,11,FALSE)</f>
        <v>#NUM!</v>
      </c>
      <c r="F14" s="59" t="e">
        <f>VLOOKUP(C14,'Project List'!$A$6:$K$77,8,FALSE)</f>
        <v>#NUM!</v>
      </c>
      <c r="H14" s="55" t="e">
        <f>VLOOKUP(J14,'Project List'!$A$6:$K$77,9,FALSE)</f>
        <v>#NUM!</v>
      </c>
      <c r="I14" s="55" t="e">
        <f>VLOOKUP(J14,'Project List'!$A$6:$K$77,2,FALSE)</f>
        <v>#NUM!</v>
      </c>
      <c r="J14" s="60" t="e">
        <f>'Calc-Planning'!E8</f>
        <v>#NUM!</v>
      </c>
      <c r="K14" s="61" t="e">
        <f>VLOOKUP(J14,'Project List'!$A$6:$K$77,3,FALSE)</f>
        <v>#NUM!</v>
      </c>
      <c r="L14" s="62" t="e">
        <f>VLOOKUP(J14,'Project List'!$A$6:$K$77,11,FALSE)</f>
        <v>#NUM!</v>
      </c>
      <c r="M14" s="62" t="e">
        <f>VLOOKUP(J14,'Project List'!$A$6:$K$77,8,FALSE)</f>
        <v>#NUM!</v>
      </c>
      <c r="O14" s="55" t="e">
        <f>VLOOKUP(Q14,'Project List'!$A$6:$K$77,9,FALSE)</f>
        <v>#NUM!</v>
      </c>
      <c r="P14" s="55" t="e">
        <f>VLOOKUP(Q14,'Project List'!$A$6:$K$77,2,FALSE)</f>
        <v>#NUM!</v>
      </c>
      <c r="Q14" s="63" t="e">
        <f>'Calc-UnAssigned'!E8</f>
        <v>#NUM!</v>
      </c>
      <c r="R14" s="64" t="e">
        <f>VLOOKUP(Q14,'Project List'!$A$6:$K$77,3,FALSE)</f>
        <v>#NUM!</v>
      </c>
      <c r="S14" s="65" t="e">
        <f>VLOOKUP(Q14,'Project List'!$A$6:$K$77,11,FALSE)</f>
        <v>#NUM!</v>
      </c>
      <c r="T14" s="64" t="e">
        <f>VLOOKUP(Q14,'Project List'!$A$6:$K$77,7,FALSE)</f>
        <v>#NUM!</v>
      </c>
      <c r="V14" s="3" t="e">
        <f>VLOOKUP(W14,'Project List'!$A$6:$K$77,2,FALSE)</f>
        <v>#NUM!</v>
      </c>
      <c r="W14" s="66" t="e">
        <f>'Calc-Complete'!E8</f>
        <v>#NUM!</v>
      </c>
      <c r="X14" s="92" t="e">
        <f>VLOOKUP(W14,'Project List'!$A$6:$K$77,8,FALSE)</f>
        <v>#NUM!</v>
      </c>
      <c r="Y14" s="93"/>
      <c r="Z14" s="94"/>
    </row>
    <row r="15" spans="1:26">
      <c r="A15" s="55" t="e">
        <f>VLOOKUP(C15,'Project List'!$A$6:$K$77,9,FALSE)</f>
        <v>#NUM!</v>
      </c>
      <c r="B15" s="3" t="e">
        <f>VLOOKUP(C15,'Project List'!$A$6:$K$77,2,FALSE)</f>
        <v>#NUM!</v>
      </c>
      <c r="C15" s="56" t="e">
        <f>'Calc-InProgress'!E9</f>
        <v>#NUM!</v>
      </c>
      <c r="D15" s="57" t="e">
        <f>VLOOKUP(C15,'Project List'!$A$6:$K$77,3,FALSE)</f>
        <v>#NUM!</v>
      </c>
      <c r="E15" s="58" t="e">
        <f>VLOOKUP(C15,'Project List'!$A$6:$K$77,11,FALSE)</f>
        <v>#NUM!</v>
      </c>
      <c r="F15" s="59" t="e">
        <f>VLOOKUP(C15,'Project List'!$A$6:$K$77,8,FALSE)</f>
        <v>#NUM!</v>
      </c>
      <c r="H15" s="55" t="e">
        <f>VLOOKUP(J15,'Project List'!$A$6:$K$77,9,FALSE)</f>
        <v>#NUM!</v>
      </c>
      <c r="I15" s="55" t="e">
        <f>VLOOKUP(J15,'Project List'!$A$6:$K$77,2,FALSE)</f>
        <v>#NUM!</v>
      </c>
      <c r="J15" s="60" t="e">
        <f>'Calc-Planning'!E9</f>
        <v>#NUM!</v>
      </c>
      <c r="K15" s="61" t="e">
        <f>VLOOKUP(J15,'Project List'!$A$6:$K$77,3,FALSE)</f>
        <v>#NUM!</v>
      </c>
      <c r="L15" s="62" t="e">
        <f>VLOOKUP(J15,'Project List'!$A$6:$K$77,11,FALSE)</f>
        <v>#NUM!</v>
      </c>
      <c r="M15" s="62" t="e">
        <f>VLOOKUP(J15,'Project List'!$A$6:$K$77,8,FALSE)</f>
        <v>#NUM!</v>
      </c>
      <c r="O15" s="55" t="e">
        <f>VLOOKUP(Q15,'Project List'!$A$6:$K$77,9,FALSE)</f>
        <v>#NUM!</v>
      </c>
      <c r="P15" s="55" t="e">
        <f>VLOOKUP(Q15,'Project List'!$A$6:$K$77,2,FALSE)</f>
        <v>#NUM!</v>
      </c>
      <c r="Q15" s="63" t="e">
        <f>'Calc-UnAssigned'!E9</f>
        <v>#NUM!</v>
      </c>
      <c r="R15" s="64" t="e">
        <f>VLOOKUP(Q15,'Project List'!$A$6:$K$77,3,FALSE)</f>
        <v>#NUM!</v>
      </c>
      <c r="S15" s="65" t="e">
        <f>VLOOKUP(Q15,'Project List'!$A$6:$K$77,11,FALSE)</f>
        <v>#NUM!</v>
      </c>
      <c r="T15" s="64" t="e">
        <f>VLOOKUP(Q15,'Project List'!$A$6:$K$77,7,FALSE)</f>
        <v>#NUM!</v>
      </c>
      <c r="V15" s="3" t="e">
        <f>VLOOKUP(W15,'Project List'!$A$6:$K$77,2,FALSE)</f>
        <v>#NUM!</v>
      </c>
      <c r="W15" s="66" t="e">
        <f>'Calc-Complete'!E9</f>
        <v>#NUM!</v>
      </c>
      <c r="X15" s="92" t="e">
        <f>VLOOKUP(W15,'Project List'!$A$6:$K$77,8,FALSE)</f>
        <v>#NUM!</v>
      </c>
      <c r="Y15" s="93"/>
      <c r="Z15" s="94"/>
    </row>
    <row r="16" spans="1:26">
      <c r="A16" s="55" t="e">
        <f>VLOOKUP(C16,'Project List'!$A$6:$K$77,9,FALSE)</f>
        <v>#NUM!</v>
      </c>
      <c r="B16" s="3" t="e">
        <f>VLOOKUP(C16,'Project List'!$A$6:$K$77,2,FALSE)</f>
        <v>#NUM!</v>
      </c>
      <c r="C16" s="56" t="e">
        <f>'Calc-InProgress'!E10</f>
        <v>#NUM!</v>
      </c>
      <c r="D16" s="57" t="e">
        <f>VLOOKUP(C16,'Project List'!$A$6:$K$77,3,FALSE)</f>
        <v>#NUM!</v>
      </c>
      <c r="E16" s="58" t="e">
        <f>VLOOKUP(C16,'Project List'!$A$6:$K$77,11,FALSE)</f>
        <v>#NUM!</v>
      </c>
      <c r="F16" s="59" t="e">
        <f>VLOOKUP(C16,'Project List'!$A$6:$K$77,8,FALSE)</f>
        <v>#NUM!</v>
      </c>
      <c r="H16" s="55" t="e">
        <f>VLOOKUP(J16,'Project List'!$A$6:$K$77,9,FALSE)</f>
        <v>#NUM!</v>
      </c>
      <c r="I16" s="55" t="e">
        <f>VLOOKUP(J16,'Project List'!$A$6:$K$77,2,FALSE)</f>
        <v>#NUM!</v>
      </c>
      <c r="J16" s="60" t="e">
        <f>'Calc-Planning'!E10</f>
        <v>#NUM!</v>
      </c>
      <c r="K16" s="61" t="e">
        <f>VLOOKUP(J16,'Project List'!$A$6:$K$77,3,FALSE)</f>
        <v>#NUM!</v>
      </c>
      <c r="L16" s="62" t="e">
        <f>VLOOKUP(J16,'Project List'!$A$6:$K$77,11,FALSE)</f>
        <v>#NUM!</v>
      </c>
      <c r="M16" s="62" t="e">
        <f>VLOOKUP(J16,'Project List'!$A$6:$K$77,8,FALSE)</f>
        <v>#NUM!</v>
      </c>
      <c r="O16" s="55" t="e">
        <f>VLOOKUP(Q16,'Project List'!$A$6:$K$77,9,FALSE)</f>
        <v>#NUM!</v>
      </c>
      <c r="P16" s="55" t="e">
        <f>VLOOKUP(Q16,'Project List'!$A$6:$K$77,2,FALSE)</f>
        <v>#NUM!</v>
      </c>
      <c r="Q16" s="63" t="e">
        <f>'Calc-UnAssigned'!E10</f>
        <v>#NUM!</v>
      </c>
      <c r="R16" s="64" t="e">
        <f>VLOOKUP(Q16,'Project List'!$A$6:$K$77,3,FALSE)</f>
        <v>#NUM!</v>
      </c>
      <c r="S16" s="65" t="e">
        <f>VLOOKUP(Q16,'Project List'!$A$6:$K$77,11,FALSE)</f>
        <v>#NUM!</v>
      </c>
      <c r="T16" s="64" t="e">
        <f>VLOOKUP(Q16,'Project List'!$A$6:$K$77,7,FALSE)</f>
        <v>#NUM!</v>
      </c>
      <c r="V16" s="3" t="e">
        <f>VLOOKUP(W16,'Project List'!$A$6:$K$77,2,FALSE)</f>
        <v>#NUM!</v>
      </c>
      <c r="W16" s="66" t="e">
        <f>'Calc-Complete'!E10</f>
        <v>#NUM!</v>
      </c>
      <c r="X16" s="92" t="e">
        <f>VLOOKUP(W16,'Project List'!$A$6:$K$77,8,FALSE)</f>
        <v>#NUM!</v>
      </c>
      <c r="Y16" s="93"/>
      <c r="Z16" s="94"/>
    </row>
    <row r="17" spans="1:26">
      <c r="A17" s="55" t="e">
        <f>VLOOKUP(C17,'Project List'!$A$6:$K$77,9,FALSE)</f>
        <v>#NUM!</v>
      </c>
      <c r="B17" s="3" t="e">
        <f>VLOOKUP(C17,'Project List'!$A$6:$K$77,2,FALSE)</f>
        <v>#NUM!</v>
      </c>
      <c r="C17" s="56" t="e">
        <f>'Calc-InProgress'!E11</f>
        <v>#NUM!</v>
      </c>
      <c r="D17" s="57" t="e">
        <f>VLOOKUP(C17,'Project List'!$A$6:$K$77,3,FALSE)</f>
        <v>#NUM!</v>
      </c>
      <c r="E17" s="58" t="e">
        <f>VLOOKUP(C17,'Project List'!$A$6:$K$77,11,FALSE)</f>
        <v>#NUM!</v>
      </c>
      <c r="F17" s="59" t="e">
        <f>VLOOKUP(C17,'Project List'!$A$6:$K$77,8,FALSE)</f>
        <v>#NUM!</v>
      </c>
      <c r="H17" s="55" t="e">
        <f>VLOOKUP(J17,'Project List'!$A$6:$K$77,9,FALSE)</f>
        <v>#NUM!</v>
      </c>
      <c r="I17" s="55" t="e">
        <f>VLOOKUP(J17,'Project List'!$A$6:$K$77,2,FALSE)</f>
        <v>#NUM!</v>
      </c>
      <c r="J17" s="60" t="e">
        <f>'Calc-Planning'!E11</f>
        <v>#NUM!</v>
      </c>
      <c r="K17" s="61" t="e">
        <f>VLOOKUP(J17,'Project List'!$A$6:$K$77,3,FALSE)</f>
        <v>#NUM!</v>
      </c>
      <c r="L17" s="62" t="e">
        <f>VLOOKUP(J17,'Project List'!$A$6:$K$77,11,FALSE)</f>
        <v>#NUM!</v>
      </c>
      <c r="M17" s="62" t="e">
        <f>VLOOKUP(J17,'Project List'!$A$6:$K$77,8,FALSE)</f>
        <v>#NUM!</v>
      </c>
      <c r="O17" s="55" t="e">
        <f>VLOOKUP(Q17,'Project List'!$A$6:$K$77,9,FALSE)</f>
        <v>#NUM!</v>
      </c>
      <c r="P17" s="55" t="e">
        <f>VLOOKUP(Q17,'Project List'!$A$6:$K$77,2,FALSE)</f>
        <v>#NUM!</v>
      </c>
      <c r="Q17" s="63" t="e">
        <f>'Calc-UnAssigned'!E11</f>
        <v>#NUM!</v>
      </c>
      <c r="R17" s="64" t="e">
        <f>VLOOKUP(Q17,'Project List'!$A$6:$K$77,3,FALSE)</f>
        <v>#NUM!</v>
      </c>
      <c r="S17" s="65" t="e">
        <f>VLOOKUP(Q17,'Project List'!$A$6:$K$77,11,FALSE)</f>
        <v>#NUM!</v>
      </c>
      <c r="T17" s="64" t="e">
        <f>VLOOKUP(Q17,'Project List'!$A$6:$K$77,7,FALSE)</f>
        <v>#NUM!</v>
      </c>
      <c r="V17" s="3" t="e">
        <f>VLOOKUP(W17,'Project List'!$A$6:$K$77,2,FALSE)</f>
        <v>#NUM!</v>
      </c>
      <c r="W17" s="66" t="e">
        <f>'Calc-Complete'!E11</f>
        <v>#NUM!</v>
      </c>
      <c r="X17" s="92" t="e">
        <f>VLOOKUP(W17,'Project List'!$A$6:$K$77,8,FALSE)</f>
        <v>#NUM!</v>
      </c>
      <c r="Y17" s="93"/>
      <c r="Z17" s="94"/>
    </row>
    <row r="18" spans="1:26">
      <c r="A18" s="55" t="e">
        <f>VLOOKUP(C18,'Project List'!$A$6:$K$77,9,FALSE)</f>
        <v>#NUM!</v>
      </c>
      <c r="B18" s="3" t="e">
        <f>VLOOKUP(C18,'Project List'!$A$6:$K$77,2,FALSE)</f>
        <v>#NUM!</v>
      </c>
      <c r="C18" s="56" t="e">
        <f>'Calc-InProgress'!E12</f>
        <v>#NUM!</v>
      </c>
      <c r="D18" s="57" t="e">
        <f>VLOOKUP(C18,'Project List'!$A$6:$K$77,3,FALSE)</f>
        <v>#NUM!</v>
      </c>
      <c r="E18" s="58" t="e">
        <f>VLOOKUP(C18,'Project List'!$A$6:$K$77,11,FALSE)</f>
        <v>#NUM!</v>
      </c>
      <c r="F18" s="59" t="e">
        <f>VLOOKUP(C18,'Project List'!$A$6:$K$77,8,FALSE)</f>
        <v>#NUM!</v>
      </c>
      <c r="H18" s="55" t="e">
        <f>VLOOKUP(J18,'Project List'!$A$6:$K$77,9,FALSE)</f>
        <v>#NUM!</v>
      </c>
      <c r="I18" s="55" t="e">
        <f>VLOOKUP(J18,'Project List'!$A$6:$K$77,2,FALSE)</f>
        <v>#NUM!</v>
      </c>
      <c r="J18" s="60" t="e">
        <f>'Calc-Planning'!E12</f>
        <v>#NUM!</v>
      </c>
      <c r="K18" s="61" t="e">
        <f>VLOOKUP(J18,'Project List'!$A$6:$K$77,3,FALSE)</f>
        <v>#NUM!</v>
      </c>
      <c r="L18" s="62" t="e">
        <f>VLOOKUP(J18,'Project List'!$A$6:$K$77,11,FALSE)</f>
        <v>#NUM!</v>
      </c>
      <c r="M18" s="62" t="e">
        <f>VLOOKUP(J18,'Project List'!$A$6:$K$77,8,FALSE)</f>
        <v>#NUM!</v>
      </c>
      <c r="O18" s="55" t="e">
        <f>VLOOKUP(Q18,'Project List'!$A$6:$K$77,9,FALSE)</f>
        <v>#NUM!</v>
      </c>
      <c r="P18" s="55" t="e">
        <f>VLOOKUP(Q18,'Project List'!$A$6:$K$77,2,FALSE)</f>
        <v>#NUM!</v>
      </c>
      <c r="Q18" s="63" t="e">
        <f>'Calc-UnAssigned'!E12</f>
        <v>#NUM!</v>
      </c>
      <c r="R18" s="64" t="e">
        <f>VLOOKUP(Q18,'Project List'!$A$6:$K$77,3,FALSE)</f>
        <v>#NUM!</v>
      </c>
      <c r="S18" s="65" t="e">
        <f>VLOOKUP(Q18,'Project List'!$A$6:$K$77,11,FALSE)</f>
        <v>#NUM!</v>
      </c>
      <c r="T18" s="64" t="e">
        <f>VLOOKUP(Q18,'Project List'!$A$6:$K$77,7,FALSE)</f>
        <v>#NUM!</v>
      </c>
      <c r="V18" s="3" t="e">
        <f>VLOOKUP(W18,'Project List'!$A$6:$K$77,2,FALSE)</f>
        <v>#NUM!</v>
      </c>
      <c r="W18" s="66" t="e">
        <f>'Calc-Complete'!E12</f>
        <v>#NUM!</v>
      </c>
      <c r="X18" s="92" t="e">
        <f>VLOOKUP(W18,'Project List'!$A$6:$K$77,8,FALSE)</f>
        <v>#NUM!</v>
      </c>
      <c r="Y18" s="93"/>
      <c r="Z18" s="94"/>
    </row>
    <row r="19" spans="1:26">
      <c r="A19" s="55" t="e">
        <f>VLOOKUP(C19,'Project List'!$A$6:$K$77,9,FALSE)</f>
        <v>#NUM!</v>
      </c>
      <c r="B19" s="3" t="e">
        <f>VLOOKUP(C19,'Project List'!$A$6:$K$77,2,FALSE)</f>
        <v>#NUM!</v>
      </c>
      <c r="C19" s="56" t="e">
        <f>'Calc-InProgress'!E13</f>
        <v>#NUM!</v>
      </c>
      <c r="D19" s="57" t="e">
        <f>VLOOKUP(C19,'Project List'!$A$6:$K$77,3,FALSE)</f>
        <v>#NUM!</v>
      </c>
      <c r="E19" s="58" t="e">
        <f>VLOOKUP(C19,'Project List'!$A$6:$K$77,11,FALSE)</f>
        <v>#NUM!</v>
      </c>
      <c r="F19" s="59" t="e">
        <f>VLOOKUP(C19,'Project List'!$A$6:$K$77,8,FALSE)</f>
        <v>#NUM!</v>
      </c>
      <c r="H19" s="55" t="e">
        <f>VLOOKUP(J19,'Project List'!$A$6:$K$77,9,FALSE)</f>
        <v>#NUM!</v>
      </c>
      <c r="I19" s="55" t="e">
        <f>VLOOKUP(J19,'Project List'!$A$6:$K$77,2,FALSE)</f>
        <v>#NUM!</v>
      </c>
      <c r="J19" s="60" t="e">
        <f>'Calc-Planning'!E13</f>
        <v>#NUM!</v>
      </c>
      <c r="K19" s="61" t="e">
        <f>VLOOKUP(J19,'Project List'!$A$6:$K$77,3,FALSE)</f>
        <v>#NUM!</v>
      </c>
      <c r="L19" s="62" t="e">
        <f>VLOOKUP(J19,'Project List'!$A$6:$K$77,11,FALSE)</f>
        <v>#NUM!</v>
      </c>
      <c r="M19" s="62" t="e">
        <f>VLOOKUP(J19,'Project List'!$A$6:$K$77,8,FALSE)</f>
        <v>#NUM!</v>
      </c>
      <c r="O19" s="55" t="e">
        <f>VLOOKUP(Q19,'Project List'!$A$6:$K$77,9,FALSE)</f>
        <v>#NUM!</v>
      </c>
      <c r="P19" s="55" t="e">
        <f>VLOOKUP(Q19,'Project List'!$A$6:$K$77,2,FALSE)</f>
        <v>#NUM!</v>
      </c>
      <c r="Q19" s="63" t="e">
        <f>'Calc-UnAssigned'!E13</f>
        <v>#NUM!</v>
      </c>
      <c r="R19" s="64" t="e">
        <f>VLOOKUP(Q19,'Project List'!$A$6:$K$77,3,FALSE)</f>
        <v>#NUM!</v>
      </c>
      <c r="S19" s="65" t="e">
        <f>VLOOKUP(Q19,'Project List'!$A$6:$K$77,11,FALSE)</f>
        <v>#NUM!</v>
      </c>
      <c r="T19" s="64" t="e">
        <f>VLOOKUP(Q19,'Project List'!$A$6:$K$77,7,FALSE)</f>
        <v>#NUM!</v>
      </c>
      <c r="V19" s="3" t="e">
        <f>VLOOKUP(W19,'Project List'!$A$6:$K$77,2,FALSE)</f>
        <v>#NUM!</v>
      </c>
      <c r="W19" s="66" t="e">
        <f>'Calc-Complete'!E13</f>
        <v>#NUM!</v>
      </c>
      <c r="X19" s="92" t="e">
        <f>VLOOKUP(W19,'Project List'!$A$6:$K$77,8,FALSE)</f>
        <v>#NUM!</v>
      </c>
      <c r="Y19" s="93"/>
      <c r="Z19" s="94"/>
    </row>
    <row r="20" spans="1:26">
      <c r="A20" s="55" t="e">
        <f>VLOOKUP(C20,'Project List'!$A$6:$K$77,9,FALSE)</f>
        <v>#NUM!</v>
      </c>
      <c r="B20" s="3" t="e">
        <f>VLOOKUP(C20,'Project List'!$A$6:$K$77,2,FALSE)</f>
        <v>#NUM!</v>
      </c>
      <c r="C20" s="56" t="e">
        <f>'Calc-InProgress'!E14</f>
        <v>#NUM!</v>
      </c>
      <c r="D20" s="57" t="e">
        <f>VLOOKUP(C20,'Project List'!$A$6:$K$77,3,FALSE)</f>
        <v>#NUM!</v>
      </c>
      <c r="E20" s="58" t="e">
        <f>VLOOKUP(C20,'Project List'!$A$6:$K$77,11,FALSE)</f>
        <v>#NUM!</v>
      </c>
      <c r="F20" s="59" t="e">
        <f>VLOOKUP(C20,'Project List'!$A$6:$K$77,8,FALSE)</f>
        <v>#NUM!</v>
      </c>
      <c r="H20" s="55" t="e">
        <f>VLOOKUP(J20,'Project List'!$A$6:$K$77,9,FALSE)</f>
        <v>#NUM!</v>
      </c>
      <c r="I20" s="55" t="e">
        <f>VLOOKUP(J20,'Project List'!$A$6:$K$77,2,FALSE)</f>
        <v>#NUM!</v>
      </c>
      <c r="J20" s="60" t="e">
        <f>'Calc-Planning'!E14</f>
        <v>#NUM!</v>
      </c>
      <c r="K20" s="61" t="e">
        <f>VLOOKUP(J20,'Project List'!$A$6:$K$77,3,FALSE)</f>
        <v>#NUM!</v>
      </c>
      <c r="L20" s="62" t="e">
        <f>VLOOKUP(J20,'Project List'!$A$6:$K$77,11,FALSE)</f>
        <v>#NUM!</v>
      </c>
      <c r="M20" s="62" t="e">
        <f>VLOOKUP(J20,'Project List'!$A$6:$K$77,8,FALSE)</f>
        <v>#NUM!</v>
      </c>
      <c r="O20" s="55" t="e">
        <f>VLOOKUP(Q20,'Project List'!$A$6:$K$77,9,FALSE)</f>
        <v>#NUM!</v>
      </c>
      <c r="P20" s="55" t="e">
        <f>VLOOKUP(Q20,'Project List'!$A$6:$K$77,2,FALSE)</f>
        <v>#NUM!</v>
      </c>
      <c r="Q20" s="63" t="e">
        <f>'Calc-UnAssigned'!E14</f>
        <v>#NUM!</v>
      </c>
      <c r="R20" s="64" t="e">
        <f>VLOOKUP(Q20,'Project List'!$A$6:$K$77,3,FALSE)</f>
        <v>#NUM!</v>
      </c>
      <c r="S20" s="65" t="e">
        <f>VLOOKUP(Q20,'Project List'!$A$6:$K$77,11,FALSE)</f>
        <v>#NUM!</v>
      </c>
      <c r="T20" s="64" t="e">
        <f>VLOOKUP(Q20,'Project List'!$A$6:$K$77,7,FALSE)</f>
        <v>#NUM!</v>
      </c>
      <c r="V20" s="3" t="e">
        <f>VLOOKUP(W20,'Project List'!$A$6:$K$77,2,FALSE)</f>
        <v>#NUM!</v>
      </c>
      <c r="W20" s="66" t="e">
        <f>'Calc-Complete'!E14</f>
        <v>#NUM!</v>
      </c>
      <c r="X20" s="92" t="e">
        <f>VLOOKUP(W20,'Project List'!$A$6:$K$77,8,FALSE)</f>
        <v>#NUM!</v>
      </c>
      <c r="Y20" s="93"/>
      <c r="Z20" s="94"/>
    </row>
    <row r="21" spans="1:26">
      <c r="A21" s="55" t="e">
        <f>VLOOKUP(C21,'Project List'!$A$6:$K$77,9,FALSE)</f>
        <v>#NUM!</v>
      </c>
      <c r="B21" s="3" t="e">
        <f>VLOOKUP(C21,'Project List'!$A$6:$K$77,2,FALSE)</f>
        <v>#NUM!</v>
      </c>
      <c r="C21" s="56" t="e">
        <f>'Calc-InProgress'!E15</f>
        <v>#NUM!</v>
      </c>
      <c r="D21" s="57" t="e">
        <f>VLOOKUP(C21,'Project List'!$A$6:$K$77,3,FALSE)</f>
        <v>#NUM!</v>
      </c>
      <c r="E21" s="58" t="e">
        <f>VLOOKUP(C21,'Project List'!$A$6:$K$77,11,FALSE)</f>
        <v>#NUM!</v>
      </c>
      <c r="F21" s="59" t="e">
        <f>VLOOKUP(C21,'Project List'!$A$6:$K$77,8,FALSE)</f>
        <v>#NUM!</v>
      </c>
      <c r="H21" s="55" t="e">
        <f>VLOOKUP(J21,'Project List'!$A$6:$K$77,9,FALSE)</f>
        <v>#NUM!</v>
      </c>
      <c r="I21" s="55" t="e">
        <f>VLOOKUP(J21,'Project List'!$A$6:$K$77,2,FALSE)</f>
        <v>#NUM!</v>
      </c>
      <c r="J21" s="60" t="e">
        <f>'Calc-Planning'!E15</f>
        <v>#NUM!</v>
      </c>
      <c r="K21" s="61" t="e">
        <f>VLOOKUP(J21,'Project List'!$A$6:$K$77,3,FALSE)</f>
        <v>#NUM!</v>
      </c>
      <c r="L21" s="62" t="e">
        <f>VLOOKUP(J21,'Project List'!$A$6:$K$77,11,FALSE)</f>
        <v>#NUM!</v>
      </c>
      <c r="M21" s="62" t="e">
        <f>VLOOKUP(J21,'Project List'!$A$6:$K$77,8,FALSE)</f>
        <v>#NUM!</v>
      </c>
      <c r="O21" s="55" t="e">
        <f>VLOOKUP(Q21,'Project List'!$A$6:$K$77,9,FALSE)</f>
        <v>#NUM!</v>
      </c>
      <c r="P21" s="55" t="e">
        <f>VLOOKUP(Q21,'Project List'!$A$6:$K$77,2,FALSE)</f>
        <v>#NUM!</v>
      </c>
      <c r="Q21" s="63" t="e">
        <f>'Calc-UnAssigned'!E15</f>
        <v>#NUM!</v>
      </c>
      <c r="R21" s="64" t="e">
        <f>VLOOKUP(Q21,'Project List'!$A$6:$K$77,3,FALSE)</f>
        <v>#NUM!</v>
      </c>
      <c r="S21" s="65" t="e">
        <f>VLOOKUP(Q21,'Project List'!$A$6:$K$77,11,FALSE)</f>
        <v>#NUM!</v>
      </c>
      <c r="T21" s="64" t="e">
        <f>VLOOKUP(Q21,'Project List'!$A$6:$K$77,7,FALSE)</f>
        <v>#NUM!</v>
      </c>
      <c r="V21" s="3" t="e">
        <f>VLOOKUP(W21,'Project List'!$A$6:$K$77,2,FALSE)</f>
        <v>#NUM!</v>
      </c>
      <c r="W21" s="66" t="e">
        <f>'Calc-Complete'!E15</f>
        <v>#NUM!</v>
      </c>
      <c r="X21" s="92" t="e">
        <f>VLOOKUP(W21,'Project List'!$A$6:$K$77,8,FALSE)</f>
        <v>#NUM!</v>
      </c>
      <c r="Y21" s="93"/>
      <c r="Z21" s="94"/>
    </row>
    <row r="22" spans="1:26">
      <c r="A22" s="55" t="e">
        <f>VLOOKUP(C22,'Project List'!$A$6:$K$77,9,FALSE)</f>
        <v>#NUM!</v>
      </c>
      <c r="B22" s="3" t="e">
        <f>VLOOKUP(C22,'Project List'!$A$6:$K$77,2,FALSE)</f>
        <v>#NUM!</v>
      </c>
      <c r="C22" s="56" t="e">
        <f>'Calc-InProgress'!E16</f>
        <v>#NUM!</v>
      </c>
      <c r="D22" s="57" t="e">
        <f>VLOOKUP(C22,'Project List'!$A$6:$K$77,3,FALSE)</f>
        <v>#NUM!</v>
      </c>
      <c r="E22" s="58" t="e">
        <f>VLOOKUP(C22,'Project List'!$A$6:$K$77,11,FALSE)</f>
        <v>#NUM!</v>
      </c>
      <c r="F22" s="59" t="e">
        <f>VLOOKUP(C22,'Project List'!$A$6:$K$77,8,FALSE)</f>
        <v>#NUM!</v>
      </c>
      <c r="H22" s="55" t="e">
        <f>VLOOKUP(J22,'Project List'!$A$6:$K$77,9,FALSE)</f>
        <v>#NUM!</v>
      </c>
      <c r="I22" s="55" t="e">
        <f>VLOOKUP(J22,'Project List'!$A$6:$K$77,2,FALSE)</f>
        <v>#NUM!</v>
      </c>
      <c r="J22" s="60" t="e">
        <f>'Calc-Planning'!E16</f>
        <v>#NUM!</v>
      </c>
      <c r="K22" s="61" t="e">
        <f>VLOOKUP(J22,'Project List'!$A$6:$K$77,3,FALSE)</f>
        <v>#NUM!</v>
      </c>
      <c r="L22" s="62" t="e">
        <f>VLOOKUP(J22,'Project List'!$A$6:$K$77,11,FALSE)</f>
        <v>#NUM!</v>
      </c>
      <c r="M22" s="62" t="e">
        <f>VLOOKUP(J22,'Project List'!$A$6:$K$77,8,FALSE)</f>
        <v>#NUM!</v>
      </c>
      <c r="O22" s="55" t="e">
        <f>VLOOKUP(Q22,'Project List'!$A$6:$K$77,9,FALSE)</f>
        <v>#NUM!</v>
      </c>
      <c r="P22" s="55" t="e">
        <f>VLOOKUP(Q22,'Project List'!$A$6:$K$77,2,FALSE)</f>
        <v>#NUM!</v>
      </c>
      <c r="Q22" s="63" t="e">
        <f>'Calc-UnAssigned'!E16</f>
        <v>#NUM!</v>
      </c>
      <c r="R22" s="64" t="e">
        <f>VLOOKUP(Q22,'Project List'!$A$6:$K$77,3,FALSE)</f>
        <v>#NUM!</v>
      </c>
      <c r="S22" s="65" t="e">
        <f>VLOOKUP(Q22,'Project List'!$A$6:$K$77,11,FALSE)</f>
        <v>#NUM!</v>
      </c>
      <c r="T22" s="64" t="e">
        <f>VLOOKUP(Q22,'Project List'!$A$6:$K$77,7,FALSE)</f>
        <v>#NUM!</v>
      </c>
      <c r="V22" s="3" t="e">
        <f>VLOOKUP(W22,'Project List'!$A$6:$K$77,2,FALSE)</f>
        <v>#NUM!</v>
      </c>
      <c r="W22" s="66" t="e">
        <f>'Calc-Complete'!E16</f>
        <v>#NUM!</v>
      </c>
      <c r="X22" s="92" t="e">
        <f>VLOOKUP(W22,'Project List'!$A$6:$K$77,8,FALSE)</f>
        <v>#NUM!</v>
      </c>
      <c r="Y22" s="93"/>
      <c r="Z22" s="94"/>
    </row>
    <row r="23" spans="1:26">
      <c r="A23" s="55" t="e">
        <f>VLOOKUP(C23,'Project List'!$A$6:$K$77,9,FALSE)</f>
        <v>#NUM!</v>
      </c>
      <c r="B23" s="3" t="e">
        <f>VLOOKUP(C23,'Project List'!$A$6:$K$77,2,FALSE)</f>
        <v>#NUM!</v>
      </c>
      <c r="C23" s="56" t="e">
        <f>'Calc-InProgress'!E17</f>
        <v>#NUM!</v>
      </c>
      <c r="D23" s="57" t="e">
        <f>VLOOKUP(C23,'Project List'!$A$6:$K$77,3,FALSE)</f>
        <v>#NUM!</v>
      </c>
      <c r="E23" s="58" t="e">
        <f>VLOOKUP(C23,'Project List'!$A$6:$K$77,11,FALSE)</f>
        <v>#NUM!</v>
      </c>
      <c r="F23" s="59" t="e">
        <f>VLOOKUP(C23,'Project List'!$A$6:$K$77,8,FALSE)</f>
        <v>#NUM!</v>
      </c>
      <c r="H23" s="55" t="e">
        <f>VLOOKUP(J23,'Project List'!$A$6:$K$77,9,FALSE)</f>
        <v>#NUM!</v>
      </c>
      <c r="I23" s="55" t="e">
        <f>VLOOKUP(J23,'Project List'!$A$6:$K$77,2,FALSE)</f>
        <v>#NUM!</v>
      </c>
      <c r="J23" s="60" t="e">
        <f>'Calc-Planning'!E17</f>
        <v>#NUM!</v>
      </c>
      <c r="K23" s="61" t="e">
        <f>VLOOKUP(J23,'Project List'!$A$6:$K$77,3,FALSE)</f>
        <v>#NUM!</v>
      </c>
      <c r="L23" s="62" t="e">
        <f>VLOOKUP(J23,'Project List'!$A$6:$K$77,11,FALSE)</f>
        <v>#NUM!</v>
      </c>
      <c r="M23" s="62" t="e">
        <f>VLOOKUP(J23,'Project List'!$A$6:$K$77,8,FALSE)</f>
        <v>#NUM!</v>
      </c>
      <c r="O23" s="55" t="e">
        <f>VLOOKUP(Q23,'Project List'!$A$6:$K$77,9,FALSE)</f>
        <v>#NUM!</v>
      </c>
      <c r="P23" s="55" t="e">
        <f>VLOOKUP(Q23,'Project List'!$A$6:$K$77,2,FALSE)</f>
        <v>#NUM!</v>
      </c>
      <c r="Q23" s="63" t="e">
        <f>'Calc-UnAssigned'!E17</f>
        <v>#NUM!</v>
      </c>
      <c r="R23" s="64" t="e">
        <f>VLOOKUP(Q23,'Project List'!$A$6:$K$77,3,FALSE)</f>
        <v>#NUM!</v>
      </c>
      <c r="S23" s="65" t="e">
        <f>VLOOKUP(Q23,'Project List'!$A$6:$K$77,11,FALSE)</f>
        <v>#NUM!</v>
      </c>
      <c r="T23" s="64" t="e">
        <f>VLOOKUP(Q23,'Project List'!$A$6:$K$77,7,FALSE)</f>
        <v>#NUM!</v>
      </c>
      <c r="V23" s="3" t="e">
        <f>VLOOKUP(W23,'Project List'!$A$6:$K$77,2,FALSE)</f>
        <v>#NUM!</v>
      </c>
      <c r="W23" s="66" t="e">
        <f>'Calc-Complete'!E17</f>
        <v>#NUM!</v>
      </c>
      <c r="X23" s="92" t="e">
        <f>VLOOKUP(W23,'Project List'!$A$6:$K$77,8,FALSE)</f>
        <v>#NUM!</v>
      </c>
      <c r="Y23" s="93"/>
      <c r="Z23" s="94"/>
    </row>
    <row r="24" spans="1:26">
      <c r="A24" s="55" t="e">
        <f>VLOOKUP(C24,'Project List'!$A$6:$K$77,9,FALSE)</f>
        <v>#NUM!</v>
      </c>
      <c r="B24" s="3" t="e">
        <f>VLOOKUP(C24,'Project List'!$A$6:$K$77,2,FALSE)</f>
        <v>#NUM!</v>
      </c>
      <c r="C24" s="56" t="e">
        <f>'Calc-InProgress'!E18</f>
        <v>#NUM!</v>
      </c>
      <c r="D24" s="57" t="e">
        <f>VLOOKUP(C24,'Project List'!$A$6:$K$77,3,FALSE)</f>
        <v>#NUM!</v>
      </c>
      <c r="E24" s="58" t="e">
        <f>VLOOKUP(C24,'Project List'!$A$6:$K$77,11,FALSE)</f>
        <v>#NUM!</v>
      </c>
      <c r="F24" s="59" t="e">
        <f>VLOOKUP(C24,'Project List'!$A$6:$K$77,8,FALSE)</f>
        <v>#NUM!</v>
      </c>
      <c r="H24" s="55" t="e">
        <f>VLOOKUP(J24,'Project List'!$A$6:$K$77,9,FALSE)</f>
        <v>#NUM!</v>
      </c>
      <c r="I24" s="55" t="e">
        <f>VLOOKUP(J24,'Project List'!$A$6:$K$77,2,FALSE)</f>
        <v>#NUM!</v>
      </c>
      <c r="J24" s="60" t="e">
        <f>'Calc-Planning'!E18</f>
        <v>#NUM!</v>
      </c>
      <c r="K24" s="61" t="e">
        <f>VLOOKUP(J24,'Project List'!$A$6:$K$77,3,FALSE)</f>
        <v>#NUM!</v>
      </c>
      <c r="L24" s="62" t="e">
        <f>VLOOKUP(J24,'Project List'!$A$6:$K$77,11,FALSE)</f>
        <v>#NUM!</v>
      </c>
      <c r="M24" s="62" t="e">
        <f>VLOOKUP(J24,'Project List'!$A$6:$K$77,8,FALSE)</f>
        <v>#NUM!</v>
      </c>
      <c r="O24" s="55" t="e">
        <f>VLOOKUP(Q24,'Project List'!$A$6:$K$77,9,FALSE)</f>
        <v>#NUM!</v>
      </c>
      <c r="P24" s="55" t="e">
        <f>VLOOKUP(Q24,'Project List'!$A$6:$K$77,2,FALSE)</f>
        <v>#NUM!</v>
      </c>
      <c r="Q24" s="63" t="e">
        <f>'Calc-UnAssigned'!E18</f>
        <v>#NUM!</v>
      </c>
      <c r="R24" s="64" t="e">
        <f>VLOOKUP(Q24,'Project List'!$A$6:$K$77,3,FALSE)</f>
        <v>#NUM!</v>
      </c>
      <c r="S24" s="65" t="e">
        <f>VLOOKUP(Q24,'Project List'!$A$6:$K$77,11,FALSE)</f>
        <v>#NUM!</v>
      </c>
      <c r="T24" s="64" t="e">
        <f>VLOOKUP(Q24,'Project List'!$A$6:$K$77,7,FALSE)</f>
        <v>#NUM!</v>
      </c>
      <c r="V24" s="3" t="e">
        <f>VLOOKUP(W24,'Project List'!$A$6:$K$77,2,FALSE)</f>
        <v>#NUM!</v>
      </c>
      <c r="W24" s="66" t="e">
        <f>'Calc-Complete'!E18</f>
        <v>#NUM!</v>
      </c>
      <c r="X24" s="92" t="e">
        <f>VLOOKUP(W24,'Project List'!$A$6:$K$77,8,FALSE)</f>
        <v>#NUM!</v>
      </c>
      <c r="Y24" s="93"/>
      <c r="Z24" s="94"/>
    </row>
    <row r="25" spans="1:26">
      <c r="A25" s="55" t="e">
        <f>VLOOKUP(C25,'Project List'!$A$6:$K$77,9,FALSE)</f>
        <v>#NUM!</v>
      </c>
      <c r="B25" s="3" t="e">
        <f>VLOOKUP(C25,'Project List'!$A$6:$K$77,2,FALSE)</f>
        <v>#NUM!</v>
      </c>
      <c r="C25" s="56" t="e">
        <f>'Calc-InProgress'!E19</f>
        <v>#NUM!</v>
      </c>
      <c r="D25" s="57" t="e">
        <f>VLOOKUP(C25,'Project List'!$A$6:$K$77,3,FALSE)</f>
        <v>#NUM!</v>
      </c>
      <c r="E25" s="58" t="e">
        <f>VLOOKUP(C25,'Project List'!$A$6:$K$77,11,FALSE)</f>
        <v>#NUM!</v>
      </c>
      <c r="F25" s="59" t="e">
        <f>VLOOKUP(C25,'Project List'!$A$6:$K$77,8,FALSE)</f>
        <v>#NUM!</v>
      </c>
      <c r="H25" s="55" t="e">
        <f>VLOOKUP(J25,'Project List'!$A$6:$K$77,9,FALSE)</f>
        <v>#NUM!</v>
      </c>
      <c r="I25" s="55" t="e">
        <f>VLOOKUP(J25,'Project List'!$A$6:$K$77,2,FALSE)</f>
        <v>#NUM!</v>
      </c>
      <c r="J25" s="60" t="e">
        <f>'Calc-Planning'!E19</f>
        <v>#NUM!</v>
      </c>
      <c r="K25" s="61" t="e">
        <f>VLOOKUP(J25,'Project List'!$A$6:$K$77,3,FALSE)</f>
        <v>#NUM!</v>
      </c>
      <c r="L25" s="62" t="e">
        <f>VLOOKUP(J25,'Project List'!$A$6:$K$77,11,FALSE)</f>
        <v>#NUM!</v>
      </c>
      <c r="M25" s="62" t="e">
        <f>VLOOKUP(J25,'Project List'!$A$6:$K$77,8,FALSE)</f>
        <v>#NUM!</v>
      </c>
      <c r="O25" s="55" t="e">
        <f>VLOOKUP(Q25,'Project List'!$A$6:$K$77,9,FALSE)</f>
        <v>#NUM!</v>
      </c>
      <c r="P25" s="55" t="e">
        <f>VLOOKUP(Q25,'Project List'!$A$6:$K$77,2,FALSE)</f>
        <v>#NUM!</v>
      </c>
      <c r="Q25" s="63" t="e">
        <f>'Calc-UnAssigned'!E19</f>
        <v>#NUM!</v>
      </c>
      <c r="R25" s="64" t="e">
        <f>VLOOKUP(Q25,'Project List'!$A$6:$K$77,3,FALSE)</f>
        <v>#NUM!</v>
      </c>
      <c r="S25" s="65" t="e">
        <f>VLOOKUP(Q25,'Project List'!$A$6:$K$77,11,FALSE)</f>
        <v>#NUM!</v>
      </c>
      <c r="T25" s="64" t="e">
        <f>VLOOKUP(Q25,'Project List'!$A$6:$K$77,7,FALSE)</f>
        <v>#NUM!</v>
      </c>
      <c r="V25" s="3" t="e">
        <f>VLOOKUP(W25,'Project List'!$A$6:$K$77,2,FALSE)</f>
        <v>#NUM!</v>
      </c>
      <c r="W25" s="66" t="e">
        <f>'Calc-Complete'!E19</f>
        <v>#NUM!</v>
      </c>
      <c r="X25" s="92" t="e">
        <f>VLOOKUP(W25,'Project List'!$A$6:$K$77,8,FALSE)</f>
        <v>#NUM!</v>
      </c>
      <c r="Y25" s="93"/>
      <c r="Z25" s="94"/>
    </row>
    <row r="26" spans="1:26">
      <c r="A26" s="55" t="e">
        <f>VLOOKUP(C26,'Project List'!$A$6:$K$77,9,FALSE)</f>
        <v>#NUM!</v>
      </c>
      <c r="B26" s="3" t="e">
        <f>VLOOKUP(C26,'Project List'!$A$6:$K$77,2,FALSE)</f>
        <v>#NUM!</v>
      </c>
      <c r="C26" s="56" t="e">
        <f>'Calc-InProgress'!E20</f>
        <v>#NUM!</v>
      </c>
      <c r="D26" s="57" t="e">
        <f>VLOOKUP(C26,'Project List'!$A$6:$K$77,3,FALSE)</f>
        <v>#NUM!</v>
      </c>
      <c r="E26" s="58" t="e">
        <f>VLOOKUP(C26,'Project List'!$A$6:$K$77,11,FALSE)</f>
        <v>#NUM!</v>
      </c>
      <c r="F26" s="59" t="e">
        <f>VLOOKUP(C26,'Project List'!$A$6:$K$77,8,FALSE)</f>
        <v>#NUM!</v>
      </c>
      <c r="H26" s="55" t="e">
        <f>VLOOKUP(J26,'Project List'!$A$6:$K$77,9,FALSE)</f>
        <v>#NUM!</v>
      </c>
      <c r="I26" s="55" t="e">
        <f>VLOOKUP(J26,'Project List'!$A$6:$K$77,2,FALSE)</f>
        <v>#NUM!</v>
      </c>
      <c r="J26" s="60" t="e">
        <f>'Calc-Planning'!E20</f>
        <v>#NUM!</v>
      </c>
      <c r="K26" s="61" t="e">
        <f>VLOOKUP(J26,'Project List'!$A$6:$K$77,3,FALSE)</f>
        <v>#NUM!</v>
      </c>
      <c r="L26" s="62" t="e">
        <f>VLOOKUP(J26,'Project List'!$A$6:$K$77,11,FALSE)</f>
        <v>#NUM!</v>
      </c>
      <c r="M26" s="62" t="e">
        <f>VLOOKUP(J26,'Project List'!$A$6:$K$77,8,FALSE)</f>
        <v>#NUM!</v>
      </c>
      <c r="O26" s="55" t="e">
        <f>VLOOKUP(Q26,'Project List'!$A$6:$K$77,9,FALSE)</f>
        <v>#NUM!</v>
      </c>
      <c r="P26" s="55" t="e">
        <f>VLOOKUP(Q26,'Project List'!$A$6:$K$77,2,FALSE)</f>
        <v>#NUM!</v>
      </c>
      <c r="Q26" s="63" t="e">
        <f>'Calc-UnAssigned'!E20</f>
        <v>#NUM!</v>
      </c>
      <c r="R26" s="64" t="e">
        <f>VLOOKUP(Q26,'Project List'!$A$6:$K$77,3,FALSE)</f>
        <v>#NUM!</v>
      </c>
      <c r="S26" s="65" t="e">
        <f>VLOOKUP(Q26,'Project List'!$A$6:$K$77,11,FALSE)</f>
        <v>#NUM!</v>
      </c>
      <c r="T26" s="64" t="e">
        <f>VLOOKUP(Q26,'Project List'!$A$6:$K$77,7,FALSE)</f>
        <v>#NUM!</v>
      </c>
      <c r="V26" s="3" t="e">
        <f>VLOOKUP(W26,'Project List'!$A$6:$K$77,2,FALSE)</f>
        <v>#NUM!</v>
      </c>
      <c r="W26" s="66" t="e">
        <f>'Calc-Complete'!E20</f>
        <v>#NUM!</v>
      </c>
      <c r="X26" s="92" t="e">
        <f>VLOOKUP(W26,'Project List'!$A$6:$K$77,8,FALSE)</f>
        <v>#NUM!</v>
      </c>
      <c r="Y26" s="93"/>
      <c r="Z26" s="94"/>
    </row>
    <row r="27" spans="1:26">
      <c r="A27" s="55" t="e">
        <f>VLOOKUP(C27,'Project List'!$A$6:$K$77,9,FALSE)</f>
        <v>#NUM!</v>
      </c>
      <c r="B27" s="3" t="e">
        <f>VLOOKUP(C27,'Project List'!$A$6:$K$77,2,FALSE)</f>
        <v>#NUM!</v>
      </c>
      <c r="C27" s="56" t="e">
        <f>'Calc-InProgress'!E21</f>
        <v>#NUM!</v>
      </c>
      <c r="D27" s="57" t="e">
        <f>VLOOKUP(C27,'Project List'!$A$6:$K$77,3,FALSE)</f>
        <v>#NUM!</v>
      </c>
      <c r="E27" s="58" t="e">
        <f>VLOOKUP(C27,'Project List'!$A$6:$K$77,11,FALSE)</f>
        <v>#NUM!</v>
      </c>
      <c r="F27" s="59" t="e">
        <f>VLOOKUP(C27,'Project List'!$A$6:$K$77,8,FALSE)</f>
        <v>#NUM!</v>
      </c>
      <c r="H27" s="55" t="e">
        <f>VLOOKUP(J27,'Project List'!$A$6:$K$77,9,FALSE)</f>
        <v>#NUM!</v>
      </c>
      <c r="I27" s="55" t="e">
        <f>VLOOKUP(J27,'Project List'!$A$6:$K$77,2,FALSE)</f>
        <v>#NUM!</v>
      </c>
      <c r="J27" s="60" t="e">
        <f>'Calc-Planning'!E21</f>
        <v>#NUM!</v>
      </c>
      <c r="K27" s="61" t="e">
        <f>VLOOKUP(J27,'Project List'!$A$6:$K$77,3,FALSE)</f>
        <v>#NUM!</v>
      </c>
      <c r="L27" s="62" t="e">
        <f>VLOOKUP(J27,'Project List'!$A$6:$K$77,11,FALSE)</f>
        <v>#NUM!</v>
      </c>
      <c r="M27" s="62" t="e">
        <f>VLOOKUP(J27,'Project List'!$A$6:$K$77,8,FALSE)</f>
        <v>#NUM!</v>
      </c>
      <c r="O27" s="55" t="e">
        <f>VLOOKUP(Q27,'Project List'!$A$6:$K$77,9,FALSE)</f>
        <v>#NUM!</v>
      </c>
      <c r="P27" s="55" t="e">
        <f>VLOOKUP(Q27,'Project List'!$A$6:$K$77,2,FALSE)</f>
        <v>#NUM!</v>
      </c>
      <c r="Q27" s="63" t="e">
        <f>'Calc-UnAssigned'!E21</f>
        <v>#NUM!</v>
      </c>
      <c r="R27" s="64" t="e">
        <f>VLOOKUP(Q27,'Project List'!$A$6:$K$77,3,FALSE)</f>
        <v>#NUM!</v>
      </c>
      <c r="S27" s="65" t="e">
        <f>VLOOKUP(Q27,'Project List'!$A$6:$K$77,11,FALSE)</f>
        <v>#NUM!</v>
      </c>
      <c r="T27" s="64" t="e">
        <f>VLOOKUP(Q27,'Project List'!$A$6:$K$77,7,FALSE)</f>
        <v>#NUM!</v>
      </c>
      <c r="V27" s="3" t="e">
        <f>VLOOKUP(W27,'Project List'!$A$6:$K$77,2,FALSE)</f>
        <v>#NUM!</v>
      </c>
      <c r="W27" s="66" t="e">
        <f>'Calc-Complete'!E21</f>
        <v>#NUM!</v>
      </c>
      <c r="X27" s="92" t="e">
        <f>VLOOKUP(W27,'Project List'!$A$6:$K$77,8,FALSE)</f>
        <v>#NUM!</v>
      </c>
      <c r="Y27" s="93"/>
      <c r="Z27" s="94"/>
    </row>
    <row r="28" spans="1:26">
      <c r="A28" s="55" t="e">
        <f>VLOOKUP(C28,'Project List'!$A$6:$K$77,9,FALSE)</f>
        <v>#NUM!</v>
      </c>
      <c r="B28" s="3" t="e">
        <f>VLOOKUP(C28,'Project List'!$A$6:$K$77,2,FALSE)</f>
        <v>#NUM!</v>
      </c>
      <c r="C28" s="56" t="e">
        <f>'Calc-InProgress'!E22</f>
        <v>#NUM!</v>
      </c>
      <c r="D28" s="57" t="e">
        <f>VLOOKUP(C28,'Project List'!$A$6:$K$77,3,FALSE)</f>
        <v>#NUM!</v>
      </c>
      <c r="E28" s="58" t="e">
        <f>VLOOKUP(C28,'Project List'!$A$6:$K$77,11,FALSE)</f>
        <v>#NUM!</v>
      </c>
      <c r="F28" s="59" t="e">
        <f>VLOOKUP(C28,'Project List'!$A$6:$K$77,8,FALSE)</f>
        <v>#NUM!</v>
      </c>
      <c r="H28" s="55" t="e">
        <f>VLOOKUP(J28,'Project List'!$A$6:$K$77,9,FALSE)</f>
        <v>#NUM!</v>
      </c>
      <c r="I28" s="55" t="e">
        <f>VLOOKUP(J28,'Project List'!$A$6:$K$77,2,FALSE)</f>
        <v>#NUM!</v>
      </c>
      <c r="J28" s="60" t="e">
        <f>'Calc-Planning'!E22</f>
        <v>#NUM!</v>
      </c>
      <c r="K28" s="61" t="e">
        <f>VLOOKUP(J28,'Project List'!$A$6:$K$77,3,FALSE)</f>
        <v>#NUM!</v>
      </c>
      <c r="L28" s="62" t="e">
        <f>VLOOKUP(J28,'Project List'!$A$6:$K$77,11,FALSE)</f>
        <v>#NUM!</v>
      </c>
      <c r="M28" s="62" t="e">
        <f>VLOOKUP(J28,'Project List'!$A$6:$K$77,8,FALSE)</f>
        <v>#NUM!</v>
      </c>
      <c r="O28" s="55" t="e">
        <f>VLOOKUP(Q28,'Project List'!$A$6:$K$77,9,FALSE)</f>
        <v>#NUM!</v>
      </c>
      <c r="P28" s="55" t="e">
        <f>VLOOKUP(Q28,'Project List'!$A$6:$K$77,2,FALSE)</f>
        <v>#NUM!</v>
      </c>
      <c r="Q28" s="63" t="e">
        <f>'Calc-UnAssigned'!E22</f>
        <v>#NUM!</v>
      </c>
      <c r="R28" s="64" t="e">
        <f>VLOOKUP(Q28,'Project List'!$A$6:$K$77,3,FALSE)</f>
        <v>#NUM!</v>
      </c>
      <c r="S28" s="65" t="e">
        <f>VLOOKUP(Q28,'Project List'!$A$6:$K$77,11,FALSE)</f>
        <v>#NUM!</v>
      </c>
      <c r="T28" s="64" t="e">
        <f>VLOOKUP(Q28,'Project List'!$A$6:$K$77,7,FALSE)</f>
        <v>#NUM!</v>
      </c>
      <c r="V28" s="3" t="e">
        <f>VLOOKUP(W28,'Project List'!$A$6:$K$77,2,FALSE)</f>
        <v>#NUM!</v>
      </c>
      <c r="W28" s="66" t="e">
        <f>'Calc-Complete'!E22</f>
        <v>#NUM!</v>
      </c>
      <c r="X28" s="92" t="e">
        <f>VLOOKUP(W28,'Project List'!$A$6:$K$77,8,FALSE)</f>
        <v>#NUM!</v>
      </c>
      <c r="Y28" s="93"/>
      <c r="Z28" s="94"/>
    </row>
    <row r="29" spans="1:26">
      <c r="A29" s="55" t="e">
        <f>VLOOKUP(C29,'Project List'!$A$6:$K$77,9,FALSE)</f>
        <v>#NUM!</v>
      </c>
      <c r="B29" s="3" t="e">
        <f>VLOOKUP(C29,'Project List'!$A$6:$K$77,2,FALSE)</f>
        <v>#NUM!</v>
      </c>
      <c r="C29" s="56" t="e">
        <f>'Calc-InProgress'!E23</f>
        <v>#NUM!</v>
      </c>
      <c r="D29" s="57" t="e">
        <f>VLOOKUP(C29,'Project List'!$A$6:$K$77,3,FALSE)</f>
        <v>#NUM!</v>
      </c>
      <c r="E29" s="58" t="e">
        <f>VLOOKUP(C29,'Project List'!$A$6:$K$77,11,FALSE)</f>
        <v>#NUM!</v>
      </c>
      <c r="F29" s="59" t="e">
        <f>VLOOKUP(C29,'Project List'!$A$6:$K$77,8,FALSE)</f>
        <v>#NUM!</v>
      </c>
      <c r="H29" s="55" t="e">
        <f>VLOOKUP(J29,'Project List'!$A$6:$K$77,9,FALSE)</f>
        <v>#NUM!</v>
      </c>
      <c r="I29" s="55" t="e">
        <f>VLOOKUP(J29,'Project List'!$A$6:$K$77,2,FALSE)</f>
        <v>#NUM!</v>
      </c>
      <c r="J29" s="60" t="e">
        <f>'Calc-Planning'!E23</f>
        <v>#NUM!</v>
      </c>
      <c r="K29" s="61" t="e">
        <f>VLOOKUP(J29,'Project List'!$A$6:$K$77,3,FALSE)</f>
        <v>#NUM!</v>
      </c>
      <c r="L29" s="62" t="e">
        <f>VLOOKUP(J29,'Project List'!$A$6:$K$77,11,FALSE)</f>
        <v>#NUM!</v>
      </c>
      <c r="M29" s="62" t="e">
        <f>VLOOKUP(J29,'Project List'!$A$6:$K$77,8,FALSE)</f>
        <v>#NUM!</v>
      </c>
      <c r="O29" s="55" t="e">
        <f>VLOOKUP(Q29,'Project List'!$A$6:$K$77,9,FALSE)</f>
        <v>#NUM!</v>
      </c>
      <c r="P29" s="55" t="e">
        <f>VLOOKUP(Q29,'Project List'!$A$6:$K$77,2,FALSE)</f>
        <v>#NUM!</v>
      </c>
      <c r="Q29" s="63" t="e">
        <f>'Calc-UnAssigned'!E23</f>
        <v>#NUM!</v>
      </c>
      <c r="R29" s="64" t="e">
        <f>VLOOKUP(Q29,'Project List'!$A$6:$K$77,3,FALSE)</f>
        <v>#NUM!</v>
      </c>
      <c r="S29" s="65" t="e">
        <f>VLOOKUP(Q29,'Project List'!$A$6:$K$77,11,FALSE)</f>
        <v>#NUM!</v>
      </c>
      <c r="T29" s="64" t="e">
        <f>VLOOKUP(Q29,'Project List'!$A$6:$K$77,7,FALSE)</f>
        <v>#NUM!</v>
      </c>
      <c r="V29" s="3" t="e">
        <f>VLOOKUP(W29,'Project List'!$A$6:$K$77,2,FALSE)</f>
        <v>#NUM!</v>
      </c>
      <c r="W29" s="66" t="e">
        <f>'Calc-Complete'!E23</f>
        <v>#NUM!</v>
      </c>
      <c r="X29" s="92" t="e">
        <f>VLOOKUP(W29,'Project List'!$A$6:$K$77,8,FALSE)</f>
        <v>#NUM!</v>
      </c>
      <c r="Y29" s="93"/>
      <c r="Z29" s="94"/>
    </row>
    <row r="30" spans="1:26">
      <c r="A30" s="55" t="e">
        <f>VLOOKUP(C30,'Project List'!$A$6:$K$77,9,FALSE)</f>
        <v>#NUM!</v>
      </c>
      <c r="B30" s="3" t="e">
        <f>VLOOKUP(C30,'Project List'!$A$6:$K$77,2,FALSE)</f>
        <v>#NUM!</v>
      </c>
      <c r="C30" s="56" t="e">
        <f>'Calc-InProgress'!E24</f>
        <v>#NUM!</v>
      </c>
      <c r="D30" s="57" t="e">
        <f>VLOOKUP(C30,'Project List'!$A$6:$K$77,3,FALSE)</f>
        <v>#NUM!</v>
      </c>
      <c r="E30" s="58" t="e">
        <f>VLOOKUP(C30,'Project List'!$A$6:$K$77,11,FALSE)</f>
        <v>#NUM!</v>
      </c>
      <c r="F30" s="59" t="e">
        <f>VLOOKUP(C30,'Project List'!$A$6:$K$77,8,FALSE)</f>
        <v>#NUM!</v>
      </c>
      <c r="H30" s="55" t="e">
        <f>VLOOKUP(J30,'Project List'!$A$6:$K$77,9,FALSE)</f>
        <v>#NUM!</v>
      </c>
      <c r="I30" s="55" t="e">
        <f>VLOOKUP(J30,'Project List'!$A$6:$K$77,2,FALSE)</f>
        <v>#NUM!</v>
      </c>
      <c r="J30" s="60" t="e">
        <f>'Calc-Planning'!E24</f>
        <v>#NUM!</v>
      </c>
      <c r="K30" s="61" t="e">
        <f>VLOOKUP(J30,'Project List'!$A$6:$K$77,3,FALSE)</f>
        <v>#NUM!</v>
      </c>
      <c r="L30" s="62" t="e">
        <f>VLOOKUP(J30,'Project List'!$A$6:$K$77,11,FALSE)</f>
        <v>#NUM!</v>
      </c>
      <c r="M30" s="62" t="e">
        <f>VLOOKUP(J30,'Project List'!$A$6:$K$77,8,FALSE)</f>
        <v>#NUM!</v>
      </c>
      <c r="O30" s="55" t="e">
        <f>VLOOKUP(Q30,'Project List'!$A$6:$K$77,9,FALSE)</f>
        <v>#NUM!</v>
      </c>
      <c r="P30" s="55" t="e">
        <f>VLOOKUP(Q30,'Project List'!$A$6:$K$77,2,FALSE)</f>
        <v>#NUM!</v>
      </c>
      <c r="Q30" s="63" t="e">
        <f>'Calc-UnAssigned'!E24</f>
        <v>#NUM!</v>
      </c>
      <c r="R30" s="64" t="e">
        <f>VLOOKUP(Q30,'Project List'!$A$6:$K$77,3,FALSE)</f>
        <v>#NUM!</v>
      </c>
      <c r="S30" s="65" t="e">
        <f>VLOOKUP(Q30,'Project List'!$A$6:$K$77,11,FALSE)</f>
        <v>#NUM!</v>
      </c>
      <c r="T30" s="64" t="e">
        <f>VLOOKUP(Q30,'Project List'!$A$6:$K$77,7,FALSE)</f>
        <v>#NUM!</v>
      </c>
      <c r="V30" s="3" t="e">
        <f>VLOOKUP(W30,'Project List'!$A$6:$K$77,2,FALSE)</f>
        <v>#NUM!</v>
      </c>
      <c r="W30" s="66" t="e">
        <f>'Calc-Complete'!E24</f>
        <v>#NUM!</v>
      </c>
      <c r="X30" s="92" t="e">
        <f>VLOOKUP(W30,'Project List'!$A$6:$K$77,8,FALSE)</f>
        <v>#NUM!</v>
      </c>
      <c r="Y30" s="93"/>
      <c r="Z30" s="94"/>
    </row>
    <row r="31" spans="1:26">
      <c r="A31" s="55" t="e">
        <f>VLOOKUP(C31,'Project List'!$A$6:$K$77,9,FALSE)</f>
        <v>#NUM!</v>
      </c>
      <c r="B31" s="3" t="e">
        <f>VLOOKUP(C31,'Project List'!$A$6:$K$77,2,FALSE)</f>
        <v>#NUM!</v>
      </c>
      <c r="C31" s="56" t="e">
        <f>'Calc-InProgress'!E25</f>
        <v>#NUM!</v>
      </c>
      <c r="D31" s="57" t="e">
        <f>VLOOKUP(C31,'Project List'!$A$6:$K$77,3,FALSE)</f>
        <v>#NUM!</v>
      </c>
      <c r="E31" s="58" t="e">
        <f>VLOOKUP(C31,'Project List'!$A$6:$K$77,11,FALSE)</f>
        <v>#NUM!</v>
      </c>
      <c r="F31" s="59" t="e">
        <f>VLOOKUP(C31,'Project List'!$A$6:$K$77,8,FALSE)</f>
        <v>#NUM!</v>
      </c>
      <c r="H31" s="55" t="e">
        <f>VLOOKUP(J31,'Project List'!$A$6:$K$77,9,FALSE)</f>
        <v>#NUM!</v>
      </c>
      <c r="I31" s="55" t="e">
        <f>VLOOKUP(J31,'Project List'!$A$6:$K$77,2,FALSE)</f>
        <v>#NUM!</v>
      </c>
      <c r="J31" s="60" t="e">
        <f>'Calc-Planning'!E25</f>
        <v>#NUM!</v>
      </c>
      <c r="K31" s="61" t="e">
        <f>VLOOKUP(J31,'Project List'!$A$6:$K$77,3,FALSE)</f>
        <v>#NUM!</v>
      </c>
      <c r="L31" s="62" t="e">
        <f>VLOOKUP(J31,'Project List'!$A$6:$K$77,11,FALSE)</f>
        <v>#NUM!</v>
      </c>
      <c r="M31" s="62" t="e">
        <f>VLOOKUP(J31,'Project List'!$A$6:$K$77,8,FALSE)</f>
        <v>#NUM!</v>
      </c>
      <c r="O31" s="55" t="e">
        <f>VLOOKUP(Q31,'Project List'!$A$6:$K$77,9,FALSE)</f>
        <v>#NUM!</v>
      </c>
      <c r="P31" s="55" t="e">
        <f>VLOOKUP(Q31,'Project List'!$A$6:$K$77,2,FALSE)</f>
        <v>#NUM!</v>
      </c>
      <c r="Q31" s="63" t="e">
        <f>'Calc-UnAssigned'!E25</f>
        <v>#NUM!</v>
      </c>
      <c r="R31" s="64" t="e">
        <f>VLOOKUP(Q31,'Project List'!$A$6:$K$77,3,FALSE)</f>
        <v>#NUM!</v>
      </c>
      <c r="S31" s="65" t="e">
        <f>VLOOKUP(Q31,'Project List'!$A$6:$K$77,11,FALSE)</f>
        <v>#NUM!</v>
      </c>
      <c r="T31" s="64" t="e">
        <f>VLOOKUP(Q31,'Project List'!$A$6:$K$77,7,FALSE)</f>
        <v>#NUM!</v>
      </c>
      <c r="V31" s="3" t="e">
        <f>VLOOKUP(W31,'Project List'!$A$6:$K$77,2,FALSE)</f>
        <v>#NUM!</v>
      </c>
      <c r="W31" s="66" t="e">
        <f>'Calc-Complete'!E25</f>
        <v>#NUM!</v>
      </c>
      <c r="X31" s="92" t="e">
        <f>VLOOKUP(W31,'Project List'!$A$6:$K$77,8,FALSE)</f>
        <v>#NUM!</v>
      </c>
      <c r="Y31" s="93"/>
      <c r="Z31" s="94"/>
    </row>
    <row r="32" spans="1:26">
      <c r="A32" s="55" t="e">
        <f>VLOOKUP(C32,'Project List'!$A$6:$K$77,9,FALSE)</f>
        <v>#NUM!</v>
      </c>
      <c r="B32" s="3" t="e">
        <f>VLOOKUP(C32,'Project List'!$A$6:$K$77,2,FALSE)</f>
        <v>#NUM!</v>
      </c>
      <c r="C32" s="56" t="e">
        <f>'Calc-InProgress'!E26</f>
        <v>#NUM!</v>
      </c>
      <c r="D32" s="57" t="e">
        <f>VLOOKUP(C32,'Project List'!$A$6:$K$77,3,FALSE)</f>
        <v>#NUM!</v>
      </c>
      <c r="E32" s="58" t="e">
        <f>VLOOKUP(C32,'Project List'!$A$6:$K$77,11,FALSE)</f>
        <v>#NUM!</v>
      </c>
      <c r="F32" s="59" t="e">
        <f>VLOOKUP(C32,'Project List'!$A$6:$K$77,8,FALSE)</f>
        <v>#NUM!</v>
      </c>
      <c r="H32" s="55" t="e">
        <f>VLOOKUP(J32,'Project List'!$A$6:$K$77,9,FALSE)</f>
        <v>#NUM!</v>
      </c>
      <c r="I32" s="55" t="e">
        <f>VLOOKUP(J32,'Project List'!$A$6:$K$77,2,FALSE)</f>
        <v>#NUM!</v>
      </c>
      <c r="J32" s="60" t="e">
        <f>'Calc-Planning'!E26</f>
        <v>#NUM!</v>
      </c>
      <c r="K32" s="61" t="e">
        <f>VLOOKUP(J32,'Project List'!$A$6:$K$77,3,FALSE)</f>
        <v>#NUM!</v>
      </c>
      <c r="L32" s="62" t="e">
        <f>VLOOKUP(J32,'Project List'!$A$6:$K$77,11,FALSE)</f>
        <v>#NUM!</v>
      </c>
      <c r="M32" s="62" t="e">
        <f>VLOOKUP(J32,'Project List'!$A$6:$K$77,8,FALSE)</f>
        <v>#NUM!</v>
      </c>
      <c r="O32" s="55" t="e">
        <f>VLOOKUP(Q32,'Project List'!$A$6:$K$77,9,FALSE)</f>
        <v>#NUM!</v>
      </c>
      <c r="P32" s="55" t="e">
        <f>VLOOKUP(Q32,'Project List'!$A$6:$K$77,2,FALSE)</f>
        <v>#NUM!</v>
      </c>
      <c r="Q32" s="63" t="e">
        <f>'Calc-UnAssigned'!E26</f>
        <v>#NUM!</v>
      </c>
      <c r="R32" s="64" t="e">
        <f>VLOOKUP(Q32,'Project List'!$A$6:$K$77,3,FALSE)</f>
        <v>#NUM!</v>
      </c>
      <c r="S32" s="65" t="e">
        <f>VLOOKUP(Q32,'Project List'!$A$6:$K$77,11,FALSE)</f>
        <v>#NUM!</v>
      </c>
      <c r="T32" s="64" t="e">
        <f>VLOOKUP(Q32,'Project List'!$A$6:$K$77,7,FALSE)</f>
        <v>#NUM!</v>
      </c>
      <c r="V32" s="3" t="e">
        <f>VLOOKUP(W32,'Project List'!$A$6:$K$77,2,FALSE)</f>
        <v>#NUM!</v>
      </c>
      <c r="W32" s="66" t="e">
        <f>'Calc-Complete'!E26</f>
        <v>#NUM!</v>
      </c>
      <c r="X32" s="92" t="e">
        <f>VLOOKUP(W32,'Project List'!$A$6:$K$77,8,FALSE)</f>
        <v>#NUM!</v>
      </c>
      <c r="Y32" s="93"/>
      <c r="Z32" s="94"/>
    </row>
    <row r="33" spans="1:26">
      <c r="A33" s="55" t="e">
        <f>VLOOKUP(C33,'Project List'!$A$6:$K$77,9,FALSE)</f>
        <v>#NUM!</v>
      </c>
      <c r="B33" s="3" t="e">
        <f>VLOOKUP(C33,'Project List'!$A$6:$K$77,2,FALSE)</f>
        <v>#NUM!</v>
      </c>
      <c r="C33" s="56" t="e">
        <f>'Calc-InProgress'!E27</f>
        <v>#NUM!</v>
      </c>
      <c r="D33" s="57" t="e">
        <f>VLOOKUP(C33,'Project List'!$A$6:$K$77,3,FALSE)</f>
        <v>#NUM!</v>
      </c>
      <c r="E33" s="58" t="e">
        <f>VLOOKUP(C33,'Project List'!$A$6:$K$77,11,FALSE)</f>
        <v>#NUM!</v>
      </c>
      <c r="F33" s="59" t="e">
        <f>VLOOKUP(C33,'Project List'!$A$6:$K$77,8,FALSE)</f>
        <v>#NUM!</v>
      </c>
      <c r="H33" s="55" t="e">
        <f>VLOOKUP(J33,'Project List'!$A$6:$K$77,9,FALSE)</f>
        <v>#NUM!</v>
      </c>
      <c r="I33" s="55" t="e">
        <f>VLOOKUP(J33,'Project List'!$A$6:$K$77,2,FALSE)</f>
        <v>#NUM!</v>
      </c>
      <c r="J33" s="60" t="e">
        <f>'Calc-Planning'!E27</f>
        <v>#NUM!</v>
      </c>
      <c r="K33" s="61" t="e">
        <f>VLOOKUP(J33,'Project List'!$A$6:$K$77,3,FALSE)</f>
        <v>#NUM!</v>
      </c>
      <c r="L33" s="62" t="e">
        <f>VLOOKUP(J33,'Project List'!$A$6:$K$77,11,FALSE)</f>
        <v>#NUM!</v>
      </c>
      <c r="M33" s="62" t="e">
        <f>VLOOKUP(J33,'Project List'!$A$6:$K$77,8,FALSE)</f>
        <v>#NUM!</v>
      </c>
      <c r="O33" s="55" t="e">
        <f>VLOOKUP(Q33,'Project List'!$A$6:$K$77,9,FALSE)</f>
        <v>#NUM!</v>
      </c>
      <c r="P33" s="55" t="e">
        <f>VLOOKUP(Q33,'Project List'!$A$6:$K$77,2,FALSE)</f>
        <v>#NUM!</v>
      </c>
      <c r="Q33" s="63" t="e">
        <f>'Calc-UnAssigned'!E27</f>
        <v>#NUM!</v>
      </c>
      <c r="R33" s="64" t="e">
        <f>VLOOKUP(Q33,'Project List'!$A$6:$K$77,3,FALSE)</f>
        <v>#NUM!</v>
      </c>
      <c r="S33" s="65" t="e">
        <f>VLOOKUP(Q33,'Project List'!$A$6:$K$77,11,FALSE)</f>
        <v>#NUM!</v>
      </c>
      <c r="T33" s="64" t="e">
        <f>VLOOKUP(Q33,'Project List'!$A$6:$K$77,7,FALSE)</f>
        <v>#NUM!</v>
      </c>
      <c r="V33" s="3" t="e">
        <f>VLOOKUP(W33,'Project List'!$A$6:$K$77,2,FALSE)</f>
        <v>#NUM!</v>
      </c>
      <c r="W33" s="66" t="e">
        <f>'Calc-Complete'!E27</f>
        <v>#NUM!</v>
      </c>
      <c r="X33" s="92" t="e">
        <f>VLOOKUP(W33,'Project List'!$A$6:$K$77,8,FALSE)</f>
        <v>#NUM!</v>
      </c>
      <c r="Y33" s="93"/>
      <c r="Z33" s="94"/>
    </row>
    <row r="34" spans="1:26">
      <c r="A34" s="55" t="e">
        <f>VLOOKUP(C34,'Project List'!$A$6:$K$77,9,FALSE)</f>
        <v>#NUM!</v>
      </c>
      <c r="B34" s="3" t="e">
        <f>VLOOKUP(C34,'Project List'!$A$6:$K$77,2,FALSE)</f>
        <v>#NUM!</v>
      </c>
      <c r="C34" s="56" t="e">
        <f>'Calc-InProgress'!E28</f>
        <v>#NUM!</v>
      </c>
      <c r="D34" s="57" t="e">
        <f>VLOOKUP(C34,'Project List'!$A$6:$K$77,3,FALSE)</f>
        <v>#NUM!</v>
      </c>
      <c r="E34" s="58" t="e">
        <f>VLOOKUP(C34,'Project List'!$A$6:$K$77,11,FALSE)</f>
        <v>#NUM!</v>
      </c>
      <c r="F34" s="59" t="e">
        <f>VLOOKUP(C34,'Project List'!$A$6:$K$77,8,FALSE)</f>
        <v>#NUM!</v>
      </c>
      <c r="H34" s="55" t="e">
        <f>VLOOKUP(J34,'Project List'!$A$6:$K$77,9,FALSE)</f>
        <v>#NUM!</v>
      </c>
      <c r="I34" s="55" t="e">
        <f>VLOOKUP(J34,'Project List'!$A$6:$K$77,2,FALSE)</f>
        <v>#NUM!</v>
      </c>
      <c r="J34" s="60" t="e">
        <f>'Calc-Planning'!E28</f>
        <v>#NUM!</v>
      </c>
      <c r="K34" s="61" t="e">
        <f>VLOOKUP(J34,'Project List'!$A$6:$K$77,3,FALSE)</f>
        <v>#NUM!</v>
      </c>
      <c r="L34" s="62" t="e">
        <f>VLOOKUP(J34,'Project List'!$A$6:$K$77,11,FALSE)</f>
        <v>#NUM!</v>
      </c>
      <c r="M34" s="62" t="e">
        <f>VLOOKUP(J34,'Project List'!$A$6:$K$77,8,FALSE)</f>
        <v>#NUM!</v>
      </c>
      <c r="O34" s="55" t="e">
        <f>VLOOKUP(Q34,'Project List'!$A$6:$K$77,9,FALSE)</f>
        <v>#NUM!</v>
      </c>
      <c r="P34" s="55" t="e">
        <f>VLOOKUP(Q34,'Project List'!$A$6:$K$77,2,FALSE)</f>
        <v>#NUM!</v>
      </c>
      <c r="Q34" s="63" t="e">
        <f>'Calc-UnAssigned'!E28</f>
        <v>#NUM!</v>
      </c>
      <c r="R34" s="64" t="e">
        <f>VLOOKUP(Q34,'Project List'!$A$6:$K$77,3,FALSE)</f>
        <v>#NUM!</v>
      </c>
      <c r="S34" s="65" t="e">
        <f>VLOOKUP(Q34,'Project List'!$A$6:$K$77,11,FALSE)</f>
        <v>#NUM!</v>
      </c>
      <c r="T34" s="64" t="e">
        <f>VLOOKUP(Q34,'Project List'!$A$6:$K$77,7,FALSE)</f>
        <v>#NUM!</v>
      </c>
      <c r="V34" s="3" t="e">
        <f>VLOOKUP(W34,'Project List'!$A$6:$K$77,2,FALSE)</f>
        <v>#NUM!</v>
      </c>
      <c r="W34" s="66" t="e">
        <f>'Calc-Complete'!E28</f>
        <v>#NUM!</v>
      </c>
      <c r="X34" s="92" t="e">
        <f>VLOOKUP(W34,'Project List'!$A$6:$K$77,8,FALSE)</f>
        <v>#NUM!</v>
      </c>
      <c r="Y34" s="93"/>
      <c r="Z34" s="94"/>
    </row>
    <row r="35" spans="1:26">
      <c r="A35" s="55" t="e">
        <f>VLOOKUP(C35,'Project List'!$A$6:$K$77,9,FALSE)</f>
        <v>#NUM!</v>
      </c>
      <c r="B35" s="3" t="e">
        <f>VLOOKUP(C35,'Project List'!$A$6:$K$77,2,FALSE)</f>
        <v>#NUM!</v>
      </c>
      <c r="C35" s="56" t="e">
        <f>'Calc-InProgress'!E29</f>
        <v>#NUM!</v>
      </c>
      <c r="D35" s="57" t="e">
        <f>VLOOKUP(C35,'Project List'!$A$6:$K$77,3,FALSE)</f>
        <v>#NUM!</v>
      </c>
      <c r="E35" s="58" t="e">
        <f>VLOOKUP(C35,'Project List'!$A$6:$K$77,11,FALSE)</f>
        <v>#NUM!</v>
      </c>
      <c r="F35" s="59" t="e">
        <f>VLOOKUP(C35,'Project List'!$A$6:$K$77,8,FALSE)</f>
        <v>#NUM!</v>
      </c>
      <c r="H35" s="55" t="e">
        <f>VLOOKUP(J35,'Project List'!$A$6:$K$77,9,FALSE)</f>
        <v>#NUM!</v>
      </c>
      <c r="I35" s="55" t="e">
        <f>VLOOKUP(J35,'Project List'!$A$6:$K$77,2,FALSE)</f>
        <v>#NUM!</v>
      </c>
      <c r="J35" s="60" t="e">
        <f>'Calc-Planning'!E29</f>
        <v>#NUM!</v>
      </c>
      <c r="K35" s="61" t="e">
        <f>VLOOKUP(J35,'Project List'!$A$6:$K$77,3,FALSE)</f>
        <v>#NUM!</v>
      </c>
      <c r="L35" s="62" t="e">
        <f>VLOOKUP(J35,'Project List'!$A$6:$K$77,11,FALSE)</f>
        <v>#NUM!</v>
      </c>
      <c r="M35" s="62" t="e">
        <f>VLOOKUP(J35,'Project List'!$A$6:$K$77,8,FALSE)</f>
        <v>#NUM!</v>
      </c>
      <c r="O35" s="55" t="e">
        <f>VLOOKUP(Q35,'Project List'!$A$6:$K$77,9,FALSE)</f>
        <v>#NUM!</v>
      </c>
      <c r="P35" s="55" t="e">
        <f>VLOOKUP(Q35,'Project List'!$A$6:$K$77,2,FALSE)</f>
        <v>#NUM!</v>
      </c>
      <c r="Q35" s="63" t="e">
        <f>'Calc-UnAssigned'!E29</f>
        <v>#NUM!</v>
      </c>
      <c r="R35" s="64" t="e">
        <f>VLOOKUP(Q35,'Project List'!$A$6:$K$77,3,FALSE)</f>
        <v>#NUM!</v>
      </c>
      <c r="S35" s="65" t="e">
        <f>VLOOKUP(Q35,'Project List'!$A$6:$K$77,11,FALSE)</f>
        <v>#NUM!</v>
      </c>
      <c r="T35" s="64" t="e">
        <f>VLOOKUP(Q35,'Project List'!$A$6:$K$77,7,FALSE)</f>
        <v>#NUM!</v>
      </c>
      <c r="V35" s="3" t="e">
        <f>VLOOKUP(W35,'Project List'!$A$6:$K$77,2,FALSE)</f>
        <v>#NUM!</v>
      </c>
      <c r="W35" s="66" t="e">
        <f>'Calc-Complete'!E29</f>
        <v>#NUM!</v>
      </c>
      <c r="X35" s="92" t="e">
        <f>VLOOKUP(W35,'Project List'!$A$6:$K$77,8,FALSE)</f>
        <v>#NUM!</v>
      </c>
      <c r="Y35" s="93"/>
      <c r="Z35" s="94"/>
    </row>
    <row r="36" spans="1:26">
      <c r="A36" s="55" t="e">
        <f>VLOOKUP(C36,'Project List'!$A$6:$K$77,9,FALSE)</f>
        <v>#NUM!</v>
      </c>
      <c r="B36" s="3" t="e">
        <f>VLOOKUP(C36,'Project List'!$A$6:$K$77,2,FALSE)</f>
        <v>#NUM!</v>
      </c>
      <c r="C36" s="56" t="e">
        <f>'Calc-InProgress'!E30</f>
        <v>#NUM!</v>
      </c>
      <c r="D36" s="57" t="e">
        <f>VLOOKUP(C36,'Project List'!$A$6:$K$77,3,FALSE)</f>
        <v>#NUM!</v>
      </c>
      <c r="E36" s="58" t="e">
        <f>VLOOKUP(C36,'Project List'!$A$6:$K$77,11,FALSE)</f>
        <v>#NUM!</v>
      </c>
      <c r="F36" s="59" t="e">
        <f>VLOOKUP(C36,'Project List'!$A$6:$K$77,8,FALSE)</f>
        <v>#NUM!</v>
      </c>
      <c r="H36" s="55" t="e">
        <f>VLOOKUP(J36,'Project List'!$A$6:$K$77,9,FALSE)</f>
        <v>#NUM!</v>
      </c>
      <c r="I36" s="55" t="e">
        <f>VLOOKUP(J36,'Project List'!$A$6:$K$77,2,FALSE)</f>
        <v>#NUM!</v>
      </c>
      <c r="J36" s="60" t="e">
        <f>'Calc-Planning'!E30</f>
        <v>#NUM!</v>
      </c>
      <c r="K36" s="61" t="e">
        <f>VLOOKUP(J36,'Project List'!$A$6:$K$77,3,FALSE)</f>
        <v>#NUM!</v>
      </c>
      <c r="L36" s="62" t="e">
        <f>VLOOKUP(J36,'Project List'!$A$6:$K$77,11,FALSE)</f>
        <v>#NUM!</v>
      </c>
      <c r="M36" s="62" t="e">
        <f>VLOOKUP(J36,'Project List'!$A$6:$K$77,8,FALSE)</f>
        <v>#NUM!</v>
      </c>
      <c r="O36" s="55" t="e">
        <f>VLOOKUP(Q36,'Project List'!$A$6:$K$77,9,FALSE)</f>
        <v>#NUM!</v>
      </c>
      <c r="P36" s="55" t="e">
        <f>VLOOKUP(Q36,'Project List'!$A$6:$K$77,2,FALSE)</f>
        <v>#NUM!</v>
      </c>
      <c r="Q36" s="63" t="e">
        <f>'Calc-UnAssigned'!E30</f>
        <v>#NUM!</v>
      </c>
      <c r="R36" s="64" t="e">
        <f>VLOOKUP(Q36,'Project List'!$A$6:$K$77,3,FALSE)</f>
        <v>#NUM!</v>
      </c>
      <c r="S36" s="65" t="e">
        <f>VLOOKUP(Q36,'Project List'!$A$6:$K$77,11,FALSE)</f>
        <v>#NUM!</v>
      </c>
      <c r="T36" s="64" t="e">
        <f>VLOOKUP(Q36,'Project List'!$A$6:$K$77,7,FALSE)</f>
        <v>#NUM!</v>
      </c>
      <c r="V36" s="3" t="e">
        <f>VLOOKUP(W36,'Project List'!$A$6:$K$77,2,FALSE)</f>
        <v>#NUM!</v>
      </c>
      <c r="W36" s="66" t="e">
        <f>'Calc-Complete'!E30</f>
        <v>#NUM!</v>
      </c>
      <c r="X36" s="92" t="e">
        <f>VLOOKUP(W36,'Project List'!$A$6:$K$77,8,FALSE)</f>
        <v>#NUM!</v>
      </c>
      <c r="Y36" s="93"/>
      <c r="Z36" s="94"/>
    </row>
    <row r="37" spans="1:26">
      <c r="A37" s="55" t="e">
        <f>VLOOKUP(C37,'Project List'!$A$6:$K$77,9,FALSE)</f>
        <v>#NUM!</v>
      </c>
      <c r="B37" s="3" t="e">
        <f>VLOOKUP(C37,'Project List'!$A$6:$K$77,2,FALSE)</f>
        <v>#NUM!</v>
      </c>
      <c r="C37" s="56" t="e">
        <f>'Calc-InProgress'!E31</f>
        <v>#NUM!</v>
      </c>
      <c r="D37" s="57" t="e">
        <f>VLOOKUP(C37,'Project List'!$A$6:$K$77,3,FALSE)</f>
        <v>#NUM!</v>
      </c>
      <c r="E37" s="58" t="e">
        <f>VLOOKUP(C37,'Project List'!$A$6:$K$77,11,FALSE)</f>
        <v>#NUM!</v>
      </c>
      <c r="F37" s="59" t="e">
        <f>VLOOKUP(C37,'Project List'!$A$6:$K$77,8,FALSE)</f>
        <v>#NUM!</v>
      </c>
      <c r="H37" s="55" t="e">
        <f>VLOOKUP(J37,'Project List'!$A$6:$K$77,9,FALSE)</f>
        <v>#NUM!</v>
      </c>
      <c r="I37" s="55" t="e">
        <f>VLOOKUP(J37,'Project List'!$A$6:$K$77,2,FALSE)</f>
        <v>#NUM!</v>
      </c>
      <c r="J37" s="60" t="e">
        <f>'Calc-Planning'!E31</f>
        <v>#NUM!</v>
      </c>
      <c r="K37" s="61" t="e">
        <f>VLOOKUP(J37,'Project List'!$A$6:$K$77,3,FALSE)</f>
        <v>#NUM!</v>
      </c>
      <c r="L37" s="62" t="e">
        <f>VLOOKUP(J37,'Project List'!$A$6:$K$77,11,FALSE)</f>
        <v>#NUM!</v>
      </c>
      <c r="M37" s="62" t="e">
        <f>VLOOKUP(J37,'Project List'!$A$6:$K$77,8,FALSE)</f>
        <v>#NUM!</v>
      </c>
      <c r="O37" s="55" t="e">
        <f>VLOOKUP(Q37,'Project List'!$A$6:$K$77,9,FALSE)</f>
        <v>#NUM!</v>
      </c>
      <c r="P37" s="55" t="e">
        <f>VLOOKUP(Q37,'Project List'!$A$6:$K$77,2,FALSE)</f>
        <v>#NUM!</v>
      </c>
      <c r="Q37" s="63" t="e">
        <f>'Calc-UnAssigned'!E31</f>
        <v>#NUM!</v>
      </c>
      <c r="R37" s="64" t="e">
        <f>VLOOKUP(Q37,'Project List'!$A$6:$K$77,3,FALSE)</f>
        <v>#NUM!</v>
      </c>
      <c r="S37" s="65" t="e">
        <f>VLOOKUP(Q37,'Project List'!$A$6:$K$77,11,FALSE)</f>
        <v>#NUM!</v>
      </c>
      <c r="T37" s="64" t="e">
        <f>VLOOKUP(Q37,'Project List'!$A$6:$K$77,7,FALSE)</f>
        <v>#NUM!</v>
      </c>
      <c r="V37" s="3" t="e">
        <f>VLOOKUP(W37,'Project List'!$A$6:$K$77,2,FALSE)</f>
        <v>#NUM!</v>
      </c>
      <c r="W37" s="66" t="e">
        <f>'Calc-Complete'!E31</f>
        <v>#NUM!</v>
      </c>
      <c r="X37" s="92" t="e">
        <f>VLOOKUP(W37,'Project List'!$A$6:$K$77,8,FALSE)</f>
        <v>#NUM!</v>
      </c>
      <c r="Y37" s="93"/>
      <c r="Z37" s="94"/>
    </row>
    <row r="38" spans="1:26">
      <c r="A38" s="55" t="e">
        <f>VLOOKUP(C38,'Project List'!$A$6:$K$77,9,FALSE)</f>
        <v>#NUM!</v>
      </c>
      <c r="B38" s="3" t="e">
        <f>VLOOKUP(C38,'Project List'!$A$6:$K$77,2,FALSE)</f>
        <v>#NUM!</v>
      </c>
      <c r="C38" s="56" t="e">
        <f>'Calc-InProgress'!E32</f>
        <v>#NUM!</v>
      </c>
      <c r="D38" s="57" t="e">
        <f>VLOOKUP(C38,'Project List'!$A$6:$K$77,3,FALSE)</f>
        <v>#NUM!</v>
      </c>
      <c r="E38" s="58" t="e">
        <f>VLOOKUP(C38,'Project List'!$A$6:$K$77,11,FALSE)</f>
        <v>#NUM!</v>
      </c>
      <c r="F38" s="59" t="e">
        <f>VLOOKUP(C38,'Project List'!$A$6:$K$77,8,FALSE)</f>
        <v>#NUM!</v>
      </c>
      <c r="H38" s="55" t="e">
        <f>VLOOKUP(J38,'Project List'!$A$6:$K$77,9,FALSE)</f>
        <v>#NUM!</v>
      </c>
      <c r="I38" s="55" t="e">
        <f>VLOOKUP(J38,'Project List'!$A$6:$K$77,2,FALSE)</f>
        <v>#NUM!</v>
      </c>
      <c r="J38" s="60" t="e">
        <f>'Calc-Planning'!E32</f>
        <v>#NUM!</v>
      </c>
      <c r="K38" s="61" t="e">
        <f>VLOOKUP(J38,'Project List'!$A$6:$K$77,3,FALSE)</f>
        <v>#NUM!</v>
      </c>
      <c r="L38" s="62" t="e">
        <f>VLOOKUP(J38,'Project List'!$A$6:$K$77,11,FALSE)</f>
        <v>#NUM!</v>
      </c>
      <c r="M38" s="62" t="e">
        <f>VLOOKUP(J38,'Project List'!$A$6:$K$77,8,FALSE)</f>
        <v>#NUM!</v>
      </c>
      <c r="O38" s="55" t="e">
        <f>VLOOKUP(Q38,'Project List'!$A$6:$K$77,9,FALSE)</f>
        <v>#NUM!</v>
      </c>
      <c r="P38" s="55" t="e">
        <f>VLOOKUP(Q38,'Project List'!$A$6:$K$77,2,FALSE)</f>
        <v>#NUM!</v>
      </c>
      <c r="Q38" s="63" t="e">
        <f>'Calc-UnAssigned'!E32</f>
        <v>#NUM!</v>
      </c>
      <c r="R38" s="64" t="e">
        <f>VLOOKUP(Q38,'Project List'!$A$6:$K$77,3,FALSE)</f>
        <v>#NUM!</v>
      </c>
      <c r="S38" s="65" t="e">
        <f>VLOOKUP(Q38,'Project List'!$A$6:$K$77,11,FALSE)</f>
        <v>#NUM!</v>
      </c>
      <c r="T38" s="64" t="e">
        <f>VLOOKUP(Q38,'Project List'!$A$6:$K$77,7,FALSE)</f>
        <v>#NUM!</v>
      </c>
      <c r="V38" s="3" t="e">
        <f>VLOOKUP(W38,'Project List'!$A$6:$K$77,2,FALSE)</f>
        <v>#NUM!</v>
      </c>
      <c r="W38" s="66" t="e">
        <f>'Calc-Complete'!E32</f>
        <v>#NUM!</v>
      </c>
      <c r="X38" s="92" t="e">
        <f>VLOOKUP(W38,'Project List'!$A$6:$K$77,8,FALSE)</f>
        <v>#NUM!</v>
      </c>
      <c r="Y38" s="93"/>
      <c r="Z38" s="94"/>
    </row>
    <row r="39" spans="1:26">
      <c r="A39" s="55" t="e">
        <f>VLOOKUP(C39,'Project List'!$A$6:$K$77,9,FALSE)</f>
        <v>#NUM!</v>
      </c>
      <c r="B39" s="3" t="e">
        <f>VLOOKUP(C39,'Project List'!$A$6:$K$77,2,FALSE)</f>
        <v>#NUM!</v>
      </c>
      <c r="C39" s="56" t="e">
        <f>'Calc-InProgress'!E33</f>
        <v>#NUM!</v>
      </c>
      <c r="D39" s="57" t="e">
        <f>VLOOKUP(C39,'Project List'!$A$6:$K$77,3,FALSE)</f>
        <v>#NUM!</v>
      </c>
      <c r="E39" s="58" t="e">
        <f>VLOOKUP(C39,'Project List'!$A$6:$K$77,11,FALSE)</f>
        <v>#NUM!</v>
      </c>
      <c r="F39" s="59" t="e">
        <f>VLOOKUP(C39,'Project List'!$A$6:$K$77,8,FALSE)</f>
        <v>#NUM!</v>
      </c>
      <c r="H39" s="55" t="e">
        <f>VLOOKUP(J39,'Project List'!$A$6:$K$77,9,FALSE)</f>
        <v>#NUM!</v>
      </c>
      <c r="I39" s="55" t="e">
        <f>VLOOKUP(J39,'Project List'!$A$6:$K$77,2,FALSE)</f>
        <v>#NUM!</v>
      </c>
      <c r="J39" s="60" t="e">
        <f>'Calc-Planning'!E33</f>
        <v>#NUM!</v>
      </c>
      <c r="K39" s="61" t="e">
        <f>VLOOKUP(J39,'Project List'!$A$6:$K$77,3,FALSE)</f>
        <v>#NUM!</v>
      </c>
      <c r="L39" s="62" t="e">
        <f>VLOOKUP(J39,'Project List'!$A$6:$K$77,11,FALSE)</f>
        <v>#NUM!</v>
      </c>
      <c r="M39" s="62" t="e">
        <f>VLOOKUP(J39,'Project List'!$A$6:$K$77,8,FALSE)</f>
        <v>#NUM!</v>
      </c>
      <c r="O39" s="55" t="e">
        <f>VLOOKUP(Q39,'Project List'!$A$6:$K$77,9,FALSE)</f>
        <v>#NUM!</v>
      </c>
      <c r="P39" s="55" t="e">
        <f>VLOOKUP(Q39,'Project List'!$A$6:$K$77,2,FALSE)</f>
        <v>#NUM!</v>
      </c>
      <c r="Q39" s="63" t="e">
        <f>'Calc-UnAssigned'!E33</f>
        <v>#NUM!</v>
      </c>
      <c r="R39" s="64" t="e">
        <f>VLOOKUP(Q39,'Project List'!$A$6:$K$77,3,FALSE)</f>
        <v>#NUM!</v>
      </c>
      <c r="S39" s="65" t="e">
        <f>VLOOKUP(Q39,'Project List'!$A$6:$K$77,11,FALSE)</f>
        <v>#NUM!</v>
      </c>
      <c r="T39" s="64" t="e">
        <f>VLOOKUP(Q39,'Project List'!$A$6:$K$77,7,FALSE)</f>
        <v>#NUM!</v>
      </c>
      <c r="V39" s="3" t="e">
        <f>VLOOKUP(W39,'Project List'!$A$6:$K$77,2,FALSE)</f>
        <v>#NUM!</v>
      </c>
      <c r="W39" s="66" t="e">
        <f>'Calc-Complete'!E33</f>
        <v>#NUM!</v>
      </c>
      <c r="X39" s="92" t="e">
        <f>VLOOKUP(W39,'Project List'!$A$6:$K$77,8,FALSE)</f>
        <v>#NUM!</v>
      </c>
      <c r="Y39" s="93"/>
      <c r="Z39" s="94"/>
    </row>
    <row r="40" spans="1:26">
      <c r="A40" s="55" t="e">
        <f>VLOOKUP(C40,'Project List'!$A$6:$K$77,9,FALSE)</f>
        <v>#NUM!</v>
      </c>
      <c r="B40" s="3" t="e">
        <f>VLOOKUP(C40,'Project List'!$A$6:$K$77,2,FALSE)</f>
        <v>#NUM!</v>
      </c>
      <c r="C40" s="56" t="e">
        <f>'Calc-InProgress'!E34</f>
        <v>#NUM!</v>
      </c>
      <c r="D40" s="57" t="e">
        <f>VLOOKUP(C40,'Project List'!$A$6:$K$77,3,FALSE)</f>
        <v>#NUM!</v>
      </c>
      <c r="E40" s="58" t="e">
        <f>VLOOKUP(C40,'Project List'!$A$6:$K$77,11,FALSE)</f>
        <v>#NUM!</v>
      </c>
      <c r="F40" s="59" t="e">
        <f>VLOOKUP(C40,'Project List'!$A$6:$K$77,8,FALSE)</f>
        <v>#NUM!</v>
      </c>
      <c r="H40" s="55" t="e">
        <f>VLOOKUP(J40,'Project List'!$A$6:$K$77,9,FALSE)</f>
        <v>#NUM!</v>
      </c>
      <c r="I40" s="55" t="e">
        <f>VLOOKUP(J40,'Project List'!$A$6:$K$77,2,FALSE)</f>
        <v>#NUM!</v>
      </c>
      <c r="J40" s="60" t="e">
        <f>'Calc-Planning'!E34</f>
        <v>#NUM!</v>
      </c>
      <c r="K40" s="61" t="e">
        <f>VLOOKUP(J40,'Project List'!$A$6:$K$77,3,FALSE)</f>
        <v>#NUM!</v>
      </c>
      <c r="L40" s="62" t="e">
        <f>VLOOKUP(J40,'Project List'!$A$6:$K$77,11,FALSE)</f>
        <v>#NUM!</v>
      </c>
      <c r="M40" s="62" t="e">
        <f>VLOOKUP(J40,'Project List'!$A$6:$K$77,8,FALSE)</f>
        <v>#NUM!</v>
      </c>
      <c r="O40" s="55" t="e">
        <f>VLOOKUP(Q40,'Project List'!$A$6:$K$77,9,FALSE)</f>
        <v>#NUM!</v>
      </c>
      <c r="P40" s="55" t="e">
        <f>VLOOKUP(Q40,'Project List'!$A$6:$K$77,2,FALSE)</f>
        <v>#NUM!</v>
      </c>
      <c r="Q40" s="63" t="e">
        <f>'Calc-UnAssigned'!E34</f>
        <v>#NUM!</v>
      </c>
      <c r="R40" s="64" t="e">
        <f>VLOOKUP(Q40,'Project List'!$A$6:$K$77,3,FALSE)</f>
        <v>#NUM!</v>
      </c>
      <c r="S40" s="65" t="e">
        <f>VLOOKUP(Q40,'Project List'!$A$6:$K$77,11,FALSE)</f>
        <v>#NUM!</v>
      </c>
      <c r="T40" s="64" t="e">
        <f>VLOOKUP(Q40,'Project List'!$A$6:$K$77,7,FALSE)</f>
        <v>#NUM!</v>
      </c>
      <c r="V40" s="3" t="e">
        <f>VLOOKUP(W40,'Project List'!$A$6:$K$77,2,FALSE)</f>
        <v>#NUM!</v>
      </c>
      <c r="W40" s="66" t="e">
        <f>'Calc-Complete'!E34</f>
        <v>#NUM!</v>
      </c>
      <c r="X40" s="92" t="e">
        <f>VLOOKUP(W40,'Project List'!$A$6:$K$77,8,FALSE)</f>
        <v>#NUM!</v>
      </c>
      <c r="Y40" s="93"/>
      <c r="Z40" s="94"/>
    </row>
    <row r="41" spans="1:26">
      <c r="A41" s="55" t="e">
        <f>VLOOKUP(C41,'Project List'!$A$6:$K$77,9,FALSE)</f>
        <v>#NUM!</v>
      </c>
      <c r="B41" s="3" t="e">
        <f>VLOOKUP(C41,'Project List'!$A$6:$K$77,2,FALSE)</f>
        <v>#NUM!</v>
      </c>
      <c r="C41" s="56" t="e">
        <f>'Calc-InProgress'!E35</f>
        <v>#NUM!</v>
      </c>
      <c r="D41" s="57" t="e">
        <f>VLOOKUP(C41,'Project List'!$A$6:$K$77,3,FALSE)</f>
        <v>#NUM!</v>
      </c>
      <c r="E41" s="58" t="e">
        <f>VLOOKUP(C41,'Project List'!$A$6:$K$77,11,FALSE)</f>
        <v>#NUM!</v>
      </c>
      <c r="F41" s="59" t="e">
        <f>VLOOKUP(C41,'Project List'!$A$6:$K$77,8,FALSE)</f>
        <v>#NUM!</v>
      </c>
      <c r="H41" s="55" t="e">
        <f>VLOOKUP(J41,'Project List'!$A$6:$K$77,9,FALSE)</f>
        <v>#NUM!</v>
      </c>
      <c r="I41" s="55" t="e">
        <f>VLOOKUP(J41,'Project List'!$A$6:$K$77,2,FALSE)</f>
        <v>#NUM!</v>
      </c>
      <c r="J41" s="60" t="e">
        <f>'Calc-Planning'!E35</f>
        <v>#NUM!</v>
      </c>
      <c r="K41" s="61" t="e">
        <f>VLOOKUP(J41,'Project List'!$A$6:$K$77,3,FALSE)</f>
        <v>#NUM!</v>
      </c>
      <c r="L41" s="62" t="e">
        <f>VLOOKUP(J41,'Project List'!$A$6:$K$77,11,FALSE)</f>
        <v>#NUM!</v>
      </c>
      <c r="M41" s="62" t="e">
        <f>VLOOKUP(J41,'Project List'!$A$6:$K$77,8,FALSE)</f>
        <v>#NUM!</v>
      </c>
      <c r="O41" s="55" t="e">
        <f>VLOOKUP(Q41,'Project List'!$A$6:$K$77,9,FALSE)</f>
        <v>#NUM!</v>
      </c>
      <c r="P41" s="55" t="e">
        <f>VLOOKUP(Q41,'Project List'!$A$6:$K$77,2,FALSE)</f>
        <v>#NUM!</v>
      </c>
      <c r="Q41" s="63" t="e">
        <f>'Calc-UnAssigned'!E35</f>
        <v>#NUM!</v>
      </c>
      <c r="R41" s="64" t="e">
        <f>VLOOKUP(Q41,'Project List'!$A$6:$K$77,3,FALSE)</f>
        <v>#NUM!</v>
      </c>
      <c r="S41" s="65" t="e">
        <f>VLOOKUP(Q41,'Project List'!$A$6:$K$77,11,FALSE)</f>
        <v>#NUM!</v>
      </c>
      <c r="T41" s="64" t="e">
        <f>VLOOKUP(Q41,'Project List'!$A$6:$K$77,7,FALSE)</f>
        <v>#NUM!</v>
      </c>
      <c r="V41" s="3" t="e">
        <f>VLOOKUP(W41,'Project List'!$A$6:$K$77,2,FALSE)</f>
        <v>#NUM!</v>
      </c>
      <c r="W41" s="66" t="e">
        <f>'Calc-Complete'!E35</f>
        <v>#NUM!</v>
      </c>
      <c r="X41" s="92" t="e">
        <f>VLOOKUP(W41,'Project List'!$A$6:$K$77,8,FALSE)</f>
        <v>#NUM!</v>
      </c>
      <c r="Y41" s="93"/>
      <c r="Z41" s="94"/>
    </row>
    <row r="42" spans="1:26">
      <c r="A42" s="55" t="e">
        <f>VLOOKUP(C42,'Project List'!$A$6:$K$77,9,FALSE)</f>
        <v>#NUM!</v>
      </c>
      <c r="B42" s="3" t="e">
        <f>VLOOKUP(C42,'Project List'!$A$6:$K$77,2,FALSE)</f>
        <v>#NUM!</v>
      </c>
      <c r="C42" s="56" t="e">
        <f>'Calc-InProgress'!E36</f>
        <v>#NUM!</v>
      </c>
      <c r="D42" s="57" t="e">
        <f>VLOOKUP(C42,'Project List'!$A$6:$K$77,3,FALSE)</f>
        <v>#NUM!</v>
      </c>
      <c r="E42" s="58" t="e">
        <f>VLOOKUP(C42,'Project List'!$A$6:$K$77,11,FALSE)</f>
        <v>#NUM!</v>
      </c>
      <c r="F42" s="59" t="e">
        <f>VLOOKUP(C42,'Project List'!$A$6:$K$77,8,FALSE)</f>
        <v>#NUM!</v>
      </c>
      <c r="H42" s="55" t="e">
        <f>VLOOKUP(J42,'Project List'!$A$6:$K$77,9,FALSE)</f>
        <v>#NUM!</v>
      </c>
      <c r="I42" s="55" t="e">
        <f>VLOOKUP(J42,'Project List'!$A$6:$K$77,2,FALSE)</f>
        <v>#NUM!</v>
      </c>
      <c r="J42" s="60" t="e">
        <f>'Calc-Planning'!E36</f>
        <v>#NUM!</v>
      </c>
      <c r="K42" s="61" t="e">
        <f>VLOOKUP(J42,'Project List'!$A$6:$K$77,3,FALSE)</f>
        <v>#NUM!</v>
      </c>
      <c r="L42" s="62" t="e">
        <f>VLOOKUP(J42,'Project List'!$A$6:$K$77,11,FALSE)</f>
        <v>#NUM!</v>
      </c>
      <c r="M42" s="62" t="e">
        <f>VLOOKUP(J42,'Project List'!$A$6:$K$77,8,FALSE)</f>
        <v>#NUM!</v>
      </c>
      <c r="O42" s="55" t="e">
        <f>VLOOKUP(Q42,'Project List'!$A$6:$K$77,9,FALSE)</f>
        <v>#NUM!</v>
      </c>
      <c r="P42" s="55" t="e">
        <f>VLOOKUP(Q42,'Project List'!$A$6:$K$77,2,FALSE)</f>
        <v>#NUM!</v>
      </c>
      <c r="Q42" s="63" t="e">
        <f>'Calc-UnAssigned'!E36</f>
        <v>#NUM!</v>
      </c>
      <c r="R42" s="64" t="e">
        <f>VLOOKUP(Q42,'Project List'!$A$6:$K$77,3,FALSE)</f>
        <v>#NUM!</v>
      </c>
      <c r="S42" s="65" t="e">
        <f>VLOOKUP(Q42,'Project List'!$A$6:$K$77,11,FALSE)</f>
        <v>#NUM!</v>
      </c>
      <c r="T42" s="64" t="e">
        <f>VLOOKUP(Q42,'Project List'!$A$6:$K$77,7,FALSE)</f>
        <v>#NUM!</v>
      </c>
      <c r="V42" s="3" t="e">
        <f>VLOOKUP(W42,'Project List'!$A$6:$K$77,2,FALSE)</f>
        <v>#NUM!</v>
      </c>
      <c r="W42" s="66" t="e">
        <f>'Calc-Complete'!E36</f>
        <v>#NUM!</v>
      </c>
      <c r="X42" s="92" t="e">
        <f>VLOOKUP(W42,'Project List'!$A$6:$K$77,8,FALSE)</f>
        <v>#NUM!</v>
      </c>
      <c r="Y42" s="93"/>
      <c r="Z42" s="94"/>
    </row>
    <row r="43" spans="1:26">
      <c r="A43" s="55" t="e">
        <f>VLOOKUP(C43,'Project List'!$A$6:$K$77,9,FALSE)</f>
        <v>#NUM!</v>
      </c>
      <c r="B43" s="3" t="e">
        <f>VLOOKUP(C43,'Project List'!$A$6:$K$77,2,FALSE)</f>
        <v>#NUM!</v>
      </c>
      <c r="C43" s="56" t="e">
        <f>'Calc-InProgress'!E37</f>
        <v>#NUM!</v>
      </c>
      <c r="D43" s="57" t="e">
        <f>VLOOKUP(C43,'Project List'!$A$6:$K$77,3,FALSE)</f>
        <v>#NUM!</v>
      </c>
      <c r="E43" s="58" t="e">
        <f>VLOOKUP(C43,'Project List'!$A$6:$K$77,11,FALSE)</f>
        <v>#NUM!</v>
      </c>
      <c r="F43" s="59" t="e">
        <f>VLOOKUP(C43,'Project List'!$A$6:$K$77,8,FALSE)</f>
        <v>#NUM!</v>
      </c>
      <c r="H43" s="55" t="e">
        <f>VLOOKUP(J43,'Project List'!$A$6:$K$77,9,FALSE)</f>
        <v>#NUM!</v>
      </c>
      <c r="I43" s="55" t="e">
        <f>VLOOKUP(J43,'Project List'!$A$6:$K$77,2,FALSE)</f>
        <v>#NUM!</v>
      </c>
      <c r="J43" s="60" t="e">
        <f>'Calc-Planning'!E37</f>
        <v>#NUM!</v>
      </c>
      <c r="K43" s="61" t="e">
        <f>VLOOKUP(J43,'Project List'!$A$6:$K$77,3,FALSE)</f>
        <v>#NUM!</v>
      </c>
      <c r="L43" s="62" t="e">
        <f>VLOOKUP(J43,'Project List'!$A$6:$K$77,11,FALSE)</f>
        <v>#NUM!</v>
      </c>
      <c r="M43" s="62" t="e">
        <f>VLOOKUP(J43,'Project List'!$A$6:$K$77,8,FALSE)</f>
        <v>#NUM!</v>
      </c>
      <c r="O43" s="55" t="e">
        <f>VLOOKUP(Q43,'Project List'!$A$6:$K$77,9,FALSE)</f>
        <v>#NUM!</v>
      </c>
      <c r="P43" s="55" t="e">
        <f>VLOOKUP(Q43,'Project List'!$A$6:$K$77,2,FALSE)</f>
        <v>#NUM!</v>
      </c>
      <c r="Q43" s="63" t="e">
        <f>'Calc-UnAssigned'!E37</f>
        <v>#NUM!</v>
      </c>
      <c r="R43" s="64" t="e">
        <f>VLOOKUP(Q43,'Project List'!$A$6:$K$77,3,FALSE)</f>
        <v>#NUM!</v>
      </c>
      <c r="S43" s="65" t="e">
        <f>VLOOKUP(Q43,'Project List'!$A$6:$K$77,11,FALSE)</f>
        <v>#NUM!</v>
      </c>
      <c r="T43" s="64" t="e">
        <f>VLOOKUP(Q43,'Project List'!$A$6:$K$77,7,FALSE)</f>
        <v>#NUM!</v>
      </c>
      <c r="V43" s="3" t="e">
        <f>VLOOKUP(W43,'Project List'!$A$6:$K$77,2,FALSE)</f>
        <v>#NUM!</v>
      </c>
      <c r="W43" s="66" t="e">
        <f>'Calc-Complete'!E37</f>
        <v>#NUM!</v>
      </c>
      <c r="X43" s="92" t="e">
        <f>VLOOKUP(W43,'Project List'!$A$6:$K$77,8,FALSE)</f>
        <v>#NUM!</v>
      </c>
      <c r="Y43" s="93"/>
      <c r="Z43" s="94"/>
    </row>
    <row r="44" spans="1:26">
      <c r="A44" s="55" t="e">
        <f>VLOOKUP(C44,'Project List'!$A$6:$K$77,9,FALSE)</f>
        <v>#NUM!</v>
      </c>
      <c r="B44" s="3" t="e">
        <f>VLOOKUP(C44,'Project List'!$A$6:$K$77,2,FALSE)</f>
        <v>#NUM!</v>
      </c>
      <c r="C44" s="56" t="e">
        <f>'Calc-InProgress'!E38</f>
        <v>#NUM!</v>
      </c>
      <c r="D44" s="57" t="e">
        <f>VLOOKUP(C44,'Project List'!$A$6:$K$77,3,FALSE)</f>
        <v>#NUM!</v>
      </c>
      <c r="E44" s="58" t="e">
        <f>VLOOKUP(C44,'Project List'!$A$6:$K$77,11,FALSE)</f>
        <v>#NUM!</v>
      </c>
      <c r="F44" s="59" t="e">
        <f>VLOOKUP(C44,'Project List'!$A$6:$K$77,8,FALSE)</f>
        <v>#NUM!</v>
      </c>
      <c r="H44" s="55" t="e">
        <f>VLOOKUP(J44,'Project List'!$A$6:$K$77,9,FALSE)</f>
        <v>#NUM!</v>
      </c>
      <c r="I44" s="55" t="e">
        <f>VLOOKUP(J44,'Project List'!$A$6:$K$77,2,FALSE)</f>
        <v>#NUM!</v>
      </c>
      <c r="J44" s="60" t="e">
        <f>'Calc-Planning'!E38</f>
        <v>#NUM!</v>
      </c>
      <c r="K44" s="61" t="e">
        <f>VLOOKUP(J44,'Project List'!$A$6:$K$77,3,FALSE)</f>
        <v>#NUM!</v>
      </c>
      <c r="L44" s="62" t="e">
        <f>VLOOKUP(J44,'Project List'!$A$6:$K$77,11,FALSE)</f>
        <v>#NUM!</v>
      </c>
      <c r="M44" s="62" t="e">
        <f>VLOOKUP(J44,'Project List'!$A$6:$K$77,8,FALSE)</f>
        <v>#NUM!</v>
      </c>
      <c r="O44" s="55" t="e">
        <f>VLOOKUP(Q44,'Project List'!$A$6:$K$77,9,FALSE)</f>
        <v>#NUM!</v>
      </c>
      <c r="P44" s="55" t="e">
        <f>VLOOKUP(Q44,'Project List'!$A$6:$K$77,2,FALSE)</f>
        <v>#NUM!</v>
      </c>
      <c r="Q44" s="63" t="e">
        <f>'Calc-UnAssigned'!E38</f>
        <v>#NUM!</v>
      </c>
      <c r="R44" s="64" t="e">
        <f>VLOOKUP(Q44,'Project List'!$A$6:$K$77,3,FALSE)</f>
        <v>#NUM!</v>
      </c>
      <c r="S44" s="65" t="e">
        <f>VLOOKUP(Q44,'Project List'!$A$6:$K$77,11,FALSE)</f>
        <v>#NUM!</v>
      </c>
      <c r="T44" s="64" t="e">
        <f>VLOOKUP(Q44,'Project List'!$A$6:$K$77,7,FALSE)</f>
        <v>#NUM!</v>
      </c>
      <c r="V44" s="3" t="e">
        <f>VLOOKUP(W44,'Project List'!$A$6:$K$77,2,FALSE)</f>
        <v>#NUM!</v>
      </c>
      <c r="W44" s="66" t="e">
        <f>'Calc-Complete'!E38</f>
        <v>#NUM!</v>
      </c>
      <c r="X44" s="92" t="e">
        <f>VLOOKUP(W44,'Project List'!$A$6:$K$77,8,FALSE)</f>
        <v>#NUM!</v>
      </c>
      <c r="Y44" s="93"/>
      <c r="Z44" s="94"/>
    </row>
    <row r="45" spans="1:26">
      <c r="A45" s="55" t="e">
        <f>VLOOKUP(C45,'Project List'!$A$6:$K$77,9,FALSE)</f>
        <v>#NUM!</v>
      </c>
      <c r="B45" s="3" t="e">
        <f>VLOOKUP(C45,'Project List'!$A$6:$K$77,2,FALSE)</f>
        <v>#NUM!</v>
      </c>
      <c r="C45" s="56" t="e">
        <f>'Calc-InProgress'!E39</f>
        <v>#NUM!</v>
      </c>
      <c r="D45" s="57" t="e">
        <f>VLOOKUP(C45,'Project List'!$A$6:$K$77,3,FALSE)</f>
        <v>#NUM!</v>
      </c>
      <c r="E45" s="58" t="e">
        <f>VLOOKUP(C45,'Project List'!$A$6:$K$77,11,FALSE)</f>
        <v>#NUM!</v>
      </c>
      <c r="F45" s="59" t="e">
        <f>VLOOKUP(C45,'Project List'!$A$6:$K$77,8,FALSE)</f>
        <v>#NUM!</v>
      </c>
      <c r="H45" s="55" t="e">
        <f>VLOOKUP(J45,'Project List'!$A$6:$K$77,9,FALSE)</f>
        <v>#NUM!</v>
      </c>
      <c r="I45" s="55" t="e">
        <f>VLOOKUP(J45,'Project List'!$A$6:$K$77,2,FALSE)</f>
        <v>#NUM!</v>
      </c>
      <c r="J45" s="60" t="e">
        <f>'Calc-Planning'!E39</f>
        <v>#NUM!</v>
      </c>
      <c r="K45" s="61" t="e">
        <f>VLOOKUP(J45,'Project List'!$A$6:$K$77,3,FALSE)</f>
        <v>#NUM!</v>
      </c>
      <c r="L45" s="62" t="e">
        <f>VLOOKUP(J45,'Project List'!$A$6:$K$77,11,FALSE)</f>
        <v>#NUM!</v>
      </c>
      <c r="M45" s="62" t="e">
        <f>VLOOKUP(J45,'Project List'!$A$6:$K$77,8,FALSE)</f>
        <v>#NUM!</v>
      </c>
      <c r="O45" s="55" t="e">
        <f>VLOOKUP(Q45,'Project List'!$A$6:$K$77,9,FALSE)</f>
        <v>#NUM!</v>
      </c>
      <c r="P45" s="55" t="e">
        <f>VLOOKUP(Q45,'Project List'!$A$6:$K$77,2,FALSE)</f>
        <v>#NUM!</v>
      </c>
      <c r="Q45" s="63" t="e">
        <f>'Calc-UnAssigned'!E39</f>
        <v>#NUM!</v>
      </c>
      <c r="R45" s="64" t="e">
        <f>VLOOKUP(Q45,'Project List'!$A$6:$K$77,3,FALSE)</f>
        <v>#NUM!</v>
      </c>
      <c r="S45" s="65" t="e">
        <f>VLOOKUP(Q45,'Project List'!$A$6:$K$77,11,FALSE)</f>
        <v>#NUM!</v>
      </c>
      <c r="T45" s="64" t="e">
        <f>VLOOKUP(Q45,'Project List'!$A$6:$K$77,7,FALSE)</f>
        <v>#NUM!</v>
      </c>
      <c r="V45" s="3" t="e">
        <f>VLOOKUP(W45,'Project List'!$A$6:$K$77,2,FALSE)</f>
        <v>#NUM!</v>
      </c>
      <c r="W45" s="66" t="e">
        <f>'Calc-Complete'!E39</f>
        <v>#NUM!</v>
      </c>
      <c r="X45" s="92" t="e">
        <f>VLOOKUP(W45,'Project List'!$A$6:$K$77,8,FALSE)</f>
        <v>#NUM!</v>
      </c>
      <c r="Y45" s="93"/>
      <c r="Z45" s="94"/>
    </row>
    <row r="46" spans="1:26">
      <c r="A46" s="55" t="e">
        <f>VLOOKUP(C46,'Project List'!$A$6:$K$77,9,FALSE)</f>
        <v>#NUM!</v>
      </c>
      <c r="B46" s="3" t="e">
        <f>VLOOKUP(C46,'Project List'!$A$6:$K$77,2,FALSE)</f>
        <v>#NUM!</v>
      </c>
      <c r="C46" s="56" t="e">
        <f>'Calc-InProgress'!E40</f>
        <v>#NUM!</v>
      </c>
      <c r="D46" s="57" t="e">
        <f>VLOOKUP(C46,'Project List'!$A$6:$K$77,3,FALSE)</f>
        <v>#NUM!</v>
      </c>
      <c r="E46" s="58" t="e">
        <f>VLOOKUP(C46,'Project List'!$A$6:$K$77,11,FALSE)</f>
        <v>#NUM!</v>
      </c>
      <c r="F46" s="59" t="e">
        <f>VLOOKUP(C46,'Project List'!$A$6:$K$77,8,FALSE)</f>
        <v>#NUM!</v>
      </c>
      <c r="H46" s="55" t="e">
        <f>VLOOKUP(J46,'Project List'!$A$6:$K$77,9,FALSE)</f>
        <v>#NUM!</v>
      </c>
      <c r="I46" s="55" t="e">
        <f>VLOOKUP(J46,'Project List'!$A$6:$K$77,2,FALSE)</f>
        <v>#NUM!</v>
      </c>
      <c r="J46" s="60" t="e">
        <f>'Calc-Planning'!E40</f>
        <v>#NUM!</v>
      </c>
      <c r="K46" s="61" t="e">
        <f>VLOOKUP(J46,'Project List'!$A$6:$K$77,3,FALSE)</f>
        <v>#NUM!</v>
      </c>
      <c r="L46" s="62" t="e">
        <f>VLOOKUP(J46,'Project List'!$A$6:$K$77,11,FALSE)</f>
        <v>#NUM!</v>
      </c>
      <c r="M46" s="62" t="e">
        <f>VLOOKUP(J46,'Project List'!$A$6:$K$77,8,FALSE)</f>
        <v>#NUM!</v>
      </c>
      <c r="O46" s="55" t="e">
        <f>VLOOKUP(Q46,'Project List'!$A$6:$K$77,9,FALSE)</f>
        <v>#NUM!</v>
      </c>
      <c r="P46" s="55" t="e">
        <f>VLOOKUP(Q46,'Project List'!$A$6:$K$77,2,FALSE)</f>
        <v>#NUM!</v>
      </c>
      <c r="Q46" s="63" t="e">
        <f>'Calc-UnAssigned'!E40</f>
        <v>#NUM!</v>
      </c>
      <c r="R46" s="64" t="e">
        <f>VLOOKUP(Q46,'Project List'!$A$6:$K$77,3,FALSE)</f>
        <v>#NUM!</v>
      </c>
      <c r="S46" s="65" t="e">
        <f>VLOOKUP(Q46,'Project List'!$A$6:$K$77,11,FALSE)</f>
        <v>#NUM!</v>
      </c>
      <c r="T46" s="64" t="e">
        <f>VLOOKUP(Q46,'Project List'!$A$6:$K$77,7,FALSE)</f>
        <v>#NUM!</v>
      </c>
      <c r="V46" s="3" t="e">
        <f>VLOOKUP(W46,'Project List'!$A$6:$K$77,2,FALSE)</f>
        <v>#NUM!</v>
      </c>
      <c r="W46" s="66" t="e">
        <f>'Calc-Complete'!E40</f>
        <v>#NUM!</v>
      </c>
      <c r="X46" s="92" t="e">
        <f>VLOOKUP(W46,'Project List'!$A$6:$K$77,8,FALSE)</f>
        <v>#NUM!</v>
      </c>
      <c r="Y46" s="93"/>
      <c r="Z46" s="94"/>
    </row>
    <row r="47" spans="1:26" s="67" customFormat="1">
      <c r="C47" s="68" t="s">
        <v>85</v>
      </c>
      <c r="D47" s="69">
        <f t="array" ref="D47">SUMPRODUCT(--NOT(ISERR(D8:D46)))</f>
        <v>0</v>
      </c>
      <c r="J47" s="68" t="s">
        <v>85</v>
      </c>
      <c r="K47" s="69">
        <f t="array" ref="K47">SUMPRODUCT(--NOT(ISERR(K8:K46)))</f>
        <v>0</v>
      </c>
      <c r="Q47" s="68" t="s">
        <v>85</v>
      </c>
      <c r="R47" s="69">
        <f t="array" ref="R47">SUMPRODUCT(--NOT(ISERR(R8:R46)))</f>
        <v>0</v>
      </c>
      <c r="W47" s="68" t="s">
        <v>85</v>
      </c>
      <c r="X47" s="69">
        <f t="array" ref="X47">SUMPRODUCT(--NOT(ISERR(X8:X46)))</f>
        <v>0</v>
      </c>
      <c r="Y47" s="69"/>
    </row>
    <row r="48" spans="1:26" s="67" customFormat="1">
      <c r="C48" s="68"/>
      <c r="D48" s="69"/>
      <c r="J48" s="68"/>
      <c r="K48" s="69"/>
      <c r="Q48" s="68"/>
      <c r="R48" s="69"/>
      <c r="W48" s="68"/>
      <c r="X48" s="69"/>
      <c r="Y48" s="69"/>
    </row>
    <row r="49" spans="1:3" ht="21" customHeight="1">
      <c r="A49" s="100" t="s">
        <v>86</v>
      </c>
      <c r="B49" s="70"/>
      <c r="C49" s="71" t="s">
        <v>87</v>
      </c>
    </row>
    <row r="50" spans="1:3" ht="21" customHeight="1">
      <c r="A50" s="100"/>
      <c r="B50" s="72"/>
      <c r="C50" s="71" t="s">
        <v>88</v>
      </c>
    </row>
    <row r="51" spans="1:3" ht="21" customHeight="1">
      <c r="A51" s="100"/>
      <c r="B51" s="73"/>
      <c r="C51" s="71" t="s">
        <v>89</v>
      </c>
    </row>
    <row r="52" spans="1:3" ht="21" customHeight="1">
      <c r="A52" s="100"/>
      <c r="B52" s="74"/>
      <c r="C52" s="71" t="s">
        <v>90</v>
      </c>
    </row>
    <row r="53" spans="1:3" ht="21" customHeight="1">
      <c r="A53" s="75"/>
      <c r="C53" s="71"/>
    </row>
    <row r="54" spans="1:3" ht="21" customHeight="1">
      <c r="B54" s="76" t="s">
        <v>91</v>
      </c>
      <c r="C54" s="71" t="s">
        <v>92</v>
      </c>
    </row>
    <row r="55" spans="1:3" ht="21" customHeight="1">
      <c r="B55" s="77" t="s">
        <v>93</v>
      </c>
      <c r="C55" s="71" t="s">
        <v>94</v>
      </c>
    </row>
  </sheetData>
  <mergeCells count="46">
    <mergeCell ref="X44:Z44"/>
    <mergeCell ref="X45:Z45"/>
    <mergeCell ref="X46:Z46"/>
    <mergeCell ref="A49:A52"/>
    <mergeCell ref="X38:Z38"/>
    <mergeCell ref="X39:Z39"/>
    <mergeCell ref="X40:Z40"/>
    <mergeCell ref="X41:Z41"/>
    <mergeCell ref="X42:Z42"/>
    <mergeCell ref="X43:Z43"/>
    <mergeCell ref="X37:Z37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25:Z25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13:Z13"/>
    <mergeCell ref="C2:G2"/>
    <mergeCell ref="D5:F5"/>
    <mergeCell ref="K5:M5"/>
    <mergeCell ref="R5:T5"/>
    <mergeCell ref="X5:Z5"/>
    <mergeCell ref="X7:Z7"/>
    <mergeCell ref="X8:Z8"/>
    <mergeCell ref="X9:Z9"/>
    <mergeCell ref="X10:Z10"/>
    <mergeCell ref="X11:Z11"/>
    <mergeCell ref="X12:Z12"/>
  </mergeCells>
  <conditionalFormatting sqref="C8:F46">
    <cfRule type="containsErrors" dxfId="85" priority="27">
      <formula>ISERROR(C8)</formula>
    </cfRule>
  </conditionalFormatting>
  <conditionalFormatting sqref="I8:I46 B8:B46 P8:P46 V8:V46">
    <cfRule type="containsText" dxfId="84" priority="22" operator="containsText" text="Low">
      <formula>NOT(ISERROR(SEARCH("Low",B8)))</formula>
    </cfRule>
    <cfRule type="containsText" dxfId="83" priority="23" operator="containsText" text="Medium">
      <formula>NOT(ISERROR(SEARCH("Medium",B8)))</formula>
    </cfRule>
    <cfRule type="containsText" dxfId="82" priority="24" operator="containsText" text="Critical">
      <formula>NOT(ISERROR(SEARCH("Critical",B8)))</formula>
    </cfRule>
    <cfRule type="containsText" dxfId="81" priority="25" operator="containsText" text="High">
      <formula>NOT(ISERROR(SEARCH("High",B8)))</formula>
    </cfRule>
    <cfRule type="containsErrors" dxfId="80" priority="26">
      <formula>ISERROR(B8)</formula>
    </cfRule>
  </conditionalFormatting>
  <conditionalFormatting sqref="J8:M46">
    <cfRule type="containsErrors" dxfId="79" priority="21">
      <formula>ISERROR(J8)</formula>
    </cfRule>
  </conditionalFormatting>
  <conditionalFormatting sqref="Q8:T46">
    <cfRule type="containsErrors" dxfId="78" priority="20">
      <formula>ISERROR(Q8)</formula>
    </cfRule>
  </conditionalFormatting>
  <conditionalFormatting sqref="W8:Z46">
    <cfRule type="containsErrors" dxfId="77" priority="19">
      <formula>ISERROR(W8)</formula>
    </cfRule>
  </conditionalFormatting>
  <conditionalFormatting sqref="F8:F46">
    <cfRule type="beginsWith" dxfId="76" priority="28" operator="beginsWith" text="0">
      <formula>LEFT(F8,LEN("0"))="0"</formula>
    </cfRule>
  </conditionalFormatting>
  <conditionalFormatting sqref="H8:H46">
    <cfRule type="containsText" dxfId="75" priority="14" operator="containsText" text="Low">
      <formula>NOT(ISERROR(SEARCH("Low",H8)))</formula>
    </cfRule>
    <cfRule type="containsText" dxfId="74" priority="15" operator="containsText" text="Medium">
      <formula>NOT(ISERROR(SEARCH("Medium",H8)))</formula>
    </cfRule>
    <cfRule type="containsText" dxfId="73" priority="16" operator="containsText" text="Critical">
      <formula>NOT(ISERROR(SEARCH("Critical",H8)))</formula>
    </cfRule>
    <cfRule type="containsText" dxfId="72" priority="17" operator="containsText" text="High">
      <formula>NOT(ISERROR(SEARCH("High",H8)))</formula>
    </cfRule>
    <cfRule type="containsErrors" dxfId="71" priority="18">
      <formula>ISERROR(H8)</formula>
    </cfRule>
  </conditionalFormatting>
  <conditionalFormatting sqref="O8:O46">
    <cfRule type="containsText" dxfId="70" priority="8" operator="containsText" text="Low">
      <formula>NOT(ISERROR(SEARCH("Low",O8)))</formula>
    </cfRule>
    <cfRule type="containsText" dxfId="69" priority="9" operator="containsText" text="Medium">
      <formula>NOT(ISERROR(SEARCH("Medium",O8)))</formula>
    </cfRule>
    <cfRule type="containsText" dxfId="68" priority="10" operator="containsText" text="Critical">
      <formula>NOT(ISERROR(SEARCH("Critical",O8)))</formula>
    </cfRule>
    <cfRule type="containsText" dxfId="67" priority="11" operator="containsText" text="High">
      <formula>NOT(ISERROR(SEARCH("High",O8)))</formula>
    </cfRule>
    <cfRule type="containsErrors" dxfId="66" priority="12">
      <formula>ISERROR(O8)</formula>
    </cfRule>
  </conditionalFormatting>
  <conditionalFormatting sqref="A8:A46">
    <cfRule type="containsText" dxfId="65" priority="2" operator="containsText" text="Low">
      <formula>NOT(ISERROR(SEARCH("Low",A8)))</formula>
    </cfRule>
    <cfRule type="containsText" dxfId="64" priority="3" operator="containsText" text="Medium">
      <formula>NOT(ISERROR(SEARCH("Medium",A8)))</formula>
    </cfRule>
    <cfRule type="containsText" dxfId="63" priority="4" operator="containsText" text="Critical">
      <formula>NOT(ISERROR(SEARCH("Critical",A8)))</formula>
    </cfRule>
    <cfRule type="containsText" dxfId="62" priority="5" operator="containsText" text="High">
      <formula>NOT(ISERROR(SEARCH("High",A8)))</formula>
    </cfRule>
    <cfRule type="containsErrors" dxfId="61" priority="6">
      <formula>ISERROR(A8)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60B5119E-D9F8-0945-863D-96B8E6A43DD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H8:H46</xm:sqref>
        </x14:conditionalFormatting>
        <x14:conditionalFormatting xmlns:xm="http://schemas.microsoft.com/office/excel/2006/main">
          <x14:cfRule type="iconSet" priority="7" id="{AE8269DB-3071-FC40-9437-FF74CBA2E8FD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O8:O46</xm:sqref>
        </x14:conditionalFormatting>
        <x14:conditionalFormatting xmlns:xm="http://schemas.microsoft.com/office/excel/2006/main">
          <x14:cfRule type="iconSet" priority="1" id="{B5CF5B86-7E12-2340-B9CB-2E0F1B46EDF5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A8:A46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28FE-931F-3841-9E70-8183F725ED6D}">
  <sheetPr>
    <tabColor theme="9"/>
    <pageSetUpPr fitToPage="1"/>
  </sheetPr>
  <dimension ref="A1:AY132"/>
  <sheetViews>
    <sheetView showGridLines="0" zoomScale="78" zoomScaleNormal="78" workbookViewId="0">
      <pane xSplit="1" topLeftCell="B1" activePane="topRight" state="frozen"/>
      <selection pane="topRight" activeCell="AK16" sqref="AK16"/>
    </sheetView>
  </sheetViews>
  <sheetFormatPr baseColWidth="10" defaultColWidth="8.83203125" defaultRowHeight="15"/>
  <cols>
    <col min="1" max="1" width="54.1640625" style="44" customWidth="1"/>
    <col min="2" max="2" width="12.1640625" style="5" customWidth="1"/>
    <col min="3" max="4" width="10.6640625" style="5" customWidth="1"/>
    <col min="5" max="5" width="14.83203125" style="5" customWidth="1"/>
    <col min="6" max="6" width="12.5" style="5" bestFit="1" customWidth="1"/>
    <col min="7" max="9" width="12.5" style="5" customWidth="1"/>
    <col min="10" max="10" width="35.6640625" style="6" customWidth="1"/>
    <col min="11" max="11" width="24.1640625" style="6" customWidth="1"/>
    <col min="12" max="12" width="6.1640625" style="2" customWidth="1"/>
    <col min="13" max="13" width="6.5" style="2" customWidth="1"/>
    <col min="14" max="14" width="6.83203125" style="2" customWidth="1"/>
    <col min="15" max="15" width="6.33203125" style="2" customWidth="1"/>
    <col min="16" max="16" width="7.1640625" style="2" customWidth="1"/>
    <col min="17" max="17" width="6.1640625" style="2" customWidth="1"/>
    <col min="18" max="18" width="6" style="2" customWidth="1"/>
    <col min="19" max="20" width="6.5" style="2" customWidth="1"/>
    <col min="21" max="21" width="6.33203125" style="2" customWidth="1"/>
    <col min="22" max="22" width="7.83203125" style="2" customWidth="1"/>
    <col min="23" max="23" width="7.6640625" style="2" customWidth="1"/>
    <col min="24" max="24" width="7.1640625" style="2" customWidth="1"/>
    <col min="25" max="25" width="7.5" style="2" customWidth="1"/>
    <col min="26" max="26" width="7.83203125" style="2" customWidth="1"/>
    <col min="27" max="27" width="7.33203125" style="2" customWidth="1"/>
    <col min="28" max="28" width="8.33203125" style="2" customWidth="1"/>
    <col min="29" max="29" width="7.1640625" style="2" customWidth="1"/>
    <col min="30" max="30" width="7.6640625" style="2" customWidth="1"/>
    <col min="31" max="31" width="8.6640625" style="2" customWidth="1"/>
    <col min="32" max="33" width="8.5" style="2" customWidth="1"/>
    <col min="34" max="34" width="9" style="2" customWidth="1"/>
    <col min="35" max="35" width="8.6640625" style="2" customWidth="1"/>
    <col min="36" max="36" width="8.33203125" style="2" customWidth="1"/>
    <col min="37" max="37" width="8.5" style="2" customWidth="1"/>
    <col min="38" max="38" width="9" style="2" customWidth="1"/>
    <col min="39" max="39" width="8.5" style="2" customWidth="1"/>
    <col min="40" max="46" width="9.33203125" style="2" customWidth="1"/>
    <col min="47" max="47" width="8.33203125" style="2" customWidth="1"/>
    <col min="48" max="48" width="32" style="6" customWidth="1"/>
    <col min="49" max="49" width="13" style="2" customWidth="1"/>
    <col min="50" max="50" width="32" style="6" customWidth="1"/>
    <col min="51" max="51" width="118.83203125" style="6" customWidth="1"/>
    <col min="52" max="16384" width="8.83203125" style="2"/>
  </cols>
  <sheetData>
    <row r="1" spans="1:51" ht="22">
      <c r="A1" s="78" t="s">
        <v>69</v>
      </c>
      <c r="B1" s="4"/>
      <c r="C1" s="4"/>
      <c r="D1" s="4"/>
      <c r="E1" s="4"/>
    </row>
    <row r="2" spans="1:51" ht="22">
      <c r="A2" s="78" t="s">
        <v>95</v>
      </c>
      <c r="B2" s="4"/>
      <c r="C2" s="4"/>
      <c r="D2" s="4"/>
      <c r="E2" s="4"/>
    </row>
    <row r="3" spans="1:51" ht="30" thickBot="1">
      <c r="A3" s="47">
        <v>44177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s="8" customFormat="1" ht="19">
      <c r="A4" s="79"/>
      <c r="B4" s="80"/>
      <c r="C4" s="80"/>
      <c r="D4" s="80"/>
      <c r="E4" s="80"/>
      <c r="F4" s="80"/>
      <c r="G4" s="80"/>
      <c r="H4" s="80"/>
      <c r="I4" s="80"/>
      <c r="J4" s="81"/>
      <c r="K4" s="82"/>
      <c r="L4" s="101" t="s">
        <v>15</v>
      </c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3"/>
      <c r="X4" s="101" t="s">
        <v>16</v>
      </c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3"/>
      <c r="AJ4" s="101" t="s">
        <v>17</v>
      </c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4"/>
      <c r="AV4" s="82"/>
      <c r="AW4" s="82"/>
      <c r="AX4" s="83"/>
      <c r="AY4" s="79"/>
    </row>
    <row r="5" spans="1:51" s="14" customFormat="1" ht="65" thickBot="1">
      <c r="A5" s="9" t="s">
        <v>18</v>
      </c>
      <c r="B5" s="10" t="s">
        <v>19</v>
      </c>
      <c r="C5" s="10" t="s">
        <v>20</v>
      </c>
      <c r="D5" s="10" t="s">
        <v>21</v>
      </c>
      <c r="E5" s="11" t="s">
        <v>22</v>
      </c>
      <c r="F5" s="12" t="s">
        <v>23</v>
      </c>
      <c r="G5" s="12" t="s">
        <v>24</v>
      </c>
      <c r="H5" s="12" t="s">
        <v>25</v>
      </c>
      <c r="I5" s="12" t="s">
        <v>26</v>
      </c>
      <c r="J5" s="10" t="s">
        <v>27</v>
      </c>
      <c r="K5" s="10" t="s">
        <v>28</v>
      </c>
      <c r="L5" s="13" t="s">
        <v>29</v>
      </c>
      <c r="M5" s="13" t="s">
        <v>30</v>
      </c>
      <c r="N5" s="13" t="s">
        <v>31</v>
      </c>
      <c r="O5" s="13" t="s">
        <v>32</v>
      </c>
      <c r="P5" s="13" t="s">
        <v>33</v>
      </c>
      <c r="Q5" s="13" t="s">
        <v>34</v>
      </c>
      <c r="R5" s="13" t="s">
        <v>35</v>
      </c>
      <c r="S5" s="13" t="s">
        <v>36</v>
      </c>
      <c r="T5" s="13" t="s">
        <v>37</v>
      </c>
      <c r="U5" s="13" t="s">
        <v>38</v>
      </c>
      <c r="V5" s="13" t="s">
        <v>39</v>
      </c>
      <c r="W5" s="13" t="s">
        <v>40</v>
      </c>
      <c r="X5" s="13" t="s">
        <v>41</v>
      </c>
      <c r="Y5" s="13" t="s">
        <v>42</v>
      </c>
      <c r="Z5" s="13" t="s">
        <v>43</v>
      </c>
      <c r="AA5" s="13" t="s">
        <v>44</v>
      </c>
      <c r="AB5" s="13" t="s">
        <v>45</v>
      </c>
      <c r="AC5" s="13" t="s">
        <v>46</v>
      </c>
      <c r="AD5" s="13" t="s">
        <v>47</v>
      </c>
      <c r="AE5" s="13" t="s">
        <v>48</v>
      </c>
      <c r="AF5" s="13" t="s">
        <v>49</v>
      </c>
      <c r="AG5" s="13" t="s">
        <v>50</v>
      </c>
      <c r="AH5" s="13" t="s">
        <v>51</v>
      </c>
      <c r="AI5" s="13" t="s">
        <v>52</v>
      </c>
      <c r="AJ5" s="13" t="s">
        <v>53</v>
      </c>
      <c r="AK5" s="13" t="s">
        <v>54</v>
      </c>
      <c r="AL5" s="13" t="s">
        <v>55</v>
      </c>
      <c r="AM5" s="13" t="s">
        <v>56</v>
      </c>
      <c r="AN5" s="13" t="s">
        <v>57</v>
      </c>
      <c r="AO5" s="13" t="s">
        <v>58</v>
      </c>
      <c r="AP5" s="13" t="s">
        <v>59</v>
      </c>
      <c r="AQ5" s="13" t="s">
        <v>60</v>
      </c>
      <c r="AR5" s="13" t="s">
        <v>61</v>
      </c>
      <c r="AS5" s="13" t="s">
        <v>62</v>
      </c>
      <c r="AT5" s="13" t="s">
        <v>63</v>
      </c>
      <c r="AU5" s="13" t="s">
        <v>64</v>
      </c>
      <c r="AV5" s="10" t="s">
        <v>65</v>
      </c>
      <c r="AW5" s="10" t="s">
        <v>66</v>
      </c>
      <c r="AX5" s="10" t="s">
        <v>67</v>
      </c>
      <c r="AY5" s="10" t="s">
        <v>68</v>
      </c>
    </row>
    <row r="6" spans="1:51" s="27" customFormat="1" ht="16">
      <c r="A6" s="15"/>
      <c r="B6" s="16"/>
      <c r="C6" s="16"/>
      <c r="D6" s="17"/>
      <c r="E6" s="16"/>
      <c r="F6" s="18"/>
      <c r="G6" s="19"/>
      <c r="H6" s="20"/>
      <c r="I6" s="85"/>
      <c r="J6" s="21"/>
      <c r="K6" s="22"/>
      <c r="L6" s="28"/>
      <c r="M6" s="28"/>
      <c r="N6" s="28"/>
      <c r="O6" s="28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1"/>
      <c r="AW6" s="25"/>
      <c r="AX6" s="21"/>
      <c r="AY6" s="26"/>
    </row>
    <row r="7" spans="1:51" s="27" customFormat="1" ht="16">
      <c r="A7" s="15"/>
      <c r="B7" s="16"/>
      <c r="C7" s="16"/>
      <c r="D7" s="17"/>
      <c r="E7" s="16"/>
      <c r="F7" s="18"/>
      <c r="G7" s="19"/>
      <c r="H7" s="20"/>
      <c r="I7" s="85"/>
      <c r="J7" s="21"/>
      <c r="K7" s="22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5"/>
      <c r="AW7" s="25"/>
      <c r="AX7" s="21"/>
      <c r="AY7" s="26"/>
    </row>
    <row r="8" spans="1:51" s="27" customFormat="1" ht="16">
      <c r="A8" s="15"/>
      <c r="B8" s="16"/>
      <c r="C8" s="16"/>
      <c r="D8" s="17"/>
      <c r="E8" s="16"/>
      <c r="F8" s="18"/>
      <c r="G8" s="19"/>
      <c r="H8" s="20"/>
      <c r="I8" s="85"/>
      <c r="J8" s="21"/>
      <c r="K8" s="2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5"/>
      <c r="AW8" s="25"/>
      <c r="AX8" s="21"/>
      <c r="AY8" s="26"/>
    </row>
    <row r="9" spans="1:51" s="27" customFormat="1" ht="16">
      <c r="A9" s="15"/>
      <c r="B9" s="16"/>
      <c r="C9" s="16"/>
      <c r="D9" s="17"/>
      <c r="E9" s="16"/>
      <c r="F9" s="18"/>
      <c r="G9" s="19"/>
      <c r="H9" s="20"/>
      <c r="I9" s="85"/>
      <c r="J9" s="21"/>
      <c r="K9" s="22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21"/>
      <c r="AW9" s="25"/>
      <c r="AX9" s="21"/>
      <c r="AY9" s="26"/>
    </row>
    <row r="10" spans="1:51" s="27" customFormat="1" ht="16">
      <c r="A10" s="15"/>
      <c r="B10" s="16"/>
      <c r="C10" s="16"/>
      <c r="D10" s="17"/>
      <c r="E10" s="16"/>
      <c r="F10" s="18"/>
      <c r="G10" s="19"/>
      <c r="H10" s="20"/>
      <c r="I10" s="85"/>
      <c r="J10" s="25"/>
      <c r="K10" s="22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5"/>
      <c r="AW10" s="25"/>
      <c r="AX10" s="21"/>
      <c r="AY10" s="26"/>
    </row>
    <row r="11" spans="1:51" s="27" customFormat="1" ht="16">
      <c r="A11" s="15"/>
      <c r="B11" s="16"/>
      <c r="C11" s="16"/>
      <c r="D11" s="17"/>
      <c r="E11" s="16"/>
      <c r="F11" s="18"/>
      <c r="G11" s="31"/>
      <c r="H11" s="20"/>
      <c r="I11" s="85" t="str">
        <f t="shared" ref="I7:I59" ca="1" si="0">IF(ISBLANK(H11),"",H11-TODAY())</f>
        <v/>
      </c>
      <c r="J11" s="25"/>
      <c r="K11" s="22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5"/>
      <c r="AW11" s="25"/>
      <c r="AX11" s="21"/>
      <c r="AY11" s="26"/>
    </row>
    <row r="12" spans="1:51" s="27" customFormat="1" ht="16">
      <c r="A12" s="15"/>
      <c r="B12" s="16"/>
      <c r="C12" s="16"/>
      <c r="D12" s="17"/>
      <c r="E12" s="16"/>
      <c r="F12" s="18"/>
      <c r="G12" s="19"/>
      <c r="H12" s="20"/>
      <c r="I12" s="85" t="str">
        <f t="shared" ca="1" si="0"/>
        <v/>
      </c>
      <c r="J12" s="21"/>
      <c r="K12" s="22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25"/>
      <c r="AW12" s="25"/>
      <c r="AX12" s="21"/>
      <c r="AY12" s="32"/>
    </row>
    <row r="13" spans="1:51" s="27" customFormat="1" ht="16">
      <c r="A13" s="15"/>
      <c r="B13" s="16"/>
      <c r="C13" s="16"/>
      <c r="D13" s="17"/>
      <c r="E13" s="16"/>
      <c r="F13" s="18"/>
      <c r="G13" s="19"/>
      <c r="H13" s="20"/>
      <c r="I13" s="85" t="str">
        <f t="shared" ca="1" si="0"/>
        <v/>
      </c>
      <c r="J13" s="21"/>
      <c r="K13" s="22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5"/>
      <c r="AW13" s="25"/>
      <c r="AX13" s="21"/>
      <c r="AY13" s="26"/>
    </row>
    <row r="14" spans="1:51" s="27" customFormat="1" ht="16">
      <c r="A14" s="15"/>
      <c r="B14" s="16"/>
      <c r="C14" s="16"/>
      <c r="D14" s="17"/>
      <c r="E14" s="16"/>
      <c r="F14" s="18"/>
      <c r="G14" s="19"/>
      <c r="H14" s="20"/>
      <c r="I14" s="85" t="str">
        <f t="shared" ca="1" si="0"/>
        <v/>
      </c>
      <c r="J14" s="21"/>
      <c r="K14" s="22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5"/>
      <c r="AW14" s="25"/>
      <c r="AX14" s="21"/>
      <c r="AY14" s="26"/>
    </row>
    <row r="15" spans="1:51" s="27" customFormat="1" ht="16">
      <c r="A15" s="15"/>
      <c r="B15" s="16"/>
      <c r="C15" s="16"/>
      <c r="D15" s="17"/>
      <c r="E15" s="16"/>
      <c r="F15" s="18"/>
      <c r="G15" s="19"/>
      <c r="H15" s="20"/>
      <c r="I15" s="85" t="str">
        <f t="shared" ca="1" si="0"/>
        <v/>
      </c>
      <c r="J15" s="21"/>
      <c r="K15" s="22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5"/>
      <c r="AW15" s="25"/>
      <c r="AX15" s="21"/>
      <c r="AY15" s="26"/>
    </row>
    <row r="16" spans="1:51" s="27" customFormat="1" ht="16">
      <c r="A16" s="15"/>
      <c r="B16" s="16"/>
      <c r="C16" s="16"/>
      <c r="D16" s="17"/>
      <c r="E16" s="16"/>
      <c r="F16" s="18"/>
      <c r="G16" s="19"/>
      <c r="H16" s="20"/>
      <c r="I16" s="85" t="str">
        <f t="shared" ca="1" si="0"/>
        <v/>
      </c>
      <c r="J16" s="21"/>
      <c r="K16" s="33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5"/>
      <c r="AW16" s="25"/>
      <c r="AX16" s="21"/>
      <c r="AY16" s="26"/>
    </row>
    <row r="17" spans="1:51" s="27" customFormat="1" ht="16">
      <c r="A17" s="15"/>
      <c r="B17" s="16"/>
      <c r="C17" s="16"/>
      <c r="D17" s="17"/>
      <c r="E17" s="16"/>
      <c r="F17" s="18"/>
      <c r="G17" s="19"/>
      <c r="H17" s="20"/>
      <c r="I17" s="85" t="str">
        <f t="shared" ca="1" si="0"/>
        <v/>
      </c>
      <c r="J17" s="21"/>
      <c r="K17" s="33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5"/>
      <c r="AW17" s="25"/>
      <c r="AX17" s="21"/>
      <c r="AY17" s="26"/>
    </row>
    <row r="18" spans="1:51" s="27" customFormat="1" ht="16">
      <c r="A18" s="15"/>
      <c r="B18" s="16"/>
      <c r="C18" s="16"/>
      <c r="D18" s="17"/>
      <c r="E18" s="16"/>
      <c r="F18" s="18"/>
      <c r="G18" s="19"/>
      <c r="H18" s="20"/>
      <c r="I18" s="85" t="str">
        <f t="shared" ca="1" si="0"/>
        <v/>
      </c>
      <c r="J18" s="21"/>
      <c r="K18" s="33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5"/>
      <c r="AW18" s="25"/>
      <c r="AX18" s="21"/>
      <c r="AY18" s="26"/>
    </row>
    <row r="19" spans="1:51" s="27" customFormat="1" ht="16">
      <c r="A19" s="15"/>
      <c r="B19" s="16"/>
      <c r="C19" s="16"/>
      <c r="D19" s="17"/>
      <c r="E19" s="16"/>
      <c r="F19" s="18"/>
      <c r="G19" s="19"/>
      <c r="H19" s="20"/>
      <c r="I19" s="85" t="str">
        <f t="shared" ca="1" si="0"/>
        <v/>
      </c>
      <c r="J19" s="21"/>
      <c r="K19" s="22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6"/>
      <c r="AW19" s="25"/>
      <c r="AX19" s="21"/>
      <c r="AY19" s="26"/>
    </row>
    <row r="20" spans="1:51" s="27" customFormat="1" ht="16">
      <c r="A20" s="15"/>
      <c r="B20" s="16"/>
      <c r="C20" s="16"/>
      <c r="D20" s="17"/>
      <c r="E20" s="16"/>
      <c r="F20" s="18"/>
      <c r="G20" s="19"/>
      <c r="H20" s="20"/>
      <c r="I20" s="85" t="str">
        <f t="shared" ca="1" si="0"/>
        <v/>
      </c>
      <c r="J20" s="21"/>
      <c r="K20" s="22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5"/>
      <c r="AW20" s="25"/>
      <c r="AX20" s="21"/>
      <c r="AY20" s="26"/>
    </row>
    <row r="21" spans="1:51" s="27" customFormat="1" ht="16">
      <c r="A21" s="15"/>
      <c r="B21" s="16"/>
      <c r="C21" s="16"/>
      <c r="D21" s="17"/>
      <c r="E21" s="16"/>
      <c r="F21" s="18"/>
      <c r="G21" s="19"/>
      <c r="H21" s="20"/>
      <c r="I21" s="85" t="str">
        <f t="shared" ca="1" si="0"/>
        <v/>
      </c>
      <c r="J21" s="21"/>
      <c r="K21" s="22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5"/>
      <c r="AW21" s="25"/>
      <c r="AX21" s="21"/>
      <c r="AY21" s="26"/>
    </row>
    <row r="22" spans="1:51" s="27" customFormat="1" ht="16">
      <c r="A22" s="15"/>
      <c r="B22" s="16"/>
      <c r="C22" s="16"/>
      <c r="D22" s="17"/>
      <c r="E22" s="16"/>
      <c r="F22" s="18"/>
      <c r="G22" s="19"/>
      <c r="H22" s="20"/>
      <c r="I22" s="85" t="str">
        <f t="shared" ca="1" si="0"/>
        <v/>
      </c>
      <c r="J22" s="21"/>
      <c r="K22" s="22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5"/>
      <c r="AW22" s="25"/>
      <c r="AX22" s="21"/>
      <c r="AY22" s="26"/>
    </row>
    <row r="23" spans="1:51" s="27" customFormat="1" ht="16">
      <c r="A23" s="15"/>
      <c r="B23" s="16"/>
      <c r="C23" s="16"/>
      <c r="D23" s="17"/>
      <c r="E23" s="16"/>
      <c r="F23" s="18"/>
      <c r="G23" s="19"/>
      <c r="H23" s="20"/>
      <c r="I23" s="85" t="str">
        <f t="shared" ca="1" si="0"/>
        <v/>
      </c>
      <c r="J23" s="21"/>
      <c r="K23" s="22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5"/>
      <c r="AW23" s="25"/>
      <c r="AX23" s="21"/>
      <c r="AY23" s="26"/>
    </row>
    <row r="24" spans="1:51" s="27" customFormat="1" ht="16">
      <c r="A24" s="15"/>
      <c r="B24" s="16"/>
      <c r="C24" s="16"/>
      <c r="D24" s="17"/>
      <c r="E24" s="16"/>
      <c r="F24" s="18"/>
      <c r="G24" s="19"/>
      <c r="H24" s="20"/>
      <c r="I24" s="85" t="str">
        <f t="shared" ca="1" si="0"/>
        <v/>
      </c>
      <c r="J24" s="21"/>
      <c r="K24" s="22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5"/>
      <c r="AW24" s="25"/>
      <c r="AX24" s="21"/>
      <c r="AY24" s="26"/>
    </row>
    <row r="25" spans="1:51" s="27" customFormat="1" ht="16">
      <c r="A25" s="15"/>
      <c r="B25" s="16"/>
      <c r="C25" s="16"/>
      <c r="D25" s="17"/>
      <c r="E25" s="16"/>
      <c r="F25" s="18"/>
      <c r="G25" s="19"/>
      <c r="H25" s="20"/>
      <c r="I25" s="85" t="str">
        <f t="shared" ca="1" si="0"/>
        <v/>
      </c>
      <c r="J25" s="21"/>
      <c r="K25" s="22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5"/>
      <c r="AW25" s="25"/>
      <c r="AX25" s="21"/>
      <c r="AY25" s="26"/>
    </row>
    <row r="26" spans="1:51" s="27" customFormat="1" ht="16">
      <c r="A26" s="15"/>
      <c r="B26" s="16"/>
      <c r="C26" s="16"/>
      <c r="D26" s="17"/>
      <c r="E26" s="16"/>
      <c r="F26" s="18"/>
      <c r="G26" s="19"/>
      <c r="H26" s="20"/>
      <c r="I26" s="85" t="str">
        <f t="shared" ca="1" si="0"/>
        <v/>
      </c>
      <c r="J26" s="21"/>
      <c r="K26" s="22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21"/>
      <c r="AW26" s="25"/>
      <c r="AX26" s="21"/>
      <c r="AY26" s="32"/>
    </row>
    <row r="27" spans="1:51" s="27" customFormat="1" ht="16">
      <c r="A27" s="15"/>
      <c r="B27" s="16"/>
      <c r="C27" s="16"/>
      <c r="D27" s="17"/>
      <c r="E27" s="16"/>
      <c r="F27" s="18"/>
      <c r="G27" s="19"/>
      <c r="H27" s="20"/>
      <c r="I27" s="85" t="str">
        <f t="shared" ca="1" si="0"/>
        <v/>
      </c>
      <c r="J27" s="21"/>
      <c r="K27" s="22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21"/>
      <c r="AW27" s="25"/>
      <c r="AX27" s="21"/>
      <c r="AY27" s="26"/>
    </row>
    <row r="28" spans="1:51" s="27" customFormat="1" ht="16">
      <c r="A28" s="15"/>
      <c r="B28" s="16"/>
      <c r="C28" s="16"/>
      <c r="D28" s="17"/>
      <c r="E28" s="16"/>
      <c r="F28" s="18"/>
      <c r="G28" s="19"/>
      <c r="H28" s="20"/>
      <c r="I28" s="85" t="str">
        <f t="shared" ca="1" si="0"/>
        <v/>
      </c>
      <c r="J28" s="21"/>
      <c r="K28" s="22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5"/>
      <c r="AW28" s="25"/>
      <c r="AX28" s="21"/>
      <c r="AY28" s="26"/>
    </row>
    <row r="29" spans="1:51" s="27" customFormat="1" ht="16">
      <c r="A29" s="15"/>
      <c r="B29" s="16"/>
      <c r="C29" s="16"/>
      <c r="D29" s="17"/>
      <c r="E29" s="16"/>
      <c r="F29" s="18"/>
      <c r="G29" s="19"/>
      <c r="H29" s="20"/>
      <c r="I29" s="85" t="str">
        <f t="shared" ca="1" si="0"/>
        <v/>
      </c>
      <c r="J29" s="21"/>
      <c r="K29" s="22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25"/>
      <c r="AW29" s="25"/>
      <c r="AX29" s="21"/>
      <c r="AY29" s="26"/>
    </row>
    <row r="30" spans="1:51" s="27" customFormat="1" ht="16">
      <c r="A30" s="15"/>
      <c r="B30" s="16"/>
      <c r="C30" s="16"/>
      <c r="D30" s="17"/>
      <c r="E30" s="16"/>
      <c r="F30" s="18"/>
      <c r="G30" s="19"/>
      <c r="H30" s="20"/>
      <c r="I30" s="85" t="str">
        <f t="shared" ca="1" si="0"/>
        <v/>
      </c>
      <c r="J30" s="21"/>
      <c r="K30" s="22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25"/>
      <c r="AW30" s="25"/>
      <c r="AX30" s="21"/>
      <c r="AY30" s="26"/>
    </row>
    <row r="31" spans="1:51" s="27" customFormat="1" ht="16">
      <c r="A31" s="15"/>
      <c r="B31" s="16"/>
      <c r="C31" s="16"/>
      <c r="D31" s="17"/>
      <c r="E31" s="16"/>
      <c r="F31" s="18"/>
      <c r="G31" s="19"/>
      <c r="H31" s="20"/>
      <c r="I31" s="85" t="str">
        <f t="shared" ca="1" si="0"/>
        <v/>
      </c>
      <c r="J31" s="21"/>
      <c r="K31" s="22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21"/>
      <c r="AW31" s="25"/>
      <c r="AX31" s="21"/>
      <c r="AY31" s="32"/>
    </row>
    <row r="32" spans="1:51" s="27" customFormat="1" ht="16">
      <c r="A32" s="15"/>
      <c r="B32" s="16"/>
      <c r="C32" s="16"/>
      <c r="D32" s="17"/>
      <c r="E32" s="16"/>
      <c r="F32" s="18"/>
      <c r="G32" s="19"/>
      <c r="H32" s="20"/>
      <c r="I32" s="85" t="str">
        <f t="shared" ca="1" si="0"/>
        <v/>
      </c>
      <c r="J32" s="25"/>
      <c r="K32" s="22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25"/>
      <c r="AW32" s="25"/>
      <c r="AX32" s="21"/>
      <c r="AY32" s="32"/>
    </row>
    <row r="33" spans="1:51" ht="16">
      <c r="A33" s="15"/>
      <c r="B33" s="16"/>
      <c r="C33" s="16"/>
      <c r="D33" s="17"/>
      <c r="E33" s="16"/>
      <c r="F33" s="18"/>
      <c r="G33" s="19"/>
      <c r="H33" s="20"/>
      <c r="I33" s="85" t="str">
        <f t="shared" ca="1" si="0"/>
        <v/>
      </c>
      <c r="J33" s="21"/>
      <c r="K33" s="22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5"/>
      <c r="AW33" s="25"/>
      <c r="AX33" s="21"/>
      <c r="AY33" s="26"/>
    </row>
    <row r="34" spans="1:51" ht="16">
      <c r="A34" s="15"/>
      <c r="B34" s="16"/>
      <c r="C34" s="16"/>
      <c r="D34" s="17"/>
      <c r="E34" s="16"/>
      <c r="F34" s="18"/>
      <c r="G34" s="19"/>
      <c r="H34" s="20"/>
      <c r="I34" s="85" t="str">
        <f t="shared" ca="1" si="0"/>
        <v/>
      </c>
      <c r="J34" s="21"/>
      <c r="K34" s="22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5"/>
      <c r="AW34" s="25"/>
      <c r="AX34" s="21"/>
      <c r="AY34" s="26"/>
    </row>
    <row r="35" spans="1:51" ht="16">
      <c r="A35" s="15"/>
      <c r="B35" s="16"/>
      <c r="C35" s="16"/>
      <c r="D35" s="17"/>
      <c r="E35" s="16"/>
      <c r="F35" s="18"/>
      <c r="G35" s="19"/>
      <c r="H35" s="20"/>
      <c r="I35" s="85" t="str">
        <f t="shared" ca="1" si="0"/>
        <v/>
      </c>
      <c r="J35" s="21"/>
      <c r="K35" s="22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21"/>
      <c r="AW35" s="25"/>
      <c r="AX35" s="21"/>
      <c r="AY35" s="32"/>
    </row>
    <row r="36" spans="1:51" ht="16">
      <c r="A36" s="15"/>
      <c r="B36" s="16"/>
      <c r="C36" s="16"/>
      <c r="D36" s="17"/>
      <c r="E36" s="16"/>
      <c r="F36" s="18"/>
      <c r="G36" s="19"/>
      <c r="H36" s="20"/>
      <c r="I36" s="85" t="str">
        <f t="shared" ca="1" si="0"/>
        <v/>
      </c>
      <c r="J36" s="21"/>
      <c r="K36" s="22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25"/>
      <c r="AW36" s="25"/>
      <c r="AX36" s="21"/>
      <c r="AY36" s="26"/>
    </row>
    <row r="37" spans="1:51" ht="16">
      <c r="A37" s="15"/>
      <c r="B37" s="16"/>
      <c r="C37" s="16"/>
      <c r="D37" s="17"/>
      <c r="E37" s="16"/>
      <c r="F37" s="18"/>
      <c r="G37" s="19"/>
      <c r="H37" s="20"/>
      <c r="I37" s="85" t="str">
        <f t="shared" ca="1" si="0"/>
        <v/>
      </c>
      <c r="J37" s="21"/>
      <c r="K37" s="22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25"/>
      <c r="AW37" s="25"/>
      <c r="AX37" s="21"/>
      <c r="AY37" s="26"/>
    </row>
    <row r="38" spans="1:51" ht="16">
      <c r="A38" s="15"/>
      <c r="B38" s="16"/>
      <c r="C38" s="16"/>
      <c r="D38" s="17"/>
      <c r="E38" s="16"/>
      <c r="F38" s="18"/>
      <c r="G38" s="19"/>
      <c r="H38" s="20"/>
      <c r="I38" s="85" t="str">
        <f t="shared" ca="1" si="0"/>
        <v/>
      </c>
      <c r="J38" s="21"/>
      <c r="K38" s="22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21"/>
      <c r="AW38" s="25"/>
      <c r="AX38" s="21"/>
      <c r="AY38" s="32"/>
    </row>
    <row r="39" spans="1:51" ht="16">
      <c r="A39" s="15"/>
      <c r="B39" s="16"/>
      <c r="C39" s="16"/>
      <c r="D39" s="17"/>
      <c r="E39" s="16"/>
      <c r="F39" s="18"/>
      <c r="G39" s="19"/>
      <c r="H39" s="20"/>
      <c r="I39" s="85" t="str">
        <f t="shared" ca="1" si="0"/>
        <v/>
      </c>
      <c r="J39" s="21"/>
      <c r="K39" s="22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21"/>
      <c r="AW39" s="25"/>
      <c r="AX39" s="21"/>
      <c r="AY39" s="26"/>
    </row>
    <row r="40" spans="1:51" ht="16">
      <c r="A40" s="15"/>
      <c r="B40" s="16"/>
      <c r="C40" s="16"/>
      <c r="D40" s="17"/>
      <c r="E40" s="16"/>
      <c r="F40" s="18"/>
      <c r="G40" s="19"/>
      <c r="H40" s="20"/>
      <c r="I40" s="85" t="str">
        <f t="shared" ca="1" si="0"/>
        <v/>
      </c>
      <c r="J40" s="21"/>
      <c r="K40" s="22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25"/>
      <c r="AW40" s="25"/>
      <c r="AX40" s="21"/>
      <c r="AY40" s="26"/>
    </row>
    <row r="41" spans="1:51" ht="16">
      <c r="A41" s="15"/>
      <c r="B41" s="16"/>
      <c r="C41" s="16"/>
      <c r="D41" s="17"/>
      <c r="E41" s="16"/>
      <c r="F41" s="18"/>
      <c r="G41" s="19"/>
      <c r="H41" s="20"/>
      <c r="I41" s="85" t="str">
        <f t="shared" ca="1" si="0"/>
        <v/>
      </c>
      <c r="J41" s="21"/>
      <c r="K41" s="33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5"/>
      <c r="AW41" s="25"/>
      <c r="AX41" s="21"/>
      <c r="AY41" s="26"/>
    </row>
    <row r="42" spans="1:51" ht="16">
      <c r="A42" s="15"/>
      <c r="B42" s="16"/>
      <c r="C42" s="16"/>
      <c r="D42" s="17"/>
      <c r="E42" s="16"/>
      <c r="F42" s="18"/>
      <c r="G42" s="19"/>
      <c r="H42" s="20"/>
      <c r="I42" s="85" t="str">
        <f t="shared" ca="1" si="0"/>
        <v/>
      </c>
      <c r="J42" s="21"/>
      <c r="K42" s="33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5"/>
      <c r="AW42" s="25"/>
      <c r="AX42" s="21"/>
      <c r="AY42" s="26"/>
    </row>
    <row r="43" spans="1:51" ht="16">
      <c r="A43" s="15"/>
      <c r="B43" s="16"/>
      <c r="C43" s="16"/>
      <c r="D43" s="17"/>
      <c r="E43" s="16"/>
      <c r="F43" s="18"/>
      <c r="G43" s="19"/>
      <c r="H43" s="20"/>
      <c r="I43" s="85" t="str">
        <f t="shared" ca="1" si="0"/>
        <v/>
      </c>
      <c r="J43" s="21"/>
      <c r="K43" s="22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25"/>
      <c r="AW43" s="25"/>
      <c r="AX43" s="21"/>
      <c r="AY43" s="32"/>
    </row>
    <row r="44" spans="1:51" ht="16">
      <c r="A44" s="15"/>
      <c r="B44" s="16"/>
      <c r="C44" s="16"/>
      <c r="D44" s="17"/>
      <c r="E44" s="16"/>
      <c r="F44" s="18"/>
      <c r="G44" s="19"/>
      <c r="H44" s="20"/>
      <c r="I44" s="85" t="str">
        <f t="shared" ca="1" si="0"/>
        <v/>
      </c>
      <c r="J44" s="21"/>
      <c r="K44" s="22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21"/>
      <c r="AW44" s="25"/>
      <c r="AX44" s="21"/>
      <c r="AY44" s="32"/>
    </row>
    <row r="45" spans="1:51" ht="16">
      <c r="A45" s="15"/>
      <c r="B45" s="16"/>
      <c r="C45" s="16"/>
      <c r="D45" s="17"/>
      <c r="E45" s="16"/>
      <c r="F45" s="18"/>
      <c r="G45" s="19"/>
      <c r="H45" s="20"/>
      <c r="I45" s="85" t="str">
        <f t="shared" ca="1" si="0"/>
        <v/>
      </c>
      <c r="J45" s="21"/>
      <c r="K45" s="22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21"/>
      <c r="AW45" s="25"/>
      <c r="AX45" s="21"/>
      <c r="AY45" s="32"/>
    </row>
    <row r="46" spans="1:51" ht="16">
      <c r="A46" s="15"/>
      <c r="B46" s="16"/>
      <c r="C46" s="16"/>
      <c r="D46" s="17"/>
      <c r="E46" s="16"/>
      <c r="F46" s="18"/>
      <c r="G46" s="19"/>
      <c r="H46" s="20"/>
      <c r="I46" s="85" t="str">
        <f t="shared" ca="1" si="0"/>
        <v/>
      </c>
      <c r="J46" s="21"/>
      <c r="K46" s="22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21"/>
      <c r="AW46" s="25"/>
      <c r="AX46" s="21"/>
      <c r="AY46" s="32"/>
    </row>
    <row r="47" spans="1:51" ht="16">
      <c r="A47" s="15"/>
      <c r="B47" s="16"/>
      <c r="C47" s="16"/>
      <c r="D47" s="17"/>
      <c r="E47" s="16"/>
      <c r="F47" s="18"/>
      <c r="G47" s="19"/>
      <c r="H47" s="20"/>
      <c r="I47" s="85" t="str">
        <f t="shared" ca="1" si="0"/>
        <v/>
      </c>
      <c r="J47" s="21"/>
      <c r="K47" s="22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21"/>
      <c r="AW47" s="25"/>
      <c r="AX47" s="21"/>
      <c r="AY47" s="26"/>
    </row>
    <row r="48" spans="1:51" ht="16">
      <c r="A48" s="15"/>
      <c r="B48" s="16"/>
      <c r="C48" s="16"/>
      <c r="D48" s="17"/>
      <c r="E48" s="16"/>
      <c r="F48" s="18"/>
      <c r="G48" s="19"/>
      <c r="H48" s="20"/>
      <c r="I48" s="85" t="str">
        <f t="shared" ca="1" si="0"/>
        <v/>
      </c>
      <c r="J48" s="21"/>
      <c r="K48" s="22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5"/>
      <c r="AW48" s="25"/>
      <c r="AX48" s="21"/>
      <c r="AY48" s="26"/>
    </row>
    <row r="49" spans="1:51" ht="16">
      <c r="A49" s="15"/>
      <c r="B49" s="16"/>
      <c r="C49" s="16"/>
      <c r="D49" s="17"/>
      <c r="E49" s="16"/>
      <c r="F49" s="18"/>
      <c r="G49" s="19"/>
      <c r="H49" s="20"/>
      <c r="I49" s="85" t="str">
        <f t="shared" ca="1" si="0"/>
        <v/>
      </c>
      <c r="J49" s="21"/>
      <c r="K49" s="22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25"/>
      <c r="AW49" s="25"/>
      <c r="AX49" s="21"/>
      <c r="AY49" s="32"/>
    </row>
    <row r="50" spans="1:51" ht="16">
      <c r="A50" s="15"/>
      <c r="B50" s="16"/>
      <c r="C50" s="16"/>
      <c r="D50" s="17"/>
      <c r="E50" s="16"/>
      <c r="F50" s="18"/>
      <c r="G50" s="19"/>
      <c r="H50" s="20"/>
      <c r="I50" s="85" t="str">
        <f t="shared" ca="1" si="0"/>
        <v/>
      </c>
      <c r="J50" s="21"/>
      <c r="K50" s="22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5"/>
      <c r="AW50" s="25"/>
      <c r="AX50" s="21"/>
      <c r="AY50" s="26"/>
    </row>
    <row r="51" spans="1:51" ht="16">
      <c r="A51" s="15"/>
      <c r="B51" s="16"/>
      <c r="C51" s="16"/>
      <c r="D51" s="17"/>
      <c r="E51" s="16"/>
      <c r="F51" s="18"/>
      <c r="G51" s="19"/>
      <c r="H51" s="20"/>
      <c r="I51" s="85" t="str">
        <f t="shared" ca="1" si="0"/>
        <v/>
      </c>
      <c r="J51" s="21"/>
      <c r="K51" s="22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21"/>
      <c r="AW51" s="25"/>
      <c r="AX51" s="21"/>
      <c r="AY51" s="32"/>
    </row>
    <row r="52" spans="1:51" ht="16">
      <c r="A52" s="15"/>
      <c r="B52" s="16"/>
      <c r="C52" s="16"/>
      <c r="D52" s="17"/>
      <c r="E52" s="16"/>
      <c r="F52" s="18"/>
      <c r="G52" s="19"/>
      <c r="H52" s="20"/>
      <c r="I52" s="85" t="str">
        <f t="shared" ca="1" si="0"/>
        <v/>
      </c>
      <c r="J52" s="21"/>
      <c r="K52" s="22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25"/>
      <c r="AW52" s="25"/>
      <c r="AX52" s="21"/>
      <c r="AY52" s="32"/>
    </row>
    <row r="53" spans="1:51" ht="16">
      <c r="A53" s="15"/>
      <c r="B53" s="16"/>
      <c r="C53" s="16"/>
      <c r="D53" s="17"/>
      <c r="E53" s="16"/>
      <c r="F53" s="18"/>
      <c r="G53" s="19"/>
      <c r="H53" s="20"/>
      <c r="I53" s="85" t="str">
        <f t="shared" ca="1" si="0"/>
        <v/>
      </c>
      <c r="J53" s="21"/>
      <c r="K53" s="22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21"/>
      <c r="AW53" s="25"/>
      <c r="AX53" s="21"/>
      <c r="AY53" s="26"/>
    </row>
    <row r="54" spans="1:51" ht="16">
      <c r="A54" s="15"/>
      <c r="B54" s="16"/>
      <c r="C54" s="16"/>
      <c r="D54" s="17"/>
      <c r="E54" s="16"/>
      <c r="F54" s="18"/>
      <c r="G54" s="19"/>
      <c r="H54" s="20"/>
      <c r="I54" s="85" t="str">
        <f t="shared" ca="1" si="0"/>
        <v/>
      </c>
      <c r="J54" s="21"/>
      <c r="K54" s="22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25"/>
      <c r="AW54" s="25"/>
      <c r="AX54" s="21"/>
      <c r="AY54" s="32"/>
    </row>
    <row r="55" spans="1:51" ht="16">
      <c r="A55" s="15"/>
      <c r="B55" s="16"/>
      <c r="C55" s="16"/>
      <c r="D55" s="17"/>
      <c r="E55" s="16"/>
      <c r="F55" s="18"/>
      <c r="G55" s="19"/>
      <c r="H55" s="20"/>
      <c r="I55" s="85" t="str">
        <f t="shared" ca="1" si="0"/>
        <v/>
      </c>
      <c r="J55" s="21"/>
      <c r="K55" s="22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21"/>
      <c r="AW55" s="25"/>
      <c r="AX55" s="21"/>
      <c r="AY55" s="26"/>
    </row>
    <row r="56" spans="1:51" ht="16">
      <c r="A56" s="15"/>
      <c r="B56" s="16"/>
      <c r="C56" s="16"/>
      <c r="D56" s="17"/>
      <c r="E56" s="16"/>
      <c r="F56" s="18"/>
      <c r="G56" s="19"/>
      <c r="H56" s="20"/>
      <c r="I56" s="85" t="str">
        <f t="shared" ca="1" si="0"/>
        <v/>
      </c>
      <c r="J56" s="21"/>
      <c r="K56" s="22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21"/>
      <c r="AW56" s="25"/>
      <c r="AX56" s="21"/>
      <c r="AY56" s="32"/>
    </row>
    <row r="57" spans="1:51" ht="16">
      <c r="A57" s="15"/>
      <c r="B57" s="16"/>
      <c r="C57" s="16"/>
      <c r="D57" s="17"/>
      <c r="E57" s="16"/>
      <c r="F57" s="18"/>
      <c r="G57" s="34"/>
      <c r="H57" s="20"/>
      <c r="I57" s="85" t="str">
        <f t="shared" ca="1" si="0"/>
        <v/>
      </c>
      <c r="J57" s="21"/>
      <c r="K57" s="22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5"/>
      <c r="AW57" s="25"/>
      <c r="AX57" s="21"/>
      <c r="AY57" s="26"/>
    </row>
    <row r="58" spans="1:51" ht="16">
      <c r="A58" s="15"/>
      <c r="B58" s="16"/>
      <c r="C58" s="16"/>
      <c r="D58" s="17"/>
      <c r="E58" s="16"/>
      <c r="F58" s="16"/>
      <c r="G58" s="34"/>
      <c r="H58" s="20"/>
      <c r="I58" s="85" t="str">
        <f t="shared" ca="1" si="0"/>
        <v/>
      </c>
      <c r="J58" s="21"/>
      <c r="K58" s="22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5"/>
      <c r="AW58" s="25"/>
      <c r="AX58" s="21"/>
      <c r="AY58" s="26"/>
    </row>
    <row r="59" spans="1:51" ht="16">
      <c r="A59" s="35"/>
      <c r="B59" s="36"/>
      <c r="C59" s="36"/>
      <c r="D59" s="17"/>
      <c r="E59" s="36"/>
      <c r="F59" s="18"/>
      <c r="G59" s="18"/>
      <c r="H59" s="37"/>
      <c r="I59" s="85" t="str">
        <f t="shared" ca="1" si="0"/>
        <v/>
      </c>
      <c r="J59" s="38"/>
      <c r="K59" s="39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38"/>
      <c r="AW59" s="25"/>
      <c r="AX59" s="42"/>
      <c r="AY59" s="43"/>
    </row>
    <row r="60" spans="1:51" ht="63.75" customHeight="1">
      <c r="K60" s="45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</row>
    <row r="61" spans="1:51" ht="63.75" customHeight="1">
      <c r="K61" s="45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</row>
    <row r="62" spans="1:51" ht="63.75" customHeight="1">
      <c r="K62" s="45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</row>
    <row r="63" spans="1:51">
      <c r="K63" s="45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</row>
    <row r="64" spans="1:51">
      <c r="K64" s="45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</row>
    <row r="65" spans="11:33">
      <c r="K65" s="45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</row>
    <row r="66" spans="11:33">
      <c r="K66" s="45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</row>
    <row r="67" spans="11:33">
      <c r="K67" s="45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</row>
    <row r="68" spans="11:33">
      <c r="K68" s="45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</row>
    <row r="69" spans="11:33">
      <c r="K69" s="45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</row>
    <row r="70" spans="11:33">
      <c r="K70" s="45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</row>
    <row r="71" spans="11:33">
      <c r="K71" s="45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</row>
    <row r="72" spans="11:33">
      <c r="K72" s="45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</row>
    <row r="73" spans="11:33">
      <c r="K73" s="45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</row>
    <row r="74" spans="11:33">
      <c r="K74" s="45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</row>
    <row r="75" spans="11:33">
      <c r="K75" s="45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</row>
    <row r="76" spans="11:33">
      <c r="K76" s="45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</row>
    <row r="77" spans="11:33">
      <c r="K77" s="45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</row>
    <row r="78" spans="11:33">
      <c r="K78" s="45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</row>
    <row r="79" spans="11:33">
      <c r="K79" s="45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</row>
    <row r="80" spans="11:33">
      <c r="K80" s="45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</row>
    <row r="81" spans="11:33">
      <c r="K81" s="45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</row>
    <row r="82" spans="11:33">
      <c r="K82" s="45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</row>
    <row r="83" spans="11:33">
      <c r="K83" s="45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</row>
    <row r="84" spans="11:33">
      <c r="K84" s="45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</row>
    <row r="85" spans="11:33">
      <c r="K85" s="45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</row>
    <row r="86" spans="11:33">
      <c r="K86" s="45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</row>
    <row r="87" spans="11:33">
      <c r="K87" s="45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</row>
    <row r="88" spans="11:33">
      <c r="K88" s="45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</row>
    <row r="89" spans="11:33">
      <c r="K89" s="45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</row>
    <row r="90" spans="11:33">
      <c r="K90" s="45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</row>
    <row r="91" spans="11:33">
      <c r="K91" s="45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</row>
    <row r="92" spans="11:33">
      <c r="K92" s="45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</row>
    <row r="93" spans="11:33">
      <c r="K93" s="45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</row>
    <row r="94" spans="11:33">
      <c r="K94" s="45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</row>
    <row r="95" spans="11:33">
      <c r="K95" s="45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</row>
    <row r="96" spans="11:33">
      <c r="K96" s="45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</row>
    <row r="97" spans="11:33">
      <c r="K97" s="45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</row>
    <row r="98" spans="11:33">
      <c r="K98" s="45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</row>
    <row r="99" spans="11:33">
      <c r="K99" s="45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</row>
    <row r="100" spans="11:33">
      <c r="K100" s="45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</row>
    <row r="101" spans="11:33">
      <c r="K101" s="45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</row>
    <row r="102" spans="11:33">
      <c r="K102" s="45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</row>
    <row r="103" spans="11:33">
      <c r="K103" s="45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</row>
    <row r="104" spans="11:33">
      <c r="K104" s="45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</row>
    <row r="105" spans="11:33">
      <c r="K105" s="45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</row>
    <row r="106" spans="11:33">
      <c r="K106" s="45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</row>
    <row r="107" spans="11:33">
      <c r="K107" s="45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</row>
    <row r="108" spans="11:33">
      <c r="K108" s="45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</row>
    <row r="109" spans="11:33">
      <c r="K109" s="45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</row>
    <row r="110" spans="11:33">
      <c r="K110" s="45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</row>
    <row r="111" spans="11:33">
      <c r="K111" s="45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</row>
    <row r="112" spans="11:33">
      <c r="K112" s="45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</row>
    <row r="113" spans="11:33">
      <c r="K113" s="45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</row>
    <row r="114" spans="11:33">
      <c r="K114" s="45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</row>
    <row r="115" spans="11:33">
      <c r="K115" s="45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</row>
    <row r="116" spans="11:33">
      <c r="K116" s="45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</row>
    <row r="117" spans="11:33">
      <c r="K117" s="45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</row>
    <row r="118" spans="11:33">
      <c r="K118" s="45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</row>
    <row r="119" spans="11:33">
      <c r="K119" s="45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</row>
    <row r="120" spans="11:33">
      <c r="K120" s="45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</row>
    <row r="121" spans="11:33">
      <c r="K121" s="45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</row>
    <row r="122" spans="11:33">
      <c r="K122" s="45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</row>
    <row r="123" spans="11:33">
      <c r="K123" s="45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</row>
    <row r="124" spans="11:33">
      <c r="K124" s="45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</row>
    <row r="125" spans="11:33">
      <c r="K125" s="45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</row>
    <row r="126" spans="11:33">
      <c r="K126" s="45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</row>
    <row r="127" spans="11:33">
      <c r="K127" s="45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</row>
    <row r="128" spans="11:33">
      <c r="K128" s="45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</row>
    <row r="129" spans="11:33">
      <c r="K129" s="45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</row>
    <row r="130" spans="11:33">
      <c r="K130" s="45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</row>
    <row r="131" spans="11:33">
      <c r="K131" s="45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</row>
    <row r="132" spans="11:33">
      <c r="K132" s="45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</row>
  </sheetData>
  <mergeCells count="3">
    <mergeCell ref="L4:W4"/>
    <mergeCell ref="X4:AI4"/>
    <mergeCell ref="AJ4:AU4"/>
  </mergeCells>
  <conditionalFormatting sqref="B56:C59 B6:B55 H6:K6 H7:H56 G57:H59 E6:F6 E7:E59 I7:K59">
    <cfRule type="cellIs" dxfId="60" priority="8" operator="equal">
      <formula>"High"</formula>
    </cfRule>
    <cfRule type="cellIs" dxfId="59" priority="9" operator="equal">
      <formula>"Critical"</formula>
    </cfRule>
  </conditionalFormatting>
  <conditionalFormatting sqref="B56:C59 B6:B55 H6:K6 H7:H56 G57:H59 E6:F6 E7:E59 I7:K59">
    <cfRule type="cellIs" dxfId="58" priority="6" operator="equal">
      <formula>"Low"</formula>
    </cfRule>
    <cfRule type="cellIs" dxfId="57" priority="7" operator="equal">
      <formula>"Medium"</formula>
    </cfRule>
  </conditionalFormatting>
  <conditionalFormatting sqref="F7:F56 H7:H56 F57:H59 J7:K59">
    <cfRule type="cellIs" dxfId="56" priority="4" operator="equal">
      <formula>"High"</formula>
    </cfRule>
    <cfRule type="cellIs" dxfId="55" priority="5" operator="equal">
      <formula>"Critical"</formula>
    </cfRule>
  </conditionalFormatting>
  <conditionalFormatting sqref="F7:F56 H7:H56 F57:H59 J7:K59">
    <cfRule type="cellIs" dxfId="54" priority="2" operator="equal">
      <formula>"Low"</formula>
    </cfRule>
    <cfRule type="cellIs" dxfId="53" priority="3" operator="equal">
      <formula>"Medium"</formula>
    </cfRule>
  </conditionalFormatting>
  <dataValidations count="5">
    <dataValidation type="list" allowBlank="1" showInputMessage="1" showErrorMessage="1" sqref="AW6:AW59" xr:uid="{740247E5-26C0-084A-880B-5FA7BA475251}">
      <formula1>"3 Mo., 6 Mo., 9 Mo., 1 YR, 2 YR, 3 YR, "</formula1>
    </dataValidation>
    <dataValidation type="list" allowBlank="1" showInputMessage="1" showErrorMessage="1" sqref="E6:E59" xr:uid="{D039FC25-232D-5F40-A824-2F6F5EA11F37}">
      <formula1>"4,3,2,1"</formula1>
    </dataValidation>
    <dataValidation type="list" allowBlank="1" showInputMessage="1" showErrorMessage="1" sqref="F6:F59" xr:uid="{05058563-E317-1E4E-8834-8A599891596B}">
      <formula1>"Unassigned, Planning, In-Progress, Complete"</formula1>
    </dataValidation>
    <dataValidation type="list" allowBlank="1" showInputMessage="1" showErrorMessage="1" sqref="C6:C59" xr:uid="{A086E8E2-2726-EB42-9AB9-ABB61DCE1501}">
      <formula1>"Large, Medium, Small"</formula1>
    </dataValidation>
    <dataValidation type="list" allowBlank="1" showInputMessage="1" showErrorMessage="1" sqref="B6:B59" xr:uid="{C1EEEF4F-B88E-2B41-B568-A3B1E21C2613}">
      <formula1>"Critical, High, Medium, Low"</formula1>
    </dataValidation>
  </dataValidations>
  <pageMargins left="0.25" right="0.25" top="0.75" bottom="0.75" header="0.3" footer="0.3"/>
  <pageSetup paperSize="5" scale="38" fitToHeight="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A483437-4083-C74C-A2B8-64DAD1ECD04B}">
            <x14:iconSet iconSet="4TrafficLights" showValue="0" custom="1">
              <x14:cfvo type="percent">
                <xm:f>0</xm:f>
              </x14:cfvo>
              <x14:cfvo type="num" gte="0">
                <xm:f>1</xm:f>
              </x14:cfvo>
              <x14:cfvo type="num" gte="0">
                <xm:f>2</xm:f>
              </x14:cfvo>
              <x14:cfvo type="num" gte="0">
                <xm:f>3</xm:f>
              </x14:cfvo>
              <x14:cfIcon iconSet="4TrafficLights" iconId="0"/>
              <x14:cfIcon iconSet="3TrafficLights1" iconId="2"/>
              <x14:cfIcon iconSet="3TrafficLights1" iconId="1"/>
              <x14:cfIcon iconSet="3TrafficLights1" iconId="0"/>
            </x14:iconSet>
          </x14:cfRule>
          <xm:sqref>E6:E59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4EE2-BEE5-4D4B-A479-F7FE8C2596CB}">
  <dimension ref="B2:F6"/>
  <sheetViews>
    <sheetView showGridLines="0" zoomScale="110" zoomScaleNormal="110" workbookViewId="0">
      <selection activeCell="F2" sqref="F2"/>
    </sheetView>
  </sheetViews>
  <sheetFormatPr baseColWidth="10" defaultColWidth="8.83203125" defaultRowHeight="15"/>
  <cols>
    <col min="1" max="1" width="3.6640625" style="2" customWidth="1"/>
    <col min="2" max="2" width="50.6640625" style="2" customWidth="1"/>
    <col min="3" max="3" width="3.6640625" style="2" customWidth="1"/>
    <col min="4" max="4" width="50.6640625" style="2" customWidth="1"/>
    <col min="5" max="5" width="3.6640625" style="2" customWidth="1"/>
    <col min="6" max="6" width="50.6640625" style="2" customWidth="1"/>
    <col min="7" max="16384" width="8.83203125" style="2"/>
  </cols>
  <sheetData>
    <row r="2" spans="2:6" ht="21">
      <c r="B2" s="84" t="s">
        <v>0</v>
      </c>
      <c r="C2" s="1"/>
      <c r="D2" s="84" t="s">
        <v>1</v>
      </c>
      <c r="E2" s="1"/>
      <c r="F2" s="84" t="s">
        <v>2</v>
      </c>
    </row>
    <row r="3" spans="2:6">
      <c r="B3" s="3" t="s">
        <v>3</v>
      </c>
      <c r="D3" s="3" t="s">
        <v>4</v>
      </c>
      <c r="F3" s="3" t="s">
        <v>5</v>
      </c>
    </row>
    <row r="4" spans="2:6">
      <c r="B4" s="3" t="s">
        <v>6</v>
      </c>
      <c r="D4" s="3" t="s">
        <v>7</v>
      </c>
      <c r="F4" s="3" t="s">
        <v>8</v>
      </c>
    </row>
    <row r="5" spans="2:6">
      <c r="B5" s="3" t="s">
        <v>9</v>
      </c>
      <c r="D5" s="3" t="s">
        <v>10</v>
      </c>
      <c r="F5" s="3" t="s">
        <v>11</v>
      </c>
    </row>
    <row r="6" spans="2:6">
      <c r="B6" s="3" t="s">
        <v>12</v>
      </c>
      <c r="D6" s="3" t="s">
        <v>13</v>
      </c>
      <c r="F6" s="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259C-728C-894C-83F8-24A05214EAAC}">
  <sheetPr>
    <tabColor theme="8"/>
  </sheetPr>
  <dimension ref="A1:H72"/>
  <sheetViews>
    <sheetView showGridLines="0" zoomScale="80" zoomScaleNormal="80" workbookViewId="0">
      <selection activeCell="B16" sqref="B16"/>
    </sheetView>
  </sheetViews>
  <sheetFormatPr baseColWidth="10" defaultColWidth="8.83203125" defaultRowHeight="15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>
      <c r="A1" s="87" t="s">
        <v>99</v>
      </c>
      <c r="B1" s="87" t="s">
        <v>100</v>
      </c>
      <c r="C1" s="87" t="s">
        <v>101</v>
      </c>
      <c r="D1" s="87" t="s">
        <v>102</v>
      </c>
      <c r="E1" s="87" t="s">
        <v>103</v>
      </c>
    </row>
    <row r="2" spans="1:8">
      <c r="A2" s="88">
        <f t="array" ref="A2:A72">COUNTIFS(H$3,'Project List'!$F$6:$F$77)</f>
        <v>0</v>
      </c>
      <c r="B2" s="88">
        <f t="array" ref="B2:B72">MATCH(ROW('Project List'!A6:A77),ROW('Project List'!A6:A77))</f>
        <v>1</v>
      </c>
      <c r="C2" s="88" t="str">
        <f t="array" ref="C2:C72">IF(COUNTIFS(H$3,'Project List'!$F$6:$F$77),MATCH(ROW('Project List'!A6:A77),ROW('Project List'!A6:A77)),"")</f>
        <v/>
      </c>
      <c r="D2" s="88" t="e">
        <f t="array" ref="D2">SMALL(IF(COUNTIFS(H$3,'Project List'!$F$6:$F$77),MATCH(ROW('Project List'!A6:A77),ROW('Project List'!A6:A77)),""),ROWS($A$1:A1))</f>
        <v>#NUM!</v>
      </c>
      <c r="E2" s="3" t="e">
        <f t="array" ref="E2">INDEX('Project List'!$A$6:$A$77,SMALL(IF(COUNTIFS(H$3,'Project List'!$F$6:$F$77),MATCH(ROW('Project List'!A6:A77),ROW('Project List'!A6:A77)),""),ROWS($A$1:A1)))</f>
        <v>#NUM!</v>
      </c>
      <c r="G2" s="89" t="s">
        <v>107</v>
      </c>
    </row>
    <row r="3" spans="1:8">
      <c r="A3" s="88">
        <v>0</v>
      </c>
      <c r="B3" s="88">
        <v>2</v>
      </c>
      <c r="C3" s="88" t="str">
        <v/>
      </c>
      <c r="D3" s="88" t="e">
        <f t="array" ref="D3">SMALL(IF(COUNTIFS(H$3,'Project List'!$F$6:$F$77),MATCH(ROW('Project List'!A7:A78),ROW('Project List'!A7:A78)),""),ROWS($A$1:A2))</f>
        <v>#NUM!</v>
      </c>
      <c r="E3" s="3" t="e">
        <f t="array" ref="E3">INDEX('Project List'!$A$6:$A$77,SMALL(IF(COUNTIFS(H$3,'Project List'!$F$6:$F$77),MATCH(ROW('Project List'!A7:A78),ROW('Project List'!A7:A78)),""),ROWS($A$1:A2)))</f>
        <v>#NUM!</v>
      </c>
      <c r="G3" s="2" t="s">
        <v>105</v>
      </c>
      <c r="H3" s="90" t="s">
        <v>96</v>
      </c>
    </row>
    <row r="4" spans="1:8">
      <c r="A4" s="88">
        <v>0</v>
      </c>
      <c r="B4" s="88">
        <v>3</v>
      </c>
      <c r="C4" s="88" t="str">
        <v/>
      </c>
      <c r="D4" s="88" t="e">
        <f t="array" ref="D4">SMALL(IF(COUNTIFS(H$3,'Project List'!$F$6:$F$77),MATCH(ROW('Project List'!A8:A79),ROW('Project List'!A8:A79)),""),ROWS($A$1:A3))</f>
        <v>#NUM!</v>
      </c>
      <c r="E4" s="3" t="e">
        <f t="array" ref="E4">INDEX('Project List'!$A$6:$A$77,SMALL(IF(COUNTIFS(H$3,'Project List'!$F$6:$F$77),MATCH(ROW('Project List'!A8:A79),ROW('Project List'!A8:A79)),""),ROWS($A$1:A3)))</f>
        <v>#NUM!</v>
      </c>
    </row>
    <row r="5" spans="1:8">
      <c r="A5" s="88">
        <v>0</v>
      </c>
      <c r="B5" s="88">
        <v>4</v>
      </c>
      <c r="C5" s="88" t="str">
        <v/>
      </c>
      <c r="D5" s="88" t="e">
        <f t="array" ref="D5">SMALL(IF(COUNTIFS(H$3,'Project List'!$F$6:$F$77),MATCH(ROW('Project List'!A9:A80),ROW('Project List'!A9:A80)),""),ROWS($A$1:A4))</f>
        <v>#NUM!</v>
      </c>
      <c r="E5" s="3" t="e">
        <f t="array" ref="E5">INDEX('Project List'!$A$6:$A$77,SMALL(IF(COUNTIFS(H$3,'Project List'!$F$6:$F$77),MATCH(ROW('Project List'!A9:A80),ROW('Project List'!A9:A80)),""),ROWS($A$1:A4)))</f>
        <v>#NUM!</v>
      </c>
    </row>
    <row r="6" spans="1:8">
      <c r="A6" s="88">
        <v>0</v>
      </c>
      <c r="B6" s="88">
        <v>5</v>
      </c>
      <c r="C6" s="88" t="str">
        <v/>
      </c>
      <c r="D6" s="88" t="e">
        <f t="array" ref="D6">SMALL(IF(COUNTIFS(H$3,'Project List'!$F$6:$F$77),MATCH(ROW('Project List'!A10:A81),ROW('Project List'!A10:A81)),""),ROWS($A$1:A5))</f>
        <v>#NUM!</v>
      </c>
      <c r="E6" s="3" t="e">
        <f t="array" ref="E6">INDEX('Project List'!$A$6:$A$77,SMALL(IF(COUNTIFS(H$3,'Project List'!$F$6:$F$77),MATCH(ROW('Project List'!A10:A81),ROW('Project List'!A10:A81)),""),ROWS($A$1:A5)))</f>
        <v>#NUM!</v>
      </c>
    </row>
    <row r="7" spans="1:8">
      <c r="A7" s="88">
        <v>0</v>
      </c>
      <c r="B7" s="88">
        <v>6</v>
      </c>
      <c r="C7" s="88" t="str">
        <v/>
      </c>
      <c r="D7" s="88" t="e">
        <f t="array" ref="D7">SMALL(IF(COUNTIFS(H$3,'Project List'!$F$6:$F$77),MATCH(ROW('Project List'!A11:A82),ROW('Project List'!A11:A82)),""),ROWS($A$1:A6))</f>
        <v>#NUM!</v>
      </c>
      <c r="E7" s="3" t="e">
        <f t="array" ref="E7">INDEX('Project List'!$A$6:$A$77,SMALL(IF(COUNTIFS(H$3,'Project List'!$F$6:$F$77),MATCH(ROW('Project List'!A11:A82),ROW('Project List'!A11:A82)),""),ROWS($A$1:A6)))</f>
        <v>#NUM!</v>
      </c>
    </row>
    <row r="8" spans="1:8">
      <c r="A8" s="88">
        <v>0</v>
      </c>
      <c r="B8" s="88">
        <v>7</v>
      </c>
      <c r="C8" s="88" t="str">
        <v/>
      </c>
      <c r="D8" s="88" t="e">
        <f t="array" ref="D8">SMALL(IF(COUNTIFS(H$3,'Project List'!$F$6:$F$77),MATCH(ROW('Project List'!A12:A83),ROW('Project List'!A12:A83)),""),ROWS($A$1:A7))</f>
        <v>#NUM!</v>
      </c>
      <c r="E8" s="3" t="e">
        <f t="array" ref="E8">INDEX('Project List'!$A$6:$A$77,SMALL(IF(COUNTIFS(H$3,'Project List'!$F$6:$F$77),MATCH(ROW('Project List'!A12:A83),ROW('Project List'!A12:A83)),""),ROWS($A$1:A7)))</f>
        <v>#NUM!</v>
      </c>
    </row>
    <row r="9" spans="1:8">
      <c r="A9" s="88">
        <v>0</v>
      </c>
      <c r="B9" s="88">
        <v>8</v>
      </c>
      <c r="C9" s="88" t="str">
        <v/>
      </c>
      <c r="D9" s="88" t="e">
        <f t="array" ref="D9">SMALL(IF(COUNTIFS(H$3,'Project List'!$F$6:$F$77),MATCH(ROW('Project List'!A13:A84),ROW('Project List'!A13:A84)),""),ROWS($A$1:A8))</f>
        <v>#NUM!</v>
      </c>
      <c r="E9" s="3" t="e">
        <f t="array" ref="E9">INDEX('Project List'!$A$6:$A$77,SMALL(IF(COUNTIFS(H$3,'Project List'!$F$6:$F$77),MATCH(ROW('Project List'!A13:A84),ROW('Project List'!A13:A84)),""),ROWS($A$1:A8)))</f>
        <v>#NUM!</v>
      </c>
    </row>
    <row r="10" spans="1:8">
      <c r="A10" s="88">
        <v>0</v>
      </c>
      <c r="B10" s="88">
        <v>9</v>
      </c>
      <c r="C10" s="88" t="str">
        <v/>
      </c>
      <c r="D10" s="88" t="e">
        <f t="array" ref="D10">SMALL(IF(COUNTIFS(H$3,'Project List'!$F$6:$F$77),MATCH(ROW('Project List'!A14:A85),ROW('Project List'!A14:A85)),""),ROWS($A$1:A9))</f>
        <v>#NUM!</v>
      </c>
      <c r="E10" s="3" t="e">
        <f t="array" ref="E10">INDEX('Project List'!$A$6:$A$77,SMALL(IF(COUNTIFS(H$3,'Project List'!$F$6:$F$77),MATCH(ROW('Project List'!A14:A85),ROW('Project List'!A14:A85)),""),ROWS($A$1:A9)))</f>
        <v>#NUM!</v>
      </c>
    </row>
    <row r="11" spans="1:8">
      <c r="A11" s="88">
        <v>0</v>
      </c>
      <c r="B11" s="88">
        <v>10</v>
      </c>
      <c r="C11" s="88" t="str">
        <v/>
      </c>
      <c r="D11" s="88" t="e">
        <f t="array" ref="D11">SMALL(IF(COUNTIFS(H$3,'Project List'!$F$6:$F$77),MATCH(ROW('Project List'!A15:A86),ROW('Project List'!A15:A86)),""),ROWS($A$1:A10))</f>
        <v>#NUM!</v>
      </c>
      <c r="E11" s="3" t="e">
        <f t="array" ref="E11">INDEX('Project List'!$A$6:$A$77,SMALL(IF(COUNTIFS(H$3,'Project List'!$F$6:$F$77),MATCH(ROW('Project List'!A15:A86),ROW('Project List'!A15:A86)),""),ROWS($A$1:A10)))</f>
        <v>#NUM!</v>
      </c>
    </row>
    <row r="12" spans="1:8">
      <c r="A12" s="88">
        <v>0</v>
      </c>
      <c r="B12" s="88">
        <v>11</v>
      </c>
      <c r="C12" s="88" t="str">
        <v/>
      </c>
      <c r="D12" s="88" t="e">
        <f t="array" ref="D12">SMALL(IF(COUNTIFS(H$3,'Project List'!$F$6:$F$77),MATCH(ROW('Project List'!A16:A87),ROW('Project List'!A16:A87)),""),ROWS($A$1:A11))</f>
        <v>#NUM!</v>
      </c>
      <c r="E12" s="3" t="e">
        <f t="array" ref="E12">INDEX('Project List'!$A$6:$A$77,SMALL(IF(COUNTIFS(H$3,'Project List'!$F$6:$F$77),MATCH(ROW('Project List'!A16:A87),ROW('Project List'!A16:A87)),""),ROWS($A$1:A11)))</f>
        <v>#NUM!</v>
      </c>
    </row>
    <row r="13" spans="1:8">
      <c r="A13" s="88">
        <v>0</v>
      </c>
      <c r="B13" s="88">
        <v>12</v>
      </c>
      <c r="C13" s="88" t="str">
        <v/>
      </c>
      <c r="D13" s="88" t="e">
        <f t="array" ref="D13">SMALL(IF(COUNTIFS(H$3,'Project List'!$F$6:$F$77),MATCH(ROW('Project List'!A17:A88),ROW('Project List'!A17:A88)),""),ROWS($A$1:A12))</f>
        <v>#NUM!</v>
      </c>
      <c r="E13" s="3" t="e">
        <f t="array" ref="E13">INDEX('Project List'!$A$6:$A$77,SMALL(IF(COUNTIFS(H$3,'Project List'!$F$6:$F$77),MATCH(ROW('Project List'!A17:A88),ROW('Project List'!A17:A88)),""),ROWS($A$1:A12)))</f>
        <v>#NUM!</v>
      </c>
    </row>
    <row r="14" spans="1:8">
      <c r="A14" s="88">
        <v>0</v>
      </c>
      <c r="B14" s="88">
        <v>13</v>
      </c>
      <c r="C14" s="88" t="str">
        <v/>
      </c>
      <c r="D14" s="88" t="e">
        <f t="array" ref="D14">SMALL(IF(COUNTIFS(H$3,'Project List'!$F$6:$F$77),MATCH(ROW('Project List'!A18:A89),ROW('Project List'!A18:A89)),""),ROWS($A$1:A13))</f>
        <v>#NUM!</v>
      </c>
      <c r="E14" s="3" t="e">
        <f t="array" ref="E14">INDEX('Project List'!$A$6:$A$77,SMALL(IF(COUNTIFS(H$3,'Project List'!$F$6:$F$77),MATCH(ROW('Project List'!A18:A89),ROW('Project List'!A18:A89)),""),ROWS($A$1:A13)))</f>
        <v>#NUM!</v>
      </c>
    </row>
    <row r="15" spans="1:8">
      <c r="A15" s="88">
        <v>0</v>
      </c>
      <c r="B15" s="88">
        <v>14</v>
      </c>
      <c r="C15" s="88" t="str">
        <v/>
      </c>
      <c r="D15" s="88" t="e">
        <f t="array" ref="D15">SMALL(IF(COUNTIFS(H$3,'Project List'!$F$6:$F$77),MATCH(ROW('Project List'!A19:A90),ROW('Project List'!A19:A90)),""),ROWS($A$1:A14))</f>
        <v>#NUM!</v>
      </c>
      <c r="E15" s="3" t="e">
        <f t="array" ref="E15">INDEX('Project List'!$A$6:$A$77,SMALL(IF(COUNTIFS(H$3,'Project List'!$F$6:$F$77),MATCH(ROW('Project List'!A19:A90),ROW('Project List'!A19:A90)),""),ROWS($A$1:A14)))</f>
        <v>#NUM!</v>
      </c>
    </row>
    <row r="16" spans="1:8">
      <c r="A16" s="88">
        <v>0</v>
      </c>
      <c r="B16" s="88">
        <v>15</v>
      </c>
      <c r="C16" s="88" t="str">
        <v/>
      </c>
      <c r="D16" s="88" t="e">
        <f t="array" ref="D16">SMALL(IF(COUNTIFS(H$3,'Project List'!$F$6:$F$77),MATCH(ROW('Project List'!A20:A91),ROW('Project List'!A20:A91)),""),ROWS($A$1:A15))</f>
        <v>#NUM!</v>
      </c>
      <c r="E16" s="3" t="e">
        <f t="array" ref="E16">INDEX('Project List'!$A$6:$A$77,SMALL(IF(COUNTIFS(H$3,'Project List'!$F$6:$F$77),MATCH(ROW('Project List'!A20:A91),ROW('Project List'!A20:A91)),""),ROWS($A$1:A15)))</f>
        <v>#NUM!</v>
      </c>
    </row>
    <row r="17" spans="1:5">
      <c r="A17" s="88">
        <v>0</v>
      </c>
      <c r="B17" s="88">
        <v>16</v>
      </c>
      <c r="C17" s="88" t="str">
        <v/>
      </c>
      <c r="D17" s="88" t="e">
        <f t="array" ref="D17">SMALL(IF(COUNTIFS(H$3,'Project List'!$F$6:$F$77),MATCH(ROW('Project List'!A21:A92),ROW('Project List'!A21:A92)),""),ROWS($A$1:A16))</f>
        <v>#NUM!</v>
      </c>
      <c r="E17" s="3" t="e">
        <f t="array" ref="E17">INDEX('Project List'!$A$6:$A$77,SMALL(IF(COUNTIFS(H$3,'Project List'!$F$6:$F$77),MATCH(ROW('Project List'!A21:A92),ROW('Project List'!A21:A92)),""),ROWS($A$1:A16)))</f>
        <v>#NUM!</v>
      </c>
    </row>
    <row r="18" spans="1:5">
      <c r="A18" s="88">
        <v>0</v>
      </c>
      <c r="B18" s="88">
        <v>17</v>
      </c>
      <c r="C18" s="88" t="str">
        <v/>
      </c>
      <c r="D18" s="88" t="e">
        <f t="array" ref="D18">SMALL(IF(COUNTIFS(H$3,'Project List'!$F$6:$F$77),MATCH(ROW('Project List'!A22:A93),ROW('Project List'!A22:A93)),""),ROWS($A$1:A17))</f>
        <v>#NUM!</v>
      </c>
      <c r="E18" s="3" t="e">
        <f t="array" ref="E18">INDEX('Project List'!$A$6:$A$77,SMALL(IF(COUNTIFS(H$3,'Project List'!$F$6:$F$77),MATCH(ROW('Project List'!A22:A93),ROW('Project List'!A22:A93)),""),ROWS($A$1:A17)))</f>
        <v>#NUM!</v>
      </c>
    </row>
    <row r="19" spans="1:5">
      <c r="A19" s="88">
        <v>0</v>
      </c>
      <c r="B19" s="88">
        <v>18</v>
      </c>
      <c r="C19" s="88" t="str">
        <v/>
      </c>
      <c r="D19" s="88" t="e">
        <f t="array" ref="D19">SMALL(IF(COUNTIFS(H$3,'Project List'!$F$6:$F$77),MATCH(ROW('Project List'!A23:A94),ROW('Project List'!A23:A94)),""),ROWS($A$1:A18))</f>
        <v>#NUM!</v>
      </c>
      <c r="E19" s="3" t="e">
        <f t="array" ref="E19">INDEX('Project List'!$A$6:$A$77,SMALL(IF(COUNTIFS(H$3,'Project List'!$F$6:$F$77),MATCH(ROW('Project List'!A23:A94),ROW('Project List'!A23:A94)),""),ROWS($A$1:A18)))</f>
        <v>#NUM!</v>
      </c>
    </row>
    <row r="20" spans="1:5">
      <c r="A20" s="88">
        <v>0</v>
      </c>
      <c r="B20" s="88">
        <v>19</v>
      </c>
      <c r="C20" s="88" t="str">
        <v/>
      </c>
      <c r="D20" s="88" t="e">
        <f t="array" ref="D20">SMALL(IF(COUNTIFS(H$3,'Project List'!$F$6:$F$77),MATCH(ROW('Project List'!A24:A95),ROW('Project List'!A24:A95)),""),ROWS($A$1:A19))</f>
        <v>#NUM!</v>
      </c>
      <c r="E20" s="3" t="e">
        <f t="array" ref="E20">INDEX('Project List'!$A$6:$A$77,SMALL(IF(COUNTIFS(H$3,'Project List'!$F$6:$F$77),MATCH(ROW('Project List'!A24:A95),ROW('Project List'!A24:A95)),""),ROWS($A$1:A19)))</f>
        <v>#NUM!</v>
      </c>
    </row>
    <row r="21" spans="1:5">
      <c r="A21" s="88">
        <v>0</v>
      </c>
      <c r="B21" s="88">
        <v>20</v>
      </c>
      <c r="C21" s="88" t="str">
        <v/>
      </c>
      <c r="D21" s="88" t="e">
        <f t="array" ref="D21">SMALL(IF(COUNTIFS(H$3,'Project List'!$F$6:$F$77),MATCH(ROW('Project List'!A25:A96),ROW('Project List'!A25:A96)),""),ROWS($A$1:A20))</f>
        <v>#NUM!</v>
      </c>
      <c r="E21" s="3" t="e">
        <f t="array" ref="E21">INDEX('Project List'!$A$6:$A$77,SMALL(IF(COUNTIFS(H$3,'Project List'!$F$6:$F$77),MATCH(ROW('Project List'!A25:A96),ROW('Project List'!A25:A96)),""),ROWS($A$1:A20)))</f>
        <v>#NUM!</v>
      </c>
    </row>
    <row r="22" spans="1:5">
      <c r="A22" s="88">
        <v>0</v>
      </c>
      <c r="B22" s="88">
        <v>21</v>
      </c>
      <c r="C22" s="88" t="str">
        <v/>
      </c>
      <c r="D22" s="88" t="e">
        <f t="array" ref="D22">SMALL(IF(COUNTIFS(H$3,'Project List'!$F$6:$F$77),MATCH(ROW('Project List'!A26:A97),ROW('Project List'!A26:A97)),""),ROWS($A$1:A21))</f>
        <v>#NUM!</v>
      </c>
      <c r="E22" s="3" t="e">
        <f t="array" ref="E22">INDEX('Project List'!$A$6:$A$77,SMALL(IF(COUNTIFS(H$3,'Project List'!$F$6:$F$77),MATCH(ROW('Project List'!A26:A97),ROW('Project List'!A26:A97)),""),ROWS($A$1:A21)))</f>
        <v>#NUM!</v>
      </c>
    </row>
    <row r="23" spans="1:5">
      <c r="A23" s="88">
        <v>0</v>
      </c>
      <c r="B23" s="88">
        <v>22</v>
      </c>
      <c r="C23" s="88" t="str">
        <v/>
      </c>
      <c r="D23" s="88" t="e">
        <f t="array" ref="D23">SMALL(IF(COUNTIFS(H$3,'Project List'!$F$6:$F$77),MATCH(ROW('Project List'!A27:A98),ROW('Project List'!A27:A98)),""),ROWS($A$1:A22))</f>
        <v>#NUM!</v>
      </c>
      <c r="E23" s="3" t="e">
        <f t="array" ref="E23">INDEX('Project List'!$A$6:$A$77,SMALL(IF(COUNTIFS(H$3,'Project List'!$F$6:$F$77),MATCH(ROW('Project List'!A27:A98),ROW('Project List'!A27:A98)),""),ROWS($A$1:A22)))</f>
        <v>#NUM!</v>
      </c>
    </row>
    <row r="24" spans="1:5">
      <c r="A24" s="88">
        <v>0</v>
      </c>
      <c r="B24" s="88">
        <v>23</v>
      </c>
      <c r="C24" s="88" t="str">
        <v/>
      </c>
      <c r="D24" s="88" t="e">
        <f t="array" ref="D24">SMALL(IF(COUNTIFS(H$3,'Project List'!$F$6:$F$77),MATCH(ROW('Project List'!A28:A99),ROW('Project List'!A28:A99)),""),ROWS($A$1:A23))</f>
        <v>#NUM!</v>
      </c>
      <c r="E24" s="3" t="e">
        <f t="array" ref="E24">INDEX('Project List'!$A$6:$A$77,SMALL(IF(COUNTIFS(H$3,'Project List'!$F$6:$F$77),MATCH(ROW('Project List'!A28:A99),ROW('Project List'!A28:A99)),""),ROWS($A$1:A23)))</f>
        <v>#NUM!</v>
      </c>
    </row>
    <row r="25" spans="1:5">
      <c r="A25" s="88">
        <v>0</v>
      </c>
      <c r="B25" s="88">
        <v>24</v>
      </c>
      <c r="C25" s="88" t="str">
        <v/>
      </c>
      <c r="D25" s="88" t="e">
        <f t="array" ref="D25">SMALL(IF(COUNTIFS(H$3,'Project List'!$F$6:$F$77),MATCH(ROW('Project List'!A29:A100),ROW('Project List'!A29:A100)),""),ROWS($A$1:A24))</f>
        <v>#NUM!</v>
      </c>
      <c r="E25" s="3" t="e">
        <f t="array" ref="E25">INDEX('Project List'!$A$6:$A$77,SMALL(IF(COUNTIFS(H$3,'Project List'!$F$6:$F$77),MATCH(ROW('Project List'!A29:A100),ROW('Project List'!A29:A100)),""),ROWS($A$1:A24)))</f>
        <v>#NUM!</v>
      </c>
    </row>
    <row r="26" spans="1:5">
      <c r="A26" s="88">
        <v>0</v>
      </c>
      <c r="B26" s="88">
        <v>25</v>
      </c>
      <c r="C26" s="88" t="str">
        <v/>
      </c>
      <c r="D26" s="88" t="e">
        <f t="array" ref="D26">SMALL(IF(COUNTIFS(H$3,'Project List'!$F$6:$F$77),MATCH(ROW('Project List'!A30:A101),ROW('Project List'!A30:A101)),""),ROWS($A$1:A25))</f>
        <v>#NUM!</v>
      </c>
      <c r="E26" s="3" t="e">
        <f t="array" ref="E26">INDEX('Project List'!$A$6:$A$77,SMALL(IF(COUNTIFS(H$3,'Project List'!$F$6:$F$77),MATCH(ROW('Project List'!A30:A101),ROW('Project List'!A30:A101)),""),ROWS($A$1:A25)))</f>
        <v>#NUM!</v>
      </c>
    </row>
    <row r="27" spans="1:5">
      <c r="A27" s="88">
        <v>0</v>
      </c>
      <c r="B27" s="88">
        <v>26</v>
      </c>
      <c r="C27" s="88" t="str">
        <v/>
      </c>
      <c r="D27" s="88" t="e">
        <f t="array" ref="D27">SMALL(IF(COUNTIFS(H$3,'Project List'!$F$6:$F$77),MATCH(ROW('Project List'!A31:A102),ROW('Project List'!A31:A102)),""),ROWS($A$1:A26))</f>
        <v>#NUM!</v>
      </c>
      <c r="E27" s="3" t="e">
        <f t="array" ref="E27">INDEX('Project List'!$A$6:$A$77,SMALL(IF(COUNTIFS(H$3,'Project List'!$F$6:$F$77),MATCH(ROW('Project List'!A31:A102),ROW('Project List'!A31:A102)),""),ROWS($A$1:A26)))</f>
        <v>#NUM!</v>
      </c>
    </row>
    <row r="28" spans="1:5">
      <c r="A28" s="88">
        <v>0</v>
      </c>
      <c r="B28" s="88">
        <v>27</v>
      </c>
      <c r="C28" s="88" t="str">
        <v/>
      </c>
      <c r="D28" s="88" t="e">
        <f t="array" ref="D28">SMALL(IF(COUNTIFS(H$3,'Project List'!$F$6:$F$77),MATCH(ROW('Project List'!A32:A103),ROW('Project List'!A32:A103)),""),ROWS($A$1:A27))</f>
        <v>#NUM!</v>
      </c>
      <c r="E28" s="3" t="e">
        <f t="array" ref="E28">INDEX('Project List'!$A$6:$A$77,SMALL(IF(COUNTIFS(H$3,'Project List'!$F$6:$F$77),MATCH(ROW('Project List'!A32:A103),ROW('Project List'!A32:A103)),""),ROWS($A$1:A27)))</f>
        <v>#NUM!</v>
      </c>
    </row>
    <row r="29" spans="1:5">
      <c r="A29" s="88">
        <v>0</v>
      </c>
      <c r="B29" s="88">
        <v>28</v>
      </c>
      <c r="C29" s="88" t="str">
        <v/>
      </c>
      <c r="D29" s="88" t="e">
        <f t="array" ref="D29">SMALL(IF(COUNTIFS(H$3,'Project List'!$F$6:$F$77),MATCH(ROW('Project List'!A33:A104),ROW('Project List'!A33:A104)),""),ROWS($A$1:A28))</f>
        <v>#NUM!</v>
      </c>
      <c r="E29" s="3" t="e">
        <f t="array" ref="E29">INDEX('Project List'!$A$6:$A$77,SMALL(IF(COUNTIFS(H$3,'Project List'!$F$6:$F$77),MATCH(ROW('Project List'!A33:A104),ROW('Project List'!A33:A104)),""),ROWS($A$1:A28)))</f>
        <v>#NUM!</v>
      </c>
    </row>
    <row r="30" spans="1:5">
      <c r="A30" s="88">
        <v>0</v>
      </c>
      <c r="B30" s="88">
        <v>29</v>
      </c>
      <c r="C30" s="88" t="str">
        <v/>
      </c>
      <c r="D30" s="88" t="e">
        <f t="array" ref="D30">SMALL(IF(COUNTIFS(H$3,'Project List'!$F$6:$F$77),MATCH(ROW('Project List'!A34:A105),ROW('Project List'!A34:A105)),""),ROWS($A$1:A29))</f>
        <v>#NUM!</v>
      </c>
      <c r="E30" s="3" t="e">
        <f t="array" ref="E30">INDEX('Project List'!$A$6:$A$77,SMALL(IF(COUNTIFS(H$3,'Project List'!$F$6:$F$77),MATCH(ROW('Project List'!A34:A105),ROW('Project List'!A34:A105)),""),ROWS($A$1:A29)))</f>
        <v>#NUM!</v>
      </c>
    </row>
    <row r="31" spans="1:5">
      <c r="A31" s="88">
        <v>0</v>
      </c>
      <c r="B31" s="88">
        <v>30</v>
      </c>
      <c r="C31" s="88" t="str">
        <v/>
      </c>
      <c r="D31" s="88" t="e">
        <f t="array" ref="D31">SMALL(IF(COUNTIFS(H$3,'Project List'!$F$6:$F$77),MATCH(ROW('Project List'!A35:A106),ROW('Project List'!A35:A106)),""),ROWS($A$1:A30))</f>
        <v>#NUM!</v>
      </c>
      <c r="E31" s="3" t="e">
        <f t="array" ref="E31">INDEX('Project List'!$A$6:$A$77,SMALL(IF(COUNTIFS(H$3,'Project List'!$F$6:$F$77),MATCH(ROW('Project List'!A35:A106),ROW('Project List'!A35:A106)),""),ROWS($A$1:A30)))</f>
        <v>#NUM!</v>
      </c>
    </row>
    <row r="32" spans="1:5">
      <c r="A32" s="88">
        <v>0</v>
      </c>
      <c r="B32" s="88">
        <v>31</v>
      </c>
      <c r="C32" s="88" t="str">
        <v/>
      </c>
      <c r="D32" s="88" t="e">
        <f t="array" ref="D32">SMALL(IF(COUNTIFS(H$3,'Project List'!$F$6:$F$77),MATCH(ROW('Project List'!A36:A107),ROW('Project List'!A36:A107)),""),ROWS($A$1:A31))</f>
        <v>#NUM!</v>
      </c>
      <c r="E32" s="3" t="e">
        <f t="array" ref="E32">INDEX('Project List'!$A$6:$A$77,SMALL(IF(COUNTIFS(H$3,'Project List'!$F$6:$F$77),MATCH(ROW('Project List'!A36:A107),ROW('Project List'!A36:A107)),""),ROWS($A$1:A31)))</f>
        <v>#NUM!</v>
      </c>
    </row>
    <row r="33" spans="1:5">
      <c r="A33" s="88">
        <v>0</v>
      </c>
      <c r="B33" s="88">
        <v>32</v>
      </c>
      <c r="C33" s="88" t="str">
        <v/>
      </c>
      <c r="D33" s="88" t="e">
        <f t="array" ref="D33">SMALL(IF(COUNTIFS(H$3,'Project List'!$F$6:$F$77),MATCH(ROW('Project List'!A37:A108),ROW('Project List'!A37:A108)),""),ROWS($A$1:A32))</f>
        <v>#NUM!</v>
      </c>
      <c r="E33" s="3" t="e">
        <f t="array" ref="E33">INDEX('Project List'!$A$6:$A$77,SMALL(IF(COUNTIFS(H$3,'Project List'!$F$6:$F$77),MATCH(ROW('Project List'!A37:A108),ROW('Project List'!A37:A108)),""),ROWS($A$1:A32)))</f>
        <v>#NUM!</v>
      </c>
    </row>
    <row r="34" spans="1:5">
      <c r="A34" s="88">
        <v>0</v>
      </c>
      <c r="B34" s="88">
        <v>33</v>
      </c>
      <c r="C34" s="88" t="str">
        <v/>
      </c>
      <c r="D34" s="88" t="e">
        <f t="array" ref="D34">SMALL(IF(COUNTIFS(H$3,'Project List'!$F$6:$F$77),MATCH(ROW('Project List'!A38:A109),ROW('Project List'!A38:A109)),""),ROWS($A$1:A33))</f>
        <v>#NUM!</v>
      </c>
      <c r="E34" s="3" t="e">
        <f t="array" ref="E34">INDEX('Project List'!$A$6:$A$77,SMALL(IF(COUNTIFS(H$3,'Project List'!$F$6:$F$77),MATCH(ROW('Project List'!A38:A109),ROW('Project List'!A38:A109)),""),ROWS($A$1:A33)))</f>
        <v>#NUM!</v>
      </c>
    </row>
    <row r="35" spans="1:5">
      <c r="A35" s="88">
        <v>0</v>
      </c>
      <c r="B35" s="88">
        <v>34</v>
      </c>
      <c r="C35" s="88" t="str">
        <v/>
      </c>
      <c r="D35" s="88" t="e">
        <f t="array" ref="D35">SMALL(IF(COUNTIFS(H$3,'Project List'!$F$6:$F$77),MATCH(ROW('Project List'!A39:A110),ROW('Project List'!A39:A110)),""),ROWS($A$1:A34))</f>
        <v>#NUM!</v>
      </c>
      <c r="E35" s="3" t="e">
        <f t="array" ref="E35">INDEX('Project List'!$A$6:$A$77,SMALL(IF(COUNTIFS(H$3,'Project List'!$F$6:$F$77),MATCH(ROW('Project List'!A39:A110),ROW('Project List'!A39:A110)),""),ROWS($A$1:A34)))</f>
        <v>#NUM!</v>
      </c>
    </row>
    <row r="36" spans="1:5">
      <c r="A36" s="88">
        <v>0</v>
      </c>
      <c r="B36" s="88">
        <v>35</v>
      </c>
      <c r="C36" s="88" t="str">
        <v/>
      </c>
      <c r="D36" s="88" t="e">
        <f t="array" ref="D36">SMALL(IF(COUNTIFS(H$3,'Project List'!$F$6:$F$77),MATCH(ROW('Project List'!A40:A111),ROW('Project List'!A40:A111)),""),ROWS($A$1:A35))</f>
        <v>#NUM!</v>
      </c>
      <c r="E36" s="3" t="e">
        <f t="array" ref="E36">INDEX('Project List'!$A$6:$A$77,SMALL(IF(COUNTIFS(H$3,'Project List'!$F$6:$F$77),MATCH(ROW('Project List'!A40:A111),ROW('Project List'!A40:A111)),""),ROWS($A$1:A35)))</f>
        <v>#NUM!</v>
      </c>
    </row>
    <row r="37" spans="1:5">
      <c r="A37" s="88">
        <v>0</v>
      </c>
      <c r="B37" s="88">
        <v>36</v>
      </c>
      <c r="C37" s="88" t="str">
        <v/>
      </c>
      <c r="D37" s="88" t="e">
        <f t="array" ref="D37">SMALL(IF(COUNTIFS(H$3,'Project List'!$F$6:$F$77),MATCH(ROW('Project List'!A41:A112),ROW('Project List'!A41:A112)),""),ROWS($A$1:A36))</f>
        <v>#NUM!</v>
      </c>
      <c r="E37" s="3" t="e">
        <f t="array" ref="E37">INDEX('Project List'!$A$6:$A$77,SMALL(IF(COUNTIFS(H$3,'Project List'!$F$6:$F$77),MATCH(ROW('Project List'!A41:A112),ROW('Project List'!A41:A112)),""),ROWS($A$1:A36)))</f>
        <v>#NUM!</v>
      </c>
    </row>
    <row r="38" spans="1:5">
      <c r="A38" s="88">
        <v>0</v>
      </c>
      <c r="B38" s="88">
        <v>37</v>
      </c>
      <c r="C38" s="88" t="str">
        <v/>
      </c>
      <c r="D38" s="88" t="e">
        <f t="array" ref="D38">SMALL(IF(COUNTIFS(H$3,'Project List'!$F$6:$F$77),MATCH(ROW('Project List'!A42:A113),ROW('Project List'!A42:A113)),""),ROWS($A$1:A37))</f>
        <v>#NUM!</v>
      </c>
      <c r="E38" s="3" t="e">
        <f t="array" ref="E38">INDEX('Project List'!$A$6:$A$77,SMALL(IF(COUNTIFS(H$3,'Project List'!$F$6:$F$77),MATCH(ROW('Project List'!A42:A113),ROW('Project List'!A42:A113)),""),ROWS($A$1:A37)))</f>
        <v>#NUM!</v>
      </c>
    </row>
    <row r="39" spans="1:5">
      <c r="A39" s="88">
        <v>0</v>
      </c>
      <c r="B39" s="88">
        <v>38</v>
      </c>
      <c r="C39" s="88" t="str">
        <v/>
      </c>
      <c r="D39" s="88" t="e">
        <f t="array" ref="D39">SMALL(IF(COUNTIFS(H$3,'Project List'!$F$6:$F$77),MATCH(ROW('Project List'!A43:A114),ROW('Project List'!A43:A114)),""),ROWS($A$1:A38))</f>
        <v>#NUM!</v>
      </c>
      <c r="E39" s="3" t="e">
        <f t="array" ref="E39">INDEX('Project List'!$A$6:$A$77,SMALL(IF(COUNTIFS(H$3,'Project List'!$F$6:$F$77),MATCH(ROW('Project List'!A43:A114),ROW('Project List'!A43:A114)),""),ROWS($A$1:A38)))</f>
        <v>#NUM!</v>
      </c>
    </row>
    <row r="40" spans="1:5">
      <c r="A40" s="88">
        <v>0</v>
      </c>
      <c r="B40" s="88">
        <v>39</v>
      </c>
      <c r="C40" s="88" t="str">
        <v/>
      </c>
      <c r="D40" s="88" t="e">
        <f t="array" ref="D40">SMALL(IF(COUNTIFS(H$3,'Project List'!$F$6:$F$77),MATCH(ROW('Project List'!A44:A115),ROW('Project List'!A44:A115)),""),ROWS($A$1:A39))</f>
        <v>#NUM!</v>
      </c>
      <c r="E40" s="3" t="e">
        <f t="array" ref="E40">INDEX('Project List'!$A$6:$A$77,SMALL(IF(COUNTIFS(H$3,'Project List'!$F$6:$F$77),MATCH(ROW('Project List'!A44:A115),ROW('Project List'!A44:A115)),""),ROWS($A$1:A39)))</f>
        <v>#NUM!</v>
      </c>
    </row>
    <row r="41" spans="1:5">
      <c r="A41" s="88">
        <v>0</v>
      </c>
      <c r="B41" s="88">
        <v>40</v>
      </c>
      <c r="C41" s="88" t="str">
        <v/>
      </c>
      <c r="D41" s="88" t="e">
        <f t="array" ref="D41">SMALL(IF(COUNTIFS(H$3,'Project List'!$F$6:$F$77),MATCH(ROW('Project List'!A45:A116),ROW('Project List'!A45:A116)),""),ROWS($A$1:A40))</f>
        <v>#NUM!</v>
      </c>
      <c r="E41" s="3" t="e">
        <f t="array" ref="E41">INDEX('Project List'!$A$6:$A$77,SMALL(IF(COUNTIFS(H$3,'Project List'!$F$6:$F$77),MATCH(ROW('Project List'!A45:A116),ROW('Project List'!A45:A116)),""),ROWS($A$1:A40)))</f>
        <v>#NUM!</v>
      </c>
    </row>
    <row r="42" spans="1:5">
      <c r="A42" s="88">
        <v>0</v>
      </c>
      <c r="B42" s="88">
        <v>41</v>
      </c>
      <c r="C42" s="88" t="str">
        <v/>
      </c>
      <c r="D42" s="88" t="e">
        <f t="array" ref="D42">SMALL(IF(COUNTIFS(H$3,'Project List'!$F$6:$F$77),MATCH(ROW('Project List'!A46:A117),ROW('Project List'!A46:A117)),""),ROWS($A$1:A41))</f>
        <v>#NUM!</v>
      </c>
      <c r="E42" s="3" t="e">
        <f t="array" ref="E42">INDEX('Project List'!$A$6:$A$77,SMALL(IF(COUNTIFS(H$3,'Project List'!$F$6:$F$77),MATCH(ROW('Project List'!A46:A117),ROW('Project List'!A46:A117)),""),ROWS($A$1:A41)))</f>
        <v>#NUM!</v>
      </c>
    </row>
    <row r="43" spans="1:5">
      <c r="A43" s="88">
        <v>0</v>
      </c>
      <c r="B43" s="88">
        <v>42</v>
      </c>
      <c r="C43" s="88" t="str">
        <v/>
      </c>
      <c r="D43" s="88" t="e">
        <f t="array" ref="D43">SMALL(IF(COUNTIFS(H$3,'Project List'!$F$6:$F$77),MATCH(ROW('Project List'!A47:A118),ROW('Project List'!A47:A118)),""),ROWS($A$1:A42))</f>
        <v>#NUM!</v>
      </c>
      <c r="E43" s="3" t="e">
        <f t="array" ref="E43">INDEX('Project List'!$A$6:$A$77,SMALL(IF(COUNTIFS(H$3,'Project List'!$F$6:$F$77),MATCH(ROW('Project List'!A47:A118),ROW('Project List'!A47:A118)),""),ROWS($A$1:A42)))</f>
        <v>#NUM!</v>
      </c>
    </row>
    <row r="44" spans="1:5">
      <c r="A44" s="88">
        <v>0</v>
      </c>
      <c r="B44" s="88">
        <v>43</v>
      </c>
      <c r="C44" s="88" t="str">
        <v/>
      </c>
      <c r="D44" s="88" t="e">
        <f t="array" ref="D44">SMALL(IF(COUNTIFS(H$3,'Project List'!$F$6:$F$77),MATCH(ROW('Project List'!A48:A119),ROW('Project List'!A48:A119)),""),ROWS($A$1:A43))</f>
        <v>#NUM!</v>
      </c>
      <c r="E44" s="3" t="e">
        <f t="array" ref="E44">INDEX('Project List'!$A$6:$A$77,SMALL(IF(COUNTIFS(H$3,'Project List'!$F$6:$F$77),MATCH(ROW('Project List'!A48:A119),ROW('Project List'!A48:A119)),""),ROWS($A$1:A43)))</f>
        <v>#NUM!</v>
      </c>
    </row>
    <row r="45" spans="1:5">
      <c r="A45" s="88">
        <v>0</v>
      </c>
      <c r="B45" s="88">
        <v>44</v>
      </c>
      <c r="C45" s="88" t="str">
        <v/>
      </c>
      <c r="D45" s="88" t="e">
        <f t="array" ref="D45">SMALL(IF(COUNTIFS(H$3,'Project List'!$F$6:$F$77),MATCH(ROW('Project List'!A49:A120),ROW('Project List'!A49:A120)),""),ROWS($A$1:A44))</f>
        <v>#NUM!</v>
      </c>
      <c r="E45" s="3" t="e">
        <f t="array" ref="E45">INDEX('Project List'!$A$6:$A$77,SMALL(IF(COUNTIFS(H$3,'Project List'!$F$6:$F$77),MATCH(ROW('Project List'!A49:A120),ROW('Project List'!A49:A120)),""),ROWS($A$1:A44)))</f>
        <v>#NUM!</v>
      </c>
    </row>
    <row r="46" spans="1:5">
      <c r="A46" s="88">
        <v>0</v>
      </c>
      <c r="B46" s="88">
        <v>45</v>
      </c>
      <c r="C46" s="88" t="str">
        <v/>
      </c>
      <c r="D46" s="88" t="e">
        <f t="array" ref="D46">SMALL(IF(COUNTIFS(H$3,'Project List'!$F$6:$F$77),MATCH(ROW('Project List'!A50:A121),ROW('Project List'!A50:A121)),""),ROWS($A$1:A45))</f>
        <v>#NUM!</v>
      </c>
      <c r="E46" s="3" t="e">
        <f t="array" ref="E46">INDEX('Project List'!$A$6:$A$77,SMALL(IF(COUNTIFS(H$3,'Project List'!$F$6:$F$77),MATCH(ROW('Project List'!A50:A121),ROW('Project List'!A50:A121)),""),ROWS($A$1:A45)))</f>
        <v>#NUM!</v>
      </c>
    </row>
    <row r="47" spans="1:5">
      <c r="A47" s="88">
        <v>0</v>
      </c>
      <c r="B47" s="88">
        <v>46</v>
      </c>
      <c r="C47" s="88" t="str">
        <v/>
      </c>
      <c r="D47" s="88" t="e">
        <f t="array" ref="D47">SMALL(IF(COUNTIFS(H$3,'Project List'!$F$6:$F$77),MATCH(ROW('Project List'!A51:A122),ROW('Project List'!A51:A122)),""),ROWS($A$1:A46))</f>
        <v>#NUM!</v>
      </c>
      <c r="E47" s="3" t="e">
        <f t="array" ref="E47">INDEX('Project List'!$A$6:$A$77,SMALL(IF(COUNTIFS(H$3,'Project List'!$F$6:$F$77),MATCH(ROW('Project List'!A51:A122),ROW('Project List'!A51:A122)),""),ROWS($A$1:A46)))</f>
        <v>#NUM!</v>
      </c>
    </row>
    <row r="48" spans="1:5">
      <c r="A48" s="88">
        <v>0</v>
      </c>
      <c r="B48" s="88">
        <v>47</v>
      </c>
      <c r="C48" s="88" t="str">
        <v/>
      </c>
      <c r="D48" s="88" t="e">
        <f t="array" ref="D48">SMALL(IF(COUNTIFS(H$3,'Project List'!$F$6:$F$77),MATCH(ROW('Project List'!A52:A123),ROW('Project List'!A52:A123)),""),ROWS($A$1:A47))</f>
        <v>#NUM!</v>
      </c>
      <c r="E48" s="3" t="e">
        <f t="array" ref="E48">INDEX('Project List'!$A$6:$A$77,SMALL(IF(COUNTIFS(H$3,'Project List'!$F$6:$F$77),MATCH(ROW('Project List'!A52:A123),ROW('Project List'!A52:A123)),""),ROWS($A$1:A47)))</f>
        <v>#NUM!</v>
      </c>
    </row>
    <row r="49" spans="1:5">
      <c r="A49" s="88">
        <v>0</v>
      </c>
      <c r="B49" s="88">
        <v>48</v>
      </c>
      <c r="C49" s="88" t="str">
        <v/>
      </c>
      <c r="D49" s="88" t="e">
        <f t="array" ref="D49">SMALL(IF(COUNTIFS(H$3,'Project List'!$F$6:$F$77),MATCH(ROW('Project List'!A53:A124),ROW('Project List'!A53:A124)),""),ROWS($A$1:A48))</f>
        <v>#NUM!</v>
      </c>
      <c r="E49" s="3" t="e">
        <f t="array" ref="E49">INDEX('Project List'!$A$6:$A$77,SMALL(IF(COUNTIFS(H$3,'Project List'!$F$6:$F$77),MATCH(ROW('Project List'!A53:A124),ROW('Project List'!A53:A124)),""),ROWS($A$1:A48)))</f>
        <v>#NUM!</v>
      </c>
    </row>
    <row r="50" spans="1:5">
      <c r="A50" s="88">
        <v>0</v>
      </c>
      <c r="B50" s="88">
        <v>49</v>
      </c>
      <c r="C50" s="88" t="str">
        <v/>
      </c>
      <c r="D50" s="88" t="e">
        <f t="array" ref="D50">SMALL(IF(COUNTIFS(H$3,'Project List'!$F$6:$F$77),MATCH(ROW('Project List'!A54:A125),ROW('Project List'!A54:A125)),""),ROWS($A$1:A49))</f>
        <v>#NUM!</v>
      </c>
      <c r="E50" s="3" t="e">
        <f t="array" ref="E50">INDEX('Project List'!$A$6:$A$77,SMALL(IF(COUNTIFS(H$3,'Project List'!$F$6:$F$77),MATCH(ROW('Project List'!A54:A125),ROW('Project List'!A54:A125)),""),ROWS($A$1:A49)))</f>
        <v>#NUM!</v>
      </c>
    </row>
    <row r="51" spans="1:5">
      <c r="A51" s="88">
        <v>0</v>
      </c>
      <c r="B51" s="88">
        <v>50</v>
      </c>
      <c r="C51" s="88" t="str">
        <v/>
      </c>
      <c r="D51" s="88" t="e">
        <f t="array" ref="D51">SMALL(IF(COUNTIFS(H$3,'Project List'!$F$6:$F$77),MATCH(ROW('Project List'!A55:A126),ROW('Project List'!A55:A126)),""),ROWS($A$1:A50))</f>
        <v>#NUM!</v>
      </c>
      <c r="E51" s="3" t="e">
        <f t="array" ref="E51">INDEX('Project List'!$A$6:$A$77,SMALL(IF(COUNTIFS(H$3,'Project List'!$F$6:$F$77),MATCH(ROW('Project List'!A55:A126),ROW('Project List'!A55:A126)),""),ROWS($A$1:A50)))</f>
        <v>#NUM!</v>
      </c>
    </row>
    <row r="52" spans="1:5">
      <c r="A52" s="88">
        <v>0</v>
      </c>
      <c r="B52" s="88">
        <v>51</v>
      </c>
      <c r="C52" s="88" t="str">
        <v/>
      </c>
      <c r="D52" s="88" t="e">
        <f t="array" ref="D52">SMALL(IF(COUNTIFS(H$3,'Project List'!$F$6:$F$77),MATCH(ROW('Project List'!A56:A127),ROW('Project List'!A56:A127)),""),ROWS($A$1:A51))</f>
        <v>#NUM!</v>
      </c>
      <c r="E52" s="3" t="e">
        <f t="array" ref="E52">INDEX('Project List'!$A$6:$A$77,SMALL(IF(COUNTIFS(H$3,'Project List'!$F$6:$F$77),MATCH(ROW('Project List'!A56:A127),ROW('Project List'!A56:A127)),""),ROWS($A$1:A51)))</f>
        <v>#NUM!</v>
      </c>
    </row>
    <row r="53" spans="1:5">
      <c r="A53" s="88">
        <v>0</v>
      </c>
      <c r="B53" s="88">
        <v>52</v>
      </c>
      <c r="C53" s="88" t="str">
        <v/>
      </c>
      <c r="D53" s="88" t="e">
        <f t="array" ref="D53">SMALL(IF(COUNTIFS(H$3,'Project List'!$F$6:$F$77),MATCH(ROW('Project List'!A57:A128),ROW('Project List'!A57:A128)),""),ROWS($A$1:A52))</f>
        <v>#NUM!</v>
      </c>
      <c r="E53" s="3" t="e">
        <f t="array" ref="E53">INDEX('Project List'!$A$6:$A$77,SMALL(IF(COUNTIFS(H$3,'Project List'!$F$6:$F$77),MATCH(ROW('Project List'!A57:A128),ROW('Project List'!A57:A128)),""),ROWS($A$1:A52)))</f>
        <v>#NUM!</v>
      </c>
    </row>
    <row r="54" spans="1:5">
      <c r="A54" s="88">
        <v>0</v>
      </c>
      <c r="B54" s="88">
        <v>53</v>
      </c>
      <c r="C54" s="88" t="str">
        <v/>
      </c>
      <c r="D54" s="88" t="e">
        <f t="array" ref="D54">SMALL(IF(COUNTIFS(H$3,'Project List'!$F$6:$F$77),MATCH(ROW('Project List'!A58:A129),ROW('Project List'!A58:A129)),""),ROWS($A$1:A53))</f>
        <v>#NUM!</v>
      </c>
      <c r="E54" s="3" t="e">
        <f t="array" ref="E54">INDEX('Project List'!$A$6:$A$77,SMALL(IF(COUNTIFS(H$3,'Project List'!$F$6:$F$77),MATCH(ROW('Project List'!A58:A129),ROW('Project List'!A58:A129)),""),ROWS($A$1:A53)))</f>
        <v>#NUM!</v>
      </c>
    </row>
    <row r="55" spans="1:5">
      <c r="A55" s="88">
        <v>0</v>
      </c>
      <c r="B55" s="88">
        <v>54</v>
      </c>
      <c r="C55" s="88" t="str">
        <v/>
      </c>
      <c r="D55" s="88" t="e">
        <f t="array" ref="D55">SMALL(IF(COUNTIFS(H$3,'Project List'!$F$6:$F$77),MATCH(ROW('Project List'!A59:A130),ROW('Project List'!A59:A130)),""),ROWS($A$1:A54))</f>
        <v>#NUM!</v>
      </c>
      <c r="E55" s="3" t="e">
        <f t="array" ref="E55">INDEX('Project List'!$A$6:$A$77,SMALL(IF(COUNTIFS(H$3,'Project List'!$F$6:$F$77),MATCH(ROW('Project List'!A59:A130),ROW('Project List'!A59:A130)),""),ROWS($A$1:A54)))</f>
        <v>#NUM!</v>
      </c>
    </row>
    <row r="56" spans="1:5">
      <c r="A56" s="88">
        <v>0</v>
      </c>
      <c r="B56" s="88">
        <v>55</v>
      </c>
      <c r="C56" s="88" t="str">
        <v/>
      </c>
      <c r="D56" s="88" t="e">
        <f t="array" ref="D56">SMALL(IF(COUNTIFS(H$3,'Project List'!$F$6:$F$77),MATCH(ROW('Project List'!A60:A131),ROW('Project List'!A60:A131)),""),ROWS($A$1:A55))</f>
        <v>#NUM!</v>
      </c>
      <c r="E56" s="3" t="e">
        <f t="array" ref="E56">INDEX('Project List'!$A$6:$A$77,SMALL(IF(COUNTIFS(H$3,'Project List'!$F$6:$F$77),MATCH(ROW('Project List'!A60:A131),ROW('Project List'!A60:A131)),""),ROWS($A$1:A55)))</f>
        <v>#NUM!</v>
      </c>
    </row>
    <row r="57" spans="1:5">
      <c r="A57" s="88">
        <v>0</v>
      </c>
      <c r="B57" s="88">
        <v>56</v>
      </c>
      <c r="C57" s="88" t="str">
        <v/>
      </c>
      <c r="D57" s="88" t="e">
        <f t="array" ref="D57">SMALL(IF(COUNTIFS(H$3,'Project List'!$F$6:$F$77),MATCH(ROW('Project List'!A61:A132),ROW('Project List'!A61:A132)),""),ROWS($A$1:A56))</f>
        <v>#NUM!</v>
      </c>
      <c r="E57" s="3" t="e">
        <f t="array" ref="E57">INDEX('Project List'!$A$6:$A$77,SMALL(IF(COUNTIFS(H$3,'Project List'!$F$6:$F$77),MATCH(ROW('Project List'!A61:A132),ROW('Project List'!A61:A132)),""),ROWS($A$1:A56)))</f>
        <v>#NUM!</v>
      </c>
    </row>
    <row r="58" spans="1:5">
      <c r="A58" s="88">
        <v>0</v>
      </c>
      <c r="B58" s="88">
        <v>57</v>
      </c>
      <c r="C58" s="88" t="str">
        <v/>
      </c>
      <c r="D58" s="88" t="e">
        <f t="array" ref="D58">SMALL(IF(COUNTIFS(H$3,'Project List'!$F$6:$F$77),MATCH(ROW('Project List'!A62:A133),ROW('Project List'!A62:A133)),""),ROWS($A$1:A57))</f>
        <v>#NUM!</v>
      </c>
      <c r="E58" s="3" t="e">
        <f t="array" ref="E58">INDEX('Project List'!$A$6:$A$77,SMALL(IF(COUNTIFS(H$3,'Project List'!$F$6:$F$77),MATCH(ROW('Project List'!A62:A133),ROW('Project List'!A62:A133)),""),ROWS($A$1:A57)))</f>
        <v>#NUM!</v>
      </c>
    </row>
    <row r="59" spans="1:5">
      <c r="A59" s="88">
        <v>0</v>
      </c>
      <c r="B59" s="88">
        <v>58</v>
      </c>
      <c r="C59" s="88" t="str">
        <v/>
      </c>
      <c r="D59" s="88" t="e">
        <f t="array" ref="D59">SMALL(IF(COUNTIFS(H$3,'Project List'!$F$6:$F$77),MATCH(ROW('Project List'!A63:A134),ROW('Project List'!A63:A134)),""),ROWS($A$1:A58))</f>
        <v>#NUM!</v>
      </c>
      <c r="E59" s="3" t="e">
        <f t="array" ref="E59">INDEX('Project List'!$A$6:$A$77,SMALL(IF(COUNTIFS(H$3,'Project List'!$F$6:$F$77),MATCH(ROW('Project List'!A63:A134),ROW('Project List'!A63:A134)),""),ROWS($A$1:A58)))</f>
        <v>#NUM!</v>
      </c>
    </row>
    <row r="60" spans="1:5">
      <c r="A60" s="88">
        <v>0</v>
      </c>
      <c r="B60" s="88">
        <v>59</v>
      </c>
      <c r="C60" s="88" t="str">
        <v/>
      </c>
      <c r="D60" s="88" t="e">
        <f t="array" ref="D60">SMALL(IF(COUNTIFS(H$3,'Project List'!$F$6:$F$77),MATCH(ROW('Project List'!A64:A135),ROW('Project List'!A64:A135)),""),ROWS($A$1:A59))</f>
        <v>#NUM!</v>
      </c>
      <c r="E60" s="3" t="e">
        <f t="array" ref="E60">INDEX('Project List'!$A$6:$A$77,SMALL(IF(COUNTIFS(H$3,'Project List'!$F$6:$F$77),MATCH(ROW('Project List'!A64:A135),ROW('Project List'!A64:A135)),""),ROWS($A$1:A59)))</f>
        <v>#NUM!</v>
      </c>
    </row>
    <row r="61" spans="1:5">
      <c r="A61" s="88">
        <v>0</v>
      </c>
      <c r="B61" s="88">
        <v>60</v>
      </c>
      <c r="C61" s="88" t="str">
        <v/>
      </c>
      <c r="D61" s="88" t="e">
        <f t="array" ref="D61">SMALL(IF(COUNTIFS(H$3,'Project List'!$F$6:$F$77),MATCH(ROW('Project List'!A65:A136),ROW('Project List'!A65:A136)),""),ROWS($A$1:A60))</f>
        <v>#NUM!</v>
      </c>
      <c r="E61" s="3" t="e">
        <f t="array" ref="E61">INDEX('Project List'!$A$6:$A$77,SMALL(IF(COUNTIFS(H$3,'Project List'!$F$6:$F$77),MATCH(ROW('Project List'!A65:A136),ROW('Project List'!A65:A136)),""),ROWS($A$1:A60)))</f>
        <v>#NUM!</v>
      </c>
    </row>
    <row r="62" spans="1:5">
      <c r="A62" s="88">
        <v>0</v>
      </c>
      <c r="B62" s="88">
        <v>61</v>
      </c>
      <c r="C62" s="88" t="str">
        <v/>
      </c>
      <c r="D62" s="88" t="e">
        <f t="array" ref="D62">SMALL(IF(COUNTIFS(H$3,'Project List'!$F$6:$F$77),MATCH(ROW('Project List'!A66:A137),ROW('Project List'!A66:A137)),""),ROWS($A$1:A61))</f>
        <v>#NUM!</v>
      </c>
      <c r="E62" s="3" t="e">
        <f t="array" ref="E62">INDEX('Project List'!$A$6:$A$77,SMALL(IF(COUNTIFS(H$3,'Project List'!$F$6:$F$77),MATCH(ROW('Project List'!A66:A137),ROW('Project List'!A66:A137)),""),ROWS($A$1:A61)))</f>
        <v>#NUM!</v>
      </c>
    </row>
    <row r="63" spans="1:5">
      <c r="A63" s="88">
        <v>0</v>
      </c>
      <c r="B63" s="88">
        <v>62</v>
      </c>
      <c r="C63" s="88" t="str">
        <v/>
      </c>
      <c r="D63" s="88" t="e">
        <f t="array" ref="D63">SMALL(IF(COUNTIFS(H$3,'Project List'!$F$6:$F$77),MATCH(ROW('Project List'!A67:A138),ROW('Project List'!A67:A138)),""),ROWS($A$1:A62))</f>
        <v>#NUM!</v>
      </c>
      <c r="E63" s="3" t="e">
        <f t="array" ref="E63">INDEX('Project List'!$A$6:$A$77,SMALL(IF(COUNTIFS(H$3,'Project List'!$F$6:$F$77),MATCH(ROW('Project List'!A67:A138),ROW('Project List'!A67:A138)),""),ROWS($A$1:A62)))</f>
        <v>#NUM!</v>
      </c>
    </row>
    <row r="64" spans="1:5">
      <c r="A64" s="88">
        <v>0</v>
      </c>
      <c r="B64" s="88">
        <v>63</v>
      </c>
      <c r="C64" s="88" t="str">
        <v/>
      </c>
      <c r="D64" s="88" t="e">
        <f t="array" ref="D64">SMALL(IF(COUNTIFS(H$3,'Project List'!$F$6:$F$77),MATCH(ROW('Project List'!A68:A139),ROW('Project List'!A68:A139)),""),ROWS($A$1:A63))</f>
        <v>#NUM!</v>
      </c>
      <c r="E64" s="3" t="e">
        <f t="array" ref="E64">INDEX('Project List'!$A$6:$A$77,SMALL(IF(COUNTIFS(H$3,'Project List'!$F$6:$F$77),MATCH(ROW('Project List'!A68:A139),ROW('Project List'!A68:A139)),""),ROWS($A$1:A63)))</f>
        <v>#NUM!</v>
      </c>
    </row>
    <row r="65" spans="1:5">
      <c r="A65" s="88">
        <v>0</v>
      </c>
      <c r="B65" s="88">
        <v>64</v>
      </c>
      <c r="C65" s="88" t="str">
        <v/>
      </c>
      <c r="D65" s="88" t="e">
        <f t="array" ref="D65">SMALL(IF(COUNTIFS(H$3,'Project List'!$F$6:$F$77),MATCH(ROW('Project List'!A69:A140),ROW('Project List'!A69:A140)),""),ROWS($A$1:A64))</f>
        <v>#NUM!</v>
      </c>
      <c r="E65" s="3" t="e">
        <f t="array" ref="E65">INDEX('Project List'!$A$6:$A$77,SMALL(IF(COUNTIFS(H$3,'Project List'!$F$6:$F$77),MATCH(ROW('Project List'!A69:A140),ROW('Project List'!A69:A140)),""),ROWS($A$1:A64)))</f>
        <v>#NUM!</v>
      </c>
    </row>
    <row r="66" spans="1:5">
      <c r="A66" s="88">
        <v>0</v>
      </c>
      <c r="B66" s="88">
        <v>65</v>
      </c>
      <c r="C66" s="88" t="str">
        <v/>
      </c>
      <c r="D66" s="88" t="e">
        <f t="array" ref="D66">SMALL(IF(COUNTIFS(H$3,'Project List'!$F$6:$F$77),MATCH(ROW('Project List'!A70:A141),ROW('Project List'!A70:A141)),""),ROWS($A$1:A65))</f>
        <v>#NUM!</v>
      </c>
      <c r="E66" s="3" t="e">
        <f t="array" ref="E66">INDEX('Project List'!$A$6:$A$77,SMALL(IF(COUNTIFS(H$3,'Project List'!$F$6:$F$77),MATCH(ROW('Project List'!A70:A141),ROW('Project List'!A70:A141)),""),ROWS($A$1:A65)))</f>
        <v>#NUM!</v>
      </c>
    </row>
    <row r="67" spans="1:5">
      <c r="A67" s="88">
        <v>0</v>
      </c>
      <c r="B67" s="88">
        <v>66</v>
      </c>
      <c r="C67" s="88" t="str">
        <v/>
      </c>
      <c r="D67" s="88" t="e">
        <f t="array" ref="D67">SMALL(IF(COUNTIFS(H$3,'Project List'!$F$6:$F$77),MATCH(ROW('Project List'!A71:A142),ROW('Project List'!A71:A142)),""),ROWS($A$1:A66))</f>
        <v>#NUM!</v>
      </c>
      <c r="E67" s="3" t="e">
        <f t="array" ref="E67">INDEX('Project List'!$A$6:$A$77,SMALL(IF(COUNTIFS(H$3,'Project List'!$F$6:$F$77),MATCH(ROW('Project List'!A71:A142),ROW('Project List'!A71:A142)),""),ROWS($A$1:A66)))</f>
        <v>#NUM!</v>
      </c>
    </row>
    <row r="68" spans="1:5">
      <c r="A68" s="88">
        <v>0</v>
      </c>
      <c r="B68" s="88">
        <v>67</v>
      </c>
      <c r="C68" s="88" t="str">
        <v/>
      </c>
      <c r="D68" s="88" t="e">
        <f t="array" ref="D68">SMALL(IF(COUNTIFS(H$3,'Project List'!$F$6:$F$77),MATCH(ROW('Project List'!A72:A143),ROW('Project List'!A72:A143)),""),ROWS($A$1:A67))</f>
        <v>#NUM!</v>
      </c>
      <c r="E68" s="3" t="e">
        <f t="array" ref="E68">INDEX('Project List'!$A$6:$A$77,SMALL(IF(COUNTIFS(H$3,'Project List'!$F$6:$F$77),MATCH(ROW('Project List'!A72:A143),ROW('Project List'!A72:A143)),""),ROWS($A$1:A67)))</f>
        <v>#NUM!</v>
      </c>
    </row>
    <row r="69" spans="1:5">
      <c r="A69" s="88">
        <v>0</v>
      </c>
      <c r="B69" s="88">
        <v>68</v>
      </c>
      <c r="C69" s="88" t="str">
        <v/>
      </c>
      <c r="D69" s="88" t="e">
        <f t="array" ref="D69">SMALL(IF(COUNTIFS(H$3,'Project List'!$F$6:$F$77),MATCH(ROW('Project List'!A73:A144),ROW('Project List'!A73:A144)),""),ROWS($A$1:A68))</f>
        <v>#NUM!</v>
      </c>
      <c r="E69" s="3" t="e">
        <f t="array" ref="E69">INDEX('Project List'!$A$6:$A$77,SMALL(IF(COUNTIFS(H$3,'Project List'!$F$6:$F$77),MATCH(ROW('Project List'!A73:A144),ROW('Project List'!A73:A144)),""),ROWS($A$1:A68)))</f>
        <v>#NUM!</v>
      </c>
    </row>
    <row r="70" spans="1:5">
      <c r="A70" s="88">
        <v>0</v>
      </c>
      <c r="B70" s="88">
        <v>69</v>
      </c>
      <c r="C70" s="88" t="str">
        <v/>
      </c>
      <c r="D70" s="88" t="e">
        <f t="array" ref="D70">SMALL(IF(COUNTIFS(H$3,'Project List'!$F$6:$F$77),MATCH(ROW('Project List'!A74:A145),ROW('Project List'!A74:A145)),""),ROWS($A$1:A69))</f>
        <v>#NUM!</v>
      </c>
      <c r="E70" s="3" t="e">
        <f t="array" ref="E70">INDEX('Project List'!$A$6:$A$77,SMALL(IF(COUNTIFS(H$3,'Project List'!$F$6:$F$77),MATCH(ROW('Project List'!A74:A145),ROW('Project List'!A74:A145)),""),ROWS($A$1:A69)))</f>
        <v>#NUM!</v>
      </c>
    </row>
    <row r="71" spans="1:5">
      <c r="A71" s="88">
        <v>0</v>
      </c>
      <c r="B71" s="88">
        <v>70</v>
      </c>
      <c r="C71" s="88" t="str">
        <v/>
      </c>
      <c r="D71" s="88" t="e">
        <f t="array" ref="D71">SMALL(IF(COUNTIFS(H$3,'Project List'!$F$6:$F$77),MATCH(ROW('Project List'!A75:A146),ROW('Project List'!A75:A146)),""),ROWS($A$1:A70))</f>
        <v>#NUM!</v>
      </c>
      <c r="E71" s="3" t="e">
        <f t="array" ref="E71">INDEX('Project List'!$A$6:$A$77,SMALL(IF(COUNTIFS(H$3,'Project List'!$F$6:$F$77),MATCH(ROW('Project List'!A75:A146),ROW('Project List'!A75:A146)),""),ROWS($A$1:A70)))</f>
        <v>#NUM!</v>
      </c>
    </row>
    <row r="72" spans="1:5">
      <c r="A72" s="88">
        <v>0</v>
      </c>
      <c r="B72" s="88">
        <v>71</v>
      </c>
      <c r="C72" s="88" t="str">
        <v/>
      </c>
      <c r="D72" s="88" t="e">
        <f t="array" ref="D72">SMALL(IF(COUNTIFS(H$3,'Project List'!$F$6:$F$77),MATCH(ROW('Project List'!A76:A147),ROW('Project List'!A76:A147)),""),ROWS($A$1:A71))</f>
        <v>#NUM!</v>
      </c>
      <c r="E72" s="3" t="e">
        <f t="array" ref="E72">INDEX('Project List'!$A$6:$A$77,SMALL(IF(COUNTIFS(H$3,'Project List'!$F$6:$F$77),MATCH(ROW('Project List'!A76:A147),ROW('Project List'!A76:A147)),""),ROWS($A$1:A71)))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45BE-29AA-5F43-A568-DC496CDD6275}">
  <sheetPr>
    <tabColor theme="8"/>
  </sheetPr>
  <dimension ref="A1:H72"/>
  <sheetViews>
    <sheetView showGridLines="0" topLeftCell="A49" zoomScale="80" zoomScaleNormal="80" workbookViewId="0">
      <selection activeCell="A70" sqref="A70"/>
    </sheetView>
  </sheetViews>
  <sheetFormatPr baseColWidth="10" defaultColWidth="8.83203125" defaultRowHeight="15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>
      <c r="A1" s="87" t="s">
        <v>99</v>
      </c>
      <c r="B1" s="87" t="s">
        <v>100</v>
      </c>
      <c r="C1" s="87" t="s">
        <v>101</v>
      </c>
      <c r="D1" s="87" t="s">
        <v>102</v>
      </c>
      <c r="E1" s="87" t="s">
        <v>103</v>
      </c>
    </row>
    <row r="2" spans="1:8">
      <c r="A2" s="88">
        <f t="array" ref="A2:A72">COUNTIFS(H$3,'Project List'!$F$6:$F$77)</f>
        <v>0</v>
      </c>
      <c r="B2" s="88">
        <f t="array" ref="B2:B72">MATCH(ROW('Project List'!A6:A77),ROW('Project List'!A6:A77))</f>
        <v>1</v>
      </c>
      <c r="C2" s="88" t="str">
        <f t="array" ref="C2:C72">IF(COUNTIFS(H$3,'Project List'!$F$6:$F$77),MATCH(ROW('Project List'!A6:A77),ROW('Project List'!A6:A77)),"")</f>
        <v/>
      </c>
      <c r="D2" s="88" t="e">
        <f t="array" ref="D2">SMALL(IF(COUNTIFS(H$3,'Project List'!$F$6:$F$77),MATCH(ROW('Project List'!A6:A77),ROW('Project List'!A6:A77)),""),ROWS($A$1:A1))</f>
        <v>#NUM!</v>
      </c>
      <c r="E2" s="3" t="e">
        <f t="array" ref="E2">INDEX('Project List'!$A$6:$A$77,SMALL(IF(COUNTIFS(H$3,'Project List'!$F$6:$F$77),MATCH(ROW('Project List'!A6:A77),ROW('Project List'!A6:A77)),""),ROWS($A$1:A1)))</f>
        <v>#NUM!</v>
      </c>
      <c r="G2" s="89" t="s">
        <v>104</v>
      </c>
    </row>
    <row r="3" spans="1:8">
      <c r="A3" s="88">
        <v>0</v>
      </c>
      <c r="B3" s="88">
        <v>2</v>
      </c>
      <c r="C3" s="88" t="str">
        <v/>
      </c>
      <c r="D3" s="88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List'!$F$6:$F$77),MATCH(ROW('Project List'!A7:A78),ROW('Project List'!A7:A78)),""),ROWS($A$1:A2)))</f>
        <v>#NUM!</v>
      </c>
      <c r="G3" s="2" t="s">
        <v>105</v>
      </c>
      <c r="H3" s="90" t="s">
        <v>106</v>
      </c>
    </row>
    <row r="4" spans="1:8">
      <c r="A4" s="88">
        <v>0</v>
      </c>
      <c r="B4" s="88">
        <v>3</v>
      </c>
      <c r="C4" s="88" t="str">
        <v/>
      </c>
      <c r="D4" s="88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List'!$F$6:$F$77),MATCH(ROW('Project List'!A8:A79),ROW('Project List'!A8:A79)),""),ROWS($A$1:A3)))</f>
        <v>#NUM!</v>
      </c>
    </row>
    <row r="5" spans="1:8">
      <c r="A5" s="88">
        <v>0</v>
      </c>
      <c r="B5" s="88">
        <v>4</v>
      </c>
      <c r="C5" s="88" t="str">
        <v/>
      </c>
      <c r="D5" s="88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List'!$F$6:$F$77),MATCH(ROW('Project List'!A9:A80),ROW('Project List'!A9:A80)),""),ROWS($A$1:A4)))</f>
        <v>#NUM!</v>
      </c>
    </row>
    <row r="6" spans="1:8">
      <c r="A6" s="88">
        <v>0</v>
      </c>
      <c r="B6" s="88">
        <v>5</v>
      </c>
      <c r="C6" s="88" t="str">
        <v/>
      </c>
      <c r="D6" s="88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List'!$F$6:$F$77),MATCH(ROW('Project List'!A10:A81),ROW('Project List'!A10:A81)),""),ROWS($A$1:A5)))</f>
        <v>#NUM!</v>
      </c>
    </row>
    <row r="7" spans="1:8">
      <c r="A7" s="88">
        <v>0</v>
      </c>
      <c r="B7" s="88">
        <v>6</v>
      </c>
      <c r="C7" s="88" t="str">
        <v/>
      </c>
      <c r="D7" s="88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List'!$F$6:$F$77),MATCH(ROW('Project List'!A11:A82),ROW('Project List'!A11:A82)),""),ROWS($A$1:A6)))</f>
        <v>#NUM!</v>
      </c>
    </row>
    <row r="8" spans="1:8">
      <c r="A8" s="88">
        <v>0</v>
      </c>
      <c r="B8" s="88">
        <v>7</v>
      </c>
      <c r="C8" s="88" t="str">
        <v/>
      </c>
      <c r="D8" s="88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List'!$F$6:$F$77),MATCH(ROW('Project List'!A12:A83),ROW('Project List'!A12:A83)),""),ROWS($A$1:A7)))</f>
        <v>#NUM!</v>
      </c>
    </row>
    <row r="9" spans="1:8">
      <c r="A9" s="88">
        <v>0</v>
      </c>
      <c r="B9" s="88">
        <v>8</v>
      </c>
      <c r="C9" s="88" t="str">
        <v/>
      </c>
      <c r="D9" s="88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List'!$F$6:$F$77),MATCH(ROW('Project List'!A13:A84),ROW('Project List'!A13:A84)),""),ROWS($A$1:A8)))</f>
        <v>#NUM!</v>
      </c>
    </row>
    <row r="10" spans="1:8">
      <c r="A10" s="88">
        <v>0</v>
      </c>
      <c r="B10" s="88">
        <v>9</v>
      </c>
      <c r="C10" s="88" t="str">
        <v/>
      </c>
      <c r="D10" s="88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List'!$F$6:$F$77),MATCH(ROW('Project List'!A14:A85),ROW('Project List'!A14:A85)),""),ROWS($A$1:A9)))</f>
        <v>#NUM!</v>
      </c>
    </row>
    <row r="11" spans="1:8">
      <c r="A11" s="88">
        <v>0</v>
      </c>
      <c r="B11" s="88">
        <v>10</v>
      </c>
      <c r="C11" s="88" t="str">
        <v/>
      </c>
      <c r="D11" s="88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List'!$F$6:$F$77),MATCH(ROW('Project List'!A15:A86),ROW('Project List'!A15:A86)),""),ROWS($A$1:A10)))</f>
        <v>#NUM!</v>
      </c>
    </row>
    <row r="12" spans="1:8">
      <c r="A12" s="88">
        <v>0</v>
      </c>
      <c r="B12" s="88">
        <v>11</v>
      </c>
      <c r="C12" s="88" t="str">
        <v/>
      </c>
      <c r="D12" s="88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List'!$F$6:$F$77),MATCH(ROW('Project List'!A16:A87),ROW('Project List'!A16:A87)),""),ROWS($A$1:A11)))</f>
        <v>#NUM!</v>
      </c>
    </row>
    <row r="13" spans="1:8">
      <c r="A13" s="88">
        <v>0</v>
      </c>
      <c r="B13" s="88">
        <v>12</v>
      </c>
      <c r="C13" s="88" t="str">
        <v/>
      </c>
      <c r="D13" s="88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List'!$F$6:$F$77),MATCH(ROW('Project List'!A17:A88),ROW('Project List'!A17:A88)),""),ROWS($A$1:A12)))</f>
        <v>#NUM!</v>
      </c>
    </row>
    <row r="14" spans="1:8">
      <c r="A14" s="88">
        <v>0</v>
      </c>
      <c r="B14" s="88">
        <v>13</v>
      </c>
      <c r="C14" s="88" t="str">
        <v/>
      </c>
      <c r="D14" s="88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List'!$F$6:$F$77),MATCH(ROW('Project List'!A18:A89),ROW('Project List'!A18:A89)),""),ROWS($A$1:A13)))</f>
        <v>#NUM!</v>
      </c>
    </row>
    <row r="15" spans="1:8">
      <c r="A15" s="88">
        <v>0</v>
      </c>
      <c r="B15" s="88">
        <v>14</v>
      </c>
      <c r="C15" s="88" t="str">
        <v/>
      </c>
      <c r="D15" s="88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List'!$F$6:$F$77),MATCH(ROW('Project List'!A19:A90),ROW('Project List'!A19:A90)),""),ROWS($A$1:A14)))</f>
        <v>#NUM!</v>
      </c>
    </row>
    <row r="16" spans="1:8">
      <c r="A16" s="88">
        <v>0</v>
      </c>
      <c r="B16" s="88">
        <v>15</v>
      </c>
      <c r="C16" s="88" t="str">
        <v/>
      </c>
      <c r="D16" s="88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List'!$F$6:$F$77),MATCH(ROW('Project List'!A20:A91),ROW('Project List'!A20:A91)),""),ROWS($A$1:A15)))</f>
        <v>#NUM!</v>
      </c>
    </row>
    <row r="17" spans="1:5">
      <c r="A17" s="88">
        <v>0</v>
      </c>
      <c r="B17" s="88">
        <v>16</v>
      </c>
      <c r="C17" s="88" t="str">
        <v/>
      </c>
      <c r="D17" s="88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List'!$F$6:$F$77),MATCH(ROW('Project List'!A21:A92),ROW('Project List'!A21:A92)),""),ROWS($A$1:A16)))</f>
        <v>#NUM!</v>
      </c>
    </row>
    <row r="18" spans="1:5">
      <c r="A18" s="88">
        <v>0</v>
      </c>
      <c r="B18" s="88">
        <v>17</v>
      </c>
      <c r="C18" s="88" t="str">
        <v/>
      </c>
      <c r="D18" s="88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List'!$F$6:$F$77),MATCH(ROW('Project List'!A22:A93),ROW('Project List'!A22:A93)),""),ROWS($A$1:A17)))</f>
        <v>#NUM!</v>
      </c>
    </row>
    <row r="19" spans="1:5">
      <c r="A19" s="88">
        <v>0</v>
      </c>
      <c r="B19" s="88">
        <v>18</v>
      </c>
      <c r="C19" s="88" t="str">
        <v/>
      </c>
      <c r="D19" s="88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List'!$F$6:$F$77),MATCH(ROW('Project List'!A23:A94),ROW('Project List'!A23:A94)),""),ROWS($A$1:A18)))</f>
        <v>#NUM!</v>
      </c>
    </row>
    <row r="20" spans="1:5">
      <c r="A20" s="88">
        <v>0</v>
      </c>
      <c r="B20" s="88">
        <v>19</v>
      </c>
      <c r="C20" s="88" t="str">
        <v/>
      </c>
      <c r="D20" s="88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List'!$F$6:$F$77),MATCH(ROW('Project List'!A24:A95),ROW('Project List'!A24:A95)),""),ROWS($A$1:A19)))</f>
        <v>#NUM!</v>
      </c>
    </row>
    <row r="21" spans="1:5">
      <c r="A21" s="88">
        <v>0</v>
      </c>
      <c r="B21" s="88">
        <v>20</v>
      </c>
      <c r="C21" s="88" t="str">
        <v/>
      </c>
      <c r="D21" s="88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List'!$F$6:$F$77),MATCH(ROW('Project List'!A25:A96),ROW('Project List'!A25:A96)),""),ROWS($A$1:A20)))</f>
        <v>#NUM!</v>
      </c>
    </row>
    <row r="22" spans="1:5">
      <c r="A22" s="88">
        <v>0</v>
      </c>
      <c r="B22" s="88">
        <v>21</v>
      </c>
      <c r="C22" s="88" t="str">
        <v/>
      </c>
      <c r="D22" s="88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List'!$F$6:$F$77),MATCH(ROW('Project List'!A26:A97),ROW('Project List'!A26:A97)),""),ROWS($A$1:A21)))</f>
        <v>#NUM!</v>
      </c>
    </row>
    <row r="23" spans="1:5">
      <c r="A23" s="88">
        <v>0</v>
      </c>
      <c r="B23" s="88">
        <v>22</v>
      </c>
      <c r="C23" s="88" t="str">
        <v/>
      </c>
      <c r="D23" s="88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List'!$F$6:$F$77),MATCH(ROW('Project List'!A27:A98),ROW('Project List'!A27:A98)),""),ROWS($A$1:A22)))</f>
        <v>#NUM!</v>
      </c>
    </row>
    <row r="24" spans="1:5">
      <c r="A24" s="88">
        <v>0</v>
      </c>
      <c r="B24" s="88">
        <v>23</v>
      </c>
      <c r="C24" s="88" t="str">
        <v/>
      </c>
      <c r="D24" s="88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List'!$F$6:$F$77),MATCH(ROW('Project List'!A28:A99),ROW('Project List'!A28:A99)),""),ROWS($A$1:A23)))</f>
        <v>#NUM!</v>
      </c>
    </row>
    <row r="25" spans="1:5">
      <c r="A25" s="88">
        <v>0</v>
      </c>
      <c r="B25" s="88">
        <v>24</v>
      </c>
      <c r="C25" s="88" t="str">
        <v/>
      </c>
      <c r="D25" s="88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List'!$F$6:$F$77),MATCH(ROW('Project List'!A29:A100),ROW('Project List'!A29:A100)),""),ROWS($A$1:A24)))</f>
        <v>#NUM!</v>
      </c>
    </row>
    <row r="26" spans="1:5">
      <c r="A26" s="88">
        <v>0</v>
      </c>
      <c r="B26" s="88">
        <v>25</v>
      </c>
      <c r="C26" s="88" t="str">
        <v/>
      </c>
      <c r="D26" s="88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List'!$F$6:$F$77),MATCH(ROW('Project List'!A30:A101),ROW('Project List'!A30:A101)),""),ROWS($A$1:A25)))</f>
        <v>#NUM!</v>
      </c>
    </row>
    <row r="27" spans="1:5">
      <c r="A27" s="88">
        <v>0</v>
      </c>
      <c r="B27" s="88">
        <v>26</v>
      </c>
      <c r="C27" s="88" t="str">
        <v/>
      </c>
      <c r="D27" s="88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List'!$F$6:$F$77),MATCH(ROW('Project List'!A31:A102),ROW('Project List'!A31:A102)),""),ROWS($A$1:A26)))</f>
        <v>#NUM!</v>
      </c>
    </row>
    <row r="28" spans="1:5">
      <c r="A28" s="88">
        <v>0</v>
      </c>
      <c r="B28" s="88">
        <v>27</v>
      </c>
      <c r="C28" s="88" t="str">
        <v/>
      </c>
      <c r="D28" s="88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List'!$F$6:$F$77),MATCH(ROW('Project List'!A32:A103),ROW('Project List'!A32:A103)),""),ROWS($A$1:A27)))</f>
        <v>#NUM!</v>
      </c>
    </row>
    <row r="29" spans="1:5">
      <c r="A29" s="88">
        <v>0</v>
      </c>
      <c r="B29" s="88">
        <v>28</v>
      </c>
      <c r="C29" s="88" t="str">
        <v/>
      </c>
      <c r="D29" s="88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List'!$F$6:$F$77),MATCH(ROW('Project List'!A33:A104),ROW('Project List'!A33:A104)),""),ROWS($A$1:A28)))</f>
        <v>#NUM!</v>
      </c>
    </row>
    <row r="30" spans="1:5">
      <c r="A30" s="88">
        <v>0</v>
      </c>
      <c r="B30" s="88">
        <v>29</v>
      </c>
      <c r="C30" s="88" t="str">
        <v/>
      </c>
      <c r="D30" s="88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List'!$F$6:$F$77),MATCH(ROW('Project List'!A34:A105),ROW('Project List'!A34:A105)),""),ROWS($A$1:A29)))</f>
        <v>#NUM!</v>
      </c>
    </row>
    <row r="31" spans="1:5">
      <c r="A31" s="88">
        <v>0</v>
      </c>
      <c r="B31" s="88">
        <v>30</v>
      </c>
      <c r="C31" s="88" t="str">
        <v/>
      </c>
      <c r="D31" s="88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List'!$F$6:$F$77),MATCH(ROW('Project List'!A35:A106),ROW('Project List'!A35:A106)),""),ROWS($A$1:A30)))</f>
        <v>#NUM!</v>
      </c>
    </row>
    <row r="32" spans="1:5">
      <c r="A32" s="88">
        <v>0</v>
      </c>
      <c r="B32" s="88">
        <v>31</v>
      </c>
      <c r="C32" s="88" t="str">
        <v/>
      </c>
      <c r="D32" s="88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List'!$F$6:$F$77),MATCH(ROW('Project List'!A36:A107),ROW('Project List'!A36:A107)),""),ROWS($A$1:A31)))</f>
        <v>#NUM!</v>
      </c>
    </row>
    <row r="33" spans="1:5">
      <c r="A33" s="88">
        <v>0</v>
      </c>
      <c r="B33" s="88">
        <v>32</v>
      </c>
      <c r="C33" s="88" t="str">
        <v/>
      </c>
      <c r="D33" s="88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List'!$F$6:$F$77),MATCH(ROW('Project List'!A37:A108),ROW('Project List'!A37:A108)),""),ROWS($A$1:A32)))</f>
        <v>#NUM!</v>
      </c>
    </row>
    <row r="34" spans="1:5">
      <c r="A34" s="88">
        <v>0</v>
      </c>
      <c r="B34" s="88">
        <v>33</v>
      </c>
      <c r="C34" s="88" t="str">
        <v/>
      </c>
      <c r="D34" s="88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List'!$F$6:$F$77),MATCH(ROW('Project List'!A38:A109),ROW('Project List'!A38:A109)),""),ROWS($A$1:A33)))</f>
        <v>#NUM!</v>
      </c>
    </row>
    <row r="35" spans="1:5">
      <c r="A35" s="88">
        <v>0</v>
      </c>
      <c r="B35" s="88">
        <v>34</v>
      </c>
      <c r="C35" s="88" t="str">
        <v/>
      </c>
      <c r="D35" s="88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List'!$F$6:$F$77),MATCH(ROW('Project List'!A39:A110),ROW('Project List'!A39:A110)),""),ROWS($A$1:A34)))</f>
        <v>#NUM!</v>
      </c>
    </row>
    <row r="36" spans="1:5">
      <c r="A36" s="88">
        <v>0</v>
      </c>
      <c r="B36" s="88">
        <v>35</v>
      </c>
      <c r="C36" s="88" t="str">
        <v/>
      </c>
      <c r="D36" s="88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List'!$F$6:$F$77),MATCH(ROW('Project List'!A40:A111),ROW('Project List'!A40:A111)),""),ROWS($A$1:A35)))</f>
        <v>#NUM!</v>
      </c>
    </row>
    <row r="37" spans="1:5">
      <c r="A37" s="88">
        <v>0</v>
      </c>
      <c r="B37" s="88">
        <v>36</v>
      </c>
      <c r="C37" s="88" t="str">
        <v/>
      </c>
      <c r="D37" s="88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List'!$F$6:$F$77),MATCH(ROW('Project List'!A41:A112),ROW('Project List'!A41:A112)),""),ROWS($A$1:A36)))</f>
        <v>#NUM!</v>
      </c>
    </row>
    <row r="38" spans="1:5">
      <c r="A38" s="88">
        <v>0</v>
      </c>
      <c r="B38" s="88">
        <v>37</v>
      </c>
      <c r="C38" s="88" t="str">
        <v/>
      </c>
      <c r="D38" s="88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List'!$F$6:$F$77),MATCH(ROW('Project List'!A42:A113),ROW('Project List'!A42:A113)),""),ROWS($A$1:A37)))</f>
        <v>#NUM!</v>
      </c>
    </row>
    <row r="39" spans="1:5">
      <c r="A39" s="88">
        <v>0</v>
      </c>
      <c r="B39" s="88">
        <v>38</v>
      </c>
      <c r="C39" s="88" t="str">
        <v/>
      </c>
      <c r="D39" s="88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List'!$F$6:$F$77),MATCH(ROW('Project List'!A43:A114),ROW('Project List'!A43:A114)),""),ROWS($A$1:A38)))</f>
        <v>#NUM!</v>
      </c>
    </row>
    <row r="40" spans="1:5">
      <c r="A40" s="88">
        <v>0</v>
      </c>
      <c r="B40" s="88">
        <v>39</v>
      </c>
      <c r="C40" s="88" t="str">
        <v/>
      </c>
      <c r="D40" s="88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List'!$F$6:$F$77),MATCH(ROW('Project List'!A44:A115),ROW('Project List'!A44:A115)),""),ROWS($A$1:A39)))</f>
        <v>#NUM!</v>
      </c>
    </row>
    <row r="41" spans="1:5">
      <c r="A41" s="88">
        <v>0</v>
      </c>
      <c r="B41" s="88">
        <v>40</v>
      </c>
      <c r="C41" s="88" t="str">
        <v/>
      </c>
      <c r="D41" s="88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List'!$F$6:$F$77),MATCH(ROW('Project List'!A45:A116),ROW('Project List'!A45:A116)),""),ROWS($A$1:A40)))</f>
        <v>#NUM!</v>
      </c>
    </row>
    <row r="42" spans="1:5">
      <c r="A42" s="88">
        <v>0</v>
      </c>
      <c r="B42" s="88">
        <v>41</v>
      </c>
      <c r="C42" s="88" t="str">
        <v/>
      </c>
      <c r="D42" s="88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List'!$F$6:$F$77),MATCH(ROW('Project List'!A46:A117),ROW('Project List'!A46:A117)),""),ROWS($A$1:A41)))</f>
        <v>#NUM!</v>
      </c>
    </row>
    <row r="43" spans="1:5">
      <c r="A43" s="88">
        <v>0</v>
      </c>
      <c r="B43" s="88">
        <v>42</v>
      </c>
      <c r="C43" s="88" t="str">
        <v/>
      </c>
      <c r="D43" s="88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List'!$F$6:$F$77),MATCH(ROW('Project List'!A47:A118),ROW('Project List'!A47:A118)),""),ROWS($A$1:A42)))</f>
        <v>#NUM!</v>
      </c>
    </row>
    <row r="44" spans="1:5">
      <c r="A44" s="88">
        <v>0</v>
      </c>
      <c r="B44" s="88">
        <v>43</v>
      </c>
      <c r="C44" s="88" t="str">
        <v/>
      </c>
      <c r="D44" s="88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List'!$F$6:$F$77),MATCH(ROW('Project List'!A48:A119),ROW('Project List'!A48:A119)),""),ROWS($A$1:A43)))</f>
        <v>#NUM!</v>
      </c>
    </row>
    <row r="45" spans="1:5">
      <c r="A45" s="88">
        <v>0</v>
      </c>
      <c r="B45" s="88">
        <v>44</v>
      </c>
      <c r="C45" s="88" t="str">
        <v/>
      </c>
      <c r="D45" s="88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List'!$F$6:$F$77),MATCH(ROW('Project List'!A49:A120),ROW('Project List'!A49:A120)),""),ROWS($A$1:A44)))</f>
        <v>#NUM!</v>
      </c>
    </row>
    <row r="46" spans="1:5">
      <c r="A46" s="88">
        <v>0</v>
      </c>
      <c r="B46" s="88">
        <v>45</v>
      </c>
      <c r="C46" s="88" t="str">
        <v/>
      </c>
      <c r="D46" s="88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List'!$F$6:$F$77),MATCH(ROW('Project List'!A50:A121),ROW('Project List'!A50:A121)),""),ROWS($A$1:A45)))</f>
        <v>#NUM!</v>
      </c>
    </row>
    <row r="47" spans="1:5">
      <c r="A47" s="88">
        <v>0</v>
      </c>
      <c r="B47" s="88">
        <v>46</v>
      </c>
      <c r="C47" s="88" t="str">
        <v/>
      </c>
      <c r="D47" s="88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List'!$F$6:$F$77),MATCH(ROW('Project List'!A51:A122),ROW('Project List'!A51:A122)),""),ROWS($A$1:A46)))</f>
        <v>#NUM!</v>
      </c>
    </row>
    <row r="48" spans="1:5">
      <c r="A48" s="88">
        <v>0</v>
      </c>
      <c r="B48" s="88">
        <v>47</v>
      </c>
      <c r="C48" s="88" t="str">
        <v/>
      </c>
      <c r="D48" s="88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List'!$F$6:$F$77),MATCH(ROW('Project List'!A52:A123),ROW('Project List'!A52:A123)),""),ROWS($A$1:A47)))</f>
        <v>#NUM!</v>
      </c>
    </row>
    <row r="49" spans="1:5">
      <c r="A49" s="88">
        <v>0</v>
      </c>
      <c r="B49" s="88">
        <v>48</v>
      </c>
      <c r="C49" s="88" t="str">
        <v/>
      </c>
      <c r="D49" s="88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List'!$F$6:$F$77),MATCH(ROW('Project List'!A53:A124),ROW('Project List'!A53:A124)),""),ROWS($A$1:A48)))</f>
        <v>#NUM!</v>
      </c>
    </row>
    <row r="50" spans="1:5">
      <c r="A50" s="88">
        <v>0</v>
      </c>
      <c r="B50" s="88">
        <v>49</v>
      </c>
      <c r="C50" s="88" t="str">
        <v/>
      </c>
      <c r="D50" s="88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List'!$F$6:$F$77),MATCH(ROW('Project List'!A54:A125),ROW('Project List'!A54:A125)),""),ROWS($A$1:A49)))</f>
        <v>#NUM!</v>
      </c>
    </row>
    <row r="51" spans="1:5">
      <c r="A51" s="88">
        <v>0</v>
      </c>
      <c r="B51" s="88">
        <v>50</v>
      </c>
      <c r="C51" s="88" t="str">
        <v/>
      </c>
      <c r="D51" s="88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List'!$F$6:$F$77),MATCH(ROW('Project List'!A55:A126),ROW('Project List'!A55:A126)),""),ROWS($A$1:A50)))</f>
        <v>#NUM!</v>
      </c>
    </row>
    <row r="52" spans="1:5">
      <c r="A52" s="88">
        <v>0</v>
      </c>
      <c r="B52" s="88">
        <v>51</v>
      </c>
      <c r="C52" s="88" t="str">
        <v/>
      </c>
      <c r="D52" s="88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List'!$F$6:$F$77),MATCH(ROW('Project List'!A56:A127),ROW('Project List'!A56:A127)),""),ROWS($A$1:A51)))</f>
        <v>#NUM!</v>
      </c>
    </row>
    <row r="53" spans="1:5">
      <c r="A53" s="88">
        <v>0</v>
      </c>
      <c r="B53" s="88">
        <v>52</v>
      </c>
      <c r="C53" s="88" t="str">
        <v/>
      </c>
      <c r="D53" s="88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List'!$F$6:$F$77),MATCH(ROW('Project List'!A57:A128),ROW('Project List'!A57:A128)),""),ROWS($A$1:A52)))</f>
        <v>#NUM!</v>
      </c>
    </row>
    <row r="54" spans="1:5">
      <c r="A54" s="88">
        <v>0</v>
      </c>
      <c r="B54" s="88">
        <v>53</v>
      </c>
      <c r="C54" s="88" t="str">
        <v/>
      </c>
      <c r="D54" s="88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List'!$F$6:$F$77),MATCH(ROW('Project List'!A58:A129),ROW('Project List'!A58:A129)),""),ROWS($A$1:A53)))</f>
        <v>#NUM!</v>
      </c>
    </row>
    <row r="55" spans="1:5">
      <c r="A55" s="88">
        <v>0</v>
      </c>
      <c r="B55" s="88">
        <v>54</v>
      </c>
      <c r="C55" s="88" t="str">
        <v/>
      </c>
      <c r="D55" s="88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List'!$F$6:$F$77),MATCH(ROW('Project List'!A59:A130),ROW('Project List'!A59:A130)),""),ROWS($A$1:A54)))</f>
        <v>#NUM!</v>
      </c>
    </row>
    <row r="56" spans="1:5">
      <c r="A56" s="88">
        <v>0</v>
      </c>
      <c r="B56" s="88">
        <v>55</v>
      </c>
      <c r="C56" s="88" t="str">
        <v/>
      </c>
      <c r="D56" s="88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List'!$F$6:$F$77),MATCH(ROW('Project List'!A60:A131),ROW('Project List'!A60:A131)),""),ROWS($A$1:A55)))</f>
        <v>#NUM!</v>
      </c>
    </row>
    <row r="57" spans="1:5">
      <c r="A57" s="88">
        <v>0</v>
      </c>
      <c r="B57" s="88">
        <v>56</v>
      </c>
      <c r="C57" s="88" t="str">
        <v/>
      </c>
      <c r="D57" s="88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List'!$F$6:$F$77),MATCH(ROW('Project List'!A61:A132),ROW('Project List'!A61:A132)),""),ROWS($A$1:A56)))</f>
        <v>#NUM!</v>
      </c>
    </row>
    <row r="58" spans="1:5">
      <c r="A58" s="88">
        <v>0</v>
      </c>
      <c r="B58" s="88">
        <v>57</v>
      </c>
      <c r="C58" s="88" t="str">
        <v/>
      </c>
      <c r="D58" s="88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List'!$F$6:$F$77),MATCH(ROW('Project List'!A62:A133),ROW('Project List'!A62:A133)),""),ROWS($A$1:A57)))</f>
        <v>#NUM!</v>
      </c>
    </row>
    <row r="59" spans="1:5">
      <c r="A59" s="88">
        <v>0</v>
      </c>
      <c r="B59" s="88">
        <v>58</v>
      </c>
      <c r="C59" s="88" t="str">
        <v/>
      </c>
      <c r="D59" s="88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List'!$F$6:$F$77),MATCH(ROW('Project List'!A63:A134),ROW('Project List'!A63:A134)),""),ROWS($A$1:A58)))</f>
        <v>#NUM!</v>
      </c>
    </row>
    <row r="60" spans="1:5">
      <c r="A60" s="88">
        <v>0</v>
      </c>
      <c r="B60" s="88">
        <v>59</v>
      </c>
      <c r="C60" s="88" t="str">
        <v/>
      </c>
      <c r="D60" s="88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List'!$F$6:$F$77),MATCH(ROW('Project List'!A64:A135),ROW('Project List'!A64:A135)),""),ROWS($A$1:A59)))</f>
        <v>#NUM!</v>
      </c>
    </row>
    <row r="61" spans="1:5">
      <c r="A61" s="88">
        <v>0</v>
      </c>
      <c r="B61" s="88">
        <v>60</v>
      </c>
      <c r="C61" s="88" t="str">
        <v/>
      </c>
      <c r="D61" s="88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List'!$F$6:$F$77),MATCH(ROW('Project List'!A65:A136),ROW('Project List'!A65:A136)),""),ROWS($A$1:A60)))</f>
        <v>#NUM!</v>
      </c>
    </row>
    <row r="62" spans="1:5">
      <c r="A62" s="88">
        <v>0</v>
      </c>
      <c r="B62" s="88">
        <v>61</v>
      </c>
      <c r="C62" s="88" t="str">
        <v/>
      </c>
      <c r="D62" s="88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List'!$F$6:$F$77),MATCH(ROW('Project List'!A66:A137),ROW('Project List'!A66:A137)),""),ROWS($A$1:A61)))</f>
        <v>#NUM!</v>
      </c>
    </row>
    <row r="63" spans="1:5">
      <c r="A63" s="88">
        <v>0</v>
      </c>
      <c r="B63" s="88">
        <v>62</v>
      </c>
      <c r="C63" s="88" t="str">
        <v/>
      </c>
      <c r="D63" s="88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List'!$F$6:$F$77),MATCH(ROW('Project List'!A67:A138),ROW('Project List'!A67:A138)),""),ROWS($A$1:A62)))</f>
        <v>#NUM!</v>
      </c>
    </row>
    <row r="64" spans="1:5">
      <c r="A64" s="88">
        <v>0</v>
      </c>
      <c r="B64" s="88">
        <v>63</v>
      </c>
      <c r="C64" s="88" t="str">
        <v/>
      </c>
      <c r="D64" s="88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List'!$F$6:$F$77),MATCH(ROW('Project List'!A68:A139),ROW('Project List'!A68:A139)),""),ROWS($A$1:A63)))</f>
        <v>#NUM!</v>
      </c>
    </row>
    <row r="65" spans="1:5">
      <c r="A65" s="88">
        <v>0</v>
      </c>
      <c r="B65" s="88">
        <v>64</v>
      </c>
      <c r="C65" s="88" t="str">
        <v/>
      </c>
      <c r="D65" s="88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List'!$F$6:$F$77),MATCH(ROW('Project List'!A69:A140),ROW('Project List'!A69:A140)),""),ROWS($A$1:A64)))</f>
        <v>#NUM!</v>
      </c>
    </row>
    <row r="66" spans="1:5">
      <c r="A66" s="88">
        <v>0</v>
      </c>
      <c r="B66" s="88">
        <v>65</v>
      </c>
      <c r="C66" s="88" t="str">
        <v/>
      </c>
      <c r="D66" s="88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List'!$F$6:$F$77),MATCH(ROW('Project List'!A70:A141),ROW('Project List'!A70:A141)),""),ROWS($A$1:A65)))</f>
        <v>#NUM!</v>
      </c>
    </row>
    <row r="67" spans="1:5">
      <c r="A67" s="88">
        <v>0</v>
      </c>
      <c r="B67" s="88">
        <v>66</v>
      </c>
      <c r="C67" s="88" t="str">
        <v/>
      </c>
      <c r="D67" s="88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List'!$F$6:$F$77),MATCH(ROW('Project List'!A71:A142),ROW('Project List'!A71:A142)),""),ROWS($A$1:A66)))</f>
        <v>#NUM!</v>
      </c>
    </row>
    <row r="68" spans="1:5">
      <c r="A68" s="88">
        <v>0</v>
      </c>
      <c r="B68" s="88">
        <v>67</v>
      </c>
      <c r="C68" s="88" t="str">
        <v/>
      </c>
      <c r="D68" s="88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List'!$F$6:$F$77),MATCH(ROW('Project List'!A72:A143),ROW('Project List'!A72:A143)),""),ROWS($A$1:A67)))</f>
        <v>#NUM!</v>
      </c>
    </row>
    <row r="69" spans="1:5">
      <c r="A69" s="88">
        <v>0</v>
      </c>
      <c r="B69" s="88">
        <v>68</v>
      </c>
      <c r="C69" s="88" t="str">
        <v/>
      </c>
      <c r="D69" s="88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List'!$F$6:$F$77),MATCH(ROW('Project List'!A73:A144),ROW('Project List'!A73:A144)),""),ROWS($A$1:A68)))</f>
        <v>#NUM!</v>
      </c>
    </row>
    <row r="70" spans="1:5">
      <c r="A70" s="88">
        <v>0</v>
      </c>
      <c r="B70" s="88">
        <v>69</v>
      </c>
      <c r="C70" s="88" t="str">
        <v/>
      </c>
      <c r="D70" s="88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List'!$F$6:$F$77),MATCH(ROW('Project List'!A74:A145),ROW('Project List'!A74:A145)),""),ROWS($A$1:A69)))</f>
        <v>#NUM!</v>
      </c>
    </row>
    <row r="71" spans="1:5">
      <c r="A71" s="88">
        <v>0</v>
      </c>
      <c r="B71" s="88">
        <v>70</v>
      </c>
      <c r="C71" s="88" t="str">
        <v/>
      </c>
      <c r="D71" s="88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List'!$F$6:$F$77),MATCH(ROW('Project List'!A75:A146),ROW('Project List'!A75:A146)),""),ROWS($A$1:A70)))</f>
        <v>#NUM!</v>
      </c>
    </row>
    <row r="72" spans="1:5">
      <c r="A72" s="88">
        <v>0</v>
      </c>
      <c r="B72" s="88">
        <v>71</v>
      </c>
      <c r="C72" s="88" t="str">
        <v/>
      </c>
      <c r="D72" s="88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List'!$F$6:$F$77),MATCH(ROW('Project List'!A76:A147),ROW('Project List'!A76:A147)),""),ROWS($A$1:A71)))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8DB-358A-5B40-BE6F-23BFB8F2D20F}">
  <sheetPr>
    <tabColor theme="8"/>
  </sheetPr>
  <dimension ref="A1:H72"/>
  <sheetViews>
    <sheetView showGridLines="0" topLeftCell="A33" zoomScale="80" zoomScaleNormal="80" workbookViewId="0">
      <selection activeCell="F65" sqref="F65"/>
    </sheetView>
  </sheetViews>
  <sheetFormatPr baseColWidth="10" defaultColWidth="8.83203125" defaultRowHeight="15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>
      <c r="A1" s="87" t="s">
        <v>99</v>
      </c>
      <c r="B1" s="87" t="s">
        <v>100</v>
      </c>
      <c r="C1" s="87" t="s">
        <v>101</v>
      </c>
      <c r="D1" s="87" t="s">
        <v>102</v>
      </c>
      <c r="E1" s="87" t="s">
        <v>103</v>
      </c>
    </row>
    <row r="2" spans="1:8">
      <c r="A2" s="88">
        <f t="array" ref="A2:A72">COUNTIFS(H$3,'Project List'!$F$6:$F$77)</f>
        <v>0</v>
      </c>
      <c r="B2" s="88">
        <f t="array" ref="B2:B72">MATCH(ROW('Project List'!A6:A77),ROW('Project List'!A6:A77))</f>
        <v>1</v>
      </c>
      <c r="C2" s="88" t="str">
        <f t="array" ref="C2:C72">IF(COUNTIFS(H$3,'Project List'!$F$6:$F$77),MATCH(ROW('Project List'!A6:A77),ROW('Project List'!A6:A77)),"")</f>
        <v/>
      </c>
      <c r="D2" s="88" t="e">
        <f t="array" ref="D2">SMALL(IF(COUNTIFS(H$3,'Project List'!$F$6:$F$77),MATCH(ROW('Project List'!A6:A77),ROW('Project List'!A6:A77)),""),ROWS($A$1:A1))</f>
        <v>#NUM!</v>
      </c>
      <c r="E2" s="3" t="e">
        <f t="array" ref="E2">INDEX('Project List'!$A$6:$A$77,SMALL(IF(COUNTIFS(H$3,'Project List'!$F$6:$F$77),MATCH(ROW('Project List'!A6:A77),ROW('Project List'!A6:A77)),""),ROWS($A$1:A1)))</f>
        <v>#NUM!</v>
      </c>
      <c r="G2" s="89" t="s">
        <v>104</v>
      </c>
    </row>
    <row r="3" spans="1:8">
      <c r="A3" s="88">
        <v>0</v>
      </c>
      <c r="B3" s="88">
        <v>2</v>
      </c>
      <c r="C3" s="88" t="str">
        <v/>
      </c>
      <c r="D3" s="88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List'!$F$6:$F$77),MATCH(ROW('Project List'!A7:A78),ROW('Project List'!A7:A78)),""),ROWS($A$1:A2)))</f>
        <v>#NUM!</v>
      </c>
      <c r="G3" s="2" t="s">
        <v>105</v>
      </c>
      <c r="H3" s="90" t="s">
        <v>97</v>
      </c>
    </row>
    <row r="4" spans="1:8">
      <c r="A4" s="88">
        <v>0</v>
      </c>
      <c r="B4" s="88">
        <v>3</v>
      </c>
      <c r="C4" s="88" t="str">
        <v/>
      </c>
      <c r="D4" s="88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List'!$F$6:$F$77),MATCH(ROW('Project List'!A8:A79),ROW('Project List'!A8:A79)),""),ROWS($A$1:A3)))</f>
        <v>#NUM!</v>
      </c>
    </row>
    <row r="5" spans="1:8">
      <c r="A5" s="88">
        <v>0</v>
      </c>
      <c r="B5" s="88">
        <v>4</v>
      </c>
      <c r="C5" s="88" t="str">
        <v/>
      </c>
      <c r="D5" s="88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List'!$F$6:$F$77),MATCH(ROW('Project List'!A9:A80),ROW('Project List'!A9:A80)),""),ROWS($A$1:A4)))</f>
        <v>#NUM!</v>
      </c>
    </row>
    <row r="6" spans="1:8">
      <c r="A6" s="88">
        <v>0</v>
      </c>
      <c r="B6" s="88">
        <v>5</v>
      </c>
      <c r="C6" s="88" t="str">
        <v/>
      </c>
      <c r="D6" s="88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List'!$F$6:$F$77),MATCH(ROW('Project List'!A10:A81),ROW('Project List'!A10:A81)),""),ROWS($A$1:A5)))</f>
        <v>#NUM!</v>
      </c>
    </row>
    <row r="7" spans="1:8">
      <c r="A7" s="88">
        <v>0</v>
      </c>
      <c r="B7" s="88">
        <v>6</v>
      </c>
      <c r="C7" s="88" t="str">
        <v/>
      </c>
      <c r="D7" s="88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List'!$F$6:$F$77),MATCH(ROW('Project List'!A11:A82),ROW('Project List'!A11:A82)),""),ROWS($A$1:A6)))</f>
        <v>#NUM!</v>
      </c>
    </row>
    <row r="8" spans="1:8">
      <c r="A8" s="88">
        <v>0</v>
      </c>
      <c r="B8" s="88">
        <v>7</v>
      </c>
      <c r="C8" s="88" t="str">
        <v/>
      </c>
      <c r="D8" s="88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List'!$F$6:$F$77),MATCH(ROW('Project List'!A12:A83),ROW('Project List'!A12:A83)),""),ROWS($A$1:A7)))</f>
        <v>#NUM!</v>
      </c>
    </row>
    <row r="9" spans="1:8">
      <c r="A9" s="88">
        <v>0</v>
      </c>
      <c r="B9" s="88">
        <v>8</v>
      </c>
      <c r="C9" s="88" t="str">
        <v/>
      </c>
      <c r="D9" s="88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List'!$F$6:$F$77),MATCH(ROW('Project List'!A13:A84),ROW('Project List'!A13:A84)),""),ROWS($A$1:A8)))</f>
        <v>#NUM!</v>
      </c>
    </row>
    <row r="10" spans="1:8">
      <c r="A10" s="88">
        <v>0</v>
      </c>
      <c r="B10" s="88">
        <v>9</v>
      </c>
      <c r="C10" s="88" t="str">
        <v/>
      </c>
      <c r="D10" s="88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List'!$F$6:$F$77),MATCH(ROW('Project List'!A14:A85),ROW('Project List'!A14:A85)),""),ROWS($A$1:A9)))</f>
        <v>#NUM!</v>
      </c>
    </row>
    <row r="11" spans="1:8">
      <c r="A11" s="88">
        <v>0</v>
      </c>
      <c r="B11" s="88">
        <v>10</v>
      </c>
      <c r="C11" s="88" t="str">
        <v/>
      </c>
      <c r="D11" s="88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List'!$F$6:$F$77),MATCH(ROW('Project List'!A15:A86),ROW('Project List'!A15:A86)),""),ROWS($A$1:A10)))</f>
        <v>#NUM!</v>
      </c>
    </row>
    <row r="12" spans="1:8">
      <c r="A12" s="88">
        <v>0</v>
      </c>
      <c r="B12" s="88">
        <v>11</v>
      </c>
      <c r="C12" s="88" t="str">
        <v/>
      </c>
      <c r="D12" s="88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List'!$F$6:$F$77),MATCH(ROW('Project List'!A16:A87),ROW('Project List'!A16:A87)),""),ROWS($A$1:A11)))</f>
        <v>#NUM!</v>
      </c>
    </row>
    <row r="13" spans="1:8">
      <c r="A13" s="88">
        <v>0</v>
      </c>
      <c r="B13" s="88">
        <v>12</v>
      </c>
      <c r="C13" s="88" t="str">
        <v/>
      </c>
      <c r="D13" s="88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List'!$F$6:$F$77),MATCH(ROW('Project List'!A17:A88),ROW('Project List'!A17:A88)),""),ROWS($A$1:A12)))</f>
        <v>#NUM!</v>
      </c>
    </row>
    <row r="14" spans="1:8">
      <c r="A14" s="88">
        <v>0</v>
      </c>
      <c r="B14" s="88">
        <v>13</v>
      </c>
      <c r="C14" s="88" t="str">
        <v/>
      </c>
      <c r="D14" s="88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List'!$F$6:$F$77),MATCH(ROW('Project List'!A18:A89),ROW('Project List'!A18:A89)),""),ROWS($A$1:A13)))</f>
        <v>#NUM!</v>
      </c>
    </row>
    <row r="15" spans="1:8">
      <c r="A15" s="88">
        <v>0</v>
      </c>
      <c r="B15" s="88">
        <v>14</v>
      </c>
      <c r="C15" s="88" t="str">
        <v/>
      </c>
      <c r="D15" s="88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List'!$F$6:$F$77),MATCH(ROW('Project List'!A19:A90),ROW('Project List'!A19:A90)),""),ROWS($A$1:A14)))</f>
        <v>#NUM!</v>
      </c>
    </row>
    <row r="16" spans="1:8">
      <c r="A16" s="88">
        <v>0</v>
      </c>
      <c r="B16" s="88">
        <v>15</v>
      </c>
      <c r="C16" s="88" t="str">
        <v/>
      </c>
      <c r="D16" s="88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List'!$F$6:$F$77),MATCH(ROW('Project List'!A20:A91),ROW('Project List'!A20:A91)),""),ROWS($A$1:A15)))</f>
        <v>#NUM!</v>
      </c>
    </row>
    <row r="17" spans="1:5">
      <c r="A17" s="88">
        <v>0</v>
      </c>
      <c r="B17" s="88">
        <v>16</v>
      </c>
      <c r="C17" s="88" t="str">
        <v/>
      </c>
      <c r="D17" s="88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List'!$F$6:$F$77),MATCH(ROW('Project List'!A21:A92),ROW('Project List'!A21:A92)),""),ROWS($A$1:A16)))</f>
        <v>#NUM!</v>
      </c>
    </row>
    <row r="18" spans="1:5">
      <c r="A18" s="88">
        <v>0</v>
      </c>
      <c r="B18" s="88">
        <v>17</v>
      </c>
      <c r="C18" s="88" t="str">
        <v/>
      </c>
      <c r="D18" s="88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List'!$F$6:$F$77),MATCH(ROW('Project List'!A22:A93),ROW('Project List'!A22:A93)),""),ROWS($A$1:A17)))</f>
        <v>#NUM!</v>
      </c>
    </row>
    <row r="19" spans="1:5">
      <c r="A19" s="88">
        <v>0</v>
      </c>
      <c r="B19" s="88">
        <v>18</v>
      </c>
      <c r="C19" s="88" t="str">
        <v/>
      </c>
      <c r="D19" s="88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List'!$F$6:$F$77),MATCH(ROW('Project List'!A23:A94),ROW('Project List'!A23:A94)),""),ROWS($A$1:A18)))</f>
        <v>#NUM!</v>
      </c>
    </row>
    <row r="20" spans="1:5">
      <c r="A20" s="88">
        <v>0</v>
      </c>
      <c r="B20" s="88">
        <v>19</v>
      </c>
      <c r="C20" s="88" t="str">
        <v/>
      </c>
      <c r="D20" s="88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List'!$F$6:$F$77),MATCH(ROW('Project List'!A24:A95),ROW('Project List'!A24:A95)),""),ROWS($A$1:A19)))</f>
        <v>#NUM!</v>
      </c>
    </row>
    <row r="21" spans="1:5">
      <c r="A21" s="88">
        <v>0</v>
      </c>
      <c r="B21" s="88">
        <v>20</v>
      </c>
      <c r="C21" s="88" t="str">
        <v/>
      </c>
      <c r="D21" s="88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List'!$F$6:$F$77),MATCH(ROW('Project List'!A25:A96),ROW('Project List'!A25:A96)),""),ROWS($A$1:A20)))</f>
        <v>#NUM!</v>
      </c>
    </row>
    <row r="22" spans="1:5">
      <c r="A22" s="88">
        <v>0</v>
      </c>
      <c r="B22" s="88">
        <v>21</v>
      </c>
      <c r="C22" s="88" t="str">
        <v/>
      </c>
      <c r="D22" s="88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List'!$F$6:$F$77),MATCH(ROW('Project List'!A26:A97),ROW('Project List'!A26:A97)),""),ROWS($A$1:A21)))</f>
        <v>#NUM!</v>
      </c>
    </row>
    <row r="23" spans="1:5">
      <c r="A23" s="88">
        <v>0</v>
      </c>
      <c r="B23" s="88">
        <v>22</v>
      </c>
      <c r="C23" s="88" t="str">
        <v/>
      </c>
      <c r="D23" s="88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List'!$F$6:$F$77),MATCH(ROW('Project List'!A27:A98),ROW('Project List'!A27:A98)),""),ROWS($A$1:A22)))</f>
        <v>#NUM!</v>
      </c>
    </row>
    <row r="24" spans="1:5">
      <c r="A24" s="88">
        <v>0</v>
      </c>
      <c r="B24" s="88">
        <v>23</v>
      </c>
      <c r="C24" s="88" t="str">
        <v/>
      </c>
      <c r="D24" s="88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List'!$F$6:$F$77),MATCH(ROW('Project List'!A28:A99),ROW('Project List'!A28:A99)),""),ROWS($A$1:A23)))</f>
        <v>#NUM!</v>
      </c>
    </row>
    <row r="25" spans="1:5">
      <c r="A25" s="88">
        <v>0</v>
      </c>
      <c r="B25" s="88">
        <v>24</v>
      </c>
      <c r="C25" s="88" t="str">
        <v/>
      </c>
      <c r="D25" s="88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List'!$F$6:$F$77),MATCH(ROW('Project List'!A29:A100),ROW('Project List'!A29:A100)),""),ROWS($A$1:A24)))</f>
        <v>#NUM!</v>
      </c>
    </row>
    <row r="26" spans="1:5">
      <c r="A26" s="88">
        <v>0</v>
      </c>
      <c r="B26" s="88">
        <v>25</v>
      </c>
      <c r="C26" s="88" t="str">
        <v/>
      </c>
      <c r="D26" s="88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List'!$F$6:$F$77),MATCH(ROW('Project List'!A30:A101),ROW('Project List'!A30:A101)),""),ROWS($A$1:A25)))</f>
        <v>#NUM!</v>
      </c>
    </row>
    <row r="27" spans="1:5">
      <c r="A27" s="88">
        <v>0</v>
      </c>
      <c r="B27" s="88">
        <v>26</v>
      </c>
      <c r="C27" s="88" t="str">
        <v/>
      </c>
      <c r="D27" s="88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List'!$F$6:$F$77),MATCH(ROW('Project List'!A31:A102),ROW('Project List'!A31:A102)),""),ROWS($A$1:A26)))</f>
        <v>#NUM!</v>
      </c>
    </row>
    <row r="28" spans="1:5">
      <c r="A28" s="88">
        <v>0</v>
      </c>
      <c r="B28" s="88">
        <v>27</v>
      </c>
      <c r="C28" s="88" t="str">
        <v/>
      </c>
      <c r="D28" s="88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List'!$F$6:$F$77),MATCH(ROW('Project List'!A32:A103),ROW('Project List'!A32:A103)),""),ROWS($A$1:A27)))</f>
        <v>#NUM!</v>
      </c>
    </row>
    <row r="29" spans="1:5">
      <c r="A29" s="88">
        <v>0</v>
      </c>
      <c r="B29" s="88">
        <v>28</v>
      </c>
      <c r="C29" s="88" t="str">
        <v/>
      </c>
      <c r="D29" s="88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List'!$F$6:$F$77),MATCH(ROW('Project List'!A33:A104),ROW('Project List'!A33:A104)),""),ROWS($A$1:A28)))</f>
        <v>#NUM!</v>
      </c>
    </row>
    <row r="30" spans="1:5">
      <c r="A30" s="88">
        <v>0</v>
      </c>
      <c r="B30" s="88">
        <v>29</v>
      </c>
      <c r="C30" s="88" t="str">
        <v/>
      </c>
      <c r="D30" s="88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List'!$F$6:$F$77),MATCH(ROW('Project List'!A34:A105),ROW('Project List'!A34:A105)),""),ROWS($A$1:A29)))</f>
        <v>#NUM!</v>
      </c>
    </row>
    <row r="31" spans="1:5">
      <c r="A31" s="88">
        <v>0</v>
      </c>
      <c r="B31" s="88">
        <v>30</v>
      </c>
      <c r="C31" s="88" t="str">
        <v/>
      </c>
      <c r="D31" s="88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List'!$F$6:$F$77),MATCH(ROW('Project List'!A35:A106),ROW('Project List'!A35:A106)),""),ROWS($A$1:A30)))</f>
        <v>#NUM!</v>
      </c>
    </row>
    <row r="32" spans="1:5">
      <c r="A32" s="88">
        <v>0</v>
      </c>
      <c r="B32" s="88">
        <v>31</v>
      </c>
      <c r="C32" s="88" t="str">
        <v/>
      </c>
      <c r="D32" s="88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List'!$F$6:$F$77),MATCH(ROW('Project List'!A36:A107),ROW('Project List'!A36:A107)),""),ROWS($A$1:A31)))</f>
        <v>#NUM!</v>
      </c>
    </row>
    <row r="33" spans="1:5">
      <c r="A33" s="88">
        <v>0</v>
      </c>
      <c r="B33" s="88">
        <v>32</v>
      </c>
      <c r="C33" s="88" t="str">
        <v/>
      </c>
      <c r="D33" s="88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List'!$F$6:$F$77),MATCH(ROW('Project List'!A37:A108),ROW('Project List'!A37:A108)),""),ROWS($A$1:A32)))</f>
        <v>#NUM!</v>
      </c>
    </row>
    <row r="34" spans="1:5">
      <c r="A34" s="88">
        <v>0</v>
      </c>
      <c r="B34" s="88">
        <v>33</v>
      </c>
      <c r="C34" s="88" t="str">
        <v/>
      </c>
      <c r="D34" s="88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List'!$F$6:$F$77),MATCH(ROW('Project List'!A38:A109),ROW('Project List'!A38:A109)),""),ROWS($A$1:A33)))</f>
        <v>#NUM!</v>
      </c>
    </row>
    <row r="35" spans="1:5">
      <c r="A35" s="88">
        <v>0</v>
      </c>
      <c r="B35" s="88">
        <v>34</v>
      </c>
      <c r="C35" s="88" t="str">
        <v/>
      </c>
      <c r="D35" s="88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List'!$F$6:$F$77),MATCH(ROW('Project List'!A39:A110),ROW('Project List'!A39:A110)),""),ROWS($A$1:A34)))</f>
        <v>#NUM!</v>
      </c>
    </row>
    <row r="36" spans="1:5">
      <c r="A36" s="88">
        <v>0</v>
      </c>
      <c r="B36" s="88">
        <v>35</v>
      </c>
      <c r="C36" s="88" t="str">
        <v/>
      </c>
      <c r="D36" s="88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List'!$F$6:$F$77),MATCH(ROW('Project List'!A40:A111),ROW('Project List'!A40:A111)),""),ROWS($A$1:A35)))</f>
        <v>#NUM!</v>
      </c>
    </row>
    <row r="37" spans="1:5">
      <c r="A37" s="88">
        <v>0</v>
      </c>
      <c r="B37" s="88">
        <v>36</v>
      </c>
      <c r="C37" s="88" t="str">
        <v/>
      </c>
      <c r="D37" s="88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List'!$F$6:$F$77),MATCH(ROW('Project List'!A41:A112),ROW('Project List'!A41:A112)),""),ROWS($A$1:A36)))</f>
        <v>#NUM!</v>
      </c>
    </row>
    <row r="38" spans="1:5">
      <c r="A38" s="88">
        <v>0</v>
      </c>
      <c r="B38" s="88">
        <v>37</v>
      </c>
      <c r="C38" s="88" t="str">
        <v/>
      </c>
      <c r="D38" s="88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List'!$F$6:$F$77),MATCH(ROW('Project List'!A42:A113),ROW('Project List'!A42:A113)),""),ROWS($A$1:A37)))</f>
        <v>#NUM!</v>
      </c>
    </row>
    <row r="39" spans="1:5">
      <c r="A39" s="88">
        <v>0</v>
      </c>
      <c r="B39" s="88">
        <v>38</v>
      </c>
      <c r="C39" s="88" t="str">
        <v/>
      </c>
      <c r="D39" s="88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List'!$F$6:$F$77),MATCH(ROW('Project List'!A43:A114),ROW('Project List'!A43:A114)),""),ROWS($A$1:A38)))</f>
        <v>#NUM!</v>
      </c>
    </row>
    <row r="40" spans="1:5">
      <c r="A40" s="88">
        <v>0</v>
      </c>
      <c r="B40" s="88">
        <v>39</v>
      </c>
      <c r="C40" s="88" t="str">
        <v/>
      </c>
      <c r="D40" s="88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List'!$F$6:$F$77),MATCH(ROW('Project List'!A44:A115),ROW('Project List'!A44:A115)),""),ROWS($A$1:A39)))</f>
        <v>#NUM!</v>
      </c>
    </row>
    <row r="41" spans="1:5">
      <c r="A41" s="88">
        <v>0</v>
      </c>
      <c r="B41" s="88">
        <v>40</v>
      </c>
      <c r="C41" s="88" t="str">
        <v/>
      </c>
      <c r="D41" s="88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List'!$F$6:$F$77),MATCH(ROW('Project List'!A45:A116),ROW('Project List'!A45:A116)),""),ROWS($A$1:A40)))</f>
        <v>#NUM!</v>
      </c>
    </row>
    <row r="42" spans="1:5">
      <c r="A42" s="88">
        <v>0</v>
      </c>
      <c r="B42" s="88">
        <v>41</v>
      </c>
      <c r="C42" s="88" t="str">
        <v/>
      </c>
      <c r="D42" s="88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List'!$F$6:$F$77),MATCH(ROW('Project List'!A46:A117),ROW('Project List'!A46:A117)),""),ROWS($A$1:A41)))</f>
        <v>#NUM!</v>
      </c>
    </row>
    <row r="43" spans="1:5">
      <c r="A43" s="88">
        <v>0</v>
      </c>
      <c r="B43" s="88">
        <v>42</v>
      </c>
      <c r="C43" s="88" t="str">
        <v/>
      </c>
      <c r="D43" s="88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List'!$F$6:$F$77),MATCH(ROW('Project List'!A47:A118),ROW('Project List'!A47:A118)),""),ROWS($A$1:A42)))</f>
        <v>#NUM!</v>
      </c>
    </row>
    <row r="44" spans="1:5">
      <c r="A44" s="88">
        <v>0</v>
      </c>
      <c r="B44" s="88">
        <v>43</v>
      </c>
      <c r="C44" s="88" t="str">
        <v/>
      </c>
      <c r="D44" s="88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List'!$F$6:$F$77),MATCH(ROW('Project List'!A48:A119),ROW('Project List'!A48:A119)),""),ROWS($A$1:A43)))</f>
        <v>#NUM!</v>
      </c>
    </row>
    <row r="45" spans="1:5">
      <c r="A45" s="88">
        <v>0</v>
      </c>
      <c r="B45" s="88">
        <v>44</v>
      </c>
      <c r="C45" s="88" t="str">
        <v/>
      </c>
      <c r="D45" s="88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List'!$F$6:$F$77),MATCH(ROW('Project List'!A49:A120),ROW('Project List'!A49:A120)),""),ROWS($A$1:A44)))</f>
        <v>#NUM!</v>
      </c>
    </row>
    <row r="46" spans="1:5">
      <c r="A46" s="88">
        <v>0</v>
      </c>
      <c r="B46" s="88">
        <v>45</v>
      </c>
      <c r="C46" s="88" t="str">
        <v/>
      </c>
      <c r="D46" s="88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List'!$F$6:$F$77),MATCH(ROW('Project List'!A50:A121),ROW('Project List'!A50:A121)),""),ROWS($A$1:A45)))</f>
        <v>#NUM!</v>
      </c>
    </row>
    <row r="47" spans="1:5">
      <c r="A47" s="88">
        <v>0</v>
      </c>
      <c r="B47" s="88">
        <v>46</v>
      </c>
      <c r="C47" s="88" t="str">
        <v/>
      </c>
      <c r="D47" s="88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List'!$F$6:$F$77),MATCH(ROW('Project List'!A51:A122),ROW('Project List'!A51:A122)),""),ROWS($A$1:A46)))</f>
        <v>#NUM!</v>
      </c>
    </row>
    <row r="48" spans="1:5">
      <c r="A48" s="88">
        <v>0</v>
      </c>
      <c r="B48" s="88">
        <v>47</v>
      </c>
      <c r="C48" s="88" t="str">
        <v/>
      </c>
      <c r="D48" s="88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List'!$F$6:$F$77),MATCH(ROW('Project List'!A52:A123),ROW('Project List'!A52:A123)),""),ROWS($A$1:A47)))</f>
        <v>#NUM!</v>
      </c>
    </row>
    <row r="49" spans="1:5">
      <c r="A49" s="88">
        <v>0</v>
      </c>
      <c r="B49" s="88">
        <v>48</v>
      </c>
      <c r="C49" s="88" t="str">
        <v/>
      </c>
      <c r="D49" s="88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List'!$F$6:$F$77),MATCH(ROW('Project List'!A53:A124),ROW('Project List'!A53:A124)),""),ROWS($A$1:A48)))</f>
        <v>#NUM!</v>
      </c>
    </row>
    <row r="50" spans="1:5">
      <c r="A50" s="88">
        <v>0</v>
      </c>
      <c r="B50" s="88">
        <v>49</v>
      </c>
      <c r="C50" s="88" t="str">
        <v/>
      </c>
      <c r="D50" s="88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List'!$F$6:$F$77),MATCH(ROW('Project List'!A54:A125),ROW('Project List'!A54:A125)),""),ROWS($A$1:A49)))</f>
        <v>#NUM!</v>
      </c>
    </row>
    <row r="51" spans="1:5">
      <c r="A51" s="88">
        <v>0</v>
      </c>
      <c r="B51" s="88">
        <v>50</v>
      </c>
      <c r="C51" s="88" t="str">
        <v/>
      </c>
      <c r="D51" s="88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List'!$F$6:$F$77),MATCH(ROW('Project List'!A55:A126),ROW('Project List'!A55:A126)),""),ROWS($A$1:A50)))</f>
        <v>#NUM!</v>
      </c>
    </row>
    <row r="52" spans="1:5">
      <c r="A52" s="88">
        <v>0</v>
      </c>
      <c r="B52" s="88">
        <v>51</v>
      </c>
      <c r="C52" s="88" t="str">
        <v/>
      </c>
      <c r="D52" s="88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List'!$F$6:$F$77),MATCH(ROW('Project List'!A56:A127),ROW('Project List'!A56:A127)),""),ROWS($A$1:A51)))</f>
        <v>#NUM!</v>
      </c>
    </row>
    <row r="53" spans="1:5">
      <c r="A53" s="88">
        <v>0</v>
      </c>
      <c r="B53" s="88">
        <v>52</v>
      </c>
      <c r="C53" s="88" t="str">
        <v/>
      </c>
      <c r="D53" s="88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List'!$F$6:$F$77),MATCH(ROW('Project List'!A57:A128),ROW('Project List'!A57:A128)),""),ROWS($A$1:A52)))</f>
        <v>#NUM!</v>
      </c>
    </row>
    <row r="54" spans="1:5">
      <c r="A54" s="88">
        <v>0</v>
      </c>
      <c r="B54" s="88">
        <v>53</v>
      </c>
      <c r="C54" s="88" t="str">
        <v/>
      </c>
      <c r="D54" s="88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List'!$F$6:$F$77),MATCH(ROW('Project List'!A58:A129),ROW('Project List'!A58:A129)),""),ROWS($A$1:A53)))</f>
        <v>#NUM!</v>
      </c>
    </row>
    <row r="55" spans="1:5">
      <c r="A55" s="88">
        <v>0</v>
      </c>
      <c r="B55" s="88">
        <v>54</v>
      </c>
      <c r="C55" s="88" t="str">
        <v/>
      </c>
      <c r="D55" s="88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List'!$F$6:$F$77),MATCH(ROW('Project List'!A59:A130),ROW('Project List'!A59:A130)),""),ROWS($A$1:A54)))</f>
        <v>#NUM!</v>
      </c>
    </row>
    <row r="56" spans="1:5">
      <c r="A56" s="88">
        <v>0</v>
      </c>
      <c r="B56" s="88">
        <v>55</v>
      </c>
      <c r="C56" s="88" t="str">
        <v/>
      </c>
      <c r="D56" s="88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List'!$F$6:$F$77),MATCH(ROW('Project List'!A60:A131),ROW('Project List'!A60:A131)),""),ROWS($A$1:A55)))</f>
        <v>#NUM!</v>
      </c>
    </row>
    <row r="57" spans="1:5">
      <c r="A57" s="88">
        <v>0</v>
      </c>
      <c r="B57" s="88">
        <v>56</v>
      </c>
      <c r="C57" s="88" t="str">
        <v/>
      </c>
      <c r="D57" s="88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List'!$F$6:$F$77),MATCH(ROW('Project List'!A61:A132),ROW('Project List'!A61:A132)),""),ROWS($A$1:A56)))</f>
        <v>#NUM!</v>
      </c>
    </row>
    <row r="58" spans="1:5">
      <c r="A58" s="88">
        <v>0</v>
      </c>
      <c r="B58" s="88">
        <v>57</v>
      </c>
      <c r="C58" s="88" t="str">
        <v/>
      </c>
      <c r="D58" s="88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List'!$F$6:$F$77),MATCH(ROW('Project List'!A62:A133),ROW('Project List'!A62:A133)),""),ROWS($A$1:A57)))</f>
        <v>#NUM!</v>
      </c>
    </row>
    <row r="59" spans="1:5">
      <c r="A59" s="88">
        <v>0</v>
      </c>
      <c r="B59" s="88">
        <v>58</v>
      </c>
      <c r="C59" s="88" t="str">
        <v/>
      </c>
      <c r="D59" s="88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List'!$F$6:$F$77),MATCH(ROW('Project List'!A63:A134),ROW('Project List'!A63:A134)),""),ROWS($A$1:A58)))</f>
        <v>#NUM!</v>
      </c>
    </row>
    <row r="60" spans="1:5">
      <c r="A60" s="88">
        <v>0</v>
      </c>
      <c r="B60" s="88">
        <v>59</v>
      </c>
      <c r="C60" s="88" t="str">
        <v/>
      </c>
      <c r="D60" s="88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List'!$F$6:$F$77),MATCH(ROW('Project List'!A64:A135),ROW('Project List'!A64:A135)),""),ROWS($A$1:A59)))</f>
        <v>#NUM!</v>
      </c>
    </row>
    <row r="61" spans="1:5">
      <c r="A61" s="88">
        <v>0</v>
      </c>
      <c r="B61" s="88">
        <v>60</v>
      </c>
      <c r="C61" s="88" t="str">
        <v/>
      </c>
      <c r="D61" s="88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List'!$F$6:$F$77),MATCH(ROW('Project List'!A65:A136),ROW('Project List'!A65:A136)),""),ROWS($A$1:A60)))</f>
        <v>#NUM!</v>
      </c>
    </row>
    <row r="62" spans="1:5">
      <c r="A62" s="88">
        <v>0</v>
      </c>
      <c r="B62" s="88">
        <v>61</v>
      </c>
      <c r="C62" s="88" t="str">
        <v/>
      </c>
      <c r="D62" s="88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List'!$F$6:$F$77),MATCH(ROW('Project List'!A66:A137),ROW('Project List'!A66:A137)),""),ROWS($A$1:A61)))</f>
        <v>#NUM!</v>
      </c>
    </row>
    <row r="63" spans="1:5">
      <c r="A63" s="88">
        <v>0</v>
      </c>
      <c r="B63" s="88">
        <v>62</v>
      </c>
      <c r="C63" s="88" t="str">
        <v/>
      </c>
      <c r="D63" s="88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List'!$F$6:$F$77),MATCH(ROW('Project List'!A67:A138),ROW('Project List'!A67:A138)),""),ROWS($A$1:A62)))</f>
        <v>#NUM!</v>
      </c>
    </row>
    <row r="64" spans="1:5">
      <c r="A64" s="88">
        <v>0</v>
      </c>
      <c r="B64" s="88">
        <v>63</v>
      </c>
      <c r="C64" s="88" t="str">
        <v/>
      </c>
      <c r="D64" s="88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List'!$F$6:$F$77),MATCH(ROW('Project List'!A68:A139),ROW('Project List'!A68:A139)),""),ROWS($A$1:A63)))</f>
        <v>#NUM!</v>
      </c>
    </row>
    <row r="65" spans="1:5">
      <c r="A65" s="88">
        <v>0</v>
      </c>
      <c r="B65" s="88">
        <v>64</v>
      </c>
      <c r="C65" s="88" t="str">
        <v/>
      </c>
      <c r="D65" s="88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List'!$F$6:$F$77),MATCH(ROW('Project List'!A69:A140),ROW('Project List'!A69:A140)),""),ROWS($A$1:A64)))</f>
        <v>#NUM!</v>
      </c>
    </row>
    <row r="66" spans="1:5">
      <c r="A66" s="88">
        <v>0</v>
      </c>
      <c r="B66" s="88">
        <v>65</v>
      </c>
      <c r="C66" s="88" t="str">
        <v/>
      </c>
      <c r="D66" s="88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List'!$F$6:$F$77),MATCH(ROW('Project List'!A70:A141),ROW('Project List'!A70:A141)),""),ROWS($A$1:A65)))</f>
        <v>#NUM!</v>
      </c>
    </row>
    <row r="67" spans="1:5">
      <c r="A67" s="88">
        <v>0</v>
      </c>
      <c r="B67" s="88">
        <v>66</v>
      </c>
      <c r="C67" s="88" t="str">
        <v/>
      </c>
      <c r="D67" s="88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List'!$F$6:$F$77),MATCH(ROW('Project List'!A71:A142),ROW('Project List'!A71:A142)),""),ROWS($A$1:A66)))</f>
        <v>#NUM!</v>
      </c>
    </row>
    <row r="68" spans="1:5">
      <c r="A68" s="88">
        <v>0</v>
      </c>
      <c r="B68" s="88">
        <v>67</v>
      </c>
      <c r="C68" s="88" t="str">
        <v/>
      </c>
      <c r="D68" s="88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List'!$F$6:$F$77),MATCH(ROW('Project List'!A72:A143),ROW('Project List'!A72:A143)),""),ROWS($A$1:A67)))</f>
        <v>#NUM!</v>
      </c>
    </row>
    <row r="69" spans="1:5">
      <c r="A69" s="88">
        <v>0</v>
      </c>
      <c r="B69" s="88">
        <v>68</v>
      </c>
      <c r="C69" s="88" t="str">
        <v/>
      </c>
      <c r="D69" s="88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List'!$F$6:$F$77),MATCH(ROW('Project List'!A73:A144),ROW('Project List'!A73:A144)),""),ROWS($A$1:A68)))</f>
        <v>#NUM!</v>
      </c>
    </row>
    <row r="70" spans="1:5">
      <c r="A70" s="88">
        <v>0</v>
      </c>
      <c r="B70" s="88">
        <v>69</v>
      </c>
      <c r="C70" s="88" t="str">
        <v/>
      </c>
      <c r="D70" s="88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List'!$F$6:$F$77),MATCH(ROW('Project List'!A74:A145),ROW('Project List'!A74:A145)),""),ROWS($A$1:A69)))</f>
        <v>#NUM!</v>
      </c>
    </row>
    <row r="71" spans="1:5">
      <c r="A71" s="88">
        <v>0</v>
      </c>
      <c r="B71" s="88">
        <v>70</v>
      </c>
      <c r="C71" s="88" t="str">
        <v/>
      </c>
      <c r="D71" s="88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List'!$F$6:$F$77),MATCH(ROW('Project List'!A75:A146),ROW('Project List'!A75:A146)),""),ROWS($A$1:A70)))</f>
        <v>#NUM!</v>
      </c>
    </row>
    <row r="72" spans="1:5">
      <c r="A72" s="88">
        <v>0</v>
      </c>
      <c r="B72" s="88">
        <v>71</v>
      </c>
      <c r="C72" s="88" t="str">
        <v/>
      </c>
      <c r="D72" s="88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List'!$F$6:$F$77),MATCH(ROW('Project List'!A76:A147),ROW('Project List'!A76:A147)),""),ROWS($A$1:A71)))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2623-CF5D-2149-8308-49963FB82E80}">
  <sheetPr>
    <tabColor theme="8"/>
  </sheetPr>
  <dimension ref="A1:H72"/>
  <sheetViews>
    <sheetView showGridLines="0" zoomScale="80" zoomScaleNormal="80" workbookViewId="0">
      <selection activeCell="E40" sqref="E40"/>
    </sheetView>
  </sheetViews>
  <sheetFormatPr baseColWidth="10" defaultColWidth="8.83203125" defaultRowHeight="15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>
      <c r="A1" s="87" t="s">
        <v>99</v>
      </c>
      <c r="B1" s="87" t="s">
        <v>100</v>
      </c>
      <c r="C1" s="87" t="s">
        <v>101</v>
      </c>
      <c r="D1" s="87" t="s">
        <v>102</v>
      </c>
      <c r="E1" s="87" t="s">
        <v>103</v>
      </c>
    </row>
    <row r="2" spans="1:8">
      <c r="A2" s="88">
        <f t="array" ref="A2:A72">COUNTIFS(H$3,'Project List'!$F$6:$F$77)</f>
        <v>0</v>
      </c>
      <c r="B2" s="88">
        <f t="array" ref="B2:B72">MATCH(ROW('Project List'!A6:A77),ROW('Project List'!A6:A77))</f>
        <v>1</v>
      </c>
      <c r="C2" s="88" t="str">
        <f t="array" ref="C2:C72">IF(COUNTIFS(H$3,'Project List'!$F$6:$F$77),MATCH(ROW('Project List'!A6:A77),ROW('Project List'!A6:A77)),"")</f>
        <v/>
      </c>
      <c r="D2" s="88" t="e">
        <f t="array" ref="D2">SMALL(IF(COUNTIFS(H$3,'Project List'!$F$6:$F$77),MATCH(ROW('Project List'!A6:A77),ROW('Project List'!A6:A77)),""),ROWS($A$1:A1))</f>
        <v>#NUM!</v>
      </c>
      <c r="E2" s="3" t="e">
        <f t="array" ref="E2">INDEX('Project List'!$A$6:$A$77,SMALL(IF(COUNTIFS(H$3,'Project List'!$F$6:$F$77),MATCH(ROW('Project List'!A6:A77),ROW('Project List'!A6:A77)),""),ROWS($A$1:A1)))</f>
        <v>#NUM!</v>
      </c>
      <c r="G2" s="89" t="s">
        <v>104</v>
      </c>
    </row>
    <row r="3" spans="1:8">
      <c r="A3" s="88">
        <v>0</v>
      </c>
      <c r="B3" s="88">
        <v>2</v>
      </c>
      <c r="C3" s="88" t="str">
        <v/>
      </c>
      <c r="D3" s="88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List'!$F$6:$F$77),MATCH(ROW('Project List'!A7:A78),ROW('Project List'!A7:A78)),""),ROWS($A$1:A2)))</f>
        <v>#NUM!</v>
      </c>
      <c r="G3" s="2" t="s">
        <v>105</v>
      </c>
      <c r="H3" s="90" t="s">
        <v>98</v>
      </c>
    </row>
    <row r="4" spans="1:8">
      <c r="A4" s="88">
        <v>0</v>
      </c>
      <c r="B4" s="88">
        <v>3</v>
      </c>
      <c r="C4" s="88" t="str">
        <v/>
      </c>
      <c r="D4" s="88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List'!$F$6:$F$77),MATCH(ROW('Project List'!A8:A79),ROW('Project List'!A8:A79)),""),ROWS($A$1:A3)))</f>
        <v>#NUM!</v>
      </c>
    </row>
    <row r="5" spans="1:8">
      <c r="A5" s="88">
        <v>0</v>
      </c>
      <c r="B5" s="88">
        <v>4</v>
      </c>
      <c r="C5" s="88" t="str">
        <v/>
      </c>
      <c r="D5" s="88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List'!$F$6:$F$77),MATCH(ROW('Project List'!A9:A80),ROW('Project List'!A9:A80)),""),ROWS($A$1:A4)))</f>
        <v>#NUM!</v>
      </c>
    </row>
    <row r="6" spans="1:8">
      <c r="A6" s="88">
        <v>0</v>
      </c>
      <c r="B6" s="88">
        <v>5</v>
      </c>
      <c r="C6" s="88" t="str">
        <v/>
      </c>
      <c r="D6" s="88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List'!$F$6:$F$77),MATCH(ROW('Project List'!A10:A81),ROW('Project List'!A10:A81)),""),ROWS($A$1:A5)))</f>
        <v>#NUM!</v>
      </c>
    </row>
    <row r="7" spans="1:8">
      <c r="A7" s="88">
        <v>0</v>
      </c>
      <c r="B7" s="88">
        <v>6</v>
      </c>
      <c r="C7" s="88" t="str">
        <v/>
      </c>
      <c r="D7" s="88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List'!$F$6:$F$77),MATCH(ROW('Project List'!A11:A82),ROW('Project List'!A11:A82)),""),ROWS($A$1:A6)))</f>
        <v>#NUM!</v>
      </c>
    </row>
    <row r="8" spans="1:8">
      <c r="A8" s="88">
        <v>0</v>
      </c>
      <c r="B8" s="88">
        <v>7</v>
      </c>
      <c r="C8" s="88" t="str">
        <v/>
      </c>
      <c r="D8" s="88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List'!$F$6:$F$77),MATCH(ROW('Project List'!A12:A83),ROW('Project List'!A12:A83)),""),ROWS($A$1:A7)))</f>
        <v>#NUM!</v>
      </c>
    </row>
    <row r="9" spans="1:8">
      <c r="A9" s="88">
        <v>0</v>
      </c>
      <c r="B9" s="88">
        <v>8</v>
      </c>
      <c r="C9" s="88" t="str">
        <v/>
      </c>
      <c r="D9" s="88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List'!$F$6:$F$77),MATCH(ROW('Project List'!A13:A84),ROW('Project List'!A13:A84)),""),ROWS($A$1:A8)))</f>
        <v>#NUM!</v>
      </c>
    </row>
    <row r="10" spans="1:8">
      <c r="A10" s="88">
        <v>0</v>
      </c>
      <c r="B10" s="88">
        <v>9</v>
      </c>
      <c r="C10" s="88" t="str">
        <v/>
      </c>
      <c r="D10" s="88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List'!$F$6:$F$77),MATCH(ROW('Project List'!A14:A85),ROW('Project List'!A14:A85)),""),ROWS($A$1:A9)))</f>
        <v>#NUM!</v>
      </c>
    </row>
    <row r="11" spans="1:8">
      <c r="A11" s="88">
        <v>0</v>
      </c>
      <c r="B11" s="88">
        <v>10</v>
      </c>
      <c r="C11" s="88" t="str">
        <v/>
      </c>
      <c r="D11" s="88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List'!$F$6:$F$77),MATCH(ROW('Project List'!A15:A86),ROW('Project List'!A15:A86)),""),ROWS($A$1:A10)))</f>
        <v>#NUM!</v>
      </c>
    </row>
    <row r="12" spans="1:8">
      <c r="A12" s="88">
        <v>0</v>
      </c>
      <c r="B12" s="88">
        <v>11</v>
      </c>
      <c r="C12" s="88" t="str">
        <v/>
      </c>
      <c r="D12" s="88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List'!$F$6:$F$77),MATCH(ROW('Project List'!A16:A87),ROW('Project List'!A16:A87)),""),ROWS($A$1:A11)))</f>
        <v>#NUM!</v>
      </c>
    </row>
    <row r="13" spans="1:8">
      <c r="A13" s="88">
        <v>0</v>
      </c>
      <c r="B13" s="88">
        <v>12</v>
      </c>
      <c r="C13" s="88" t="str">
        <v/>
      </c>
      <c r="D13" s="88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List'!$F$6:$F$77),MATCH(ROW('Project List'!A17:A88),ROW('Project List'!A17:A88)),""),ROWS($A$1:A12)))</f>
        <v>#NUM!</v>
      </c>
    </row>
    <row r="14" spans="1:8">
      <c r="A14" s="88">
        <v>0</v>
      </c>
      <c r="B14" s="88">
        <v>13</v>
      </c>
      <c r="C14" s="88" t="str">
        <v/>
      </c>
      <c r="D14" s="88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List'!$F$6:$F$77),MATCH(ROW('Project List'!A18:A89),ROW('Project List'!A18:A89)),""),ROWS($A$1:A13)))</f>
        <v>#NUM!</v>
      </c>
    </row>
    <row r="15" spans="1:8">
      <c r="A15" s="88">
        <v>0</v>
      </c>
      <c r="B15" s="88">
        <v>14</v>
      </c>
      <c r="C15" s="88" t="str">
        <v/>
      </c>
      <c r="D15" s="88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List'!$F$6:$F$77),MATCH(ROW('Project List'!A19:A90),ROW('Project List'!A19:A90)),""),ROWS($A$1:A14)))</f>
        <v>#NUM!</v>
      </c>
    </row>
    <row r="16" spans="1:8">
      <c r="A16" s="88">
        <v>0</v>
      </c>
      <c r="B16" s="88">
        <v>15</v>
      </c>
      <c r="C16" s="88" t="str">
        <v/>
      </c>
      <c r="D16" s="88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List'!$F$6:$F$77),MATCH(ROW('Project List'!A20:A91),ROW('Project List'!A20:A91)),""),ROWS($A$1:A15)))</f>
        <v>#NUM!</v>
      </c>
    </row>
    <row r="17" spans="1:5">
      <c r="A17" s="88">
        <v>0</v>
      </c>
      <c r="B17" s="88">
        <v>16</v>
      </c>
      <c r="C17" s="88" t="str">
        <v/>
      </c>
      <c r="D17" s="88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List'!$F$6:$F$77),MATCH(ROW('Project List'!A21:A92),ROW('Project List'!A21:A92)),""),ROWS($A$1:A16)))</f>
        <v>#NUM!</v>
      </c>
    </row>
    <row r="18" spans="1:5">
      <c r="A18" s="88">
        <v>0</v>
      </c>
      <c r="B18" s="88">
        <v>17</v>
      </c>
      <c r="C18" s="88" t="str">
        <v/>
      </c>
      <c r="D18" s="88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List'!$F$6:$F$77),MATCH(ROW('Project List'!A22:A93),ROW('Project List'!A22:A93)),""),ROWS($A$1:A17)))</f>
        <v>#NUM!</v>
      </c>
    </row>
    <row r="19" spans="1:5">
      <c r="A19" s="88">
        <v>0</v>
      </c>
      <c r="B19" s="88">
        <v>18</v>
      </c>
      <c r="C19" s="88" t="str">
        <v/>
      </c>
      <c r="D19" s="88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List'!$F$6:$F$77),MATCH(ROW('Project List'!A23:A94),ROW('Project List'!A23:A94)),""),ROWS($A$1:A18)))</f>
        <v>#NUM!</v>
      </c>
    </row>
    <row r="20" spans="1:5">
      <c r="A20" s="88">
        <v>0</v>
      </c>
      <c r="B20" s="88">
        <v>19</v>
      </c>
      <c r="C20" s="88" t="str">
        <v/>
      </c>
      <c r="D20" s="88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List'!$F$6:$F$77),MATCH(ROW('Project List'!A24:A95),ROW('Project List'!A24:A95)),""),ROWS($A$1:A19)))</f>
        <v>#NUM!</v>
      </c>
    </row>
    <row r="21" spans="1:5">
      <c r="A21" s="88">
        <v>0</v>
      </c>
      <c r="B21" s="88">
        <v>20</v>
      </c>
      <c r="C21" s="88" t="str">
        <v/>
      </c>
      <c r="D21" s="88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List'!$F$6:$F$77),MATCH(ROW('Project List'!A25:A96),ROW('Project List'!A25:A96)),""),ROWS($A$1:A20)))</f>
        <v>#NUM!</v>
      </c>
    </row>
    <row r="22" spans="1:5">
      <c r="A22" s="88">
        <v>0</v>
      </c>
      <c r="B22" s="88">
        <v>21</v>
      </c>
      <c r="C22" s="88" t="str">
        <v/>
      </c>
      <c r="D22" s="88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List'!$F$6:$F$77),MATCH(ROW('Project List'!A26:A97),ROW('Project List'!A26:A97)),""),ROWS($A$1:A21)))</f>
        <v>#NUM!</v>
      </c>
    </row>
    <row r="23" spans="1:5">
      <c r="A23" s="88">
        <v>0</v>
      </c>
      <c r="B23" s="88">
        <v>22</v>
      </c>
      <c r="C23" s="88" t="str">
        <v/>
      </c>
      <c r="D23" s="88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List'!$F$6:$F$77),MATCH(ROW('Project List'!A27:A98),ROW('Project List'!A27:A98)),""),ROWS($A$1:A22)))</f>
        <v>#NUM!</v>
      </c>
    </row>
    <row r="24" spans="1:5">
      <c r="A24" s="88">
        <v>0</v>
      </c>
      <c r="B24" s="88">
        <v>23</v>
      </c>
      <c r="C24" s="88" t="str">
        <v/>
      </c>
      <c r="D24" s="88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List'!$F$6:$F$77),MATCH(ROW('Project List'!A28:A99),ROW('Project List'!A28:A99)),""),ROWS($A$1:A23)))</f>
        <v>#NUM!</v>
      </c>
    </row>
    <row r="25" spans="1:5">
      <c r="A25" s="88">
        <v>0</v>
      </c>
      <c r="B25" s="88">
        <v>24</v>
      </c>
      <c r="C25" s="88" t="str">
        <v/>
      </c>
      <c r="D25" s="88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List'!$F$6:$F$77),MATCH(ROW('Project List'!A29:A100),ROW('Project List'!A29:A100)),""),ROWS($A$1:A24)))</f>
        <v>#NUM!</v>
      </c>
    </row>
    <row r="26" spans="1:5">
      <c r="A26" s="88">
        <v>0</v>
      </c>
      <c r="B26" s="88">
        <v>25</v>
      </c>
      <c r="C26" s="88" t="str">
        <v/>
      </c>
      <c r="D26" s="88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List'!$F$6:$F$77),MATCH(ROW('Project List'!A30:A101),ROW('Project List'!A30:A101)),""),ROWS($A$1:A25)))</f>
        <v>#NUM!</v>
      </c>
    </row>
    <row r="27" spans="1:5">
      <c r="A27" s="88">
        <v>0</v>
      </c>
      <c r="B27" s="88">
        <v>26</v>
      </c>
      <c r="C27" s="88" t="str">
        <v/>
      </c>
      <c r="D27" s="88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List'!$F$6:$F$77),MATCH(ROW('Project List'!A31:A102),ROW('Project List'!A31:A102)),""),ROWS($A$1:A26)))</f>
        <v>#NUM!</v>
      </c>
    </row>
    <row r="28" spans="1:5">
      <c r="A28" s="88">
        <v>0</v>
      </c>
      <c r="B28" s="88">
        <v>27</v>
      </c>
      <c r="C28" s="88" t="str">
        <v/>
      </c>
      <c r="D28" s="88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List'!$F$6:$F$77),MATCH(ROW('Project List'!A32:A103),ROW('Project List'!A32:A103)),""),ROWS($A$1:A27)))</f>
        <v>#NUM!</v>
      </c>
    </row>
    <row r="29" spans="1:5">
      <c r="A29" s="88">
        <v>0</v>
      </c>
      <c r="B29" s="88">
        <v>28</v>
      </c>
      <c r="C29" s="88" t="str">
        <v/>
      </c>
      <c r="D29" s="88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List'!$F$6:$F$77),MATCH(ROW('Project List'!A33:A104),ROW('Project List'!A33:A104)),""),ROWS($A$1:A28)))</f>
        <v>#NUM!</v>
      </c>
    </row>
    <row r="30" spans="1:5">
      <c r="A30" s="88">
        <v>0</v>
      </c>
      <c r="B30" s="88">
        <v>29</v>
      </c>
      <c r="C30" s="88" t="str">
        <v/>
      </c>
      <c r="D30" s="88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List'!$F$6:$F$77),MATCH(ROW('Project List'!A34:A105),ROW('Project List'!A34:A105)),""),ROWS($A$1:A29)))</f>
        <v>#NUM!</v>
      </c>
    </row>
    <row r="31" spans="1:5">
      <c r="A31" s="88">
        <v>0</v>
      </c>
      <c r="B31" s="88">
        <v>30</v>
      </c>
      <c r="C31" s="88" t="str">
        <v/>
      </c>
      <c r="D31" s="88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List'!$F$6:$F$77),MATCH(ROW('Project List'!A35:A106),ROW('Project List'!A35:A106)),""),ROWS($A$1:A30)))</f>
        <v>#NUM!</v>
      </c>
    </row>
    <row r="32" spans="1:5">
      <c r="A32" s="88">
        <v>0</v>
      </c>
      <c r="B32" s="88">
        <v>31</v>
      </c>
      <c r="C32" s="88" t="str">
        <v/>
      </c>
      <c r="D32" s="88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List'!$F$6:$F$77),MATCH(ROW('Project List'!A36:A107),ROW('Project List'!A36:A107)),""),ROWS($A$1:A31)))</f>
        <v>#NUM!</v>
      </c>
    </row>
    <row r="33" spans="1:5">
      <c r="A33" s="88">
        <v>0</v>
      </c>
      <c r="B33" s="88">
        <v>32</v>
      </c>
      <c r="C33" s="88" t="str">
        <v/>
      </c>
      <c r="D33" s="88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List'!$F$6:$F$77),MATCH(ROW('Project List'!A37:A108),ROW('Project List'!A37:A108)),""),ROWS($A$1:A32)))</f>
        <v>#NUM!</v>
      </c>
    </row>
    <row r="34" spans="1:5">
      <c r="A34" s="88">
        <v>0</v>
      </c>
      <c r="B34" s="88">
        <v>33</v>
      </c>
      <c r="C34" s="88" t="str">
        <v/>
      </c>
      <c r="D34" s="88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List'!$F$6:$F$77),MATCH(ROW('Project List'!A38:A109),ROW('Project List'!A38:A109)),""),ROWS($A$1:A33)))</f>
        <v>#NUM!</v>
      </c>
    </row>
    <row r="35" spans="1:5">
      <c r="A35" s="88">
        <v>0</v>
      </c>
      <c r="B35" s="88">
        <v>34</v>
      </c>
      <c r="C35" s="88" t="str">
        <v/>
      </c>
      <c r="D35" s="88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List'!$F$6:$F$77),MATCH(ROW('Project List'!A39:A110),ROW('Project List'!A39:A110)),""),ROWS($A$1:A34)))</f>
        <v>#NUM!</v>
      </c>
    </row>
    <row r="36" spans="1:5">
      <c r="A36" s="88">
        <v>0</v>
      </c>
      <c r="B36" s="88">
        <v>35</v>
      </c>
      <c r="C36" s="88" t="str">
        <v/>
      </c>
      <c r="D36" s="88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List'!$F$6:$F$77),MATCH(ROW('Project List'!A40:A111),ROW('Project List'!A40:A111)),""),ROWS($A$1:A35)))</f>
        <v>#NUM!</v>
      </c>
    </row>
    <row r="37" spans="1:5">
      <c r="A37" s="88">
        <v>0</v>
      </c>
      <c r="B37" s="88">
        <v>36</v>
      </c>
      <c r="C37" s="88" t="str">
        <v/>
      </c>
      <c r="D37" s="88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List'!$F$6:$F$77),MATCH(ROW('Project List'!A41:A112),ROW('Project List'!A41:A112)),""),ROWS($A$1:A36)))</f>
        <v>#NUM!</v>
      </c>
    </row>
    <row r="38" spans="1:5">
      <c r="A38" s="88">
        <v>0</v>
      </c>
      <c r="B38" s="88">
        <v>37</v>
      </c>
      <c r="C38" s="88" t="str">
        <v/>
      </c>
      <c r="D38" s="88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List'!$F$6:$F$77),MATCH(ROW('Project List'!A42:A113),ROW('Project List'!A42:A113)),""),ROWS($A$1:A37)))</f>
        <v>#NUM!</v>
      </c>
    </row>
    <row r="39" spans="1:5">
      <c r="A39" s="88">
        <v>0</v>
      </c>
      <c r="B39" s="88">
        <v>38</v>
      </c>
      <c r="C39" s="88" t="str">
        <v/>
      </c>
      <c r="D39" s="88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List'!$F$6:$F$77),MATCH(ROW('Project List'!A43:A114),ROW('Project List'!A43:A114)),""),ROWS($A$1:A38)))</f>
        <v>#NUM!</v>
      </c>
    </row>
    <row r="40" spans="1:5">
      <c r="A40" s="88">
        <v>0</v>
      </c>
      <c r="B40" s="88">
        <v>39</v>
      </c>
      <c r="C40" s="88" t="str">
        <v/>
      </c>
      <c r="D40" s="88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List'!$F$6:$F$77),MATCH(ROW('Project List'!A44:A115),ROW('Project List'!A44:A115)),""),ROWS($A$1:A39)))</f>
        <v>#NUM!</v>
      </c>
    </row>
    <row r="41" spans="1:5">
      <c r="A41" s="88">
        <v>0</v>
      </c>
      <c r="B41" s="88">
        <v>40</v>
      </c>
      <c r="C41" s="88" t="str">
        <v/>
      </c>
      <c r="D41" s="88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List'!$F$6:$F$77),MATCH(ROW('Project List'!A45:A116),ROW('Project List'!A45:A116)),""),ROWS($A$1:A40)))</f>
        <v>#NUM!</v>
      </c>
    </row>
    <row r="42" spans="1:5">
      <c r="A42" s="88">
        <v>0</v>
      </c>
      <c r="B42" s="88">
        <v>41</v>
      </c>
      <c r="C42" s="88" t="str">
        <v/>
      </c>
      <c r="D42" s="88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List'!$F$6:$F$77),MATCH(ROW('Project List'!A46:A117),ROW('Project List'!A46:A117)),""),ROWS($A$1:A41)))</f>
        <v>#NUM!</v>
      </c>
    </row>
    <row r="43" spans="1:5">
      <c r="A43" s="88">
        <v>0</v>
      </c>
      <c r="B43" s="88">
        <v>42</v>
      </c>
      <c r="C43" s="88" t="str">
        <v/>
      </c>
      <c r="D43" s="88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List'!$F$6:$F$77),MATCH(ROW('Project List'!A47:A118),ROW('Project List'!A47:A118)),""),ROWS($A$1:A42)))</f>
        <v>#NUM!</v>
      </c>
    </row>
    <row r="44" spans="1:5">
      <c r="A44" s="88">
        <v>0</v>
      </c>
      <c r="B44" s="88">
        <v>43</v>
      </c>
      <c r="C44" s="88" t="str">
        <v/>
      </c>
      <c r="D44" s="88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List'!$F$6:$F$77),MATCH(ROW('Project List'!A48:A119),ROW('Project List'!A48:A119)),""),ROWS($A$1:A43)))</f>
        <v>#NUM!</v>
      </c>
    </row>
    <row r="45" spans="1:5">
      <c r="A45" s="88">
        <v>0</v>
      </c>
      <c r="B45" s="88">
        <v>44</v>
      </c>
      <c r="C45" s="88" t="str">
        <v/>
      </c>
      <c r="D45" s="88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List'!$F$6:$F$77),MATCH(ROW('Project List'!A49:A120),ROW('Project List'!A49:A120)),""),ROWS($A$1:A44)))</f>
        <v>#NUM!</v>
      </c>
    </row>
    <row r="46" spans="1:5">
      <c r="A46" s="88">
        <v>0</v>
      </c>
      <c r="B46" s="88">
        <v>45</v>
      </c>
      <c r="C46" s="88" t="str">
        <v/>
      </c>
      <c r="D46" s="88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List'!$F$6:$F$77),MATCH(ROW('Project List'!A50:A121),ROW('Project List'!A50:A121)),""),ROWS($A$1:A45)))</f>
        <v>#NUM!</v>
      </c>
    </row>
    <row r="47" spans="1:5">
      <c r="A47" s="88">
        <v>0</v>
      </c>
      <c r="B47" s="88">
        <v>46</v>
      </c>
      <c r="C47" s="88" t="str">
        <v/>
      </c>
      <c r="D47" s="88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List'!$F$6:$F$77),MATCH(ROW('Project List'!A51:A122),ROW('Project List'!A51:A122)),""),ROWS($A$1:A46)))</f>
        <v>#NUM!</v>
      </c>
    </row>
    <row r="48" spans="1:5">
      <c r="A48" s="88">
        <v>0</v>
      </c>
      <c r="B48" s="88">
        <v>47</v>
      </c>
      <c r="C48" s="88" t="str">
        <v/>
      </c>
      <c r="D48" s="88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List'!$F$6:$F$77),MATCH(ROW('Project List'!A52:A123),ROW('Project List'!A52:A123)),""),ROWS($A$1:A47)))</f>
        <v>#NUM!</v>
      </c>
    </row>
    <row r="49" spans="1:5">
      <c r="A49" s="88">
        <v>0</v>
      </c>
      <c r="B49" s="88">
        <v>48</v>
      </c>
      <c r="C49" s="88" t="str">
        <v/>
      </c>
      <c r="D49" s="88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List'!$F$6:$F$77),MATCH(ROW('Project List'!A53:A124),ROW('Project List'!A53:A124)),""),ROWS($A$1:A48)))</f>
        <v>#NUM!</v>
      </c>
    </row>
    <row r="50" spans="1:5">
      <c r="A50" s="88">
        <v>0</v>
      </c>
      <c r="B50" s="88">
        <v>49</v>
      </c>
      <c r="C50" s="88" t="str">
        <v/>
      </c>
      <c r="D50" s="88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List'!$F$6:$F$77),MATCH(ROW('Project List'!A54:A125),ROW('Project List'!A54:A125)),""),ROWS($A$1:A49)))</f>
        <v>#NUM!</v>
      </c>
    </row>
    <row r="51" spans="1:5">
      <c r="A51" s="88">
        <v>0</v>
      </c>
      <c r="B51" s="88">
        <v>50</v>
      </c>
      <c r="C51" s="88" t="str">
        <v/>
      </c>
      <c r="D51" s="88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List'!$F$6:$F$77),MATCH(ROW('Project List'!A55:A126),ROW('Project List'!A55:A126)),""),ROWS($A$1:A50)))</f>
        <v>#NUM!</v>
      </c>
    </row>
    <row r="52" spans="1:5">
      <c r="A52" s="88">
        <v>0</v>
      </c>
      <c r="B52" s="88">
        <v>51</v>
      </c>
      <c r="C52" s="88" t="str">
        <v/>
      </c>
      <c r="D52" s="88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List'!$F$6:$F$77),MATCH(ROW('Project List'!A56:A127),ROW('Project List'!A56:A127)),""),ROWS($A$1:A51)))</f>
        <v>#NUM!</v>
      </c>
    </row>
    <row r="53" spans="1:5">
      <c r="A53" s="88">
        <v>0</v>
      </c>
      <c r="B53" s="88">
        <v>52</v>
      </c>
      <c r="C53" s="88" t="str">
        <v/>
      </c>
      <c r="D53" s="88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List'!$F$6:$F$77),MATCH(ROW('Project List'!A57:A128),ROW('Project List'!A57:A128)),""),ROWS($A$1:A52)))</f>
        <v>#NUM!</v>
      </c>
    </row>
    <row r="54" spans="1:5">
      <c r="A54" s="88">
        <v>0</v>
      </c>
      <c r="B54" s="88">
        <v>53</v>
      </c>
      <c r="C54" s="88" t="str">
        <v/>
      </c>
      <c r="D54" s="88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List'!$F$6:$F$77),MATCH(ROW('Project List'!A58:A129),ROW('Project List'!A58:A129)),""),ROWS($A$1:A53)))</f>
        <v>#NUM!</v>
      </c>
    </row>
    <row r="55" spans="1:5">
      <c r="A55" s="88">
        <v>0</v>
      </c>
      <c r="B55" s="88">
        <v>54</v>
      </c>
      <c r="C55" s="88" t="str">
        <v/>
      </c>
      <c r="D55" s="88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List'!$F$6:$F$77),MATCH(ROW('Project List'!A59:A130),ROW('Project List'!A59:A130)),""),ROWS($A$1:A54)))</f>
        <v>#NUM!</v>
      </c>
    </row>
    <row r="56" spans="1:5">
      <c r="A56" s="88">
        <v>0</v>
      </c>
      <c r="B56" s="88">
        <v>55</v>
      </c>
      <c r="C56" s="88" t="str">
        <v/>
      </c>
      <c r="D56" s="88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List'!$F$6:$F$77),MATCH(ROW('Project List'!A60:A131),ROW('Project List'!A60:A131)),""),ROWS($A$1:A55)))</f>
        <v>#NUM!</v>
      </c>
    </row>
    <row r="57" spans="1:5">
      <c r="A57" s="88">
        <v>0</v>
      </c>
      <c r="B57" s="88">
        <v>56</v>
      </c>
      <c r="C57" s="88" t="str">
        <v/>
      </c>
      <c r="D57" s="88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List'!$F$6:$F$77),MATCH(ROW('Project List'!A61:A132),ROW('Project List'!A61:A132)),""),ROWS($A$1:A56)))</f>
        <v>#NUM!</v>
      </c>
    </row>
    <row r="58" spans="1:5">
      <c r="A58" s="88">
        <v>0</v>
      </c>
      <c r="B58" s="88">
        <v>57</v>
      </c>
      <c r="C58" s="88" t="str">
        <v/>
      </c>
      <c r="D58" s="88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List'!$F$6:$F$77),MATCH(ROW('Project List'!A62:A133),ROW('Project List'!A62:A133)),""),ROWS($A$1:A57)))</f>
        <v>#NUM!</v>
      </c>
    </row>
    <row r="59" spans="1:5">
      <c r="A59" s="88">
        <v>0</v>
      </c>
      <c r="B59" s="88">
        <v>58</v>
      </c>
      <c r="C59" s="88" t="str">
        <v/>
      </c>
      <c r="D59" s="88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List'!$F$6:$F$77),MATCH(ROW('Project List'!A63:A134),ROW('Project List'!A63:A134)),""),ROWS($A$1:A58)))</f>
        <v>#NUM!</v>
      </c>
    </row>
    <row r="60" spans="1:5">
      <c r="A60" s="88">
        <v>0</v>
      </c>
      <c r="B60" s="88">
        <v>59</v>
      </c>
      <c r="C60" s="88" t="str">
        <v/>
      </c>
      <c r="D60" s="88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List'!$F$6:$F$77),MATCH(ROW('Project List'!A64:A135),ROW('Project List'!A64:A135)),""),ROWS($A$1:A59)))</f>
        <v>#NUM!</v>
      </c>
    </row>
    <row r="61" spans="1:5">
      <c r="A61" s="88">
        <v>0</v>
      </c>
      <c r="B61" s="88">
        <v>60</v>
      </c>
      <c r="C61" s="88" t="str">
        <v/>
      </c>
      <c r="D61" s="88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List'!$F$6:$F$77),MATCH(ROW('Project List'!A65:A136),ROW('Project List'!A65:A136)),""),ROWS($A$1:A60)))</f>
        <v>#NUM!</v>
      </c>
    </row>
    <row r="62" spans="1:5">
      <c r="A62" s="88">
        <v>0</v>
      </c>
      <c r="B62" s="88">
        <v>61</v>
      </c>
      <c r="C62" s="88" t="str">
        <v/>
      </c>
      <c r="D62" s="88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List'!$F$6:$F$77),MATCH(ROW('Project List'!A66:A137),ROW('Project List'!A66:A137)),""),ROWS($A$1:A61)))</f>
        <v>#NUM!</v>
      </c>
    </row>
    <row r="63" spans="1:5">
      <c r="A63" s="88">
        <v>0</v>
      </c>
      <c r="B63" s="88">
        <v>62</v>
      </c>
      <c r="C63" s="88" t="str">
        <v/>
      </c>
      <c r="D63" s="88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List'!$F$6:$F$77),MATCH(ROW('Project List'!A67:A138),ROW('Project List'!A67:A138)),""),ROWS($A$1:A62)))</f>
        <v>#NUM!</v>
      </c>
    </row>
    <row r="64" spans="1:5">
      <c r="A64" s="88">
        <v>0</v>
      </c>
      <c r="B64" s="88">
        <v>63</v>
      </c>
      <c r="C64" s="88" t="str">
        <v/>
      </c>
      <c r="D64" s="88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List'!$F$6:$F$77),MATCH(ROW('Project List'!A68:A139),ROW('Project List'!A68:A139)),""),ROWS($A$1:A63)))</f>
        <v>#NUM!</v>
      </c>
    </row>
    <row r="65" spans="1:5">
      <c r="A65" s="88">
        <v>0</v>
      </c>
      <c r="B65" s="88">
        <v>64</v>
      </c>
      <c r="C65" s="88" t="str">
        <v/>
      </c>
      <c r="D65" s="88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List'!$F$6:$F$77),MATCH(ROW('Project List'!A69:A140),ROW('Project List'!A69:A140)),""),ROWS($A$1:A64)))</f>
        <v>#NUM!</v>
      </c>
    </row>
    <row r="66" spans="1:5">
      <c r="A66" s="88">
        <v>0</v>
      </c>
      <c r="B66" s="88">
        <v>65</v>
      </c>
      <c r="C66" s="88" t="str">
        <v/>
      </c>
      <c r="D66" s="88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List'!$F$6:$F$77),MATCH(ROW('Project List'!A70:A141),ROW('Project List'!A70:A141)),""),ROWS($A$1:A65)))</f>
        <v>#NUM!</v>
      </c>
    </row>
    <row r="67" spans="1:5">
      <c r="A67" s="88">
        <v>0</v>
      </c>
      <c r="B67" s="88">
        <v>66</v>
      </c>
      <c r="C67" s="88" t="str">
        <v/>
      </c>
      <c r="D67" s="88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List'!$F$6:$F$77),MATCH(ROW('Project List'!A71:A142),ROW('Project List'!A71:A142)),""),ROWS($A$1:A66)))</f>
        <v>#NUM!</v>
      </c>
    </row>
    <row r="68" spans="1:5">
      <c r="A68" s="88">
        <v>0</v>
      </c>
      <c r="B68" s="88">
        <v>67</v>
      </c>
      <c r="C68" s="88" t="str">
        <v/>
      </c>
      <c r="D68" s="88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List'!$F$6:$F$77),MATCH(ROW('Project List'!A72:A143),ROW('Project List'!A72:A143)),""),ROWS($A$1:A67)))</f>
        <v>#NUM!</v>
      </c>
    </row>
    <row r="69" spans="1:5">
      <c r="A69" s="88">
        <v>0</v>
      </c>
      <c r="B69" s="88">
        <v>68</v>
      </c>
      <c r="C69" s="88" t="str">
        <v/>
      </c>
      <c r="D69" s="88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List'!$F$6:$F$77),MATCH(ROW('Project List'!A73:A144),ROW('Project List'!A73:A144)),""),ROWS($A$1:A68)))</f>
        <v>#NUM!</v>
      </c>
    </row>
    <row r="70" spans="1:5">
      <c r="A70" s="88">
        <v>0</v>
      </c>
      <c r="B70" s="88">
        <v>69</v>
      </c>
      <c r="C70" s="88" t="str">
        <v/>
      </c>
      <c r="D70" s="88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List'!$F$6:$F$77),MATCH(ROW('Project List'!A74:A145),ROW('Project List'!A74:A145)),""),ROWS($A$1:A69)))</f>
        <v>#NUM!</v>
      </c>
    </row>
    <row r="71" spans="1:5">
      <c r="A71" s="88">
        <v>0</v>
      </c>
      <c r="B71" s="88">
        <v>70</v>
      </c>
      <c r="C71" s="88" t="str">
        <v/>
      </c>
      <c r="D71" s="88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List'!$F$6:$F$77),MATCH(ROW('Project List'!A75:A146),ROW('Project List'!A75:A146)),""),ROWS($A$1:A70)))</f>
        <v>#NUM!</v>
      </c>
    </row>
    <row r="72" spans="1:5">
      <c r="A72" s="88">
        <v>0</v>
      </c>
      <c r="B72" s="88">
        <v>71</v>
      </c>
      <c r="C72" s="88" t="str">
        <v/>
      </c>
      <c r="D72" s="88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List'!$F$6:$F$77),MATCH(ROW('Project List'!A76:A147),ROW('Project List'!A76:A147)),""),ROWS($A$1:A71)))</f>
        <v>#NUM!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Security Stoplight</vt:lpstr>
      <vt:lpstr>Project List</vt:lpstr>
      <vt:lpstr>ROM Defined</vt:lpstr>
      <vt:lpstr>Calc-Planning</vt:lpstr>
      <vt:lpstr>Calc-UnAssigned</vt:lpstr>
      <vt:lpstr>Calc-InProgress</vt:lpstr>
      <vt:lpstr>Calc-Complete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2020-12-10T20:24:07Z</dcterms:created>
  <dcterms:modified xsi:type="dcterms:W3CDTF">2020-12-12T05:40:34Z</dcterms:modified>
</cp:coreProperties>
</file>