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/>
  <mc:AlternateContent xmlns:mc="http://schemas.openxmlformats.org/markup-compatibility/2006">
    <mc:Choice Requires="x15">
      <x15ac:absPath xmlns:x15ac="http://schemas.microsoft.com/office/spreadsheetml/2010/11/ac" url="/Users/macos/Documents/QF_Projects/qf609-risk-analysis/data/"/>
    </mc:Choice>
  </mc:AlternateContent>
  <xr:revisionPtr revIDLastSave="0" documentId="13_ncr:1_{EB9A4B62-86E3-4542-9F34-7ECB1477AF9C}" xr6:coauthVersionLast="43" xr6:coauthVersionMax="47" xr10:uidLastSave="{00000000-0000-0000-0000-000000000000}"/>
  <bookViews>
    <workbookView xWindow="1780" yWindow="500" windowWidth="27020" windowHeight="15720" activeTab="5" xr2:uid="{1A4CF143-4BD9-4BB1-B9E1-9D07161B787B}"/>
  </bookViews>
  <sheets>
    <sheet name="prof example" sheetId="1" r:id="rId1"/>
    <sheet name="proj swap pv" sheetId="2" r:id="rId2"/>
    <sheet name=" RETIRED_hist_var_full" sheetId="3" r:id="rId3"/>
    <sheet name=" hist_var_full" sheetId="7" r:id="rId4"/>
    <sheet name="hist_var_sens" sheetId="4" r:id="rId5"/>
    <sheet name="param_var" sheetId="5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" i="3" l="1"/>
  <c r="L4" i="3"/>
  <c r="AD4" i="3"/>
  <c r="AA5" i="7"/>
  <c r="AA6" i="7"/>
  <c r="AA7" i="7"/>
  <c r="AA8" i="7"/>
  <c r="AA9" i="7"/>
  <c r="AA10" i="7"/>
  <c r="AA11" i="7"/>
  <c r="AA12" i="7"/>
  <c r="AA13" i="7"/>
  <c r="AA14" i="7"/>
  <c r="AA15" i="7"/>
  <c r="AA16" i="7"/>
  <c r="AA17" i="7"/>
  <c r="AA18" i="7"/>
  <c r="AA19" i="7"/>
  <c r="AA20" i="7"/>
  <c r="AA21" i="7"/>
  <c r="AA22" i="7"/>
  <c r="AA23" i="7"/>
  <c r="AA24" i="7"/>
  <c r="AA25" i="7"/>
  <c r="AA26" i="7"/>
  <c r="AA27" i="7"/>
  <c r="AA28" i="7"/>
  <c r="AA29" i="7"/>
  <c r="AA30" i="7"/>
  <c r="AA31" i="7"/>
  <c r="AA32" i="7"/>
  <c r="AA33" i="7"/>
  <c r="AA34" i="7"/>
  <c r="AA35" i="7"/>
  <c r="AA36" i="7"/>
  <c r="AA37" i="7"/>
  <c r="AA38" i="7"/>
  <c r="AA39" i="7"/>
  <c r="AA40" i="7"/>
  <c r="AA41" i="7"/>
  <c r="AA42" i="7"/>
  <c r="AA43" i="7"/>
  <c r="AA44" i="7"/>
  <c r="AA45" i="7"/>
  <c r="AA46" i="7"/>
  <c r="AA47" i="7"/>
  <c r="AA48" i="7"/>
  <c r="AA49" i="7"/>
  <c r="AA50" i="7"/>
  <c r="AA51" i="7"/>
  <c r="AA52" i="7"/>
  <c r="AA53" i="7"/>
  <c r="AA54" i="7"/>
  <c r="AA55" i="7"/>
  <c r="AA56" i="7"/>
  <c r="AA57" i="7"/>
  <c r="AA58" i="7"/>
  <c r="AA59" i="7"/>
  <c r="AA60" i="7"/>
  <c r="AA61" i="7"/>
  <c r="AA62" i="7"/>
  <c r="AA63" i="7"/>
  <c r="AA64" i="7"/>
  <c r="AA65" i="7"/>
  <c r="AA66" i="7"/>
  <c r="AA67" i="7"/>
  <c r="AC67" i="7" s="1"/>
  <c r="AA68" i="7"/>
  <c r="AC68" i="7" s="1"/>
  <c r="AA69" i="7"/>
  <c r="AA70" i="7"/>
  <c r="AA71" i="7"/>
  <c r="AA72" i="7"/>
  <c r="AA73" i="7"/>
  <c r="AA74" i="7"/>
  <c r="AA75" i="7"/>
  <c r="AA76" i="7"/>
  <c r="AA77" i="7"/>
  <c r="AA78" i="7"/>
  <c r="AA79" i="7"/>
  <c r="AA80" i="7"/>
  <c r="AA81" i="7"/>
  <c r="AA82" i="7"/>
  <c r="AA83" i="7"/>
  <c r="AA84" i="7"/>
  <c r="AA85" i="7"/>
  <c r="AA86" i="7"/>
  <c r="AA87" i="7"/>
  <c r="AA88" i="7"/>
  <c r="AA89" i="7"/>
  <c r="AA90" i="7"/>
  <c r="AA91" i="7"/>
  <c r="AA92" i="7"/>
  <c r="AA93" i="7"/>
  <c r="AA94" i="7"/>
  <c r="AA95" i="7"/>
  <c r="AA96" i="7"/>
  <c r="AA97" i="7"/>
  <c r="AA98" i="7"/>
  <c r="AA99" i="7"/>
  <c r="AC99" i="7" s="1"/>
  <c r="AA100" i="7"/>
  <c r="AC100" i="7" s="1"/>
  <c r="AA101" i="7"/>
  <c r="AA102" i="7"/>
  <c r="AA103" i="7"/>
  <c r="AA104" i="7"/>
  <c r="AA105" i="7"/>
  <c r="AA106" i="7"/>
  <c r="AA107" i="7"/>
  <c r="AA108" i="7"/>
  <c r="AA109" i="7"/>
  <c r="AA110" i="7"/>
  <c r="AA111" i="7"/>
  <c r="AA112" i="7"/>
  <c r="AA113" i="7"/>
  <c r="AA114" i="7"/>
  <c r="AA115" i="7"/>
  <c r="AA116" i="7"/>
  <c r="AA117" i="7"/>
  <c r="AA118" i="7"/>
  <c r="AA119" i="7"/>
  <c r="AA120" i="7"/>
  <c r="AA121" i="7"/>
  <c r="AA122" i="7"/>
  <c r="AA123" i="7"/>
  <c r="AA124" i="7"/>
  <c r="AA125" i="7"/>
  <c r="AA126" i="7"/>
  <c r="AA127" i="7"/>
  <c r="AA128" i="7"/>
  <c r="AA129" i="7"/>
  <c r="AA130" i="7"/>
  <c r="AA131" i="7"/>
  <c r="AA132" i="7"/>
  <c r="AA133" i="7"/>
  <c r="AA134" i="7"/>
  <c r="AA135" i="7"/>
  <c r="AA136" i="7"/>
  <c r="AA137" i="7"/>
  <c r="AA138" i="7"/>
  <c r="AA139" i="7"/>
  <c r="AA140" i="7"/>
  <c r="AA141" i="7"/>
  <c r="AA142" i="7"/>
  <c r="AA143" i="7"/>
  <c r="AA144" i="7"/>
  <c r="AA145" i="7"/>
  <c r="AA146" i="7"/>
  <c r="AA147" i="7"/>
  <c r="AA148" i="7"/>
  <c r="AA149" i="7"/>
  <c r="AA150" i="7"/>
  <c r="AA151" i="7"/>
  <c r="AA152" i="7"/>
  <c r="AA153" i="7"/>
  <c r="AA154" i="7"/>
  <c r="AA155" i="7"/>
  <c r="AA156" i="7"/>
  <c r="AA157" i="7"/>
  <c r="AA158" i="7"/>
  <c r="AA159" i="7"/>
  <c r="AA160" i="7"/>
  <c r="AA161" i="7"/>
  <c r="AA162" i="7"/>
  <c r="AA163" i="7"/>
  <c r="AA164" i="7"/>
  <c r="AA165" i="7"/>
  <c r="AA166" i="7"/>
  <c r="AA167" i="7"/>
  <c r="AA168" i="7"/>
  <c r="AA169" i="7"/>
  <c r="AA170" i="7"/>
  <c r="AA171" i="7"/>
  <c r="AA172" i="7"/>
  <c r="AA173" i="7"/>
  <c r="AA174" i="7"/>
  <c r="AA175" i="7"/>
  <c r="AA176" i="7"/>
  <c r="AA177" i="7"/>
  <c r="AA178" i="7"/>
  <c r="AA179" i="7"/>
  <c r="AA180" i="7"/>
  <c r="AA181" i="7"/>
  <c r="AA182" i="7"/>
  <c r="AA183" i="7"/>
  <c r="AA184" i="7"/>
  <c r="AA185" i="7"/>
  <c r="AA186" i="7"/>
  <c r="AA187" i="7"/>
  <c r="AA188" i="7"/>
  <c r="AA189" i="7"/>
  <c r="AA190" i="7"/>
  <c r="AA191" i="7"/>
  <c r="AA192" i="7"/>
  <c r="AC192" i="7" s="1"/>
  <c r="AA193" i="7"/>
  <c r="AA194" i="7"/>
  <c r="AA195" i="7"/>
  <c r="AA196" i="7"/>
  <c r="AA197" i="7"/>
  <c r="AA198" i="7"/>
  <c r="AA199" i="7"/>
  <c r="AA200" i="7"/>
  <c r="AA201" i="7"/>
  <c r="AA202" i="7"/>
  <c r="AA203" i="7"/>
  <c r="AA204" i="7"/>
  <c r="AA205" i="7"/>
  <c r="AA206" i="7"/>
  <c r="AA207" i="7"/>
  <c r="AA208" i="7"/>
  <c r="AA209" i="7"/>
  <c r="AC209" i="7" s="1"/>
  <c r="AA210" i="7"/>
  <c r="AC210" i="7" s="1"/>
  <c r="AA211" i="7"/>
  <c r="AA212" i="7"/>
  <c r="AA213" i="7"/>
  <c r="AA214" i="7"/>
  <c r="AA215" i="7"/>
  <c r="AA216" i="7"/>
  <c r="AA217" i="7"/>
  <c r="AA218" i="7"/>
  <c r="AA219" i="7"/>
  <c r="AA220" i="7"/>
  <c r="AA221" i="7"/>
  <c r="AA222" i="7"/>
  <c r="AA223" i="7"/>
  <c r="AA224" i="7"/>
  <c r="AA225" i="7"/>
  <c r="AA226" i="7"/>
  <c r="AA227" i="7"/>
  <c r="AA228" i="7"/>
  <c r="AA229" i="7"/>
  <c r="AA230" i="7"/>
  <c r="AA231" i="7"/>
  <c r="AA232" i="7"/>
  <c r="AA233" i="7"/>
  <c r="AA234" i="7"/>
  <c r="AA235" i="7"/>
  <c r="AA236" i="7"/>
  <c r="AA237" i="7"/>
  <c r="AA238" i="7"/>
  <c r="AA239" i="7"/>
  <c r="AA240" i="7"/>
  <c r="AA241" i="7"/>
  <c r="AA242" i="7"/>
  <c r="AA243" i="7"/>
  <c r="AA244" i="7"/>
  <c r="AA245" i="7"/>
  <c r="AA246" i="7"/>
  <c r="AA247" i="7"/>
  <c r="AA248" i="7"/>
  <c r="AA249" i="7"/>
  <c r="AA250" i="7"/>
  <c r="AA251" i="7"/>
  <c r="AA252" i="7"/>
  <c r="AA253" i="7"/>
  <c r="AA4" i="7"/>
  <c r="Y254" i="7"/>
  <c r="Z254" i="7" s="1"/>
  <c r="Y253" i="7"/>
  <c r="Z253" i="7" s="1"/>
  <c r="J253" i="7"/>
  <c r="K253" i="7" s="1"/>
  <c r="AC253" i="7" s="1"/>
  <c r="I253" i="7"/>
  <c r="H253" i="7"/>
  <c r="G253" i="7"/>
  <c r="Z252" i="7"/>
  <c r="Y252" i="7"/>
  <c r="K252" i="7"/>
  <c r="J252" i="7"/>
  <c r="I252" i="7"/>
  <c r="H252" i="7"/>
  <c r="G252" i="7"/>
  <c r="Z251" i="7"/>
  <c r="Y251" i="7"/>
  <c r="J251" i="7"/>
  <c r="I251" i="7"/>
  <c r="H251" i="7"/>
  <c r="G251" i="7"/>
  <c r="K251" i="7" s="1"/>
  <c r="Z250" i="7"/>
  <c r="AC250" i="7" s="1"/>
  <c r="Y250" i="7"/>
  <c r="J250" i="7"/>
  <c r="I250" i="7"/>
  <c r="H250" i="7"/>
  <c r="G250" i="7"/>
  <c r="K250" i="7" s="1"/>
  <c r="Y249" i="7"/>
  <c r="Z249" i="7" s="1"/>
  <c r="AC249" i="7" s="1"/>
  <c r="J249" i="7"/>
  <c r="I249" i="7"/>
  <c r="H249" i="7"/>
  <c r="G249" i="7"/>
  <c r="K249" i="7" s="1"/>
  <c r="Z248" i="7"/>
  <c r="Y248" i="7"/>
  <c r="J248" i="7"/>
  <c r="I248" i="7"/>
  <c r="H248" i="7"/>
  <c r="G248" i="7"/>
  <c r="Y247" i="7"/>
  <c r="Z247" i="7" s="1"/>
  <c r="J247" i="7"/>
  <c r="I247" i="7"/>
  <c r="H247" i="7"/>
  <c r="K247" i="7" s="1"/>
  <c r="AC247" i="7" s="1"/>
  <c r="G247" i="7"/>
  <c r="Y246" i="7"/>
  <c r="Z246" i="7" s="1"/>
  <c r="J246" i="7"/>
  <c r="I246" i="7"/>
  <c r="K246" i="7" s="1"/>
  <c r="AC246" i="7" s="1"/>
  <c r="H246" i="7"/>
  <c r="G246" i="7"/>
  <c r="Y245" i="7"/>
  <c r="Z245" i="7" s="1"/>
  <c r="K245" i="7"/>
  <c r="AC245" i="7" s="1"/>
  <c r="J245" i="7"/>
  <c r="I245" i="7"/>
  <c r="H245" i="7"/>
  <c r="G245" i="7"/>
  <c r="Y244" i="7"/>
  <c r="Z244" i="7" s="1"/>
  <c r="K244" i="7"/>
  <c r="J244" i="7"/>
  <c r="I244" i="7"/>
  <c r="H244" i="7"/>
  <c r="G244" i="7"/>
  <c r="Y243" i="7"/>
  <c r="Z243" i="7" s="1"/>
  <c r="J243" i="7"/>
  <c r="I243" i="7"/>
  <c r="H243" i="7"/>
  <c r="G243" i="7"/>
  <c r="K243" i="7" s="1"/>
  <c r="Z242" i="7"/>
  <c r="Y242" i="7"/>
  <c r="J242" i="7"/>
  <c r="I242" i="7"/>
  <c r="H242" i="7"/>
  <c r="G242" i="7"/>
  <c r="K242" i="7" s="1"/>
  <c r="AC242" i="7" s="1"/>
  <c r="Y241" i="7"/>
  <c r="Z241" i="7" s="1"/>
  <c r="J241" i="7"/>
  <c r="I241" i="7"/>
  <c r="H241" i="7"/>
  <c r="G241" i="7"/>
  <c r="Z240" i="7"/>
  <c r="Y240" i="7"/>
  <c r="J240" i="7"/>
  <c r="I240" i="7"/>
  <c r="H240" i="7"/>
  <c r="G240" i="7"/>
  <c r="K240" i="7" s="1"/>
  <c r="Y239" i="7"/>
  <c r="Z239" i="7" s="1"/>
  <c r="J239" i="7"/>
  <c r="I239" i="7"/>
  <c r="H239" i="7"/>
  <c r="G239" i="7"/>
  <c r="Y238" i="7"/>
  <c r="Z238" i="7" s="1"/>
  <c r="J238" i="7"/>
  <c r="K238" i="7" s="1"/>
  <c r="AC238" i="7" s="1"/>
  <c r="I238" i="7"/>
  <c r="H238" i="7"/>
  <c r="G238" i="7"/>
  <c r="Y237" i="7"/>
  <c r="Z237" i="7" s="1"/>
  <c r="J237" i="7"/>
  <c r="K237" i="7" s="1"/>
  <c r="AC237" i="7" s="1"/>
  <c r="I237" i="7"/>
  <c r="H237" i="7"/>
  <c r="G237" i="7"/>
  <c r="Z236" i="7"/>
  <c r="Y236" i="7"/>
  <c r="K236" i="7"/>
  <c r="J236" i="7"/>
  <c r="I236" i="7"/>
  <c r="H236" i="7"/>
  <c r="G236" i="7"/>
  <c r="Y235" i="7"/>
  <c r="Z235" i="7" s="1"/>
  <c r="J235" i="7"/>
  <c r="I235" i="7"/>
  <c r="H235" i="7"/>
  <c r="G235" i="7"/>
  <c r="K235" i="7" s="1"/>
  <c r="AC234" i="7"/>
  <c r="Z234" i="7"/>
  <c r="Y234" i="7"/>
  <c r="J234" i="7"/>
  <c r="I234" i="7"/>
  <c r="H234" i="7"/>
  <c r="G234" i="7"/>
  <c r="K234" i="7" s="1"/>
  <c r="Y233" i="7"/>
  <c r="Z233" i="7" s="1"/>
  <c r="AC233" i="7" s="1"/>
  <c r="J233" i="7"/>
  <c r="I233" i="7"/>
  <c r="H233" i="7"/>
  <c r="G233" i="7"/>
  <c r="K233" i="7" s="1"/>
  <c r="Z232" i="7"/>
  <c r="Y232" i="7"/>
  <c r="J232" i="7"/>
  <c r="I232" i="7"/>
  <c r="H232" i="7"/>
  <c r="G232" i="7"/>
  <c r="Y231" i="7"/>
  <c r="Z231" i="7" s="1"/>
  <c r="J231" i="7"/>
  <c r="I231" i="7"/>
  <c r="H231" i="7"/>
  <c r="G231" i="7"/>
  <c r="Y230" i="7"/>
  <c r="Z230" i="7" s="1"/>
  <c r="J230" i="7"/>
  <c r="I230" i="7"/>
  <c r="K230" i="7" s="1"/>
  <c r="AC230" i="7" s="1"/>
  <c r="H230" i="7"/>
  <c r="G230" i="7"/>
  <c r="Y229" i="7"/>
  <c r="Z229" i="7" s="1"/>
  <c r="J229" i="7"/>
  <c r="K229" i="7" s="1"/>
  <c r="AC229" i="7" s="1"/>
  <c r="I229" i="7"/>
  <c r="H229" i="7"/>
  <c r="G229" i="7"/>
  <c r="Y228" i="7"/>
  <c r="Z228" i="7" s="1"/>
  <c r="K228" i="7"/>
  <c r="J228" i="7"/>
  <c r="I228" i="7"/>
  <c r="H228" i="7"/>
  <c r="G228" i="7"/>
  <c r="Y227" i="7"/>
  <c r="Z227" i="7" s="1"/>
  <c r="J227" i="7"/>
  <c r="I227" i="7"/>
  <c r="H227" i="7"/>
  <c r="G227" i="7"/>
  <c r="K227" i="7" s="1"/>
  <c r="Z226" i="7"/>
  <c r="Y226" i="7"/>
  <c r="J226" i="7"/>
  <c r="I226" i="7"/>
  <c r="H226" i="7"/>
  <c r="G226" i="7"/>
  <c r="K226" i="7" s="1"/>
  <c r="Y225" i="7"/>
  <c r="Z225" i="7" s="1"/>
  <c r="J225" i="7"/>
  <c r="I225" i="7"/>
  <c r="H225" i="7"/>
  <c r="G225" i="7"/>
  <c r="K225" i="7" s="1"/>
  <c r="Z224" i="7"/>
  <c r="Y224" i="7"/>
  <c r="J224" i="7"/>
  <c r="I224" i="7"/>
  <c r="H224" i="7"/>
  <c r="G224" i="7"/>
  <c r="Y223" i="7"/>
  <c r="Z223" i="7" s="1"/>
  <c r="J223" i="7"/>
  <c r="I223" i="7"/>
  <c r="H223" i="7"/>
  <c r="K223" i="7" s="1"/>
  <c r="AC223" i="7" s="1"/>
  <c r="G223" i="7"/>
  <c r="Y222" i="7"/>
  <c r="Z222" i="7" s="1"/>
  <c r="J222" i="7"/>
  <c r="I222" i="7"/>
  <c r="K222" i="7" s="1"/>
  <c r="AC222" i="7" s="1"/>
  <c r="H222" i="7"/>
  <c r="G222" i="7"/>
  <c r="Y221" i="7"/>
  <c r="Z221" i="7" s="1"/>
  <c r="K221" i="7"/>
  <c r="AC221" i="7" s="1"/>
  <c r="J221" i="7"/>
  <c r="I221" i="7"/>
  <c r="H221" i="7"/>
  <c r="G221" i="7"/>
  <c r="Z220" i="7"/>
  <c r="Y220" i="7"/>
  <c r="K220" i="7"/>
  <c r="J220" i="7"/>
  <c r="I220" i="7"/>
  <c r="H220" i="7"/>
  <c r="G220" i="7"/>
  <c r="Y219" i="7"/>
  <c r="Z219" i="7" s="1"/>
  <c r="J219" i="7"/>
  <c r="I219" i="7"/>
  <c r="H219" i="7"/>
  <c r="G219" i="7"/>
  <c r="K219" i="7" s="1"/>
  <c r="Z218" i="7"/>
  <c r="AC218" i="7" s="1"/>
  <c r="Y218" i="7"/>
  <c r="J218" i="7"/>
  <c r="I218" i="7"/>
  <c r="H218" i="7"/>
  <c r="G218" i="7"/>
  <c r="K218" i="7" s="1"/>
  <c r="Y217" i="7"/>
  <c r="Z217" i="7" s="1"/>
  <c r="J217" i="7"/>
  <c r="I217" i="7"/>
  <c r="H217" i="7"/>
  <c r="G217" i="7"/>
  <c r="K217" i="7" s="1"/>
  <c r="Z216" i="7"/>
  <c r="Y216" i="7"/>
  <c r="J216" i="7"/>
  <c r="I216" i="7"/>
  <c r="H216" i="7"/>
  <c r="G216" i="7"/>
  <c r="K216" i="7" s="1"/>
  <c r="AC216" i="7" s="1"/>
  <c r="Y215" i="7"/>
  <c r="Z215" i="7" s="1"/>
  <c r="J215" i="7"/>
  <c r="I215" i="7"/>
  <c r="H215" i="7"/>
  <c r="K215" i="7" s="1"/>
  <c r="G215" i="7"/>
  <c r="Y214" i="7"/>
  <c r="Z214" i="7" s="1"/>
  <c r="J214" i="7"/>
  <c r="I214" i="7"/>
  <c r="K214" i="7" s="1"/>
  <c r="AC214" i="7" s="1"/>
  <c r="H214" i="7"/>
  <c r="G214" i="7"/>
  <c r="Y213" i="7"/>
  <c r="Z213" i="7" s="1"/>
  <c r="J213" i="7"/>
  <c r="K213" i="7" s="1"/>
  <c r="AC213" i="7" s="1"/>
  <c r="I213" i="7"/>
  <c r="H213" i="7"/>
  <c r="G213" i="7"/>
  <c r="Y212" i="7"/>
  <c r="Z212" i="7" s="1"/>
  <c r="K212" i="7"/>
  <c r="J212" i="7"/>
  <c r="I212" i="7"/>
  <c r="H212" i="7"/>
  <c r="G212" i="7"/>
  <c r="Y211" i="7"/>
  <c r="Z211" i="7" s="1"/>
  <c r="J211" i="7"/>
  <c r="I211" i="7"/>
  <c r="H211" i="7"/>
  <c r="G211" i="7"/>
  <c r="K211" i="7" s="1"/>
  <c r="Z210" i="7"/>
  <c r="Y210" i="7"/>
  <c r="J210" i="7"/>
  <c r="I210" i="7"/>
  <c r="H210" i="7"/>
  <c r="G210" i="7"/>
  <c r="K210" i="7" s="1"/>
  <c r="Y209" i="7"/>
  <c r="Z209" i="7" s="1"/>
  <c r="J209" i="7"/>
  <c r="I209" i="7"/>
  <c r="H209" i="7"/>
  <c r="G209" i="7"/>
  <c r="K209" i="7" s="1"/>
  <c r="Z208" i="7"/>
  <c r="Y208" i="7"/>
  <c r="J208" i="7"/>
  <c r="I208" i="7"/>
  <c r="H208" i="7"/>
  <c r="G208" i="7"/>
  <c r="Y207" i="7"/>
  <c r="Z207" i="7" s="1"/>
  <c r="J207" i="7"/>
  <c r="I207" i="7"/>
  <c r="H207" i="7"/>
  <c r="G207" i="7"/>
  <c r="Y206" i="7"/>
  <c r="Z206" i="7" s="1"/>
  <c r="J206" i="7"/>
  <c r="I206" i="7"/>
  <c r="K206" i="7" s="1"/>
  <c r="AC206" i="7" s="1"/>
  <c r="H206" i="7"/>
  <c r="G206" i="7"/>
  <c r="Y205" i="7"/>
  <c r="Z205" i="7" s="1"/>
  <c r="J205" i="7"/>
  <c r="K205" i="7" s="1"/>
  <c r="I205" i="7"/>
  <c r="H205" i="7"/>
  <c r="G205" i="7"/>
  <c r="Y204" i="7"/>
  <c r="Z204" i="7" s="1"/>
  <c r="K204" i="7"/>
  <c r="J204" i="7"/>
  <c r="I204" i="7"/>
  <c r="H204" i="7"/>
  <c r="G204" i="7"/>
  <c r="Y203" i="7"/>
  <c r="Z203" i="7" s="1"/>
  <c r="J203" i="7"/>
  <c r="I203" i="7"/>
  <c r="H203" i="7"/>
  <c r="G203" i="7"/>
  <c r="K203" i="7" s="1"/>
  <c r="Z202" i="7"/>
  <c r="Y202" i="7"/>
  <c r="J202" i="7"/>
  <c r="I202" i="7"/>
  <c r="H202" i="7"/>
  <c r="G202" i="7"/>
  <c r="K202" i="7" s="1"/>
  <c r="Y201" i="7"/>
  <c r="Z201" i="7" s="1"/>
  <c r="AC201" i="7" s="1"/>
  <c r="J201" i="7"/>
  <c r="I201" i="7"/>
  <c r="H201" i="7"/>
  <c r="G201" i="7"/>
  <c r="K201" i="7" s="1"/>
  <c r="Z200" i="7"/>
  <c r="Y200" i="7"/>
  <c r="J200" i="7"/>
  <c r="I200" i="7"/>
  <c r="H200" i="7"/>
  <c r="G200" i="7"/>
  <c r="Y199" i="7"/>
  <c r="Z199" i="7" s="1"/>
  <c r="J199" i="7"/>
  <c r="I199" i="7"/>
  <c r="H199" i="7"/>
  <c r="G199" i="7"/>
  <c r="Y198" i="7"/>
  <c r="Z198" i="7" s="1"/>
  <c r="K198" i="7"/>
  <c r="AC198" i="7" s="1"/>
  <c r="J198" i="7"/>
  <c r="I198" i="7"/>
  <c r="H198" i="7"/>
  <c r="G198" i="7"/>
  <c r="Y197" i="7"/>
  <c r="Z197" i="7" s="1"/>
  <c r="J197" i="7"/>
  <c r="K197" i="7" s="1"/>
  <c r="AC197" i="7" s="1"/>
  <c r="I197" i="7"/>
  <c r="H197" i="7"/>
  <c r="G197" i="7"/>
  <c r="Z196" i="7"/>
  <c r="Y196" i="7"/>
  <c r="K196" i="7"/>
  <c r="J196" i="7"/>
  <c r="I196" i="7"/>
  <c r="H196" i="7"/>
  <c r="G196" i="7"/>
  <c r="Z195" i="7"/>
  <c r="Y195" i="7"/>
  <c r="J195" i="7"/>
  <c r="I195" i="7"/>
  <c r="H195" i="7"/>
  <c r="G195" i="7"/>
  <c r="K195" i="7" s="1"/>
  <c r="Z194" i="7"/>
  <c r="Y194" i="7"/>
  <c r="J194" i="7"/>
  <c r="I194" i="7"/>
  <c r="H194" i="7"/>
  <c r="G194" i="7"/>
  <c r="K194" i="7" s="1"/>
  <c r="Y193" i="7"/>
  <c r="Z193" i="7" s="1"/>
  <c r="J193" i="7"/>
  <c r="I193" i="7"/>
  <c r="H193" i="7"/>
  <c r="G193" i="7"/>
  <c r="K193" i="7" s="1"/>
  <c r="AC193" i="7" s="1"/>
  <c r="Z192" i="7"/>
  <c r="Y192" i="7"/>
  <c r="J192" i="7"/>
  <c r="I192" i="7"/>
  <c r="H192" i="7"/>
  <c r="G192" i="7"/>
  <c r="K192" i="7" s="1"/>
  <c r="Z191" i="7"/>
  <c r="Y191" i="7"/>
  <c r="J191" i="7"/>
  <c r="I191" i="7"/>
  <c r="H191" i="7"/>
  <c r="K191" i="7" s="1"/>
  <c r="AC191" i="7" s="1"/>
  <c r="G191" i="7"/>
  <c r="Y190" i="7"/>
  <c r="Z190" i="7" s="1"/>
  <c r="J190" i="7"/>
  <c r="I190" i="7"/>
  <c r="K190" i="7" s="1"/>
  <c r="AC190" i="7" s="1"/>
  <c r="H190" i="7"/>
  <c r="G190" i="7"/>
  <c r="Y189" i="7"/>
  <c r="Z189" i="7" s="1"/>
  <c r="J189" i="7"/>
  <c r="I189" i="7"/>
  <c r="H189" i="7"/>
  <c r="K189" i="7" s="1"/>
  <c r="AC189" i="7" s="1"/>
  <c r="G189" i="7"/>
  <c r="Y188" i="7"/>
  <c r="Z188" i="7" s="1"/>
  <c r="K188" i="7"/>
  <c r="J188" i="7"/>
  <c r="I188" i="7"/>
  <c r="H188" i="7"/>
  <c r="G188" i="7"/>
  <c r="Y187" i="7"/>
  <c r="Z187" i="7" s="1"/>
  <c r="J187" i="7"/>
  <c r="I187" i="7"/>
  <c r="H187" i="7"/>
  <c r="G187" i="7"/>
  <c r="AC186" i="7"/>
  <c r="Z186" i="7"/>
  <c r="Y186" i="7"/>
  <c r="J186" i="7"/>
  <c r="I186" i="7"/>
  <c r="H186" i="7"/>
  <c r="G186" i="7"/>
  <c r="K186" i="7" s="1"/>
  <c r="Y185" i="7"/>
  <c r="Z185" i="7" s="1"/>
  <c r="J185" i="7"/>
  <c r="I185" i="7"/>
  <c r="H185" i="7"/>
  <c r="G185" i="7"/>
  <c r="K185" i="7" s="1"/>
  <c r="Z184" i="7"/>
  <c r="Y184" i="7"/>
  <c r="J184" i="7"/>
  <c r="I184" i="7"/>
  <c r="H184" i="7"/>
  <c r="G184" i="7"/>
  <c r="Z183" i="7"/>
  <c r="Y183" i="7"/>
  <c r="J183" i="7"/>
  <c r="I183" i="7"/>
  <c r="H183" i="7"/>
  <c r="K183" i="7" s="1"/>
  <c r="AC183" i="7" s="1"/>
  <c r="G183" i="7"/>
  <c r="Y182" i="7"/>
  <c r="Z182" i="7" s="1"/>
  <c r="J182" i="7"/>
  <c r="K182" i="7" s="1"/>
  <c r="AC182" i="7" s="1"/>
  <c r="I182" i="7"/>
  <c r="H182" i="7"/>
  <c r="G182" i="7"/>
  <c r="Y181" i="7"/>
  <c r="Z181" i="7" s="1"/>
  <c r="J181" i="7"/>
  <c r="I181" i="7"/>
  <c r="H181" i="7"/>
  <c r="K181" i="7" s="1"/>
  <c r="AC181" i="7" s="1"/>
  <c r="G181" i="7"/>
  <c r="Y180" i="7"/>
  <c r="Z180" i="7" s="1"/>
  <c r="J180" i="7"/>
  <c r="I180" i="7"/>
  <c r="K180" i="7" s="1"/>
  <c r="H180" i="7"/>
  <c r="G180" i="7"/>
  <c r="Y179" i="7"/>
  <c r="Z179" i="7" s="1"/>
  <c r="J179" i="7"/>
  <c r="I179" i="7"/>
  <c r="H179" i="7"/>
  <c r="G179" i="7"/>
  <c r="K179" i="7" s="1"/>
  <c r="Z178" i="7"/>
  <c r="AC178" i="7" s="1"/>
  <c r="Y178" i="7"/>
  <c r="J178" i="7"/>
  <c r="I178" i="7"/>
  <c r="H178" i="7"/>
  <c r="G178" i="7"/>
  <c r="K178" i="7" s="1"/>
  <c r="Y177" i="7"/>
  <c r="Z177" i="7" s="1"/>
  <c r="J177" i="7"/>
  <c r="I177" i="7"/>
  <c r="H177" i="7"/>
  <c r="G177" i="7"/>
  <c r="K177" i="7" s="1"/>
  <c r="AC176" i="7"/>
  <c r="Z176" i="7"/>
  <c r="Y176" i="7"/>
  <c r="J176" i="7"/>
  <c r="I176" i="7"/>
  <c r="H176" i="7"/>
  <c r="G176" i="7"/>
  <c r="K176" i="7" s="1"/>
  <c r="Z175" i="7"/>
  <c r="Y175" i="7"/>
  <c r="J175" i="7"/>
  <c r="I175" i="7"/>
  <c r="H175" i="7"/>
  <c r="G175" i="7"/>
  <c r="Y174" i="7"/>
  <c r="Z174" i="7" s="1"/>
  <c r="K174" i="7"/>
  <c r="AC174" i="7" s="1"/>
  <c r="J174" i="7"/>
  <c r="I174" i="7"/>
  <c r="H174" i="7"/>
  <c r="G174" i="7"/>
  <c r="Y173" i="7"/>
  <c r="Z173" i="7" s="1"/>
  <c r="J173" i="7"/>
  <c r="K173" i="7" s="1"/>
  <c r="AC173" i="7" s="1"/>
  <c r="I173" i="7"/>
  <c r="H173" i="7"/>
  <c r="G173" i="7"/>
  <c r="Z172" i="7"/>
  <c r="Y172" i="7"/>
  <c r="J172" i="7"/>
  <c r="I172" i="7"/>
  <c r="K172" i="7" s="1"/>
  <c r="H172" i="7"/>
  <c r="G172" i="7"/>
  <c r="Z171" i="7"/>
  <c r="Y171" i="7"/>
  <c r="J171" i="7"/>
  <c r="I171" i="7"/>
  <c r="H171" i="7"/>
  <c r="G171" i="7"/>
  <c r="K171" i="7" s="1"/>
  <c r="Z170" i="7"/>
  <c r="Y170" i="7"/>
  <c r="K170" i="7"/>
  <c r="AC170" i="7" s="1"/>
  <c r="J170" i="7"/>
  <c r="I170" i="7"/>
  <c r="H170" i="7"/>
  <c r="G170" i="7"/>
  <c r="Y169" i="7"/>
  <c r="Z169" i="7" s="1"/>
  <c r="J169" i="7"/>
  <c r="I169" i="7"/>
  <c r="H169" i="7"/>
  <c r="G169" i="7"/>
  <c r="K169" i="7" s="1"/>
  <c r="Z168" i="7"/>
  <c r="Y168" i="7"/>
  <c r="J168" i="7"/>
  <c r="I168" i="7"/>
  <c r="H168" i="7"/>
  <c r="G168" i="7"/>
  <c r="K168" i="7" s="1"/>
  <c r="AC168" i="7" s="1"/>
  <c r="Z167" i="7"/>
  <c r="Y167" i="7"/>
  <c r="J167" i="7"/>
  <c r="I167" i="7"/>
  <c r="H167" i="7"/>
  <c r="G167" i="7"/>
  <c r="AC166" i="7"/>
  <c r="Y166" i="7"/>
  <c r="Z166" i="7" s="1"/>
  <c r="J166" i="7"/>
  <c r="I166" i="7"/>
  <c r="H166" i="7"/>
  <c r="G166" i="7"/>
  <c r="K166" i="7" s="1"/>
  <c r="Y165" i="7"/>
  <c r="Z165" i="7" s="1"/>
  <c r="K165" i="7"/>
  <c r="AC165" i="7" s="1"/>
  <c r="J165" i="7"/>
  <c r="I165" i="7"/>
  <c r="H165" i="7"/>
  <c r="G165" i="7"/>
  <c r="Y164" i="7"/>
  <c r="Z164" i="7" s="1"/>
  <c r="K164" i="7"/>
  <c r="J164" i="7"/>
  <c r="I164" i="7"/>
  <c r="H164" i="7"/>
  <c r="G164" i="7"/>
  <c r="Y163" i="7"/>
  <c r="Z163" i="7" s="1"/>
  <c r="J163" i="7"/>
  <c r="I163" i="7"/>
  <c r="H163" i="7"/>
  <c r="G163" i="7"/>
  <c r="K163" i="7" s="1"/>
  <c r="Z162" i="7"/>
  <c r="Y162" i="7"/>
  <c r="J162" i="7"/>
  <c r="I162" i="7"/>
  <c r="H162" i="7"/>
  <c r="G162" i="7"/>
  <c r="K162" i="7" s="1"/>
  <c r="Y161" i="7"/>
  <c r="Z161" i="7" s="1"/>
  <c r="J161" i="7"/>
  <c r="I161" i="7"/>
  <c r="H161" i="7"/>
  <c r="G161" i="7"/>
  <c r="Z160" i="7"/>
  <c r="Y160" i="7"/>
  <c r="J160" i="7"/>
  <c r="I160" i="7"/>
  <c r="H160" i="7"/>
  <c r="G160" i="7"/>
  <c r="Z159" i="7"/>
  <c r="Y159" i="7"/>
  <c r="J159" i="7"/>
  <c r="K159" i="7" s="1"/>
  <c r="AC159" i="7" s="1"/>
  <c r="I159" i="7"/>
  <c r="H159" i="7"/>
  <c r="G159" i="7"/>
  <c r="Y158" i="7"/>
  <c r="Z158" i="7" s="1"/>
  <c r="J158" i="7"/>
  <c r="K158" i="7" s="1"/>
  <c r="AC158" i="7" s="1"/>
  <c r="I158" i="7"/>
  <c r="H158" i="7"/>
  <c r="G158" i="7"/>
  <c r="Y157" i="7"/>
  <c r="Z157" i="7" s="1"/>
  <c r="J157" i="7"/>
  <c r="K157" i="7" s="1"/>
  <c r="AC157" i="7" s="1"/>
  <c r="I157" i="7"/>
  <c r="H157" i="7"/>
  <c r="G157" i="7"/>
  <c r="Y156" i="7"/>
  <c r="Z156" i="7" s="1"/>
  <c r="K156" i="7"/>
  <c r="J156" i="7"/>
  <c r="I156" i="7"/>
  <c r="H156" i="7"/>
  <c r="G156" i="7"/>
  <c r="Y155" i="7"/>
  <c r="Z155" i="7" s="1"/>
  <c r="J155" i="7"/>
  <c r="I155" i="7"/>
  <c r="H155" i="7"/>
  <c r="G155" i="7"/>
  <c r="Z154" i="7"/>
  <c r="Y154" i="7"/>
  <c r="K154" i="7"/>
  <c r="AC154" i="7" s="1"/>
  <c r="J154" i="7"/>
  <c r="I154" i="7"/>
  <c r="H154" i="7"/>
  <c r="G154" i="7"/>
  <c r="Y153" i="7"/>
  <c r="Z153" i="7" s="1"/>
  <c r="K153" i="7"/>
  <c r="J153" i="7"/>
  <c r="I153" i="7"/>
  <c r="H153" i="7"/>
  <c r="G153" i="7"/>
  <c r="Y152" i="7"/>
  <c r="Z152" i="7" s="1"/>
  <c r="J152" i="7"/>
  <c r="I152" i="7"/>
  <c r="H152" i="7"/>
  <c r="G152" i="7"/>
  <c r="Z151" i="7"/>
  <c r="Y151" i="7"/>
  <c r="J151" i="7"/>
  <c r="K151" i="7" s="1"/>
  <c r="AC151" i="7" s="1"/>
  <c r="I151" i="7"/>
  <c r="H151" i="7"/>
  <c r="G151" i="7"/>
  <c r="Y150" i="7"/>
  <c r="Z150" i="7" s="1"/>
  <c r="J150" i="7"/>
  <c r="K150" i="7" s="1"/>
  <c r="AC150" i="7" s="1"/>
  <c r="I150" i="7"/>
  <c r="H150" i="7"/>
  <c r="G150" i="7"/>
  <c r="Y149" i="7"/>
  <c r="Z149" i="7" s="1"/>
  <c r="J149" i="7"/>
  <c r="K149" i="7" s="1"/>
  <c r="AC149" i="7" s="1"/>
  <c r="I149" i="7"/>
  <c r="H149" i="7"/>
  <c r="G149" i="7"/>
  <c r="Y148" i="7"/>
  <c r="Z148" i="7" s="1"/>
  <c r="K148" i="7"/>
  <c r="J148" i="7"/>
  <c r="I148" i="7"/>
  <c r="H148" i="7"/>
  <c r="G148" i="7"/>
  <c r="Y147" i="7"/>
  <c r="Z147" i="7" s="1"/>
  <c r="J147" i="7"/>
  <c r="I147" i="7"/>
  <c r="H147" i="7"/>
  <c r="G147" i="7"/>
  <c r="Z146" i="7"/>
  <c r="Y146" i="7"/>
  <c r="K146" i="7"/>
  <c r="AC146" i="7" s="1"/>
  <c r="J146" i="7"/>
  <c r="I146" i="7"/>
  <c r="H146" i="7"/>
  <c r="G146" i="7"/>
  <c r="Y145" i="7"/>
  <c r="Z145" i="7" s="1"/>
  <c r="K145" i="7"/>
  <c r="AC145" i="7" s="1"/>
  <c r="J145" i="7"/>
  <c r="I145" i="7"/>
  <c r="H145" i="7"/>
  <c r="G145" i="7"/>
  <c r="Y144" i="7"/>
  <c r="Z144" i="7" s="1"/>
  <c r="J144" i="7"/>
  <c r="I144" i="7"/>
  <c r="H144" i="7"/>
  <c r="G144" i="7"/>
  <c r="Z143" i="7"/>
  <c r="Y143" i="7"/>
  <c r="J143" i="7"/>
  <c r="K143" i="7" s="1"/>
  <c r="AC143" i="7" s="1"/>
  <c r="I143" i="7"/>
  <c r="H143" i="7"/>
  <c r="G143" i="7"/>
  <c r="Y142" i="7"/>
  <c r="Z142" i="7" s="1"/>
  <c r="J142" i="7"/>
  <c r="K142" i="7" s="1"/>
  <c r="AC142" i="7" s="1"/>
  <c r="I142" i="7"/>
  <c r="H142" i="7"/>
  <c r="G142" i="7"/>
  <c r="Y141" i="7"/>
  <c r="Z141" i="7" s="1"/>
  <c r="J141" i="7"/>
  <c r="K141" i="7" s="1"/>
  <c r="AC141" i="7" s="1"/>
  <c r="I141" i="7"/>
  <c r="H141" i="7"/>
  <c r="G141" i="7"/>
  <c r="Y140" i="7"/>
  <c r="Z140" i="7" s="1"/>
  <c r="K140" i="7"/>
  <c r="J140" i="7"/>
  <c r="I140" i="7"/>
  <c r="H140" i="7"/>
  <c r="G140" i="7"/>
  <c r="Y139" i="7"/>
  <c r="Z139" i="7" s="1"/>
  <c r="J139" i="7"/>
  <c r="I139" i="7"/>
  <c r="H139" i="7"/>
  <c r="G139" i="7"/>
  <c r="Z138" i="7"/>
  <c r="Y138" i="7"/>
  <c r="K138" i="7"/>
  <c r="AC138" i="7" s="1"/>
  <c r="J138" i="7"/>
  <c r="I138" i="7"/>
  <c r="H138" i="7"/>
  <c r="G138" i="7"/>
  <c r="Y137" i="7"/>
  <c r="Z137" i="7" s="1"/>
  <c r="K137" i="7"/>
  <c r="AC137" i="7" s="1"/>
  <c r="J137" i="7"/>
  <c r="I137" i="7"/>
  <c r="H137" i="7"/>
  <c r="G137" i="7"/>
  <c r="Y136" i="7"/>
  <c r="Z136" i="7" s="1"/>
  <c r="J136" i="7"/>
  <c r="I136" i="7"/>
  <c r="H136" i="7"/>
  <c r="G136" i="7"/>
  <c r="Z135" i="7"/>
  <c r="Y135" i="7"/>
  <c r="K135" i="7"/>
  <c r="AC135" i="7" s="1"/>
  <c r="J135" i="7"/>
  <c r="I135" i="7"/>
  <c r="H135" i="7"/>
  <c r="G135" i="7"/>
  <c r="Y134" i="7"/>
  <c r="Z134" i="7" s="1"/>
  <c r="K134" i="7"/>
  <c r="AC134" i="7" s="1"/>
  <c r="J134" i="7"/>
  <c r="I134" i="7"/>
  <c r="H134" i="7"/>
  <c r="G134" i="7"/>
  <c r="Y133" i="7"/>
  <c r="Z133" i="7" s="1"/>
  <c r="J133" i="7"/>
  <c r="I133" i="7"/>
  <c r="H133" i="7"/>
  <c r="G133" i="7"/>
  <c r="K133" i="7" s="1"/>
  <c r="Z132" i="7"/>
  <c r="Y132" i="7"/>
  <c r="J132" i="7"/>
  <c r="I132" i="7"/>
  <c r="H132" i="7"/>
  <c r="G132" i="7"/>
  <c r="K132" i="7" s="1"/>
  <c r="Y131" i="7"/>
  <c r="Z131" i="7" s="1"/>
  <c r="J131" i="7"/>
  <c r="I131" i="7"/>
  <c r="H131" i="7"/>
  <c r="G131" i="7"/>
  <c r="K131" i="7" s="1"/>
  <c r="AC130" i="7"/>
  <c r="Z130" i="7"/>
  <c r="Y130" i="7"/>
  <c r="J130" i="7"/>
  <c r="I130" i="7"/>
  <c r="H130" i="7"/>
  <c r="G130" i="7"/>
  <c r="K130" i="7" s="1"/>
  <c r="Y129" i="7"/>
  <c r="Z129" i="7" s="1"/>
  <c r="J129" i="7"/>
  <c r="I129" i="7"/>
  <c r="H129" i="7"/>
  <c r="G129" i="7"/>
  <c r="K129" i="7" s="1"/>
  <c r="Y128" i="7"/>
  <c r="Z128" i="7" s="1"/>
  <c r="AC128" i="7" s="1"/>
  <c r="J128" i="7"/>
  <c r="I128" i="7"/>
  <c r="H128" i="7"/>
  <c r="G128" i="7"/>
  <c r="K128" i="7" s="1"/>
  <c r="Y127" i="7"/>
  <c r="Z127" i="7" s="1"/>
  <c r="J127" i="7"/>
  <c r="I127" i="7"/>
  <c r="H127" i="7"/>
  <c r="K127" i="7" s="1"/>
  <c r="G127" i="7"/>
  <c r="Y126" i="7"/>
  <c r="Z126" i="7" s="1"/>
  <c r="J126" i="7"/>
  <c r="I126" i="7"/>
  <c r="H126" i="7"/>
  <c r="G126" i="7"/>
  <c r="K126" i="7" s="1"/>
  <c r="AC126" i="7" s="1"/>
  <c r="Z125" i="7"/>
  <c r="Y125" i="7"/>
  <c r="J125" i="7"/>
  <c r="I125" i="7"/>
  <c r="H125" i="7"/>
  <c r="K125" i="7" s="1"/>
  <c r="G125" i="7"/>
  <c r="Z124" i="7"/>
  <c r="Y124" i="7"/>
  <c r="J124" i="7"/>
  <c r="I124" i="7"/>
  <c r="K124" i="7" s="1"/>
  <c r="H124" i="7"/>
  <c r="G124" i="7"/>
  <c r="Y123" i="7"/>
  <c r="Z123" i="7" s="1"/>
  <c r="J123" i="7"/>
  <c r="I123" i="7"/>
  <c r="H123" i="7"/>
  <c r="G123" i="7"/>
  <c r="Z122" i="7"/>
  <c r="Y122" i="7"/>
  <c r="J122" i="7"/>
  <c r="K122" i="7" s="1"/>
  <c r="AC122" i="7" s="1"/>
  <c r="I122" i="7"/>
  <c r="H122" i="7"/>
  <c r="G122" i="7"/>
  <c r="Y121" i="7"/>
  <c r="Z121" i="7" s="1"/>
  <c r="J121" i="7"/>
  <c r="K121" i="7" s="1"/>
  <c r="AC121" i="7" s="1"/>
  <c r="I121" i="7"/>
  <c r="H121" i="7"/>
  <c r="G121" i="7"/>
  <c r="Y120" i="7"/>
  <c r="Z120" i="7" s="1"/>
  <c r="K120" i="7"/>
  <c r="AC120" i="7" s="1"/>
  <c r="J120" i="7"/>
  <c r="I120" i="7"/>
  <c r="H120" i="7"/>
  <c r="G120" i="7"/>
  <c r="Y119" i="7"/>
  <c r="Z119" i="7" s="1"/>
  <c r="J119" i="7"/>
  <c r="K119" i="7" s="1"/>
  <c r="AC119" i="7" s="1"/>
  <c r="I119" i="7"/>
  <c r="H119" i="7"/>
  <c r="G119" i="7"/>
  <c r="Y118" i="7"/>
  <c r="Z118" i="7" s="1"/>
  <c r="K118" i="7"/>
  <c r="AC118" i="7" s="1"/>
  <c r="J118" i="7"/>
  <c r="I118" i="7"/>
  <c r="H118" i="7"/>
  <c r="G118" i="7"/>
  <c r="Y117" i="7"/>
  <c r="Z117" i="7" s="1"/>
  <c r="J117" i="7"/>
  <c r="I117" i="7"/>
  <c r="H117" i="7"/>
  <c r="G117" i="7"/>
  <c r="K117" i="7" s="1"/>
  <c r="Z116" i="7"/>
  <c r="Y116" i="7"/>
  <c r="J116" i="7"/>
  <c r="I116" i="7"/>
  <c r="H116" i="7"/>
  <c r="G116" i="7"/>
  <c r="K116" i="7" s="1"/>
  <c r="Y115" i="7"/>
  <c r="Z115" i="7" s="1"/>
  <c r="J115" i="7"/>
  <c r="I115" i="7"/>
  <c r="H115" i="7"/>
  <c r="G115" i="7"/>
  <c r="K115" i="7" s="1"/>
  <c r="AC114" i="7"/>
  <c r="Z114" i="7"/>
  <c r="Y114" i="7"/>
  <c r="J114" i="7"/>
  <c r="I114" i="7"/>
  <c r="H114" i="7"/>
  <c r="G114" i="7"/>
  <c r="K114" i="7" s="1"/>
  <c r="Y113" i="7"/>
  <c r="Z113" i="7" s="1"/>
  <c r="J113" i="7"/>
  <c r="I113" i="7"/>
  <c r="H113" i="7"/>
  <c r="G113" i="7"/>
  <c r="K113" i="7" s="1"/>
  <c r="Y112" i="7"/>
  <c r="Z112" i="7" s="1"/>
  <c r="J112" i="7"/>
  <c r="I112" i="7"/>
  <c r="H112" i="7"/>
  <c r="G112" i="7"/>
  <c r="K112" i="7" s="1"/>
  <c r="AC112" i="7" s="1"/>
  <c r="Y111" i="7"/>
  <c r="Z111" i="7" s="1"/>
  <c r="J111" i="7"/>
  <c r="I111" i="7"/>
  <c r="H111" i="7"/>
  <c r="K111" i="7" s="1"/>
  <c r="G111" i="7"/>
  <c r="Y110" i="7"/>
  <c r="Z110" i="7" s="1"/>
  <c r="AC110" i="7" s="1"/>
  <c r="J110" i="7"/>
  <c r="I110" i="7"/>
  <c r="H110" i="7"/>
  <c r="G110" i="7"/>
  <c r="K110" i="7" s="1"/>
  <c r="Z109" i="7"/>
  <c r="Y109" i="7"/>
  <c r="J109" i="7"/>
  <c r="I109" i="7"/>
  <c r="H109" i="7"/>
  <c r="K109" i="7" s="1"/>
  <c r="G109" i="7"/>
  <c r="Z108" i="7"/>
  <c r="Y108" i="7"/>
  <c r="J108" i="7"/>
  <c r="I108" i="7"/>
  <c r="K108" i="7" s="1"/>
  <c r="H108" i="7"/>
  <c r="G108" i="7"/>
  <c r="Y107" i="7"/>
  <c r="Z107" i="7" s="1"/>
  <c r="J107" i="7"/>
  <c r="I107" i="7"/>
  <c r="H107" i="7"/>
  <c r="G107" i="7"/>
  <c r="Z106" i="7"/>
  <c r="Y106" i="7"/>
  <c r="J106" i="7"/>
  <c r="K106" i="7" s="1"/>
  <c r="AC106" i="7" s="1"/>
  <c r="I106" i="7"/>
  <c r="H106" i="7"/>
  <c r="G106" i="7"/>
  <c r="Y105" i="7"/>
  <c r="Z105" i="7" s="1"/>
  <c r="K105" i="7"/>
  <c r="AC105" i="7" s="1"/>
  <c r="J105" i="7"/>
  <c r="I105" i="7"/>
  <c r="H105" i="7"/>
  <c r="G105" i="7"/>
  <c r="Y104" i="7"/>
  <c r="Z104" i="7" s="1"/>
  <c r="J104" i="7"/>
  <c r="K104" i="7" s="1"/>
  <c r="AC104" i="7" s="1"/>
  <c r="I104" i="7"/>
  <c r="H104" i="7"/>
  <c r="G104" i="7"/>
  <c r="Y103" i="7"/>
  <c r="Z103" i="7" s="1"/>
  <c r="J103" i="7"/>
  <c r="K103" i="7" s="1"/>
  <c r="AC103" i="7" s="1"/>
  <c r="I103" i="7"/>
  <c r="H103" i="7"/>
  <c r="G103" i="7"/>
  <c r="Y102" i="7"/>
  <c r="Z102" i="7" s="1"/>
  <c r="K102" i="7"/>
  <c r="J102" i="7"/>
  <c r="I102" i="7"/>
  <c r="H102" i="7"/>
  <c r="G102" i="7"/>
  <c r="Y101" i="7"/>
  <c r="Z101" i="7" s="1"/>
  <c r="J101" i="7"/>
  <c r="I101" i="7"/>
  <c r="H101" i="7"/>
  <c r="G101" i="7"/>
  <c r="K101" i="7" s="1"/>
  <c r="Z100" i="7"/>
  <c r="Y100" i="7"/>
  <c r="J100" i="7"/>
  <c r="I100" i="7"/>
  <c r="H100" i="7"/>
  <c r="G100" i="7"/>
  <c r="K100" i="7" s="1"/>
  <c r="Y99" i="7"/>
  <c r="Z99" i="7" s="1"/>
  <c r="J99" i="7"/>
  <c r="I99" i="7"/>
  <c r="H99" i="7"/>
  <c r="G99" i="7"/>
  <c r="K99" i="7" s="1"/>
  <c r="AC98" i="7"/>
  <c r="Z98" i="7"/>
  <c r="Y98" i="7"/>
  <c r="J98" i="7"/>
  <c r="I98" i="7"/>
  <c r="H98" i="7"/>
  <c r="G98" i="7"/>
  <c r="K98" i="7" s="1"/>
  <c r="Y97" i="7"/>
  <c r="Z97" i="7" s="1"/>
  <c r="AC97" i="7" s="1"/>
  <c r="J97" i="7"/>
  <c r="I97" i="7"/>
  <c r="H97" i="7"/>
  <c r="G97" i="7"/>
  <c r="K97" i="7" s="1"/>
  <c r="Y96" i="7"/>
  <c r="Z96" i="7" s="1"/>
  <c r="J96" i="7"/>
  <c r="I96" i="7"/>
  <c r="H96" i="7"/>
  <c r="G96" i="7"/>
  <c r="Y95" i="7"/>
  <c r="Z95" i="7" s="1"/>
  <c r="J95" i="7"/>
  <c r="I95" i="7"/>
  <c r="H95" i="7"/>
  <c r="K95" i="7" s="1"/>
  <c r="G95" i="7"/>
  <c r="AC94" i="7"/>
  <c r="Y94" i="7"/>
  <c r="Z94" i="7" s="1"/>
  <c r="J94" i="7"/>
  <c r="I94" i="7"/>
  <c r="H94" i="7"/>
  <c r="G94" i="7"/>
  <c r="K94" i="7" s="1"/>
  <c r="Z93" i="7"/>
  <c r="Y93" i="7"/>
  <c r="J93" i="7"/>
  <c r="I93" i="7"/>
  <c r="H93" i="7"/>
  <c r="G93" i="7"/>
  <c r="Z92" i="7"/>
  <c r="Y92" i="7"/>
  <c r="K92" i="7"/>
  <c r="AC92" i="7" s="1"/>
  <c r="J92" i="7"/>
  <c r="I92" i="7"/>
  <c r="H92" i="7"/>
  <c r="G92" i="7"/>
  <c r="Y91" i="7"/>
  <c r="Z91" i="7" s="1"/>
  <c r="J91" i="7"/>
  <c r="I91" i="7"/>
  <c r="H91" i="7"/>
  <c r="G91" i="7"/>
  <c r="Z90" i="7"/>
  <c r="Y90" i="7"/>
  <c r="J90" i="7"/>
  <c r="K90" i="7" s="1"/>
  <c r="AC90" i="7" s="1"/>
  <c r="I90" i="7"/>
  <c r="H90" i="7"/>
  <c r="G90" i="7"/>
  <c r="Y89" i="7"/>
  <c r="Z89" i="7" s="1"/>
  <c r="J89" i="7"/>
  <c r="K89" i="7" s="1"/>
  <c r="AC89" i="7" s="1"/>
  <c r="I89" i="7"/>
  <c r="H89" i="7"/>
  <c r="G89" i="7"/>
  <c r="Y88" i="7"/>
  <c r="Z88" i="7" s="1"/>
  <c r="K88" i="7"/>
  <c r="AC88" i="7" s="1"/>
  <c r="J88" i="7"/>
  <c r="I88" i="7"/>
  <c r="H88" i="7"/>
  <c r="G88" i="7"/>
  <c r="Y87" i="7"/>
  <c r="Z87" i="7" s="1"/>
  <c r="J87" i="7"/>
  <c r="K87" i="7" s="1"/>
  <c r="AC87" i="7" s="1"/>
  <c r="I87" i="7"/>
  <c r="H87" i="7"/>
  <c r="G87" i="7"/>
  <c r="Y86" i="7"/>
  <c r="Z86" i="7" s="1"/>
  <c r="K86" i="7"/>
  <c r="J86" i="7"/>
  <c r="I86" i="7"/>
  <c r="H86" i="7"/>
  <c r="G86" i="7"/>
  <c r="Y85" i="7"/>
  <c r="Z85" i="7" s="1"/>
  <c r="J85" i="7"/>
  <c r="I85" i="7"/>
  <c r="H85" i="7"/>
  <c r="G85" i="7"/>
  <c r="K85" i="7" s="1"/>
  <c r="Z84" i="7"/>
  <c r="Y84" i="7"/>
  <c r="J84" i="7"/>
  <c r="I84" i="7"/>
  <c r="H84" i="7"/>
  <c r="G84" i="7"/>
  <c r="K84" i="7" s="1"/>
  <c r="Y83" i="7"/>
  <c r="Z83" i="7" s="1"/>
  <c r="J83" i="7"/>
  <c r="I83" i="7"/>
  <c r="H83" i="7"/>
  <c r="G83" i="7"/>
  <c r="K83" i="7" s="1"/>
  <c r="AC82" i="7"/>
  <c r="Y82" i="7"/>
  <c r="Z82" i="7" s="1"/>
  <c r="J82" i="7"/>
  <c r="I82" i="7"/>
  <c r="H82" i="7"/>
  <c r="G82" i="7"/>
  <c r="K82" i="7" s="1"/>
  <c r="Z81" i="7"/>
  <c r="Y81" i="7"/>
  <c r="J81" i="7"/>
  <c r="I81" i="7"/>
  <c r="H81" i="7"/>
  <c r="G81" i="7"/>
  <c r="Z80" i="7"/>
  <c r="Y80" i="7"/>
  <c r="J80" i="7"/>
  <c r="K80" i="7" s="1"/>
  <c r="AC80" i="7" s="1"/>
  <c r="I80" i="7"/>
  <c r="H80" i="7"/>
  <c r="G80" i="7"/>
  <c r="Y79" i="7"/>
  <c r="Z79" i="7" s="1"/>
  <c r="J79" i="7"/>
  <c r="K79" i="7" s="1"/>
  <c r="AC79" i="7" s="1"/>
  <c r="I79" i="7"/>
  <c r="H79" i="7"/>
  <c r="G79" i="7"/>
  <c r="Y78" i="7"/>
  <c r="Z78" i="7" s="1"/>
  <c r="K78" i="7"/>
  <c r="J78" i="7"/>
  <c r="I78" i="7"/>
  <c r="H78" i="7"/>
  <c r="G78" i="7"/>
  <c r="Y77" i="7"/>
  <c r="Z77" i="7" s="1"/>
  <c r="J77" i="7"/>
  <c r="I77" i="7"/>
  <c r="H77" i="7"/>
  <c r="G77" i="7"/>
  <c r="K77" i="7" s="1"/>
  <c r="Z76" i="7"/>
  <c r="AC76" i="7" s="1"/>
  <c r="Y76" i="7"/>
  <c r="J76" i="7"/>
  <c r="I76" i="7"/>
  <c r="H76" i="7"/>
  <c r="G76" i="7"/>
  <c r="K76" i="7" s="1"/>
  <c r="Y75" i="7"/>
  <c r="Z75" i="7" s="1"/>
  <c r="J75" i="7"/>
  <c r="I75" i="7"/>
  <c r="H75" i="7"/>
  <c r="G75" i="7"/>
  <c r="K75" i="7" s="1"/>
  <c r="Y74" i="7"/>
  <c r="Z74" i="7" s="1"/>
  <c r="AC74" i="7" s="1"/>
  <c r="J74" i="7"/>
  <c r="I74" i="7"/>
  <c r="H74" i="7"/>
  <c r="G74" i="7"/>
  <c r="K74" i="7" s="1"/>
  <c r="Z73" i="7"/>
  <c r="Y73" i="7"/>
  <c r="J73" i="7"/>
  <c r="I73" i="7"/>
  <c r="H73" i="7"/>
  <c r="G73" i="7"/>
  <c r="Z72" i="7"/>
  <c r="Y72" i="7"/>
  <c r="J72" i="7"/>
  <c r="I72" i="7"/>
  <c r="K72" i="7" s="1"/>
  <c r="AC72" i="7" s="1"/>
  <c r="H72" i="7"/>
  <c r="G72" i="7"/>
  <c r="Y71" i="7"/>
  <c r="Z71" i="7" s="1"/>
  <c r="J71" i="7"/>
  <c r="K71" i="7" s="1"/>
  <c r="AC71" i="7" s="1"/>
  <c r="I71" i="7"/>
  <c r="H71" i="7"/>
  <c r="G71" i="7"/>
  <c r="Y70" i="7"/>
  <c r="Z70" i="7" s="1"/>
  <c r="K70" i="7"/>
  <c r="J70" i="7"/>
  <c r="I70" i="7"/>
  <c r="H70" i="7"/>
  <c r="G70" i="7"/>
  <c r="Y69" i="7"/>
  <c r="Z69" i="7" s="1"/>
  <c r="J69" i="7"/>
  <c r="I69" i="7"/>
  <c r="H69" i="7"/>
  <c r="G69" i="7"/>
  <c r="K69" i="7" s="1"/>
  <c r="Z68" i="7"/>
  <c r="Y68" i="7"/>
  <c r="J68" i="7"/>
  <c r="I68" i="7"/>
  <c r="H68" i="7"/>
  <c r="G68" i="7"/>
  <c r="K68" i="7" s="1"/>
  <c r="Y67" i="7"/>
  <c r="Z67" i="7" s="1"/>
  <c r="J67" i="7"/>
  <c r="I67" i="7"/>
  <c r="H67" i="7"/>
  <c r="G67" i="7"/>
  <c r="K67" i="7" s="1"/>
  <c r="Y66" i="7"/>
  <c r="Z66" i="7" s="1"/>
  <c r="AC66" i="7" s="1"/>
  <c r="J66" i="7"/>
  <c r="I66" i="7"/>
  <c r="H66" i="7"/>
  <c r="G66" i="7"/>
  <c r="K66" i="7" s="1"/>
  <c r="Z65" i="7"/>
  <c r="Y65" i="7"/>
  <c r="J65" i="7"/>
  <c r="I65" i="7"/>
  <c r="H65" i="7"/>
  <c r="K65" i="7" s="1"/>
  <c r="AC65" i="7" s="1"/>
  <c r="G65" i="7"/>
  <c r="Z64" i="7"/>
  <c r="Y64" i="7"/>
  <c r="J64" i="7"/>
  <c r="I64" i="7"/>
  <c r="K64" i="7" s="1"/>
  <c r="AC64" i="7" s="1"/>
  <c r="H64" i="7"/>
  <c r="G64" i="7"/>
  <c r="Y63" i="7"/>
  <c r="Z63" i="7" s="1"/>
  <c r="J63" i="7"/>
  <c r="K63" i="7" s="1"/>
  <c r="AC63" i="7" s="1"/>
  <c r="I63" i="7"/>
  <c r="H63" i="7"/>
  <c r="G63" i="7"/>
  <c r="Z62" i="7"/>
  <c r="Y62" i="7"/>
  <c r="K62" i="7"/>
  <c r="J62" i="7"/>
  <c r="I62" i="7"/>
  <c r="H62" i="7"/>
  <c r="G62" i="7"/>
  <c r="Z61" i="7"/>
  <c r="Y61" i="7"/>
  <c r="J61" i="7"/>
  <c r="I61" i="7"/>
  <c r="H61" i="7"/>
  <c r="G61" i="7"/>
  <c r="K61" i="7" s="1"/>
  <c r="Z60" i="7"/>
  <c r="Y60" i="7"/>
  <c r="J60" i="7"/>
  <c r="I60" i="7"/>
  <c r="H60" i="7"/>
  <c r="G60" i="7"/>
  <c r="K60" i="7" s="1"/>
  <c r="Y59" i="7"/>
  <c r="Z59" i="7" s="1"/>
  <c r="J59" i="7"/>
  <c r="I59" i="7"/>
  <c r="H59" i="7"/>
  <c r="G59" i="7"/>
  <c r="K59" i="7" s="1"/>
  <c r="Y58" i="7"/>
  <c r="Z58" i="7" s="1"/>
  <c r="J58" i="7"/>
  <c r="I58" i="7"/>
  <c r="H58" i="7"/>
  <c r="G58" i="7"/>
  <c r="Z57" i="7"/>
  <c r="Y57" i="7"/>
  <c r="J57" i="7"/>
  <c r="I57" i="7"/>
  <c r="H57" i="7"/>
  <c r="K57" i="7" s="1"/>
  <c r="AC57" i="7" s="1"/>
  <c r="G57" i="7"/>
  <c r="Z56" i="7"/>
  <c r="Y56" i="7"/>
  <c r="J56" i="7"/>
  <c r="I56" i="7"/>
  <c r="K56" i="7" s="1"/>
  <c r="AC56" i="7" s="1"/>
  <c r="H56" i="7"/>
  <c r="G56" i="7"/>
  <c r="Y55" i="7"/>
  <c r="Z55" i="7" s="1"/>
  <c r="J55" i="7"/>
  <c r="I55" i="7"/>
  <c r="H55" i="7"/>
  <c r="G55" i="7"/>
  <c r="K55" i="7" s="1"/>
  <c r="AC55" i="7" s="1"/>
  <c r="Z54" i="7"/>
  <c r="Y54" i="7"/>
  <c r="J54" i="7"/>
  <c r="I54" i="7"/>
  <c r="H54" i="7"/>
  <c r="K54" i="7" s="1"/>
  <c r="AC54" i="7" s="1"/>
  <c r="G54" i="7"/>
  <c r="Z53" i="7"/>
  <c r="Y53" i="7"/>
  <c r="J53" i="7"/>
  <c r="I53" i="7"/>
  <c r="H53" i="7"/>
  <c r="G53" i="7"/>
  <c r="K53" i="7" s="1"/>
  <c r="Z52" i="7"/>
  <c r="Y52" i="7"/>
  <c r="J52" i="7"/>
  <c r="I52" i="7"/>
  <c r="H52" i="7"/>
  <c r="G52" i="7"/>
  <c r="K52" i="7" s="1"/>
  <c r="Y51" i="7"/>
  <c r="Z51" i="7" s="1"/>
  <c r="J51" i="7"/>
  <c r="I51" i="7"/>
  <c r="H51" i="7"/>
  <c r="G51" i="7"/>
  <c r="K51" i="7" s="1"/>
  <c r="Y50" i="7"/>
  <c r="Z50" i="7" s="1"/>
  <c r="AC50" i="7" s="1"/>
  <c r="J50" i="7"/>
  <c r="I50" i="7"/>
  <c r="H50" i="7"/>
  <c r="G50" i="7"/>
  <c r="K50" i="7" s="1"/>
  <c r="Z49" i="7"/>
  <c r="Y49" i="7"/>
  <c r="J49" i="7"/>
  <c r="I49" i="7"/>
  <c r="H49" i="7"/>
  <c r="K49" i="7" s="1"/>
  <c r="AC49" i="7" s="1"/>
  <c r="G49" i="7"/>
  <c r="Z48" i="7"/>
  <c r="Y48" i="7"/>
  <c r="J48" i="7"/>
  <c r="I48" i="7"/>
  <c r="K48" i="7" s="1"/>
  <c r="H48" i="7"/>
  <c r="G48" i="7"/>
  <c r="Y47" i="7"/>
  <c r="Z47" i="7" s="1"/>
  <c r="J47" i="7"/>
  <c r="K47" i="7" s="1"/>
  <c r="AC47" i="7" s="1"/>
  <c r="I47" i="7"/>
  <c r="H47" i="7"/>
  <c r="G47" i="7"/>
  <c r="Y46" i="7"/>
  <c r="Z46" i="7" s="1"/>
  <c r="J46" i="7"/>
  <c r="I46" i="7"/>
  <c r="H46" i="7"/>
  <c r="K46" i="7" s="1"/>
  <c r="AC46" i="7" s="1"/>
  <c r="G46" i="7"/>
  <c r="Y45" i="7"/>
  <c r="Z45" i="7" s="1"/>
  <c r="J45" i="7"/>
  <c r="I45" i="7"/>
  <c r="H45" i="7"/>
  <c r="G45" i="7"/>
  <c r="K45" i="7" s="1"/>
  <c r="Z44" i="7"/>
  <c r="Y44" i="7"/>
  <c r="J44" i="7"/>
  <c r="I44" i="7"/>
  <c r="H44" i="7"/>
  <c r="G44" i="7"/>
  <c r="K44" i="7" s="1"/>
  <c r="Y43" i="7"/>
  <c r="Z43" i="7" s="1"/>
  <c r="J43" i="7"/>
  <c r="I43" i="7"/>
  <c r="H43" i="7"/>
  <c r="G43" i="7"/>
  <c r="K43" i="7" s="1"/>
  <c r="Y42" i="7"/>
  <c r="Z42" i="7" s="1"/>
  <c r="J42" i="7"/>
  <c r="I42" i="7"/>
  <c r="H42" i="7"/>
  <c r="G42" i="7"/>
  <c r="K42" i="7" s="1"/>
  <c r="AC42" i="7" s="1"/>
  <c r="Z41" i="7"/>
  <c r="Y41" i="7"/>
  <c r="J41" i="7"/>
  <c r="I41" i="7"/>
  <c r="H41" i="7"/>
  <c r="K41" i="7" s="1"/>
  <c r="AC41" i="7" s="1"/>
  <c r="G41" i="7"/>
  <c r="Z40" i="7"/>
  <c r="Y40" i="7"/>
  <c r="J40" i="7"/>
  <c r="I40" i="7"/>
  <c r="K40" i="7" s="1"/>
  <c r="AC40" i="7" s="1"/>
  <c r="H40" i="7"/>
  <c r="G40" i="7"/>
  <c r="Y39" i="7"/>
  <c r="Z39" i="7" s="1"/>
  <c r="J39" i="7"/>
  <c r="I39" i="7"/>
  <c r="H39" i="7"/>
  <c r="G39" i="7"/>
  <c r="K39" i="7" s="1"/>
  <c r="Y38" i="7"/>
  <c r="Z38" i="7" s="1"/>
  <c r="J38" i="7"/>
  <c r="I38" i="7"/>
  <c r="H38" i="7"/>
  <c r="G38" i="7"/>
  <c r="K38" i="7" s="1"/>
  <c r="AC38" i="7" s="1"/>
  <c r="Y37" i="7"/>
  <c r="Z37" i="7" s="1"/>
  <c r="J37" i="7"/>
  <c r="I37" i="7"/>
  <c r="H37" i="7"/>
  <c r="G37" i="7"/>
  <c r="K37" i="7" s="1"/>
  <c r="AC37" i="7" s="1"/>
  <c r="Z36" i="7"/>
  <c r="Y36" i="7"/>
  <c r="J36" i="7"/>
  <c r="I36" i="7"/>
  <c r="H36" i="7"/>
  <c r="G36" i="7"/>
  <c r="K36" i="7" s="1"/>
  <c r="Y35" i="7"/>
  <c r="Z35" i="7" s="1"/>
  <c r="J35" i="7"/>
  <c r="I35" i="7"/>
  <c r="H35" i="7"/>
  <c r="G35" i="7"/>
  <c r="K35" i="7" s="1"/>
  <c r="Y34" i="7"/>
  <c r="Z34" i="7" s="1"/>
  <c r="J34" i="7"/>
  <c r="I34" i="7"/>
  <c r="H34" i="7"/>
  <c r="G34" i="7"/>
  <c r="K34" i="7" s="1"/>
  <c r="AC34" i="7" s="1"/>
  <c r="Z33" i="7"/>
  <c r="Y33" i="7"/>
  <c r="J33" i="7"/>
  <c r="I33" i="7"/>
  <c r="H33" i="7"/>
  <c r="K33" i="7" s="1"/>
  <c r="AC33" i="7" s="1"/>
  <c r="G33" i="7"/>
  <c r="Z32" i="7"/>
  <c r="Y32" i="7"/>
  <c r="J32" i="7"/>
  <c r="I32" i="7"/>
  <c r="K32" i="7" s="1"/>
  <c r="AC32" i="7" s="1"/>
  <c r="H32" i="7"/>
  <c r="G32" i="7"/>
  <c r="Y31" i="7"/>
  <c r="Z31" i="7" s="1"/>
  <c r="J31" i="7"/>
  <c r="I31" i="7"/>
  <c r="H31" i="7"/>
  <c r="G31" i="7"/>
  <c r="K31" i="7" s="1"/>
  <c r="AC31" i="7" s="1"/>
  <c r="Y30" i="7"/>
  <c r="Z30" i="7" s="1"/>
  <c r="J30" i="7"/>
  <c r="I30" i="7"/>
  <c r="H30" i="7"/>
  <c r="G30" i="7"/>
  <c r="K30" i="7" s="1"/>
  <c r="Y29" i="7"/>
  <c r="Z29" i="7" s="1"/>
  <c r="J29" i="7"/>
  <c r="I29" i="7"/>
  <c r="H29" i="7"/>
  <c r="G29" i="7"/>
  <c r="K29" i="7" s="1"/>
  <c r="AC29" i="7" s="1"/>
  <c r="Z28" i="7"/>
  <c r="Y28" i="7"/>
  <c r="J28" i="7"/>
  <c r="I28" i="7"/>
  <c r="H28" i="7"/>
  <c r="G28" i="7"/>
  <c r="K28" i="7" s="1"/>
  <c r="Y27" i="7"/>
  <c r="Z27" i="7" s="1"/>
  <c r="J27" i="7"/>
  <c r="I27" i="7"/>
  <c r="H27" i="7"/>
  <c r="G27" i="7"/>
  <c r="K27" i="7" s="1"/>
  <c r="Y26" i="7"/>
  <c r="Z26" i="7" s="1"/>
  <c r="J26" i="7"/>
  <c r="I26" i="7"/>
  <c r="H26" i="7"/>
  <c r="G26" i="7"/>
  <c r="K26" i="7" s="1"/>
  <c r="AC26" i="7" s="1"/>
  <c r="Z25" i="7"/>
  <c r="Y25" i="7"/>
  <c r="J25" i="7"/>
  <c r="I25" i="7"/>
  <c r="H25" i="7"/>
  <c r="K25" i="7" s="1"/>
  <c r="AC25" i="7" s="1"/>
  <c r="G25" i="7"/>
  <c r="Z24" i="7"/>
  <c r="Y24" i="7"/>
  <c r="J24" i="7"/>
  <c r="I24" i="7"/>
  <c r="K24" i="7" s="1"/>
  <c r="H24" i="7"/>
  <c r="G24" i="7"/>
  <c r="Y23" i="7"/>
  <c r="Z23" i="7" s="1"/>
  <c r="J23" i="7"/>
  <c r="I23" i="7"/>
  <c r="H23" i="7"/>
  <c r="G23" i="7"/>
  <c r="K23" i="7" s="1"/>
  <c r="Y22" i="7"/>
  <c r="Z22" i="7" s="1"/>
  <c r="J22" i="7"/>
  <c r="I22" i="7"/>
  <c r="H22" i="7"/>
  <c r="G22" i="7"/>
  <c r="K22" i="7" s="1"/>
  <c r="AC22" i="7" s="1"/>
  <c r="Y21" i="7"/>
  <c r="Z21" i="7" s="1"/>
  <c r="J21" i="7"/>
  <c r="I21" i="7"/>
  <c r="H21" i="7"/>
  <c r="G21" i="7"/>
  <c r="K21" i="7" s="1"/>
  <c r="Z20" i="7"/>
  <c r="Y20" i="7"/>
  <c r="J20" i="7"/>
  <c r="I20" i="7"/>
  <c r="H20" i="7"/>
  <c r="G20" i="7"/>
  <c r="K20" i="7" s="1"/>
  <c r="Y19" i="7"/>
  <c r="Z19" i="7" s="1"/>
  <c r="J19" i="7"/>
  <c r="I19" i="7"/>
  <c r="H19" i="7"/>
  <c r="G19" i="7"/>
  <c r="K19" i="7" s="1"/>
  <c r="AC19" i="7" s="1"/>
  <c r="Y18" i="7"/>
  <c r="Z18" i="7" s="1"/>
  <c r="J18" i="7"/>
  <c r="I18" i="7"/>
  <c r="H18" i="7"/>
  <c r="G18" i="7"/>
  <c r="K18" i="7" s="1"/>
  <c r="AC18" i="7" s="1"/>
  <c r="Z17" i="7"/>
  <c r="Y17" i="7"/>
  <c r="J17" i="7"/>
  <c r="I17" i="7"/>
  <c r="H17" i="7"/>
  <c r="K17" i="7" s="1"/>
  <c r="AC17" i="7" s="1"/>
  <c r="G17" i="7"/>
  <c r="Z16" i="7"/>
  <c r="Y16" i="7"/>
  <c r="J16" i="7"/>
  <c r="I16" i="7"/>
  <c r="K16" i="7" s="1"/>
  <c r="AC16" i="7" s="1"/>
  <c r="H16" i="7"/>
  <c r="G16" i="7"/>
  <c r="Y15" i="7"/>
  <c r="Z15" i="7" s="1"/>
  <c r="J15" i="7"/>
  <c r="I15" i="7"/>
  <c r="H15" i="7"/>
  <c r="G15" i="7"/>
  <c r="K15" i="7" s="1"/>
  <c r="Y14" i="7"/>
  <c r="Z14" i="7" s="1"/>
  <c r="J14" i="7"/>
  <c r="I14" i="7"/>
  <c r="H14" i="7"/>
  <c r="G14" i="7"/>
  <c r="K14" i="7" s="1"/>
  <c r="Y13" i="7"/>
  <c r="Z13" i="7" s="1"/>
  <c r="J13" i="7"/>
  <c r="I13" i="7"/>
  <c r="H13" i="7"/>
  <c r="G13" i="7"/>
  <c r="K13" i="7" s="1"/>
  <c r="AC13" i="7" s="1"/>
  <c r="Z12" i="7"/>
  <c r="Y12" i="7"/>
  <c r="J12" i="7"/>
  <c r="I12" i="7"/>
  <c r="H12" i="7"/>
  <c r="G12" i="7"/>
  <c r="K12" i="7" s="1"/>
  <c r="Y11" i="7"/>
  <c r="Z11" i="7" s="1"/>
  <c r="J11" i="7"/>
  <c r="I11" i="7"/>
  <c r="H11" i="7"/>
  <c r="G11" i="7"/>
  <c r="K11" i="7" s="1"/>
  <c r="Y10" i="7"/>
  <c r="Z10" i="7" s="1"/>
  <c r="J10" i="7"/>
  <c r="I10" i="7"/>
  <c r="H10" i="7"/>
  <c r="G10" i="7"/>
  <c r="K10" i="7" s="1"/>
  <c r="AC10" i="7" s="1"/>
  <c r="Z9" i="7"/>
  <c r="Y9" i="7"/>
  <c r="J9" i="7"/>
  <c r="I9" i="7"/>
  <c r="H9" i="7"/>
  <c r="K9" i="7" s="1"/>
  <c r="AC9" i="7" s="1"/>
  <c r="G9" i="7"/>
  <c r="Z8" i="7"/>
  <c r="Y8" i="7"/>
  <c r="J8" i="7"/>
  <c r="I8" i="7"/>
  <c r="K8" i="7" s="1"/>
  <c r="H8" i="7"/>
  <c r="G8" i="7"/>
  <c r="Y7" i="7"/>
  <c r="Z7" i="7" s="1"/>
  <c r="J7" i="7"/>
  <c r="I7" i="7"/>
  <c r="H7" i="7"/>
  <c r="G7" i="7"/>
  <c r="K7" i="7" s="1"/>
  <c r="AC7" i="7" s="1"/>
  <c r="Z6" i="7"/>
  <c r="Y6" i="7"/>
  <c r="J6" i="7"/>
  <c r="I6" i="7"/>
  <c r="H6" i="7"/>
  <c r="G6" i="7"/>
  <c r="K6" i="7" s="1"/>
  <c r="Y5" i="7"/>
  <c r="Z5" i="7" s="1"/>
  <c r="J5" i="7"/>
  <c r="I5" i="7"/>
  <c r="H5" i="7"/>
  <c r="G5" i="7"/>
  <c r="K5" i="7" s="1"/>
  <c r="Y4" i="7"/>
  <c r="Z4" i="7" s="1"/>
  <c r="J4" i="7"/>
  <c r="I4" i="7"/>
  <c r="H4" i="7"/>
  <c r="K4" i="7" s="1"/>
  <c r="AC4" i="7" s="1"/>
  <c r="G4" i="7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50" i="4"/>
  <c r="P51" i="4"/>
  <c r="P52" i="4"/>
  <c r="P53" i="4"/>
  <c r="P54" i="4"/>
  <c r="P55" i="4"/>
  <c r="P56" i="4"/>
  <c r="P57" i="4"/>
  <c r="P58" i="4"/>
  <c r="P59" i="4"/>
  <c r="P60" i="4"/>
  <c r="P61" i="4"/>
  <c r="P62" i="4"/>
  <c r="P63" i="4"/>
  <c r="P64" i="4"/>
  <c r="P65" i="4"/>
  <c r="P66" i="4"/>
  <c r="P67" i="4"/>
  <c r="P68" i="4"/>
  <c r="P69" i="4"/>
  <c r="P70" i="4"/>
  <c r="P71" i="4"/>
  <c r="P72" i="4"/>
  <c r="P73" i="4"/>
  <c r="P74" i="4"/>
  <c r="P75" i="4"/>
  <c r="P76" i="4"/>
  <c r="P77" i="4"/>
  <c r="P78" i="4"/>
  <c r="P79" i="4"/>
  <c r="P80" i="4"/>
  <c r="P81" i="4"/>
  <c r="P82" i="4"/>
  <c r="P83" i="4"/>
  <c r="P84" i="4"/>
  <c r="P85" i="4"/>
  <c r="P86" i="4"/>
  <c r="P87" i="4"/>
  <c r="P88" i="4"/>
  <c r="P89" i="4"/>
  <c r="P90" i="4"/>
  <c r="P91" i="4"/>
  <c r="P92" i="4"/>
  <c r="P93" i="4"/>
  <c r="P94" i="4"/>
  <c r="P95" i="4"/>
  <c r="P96" i="4"/>
  <c r="P97" i="4"/>
  <c r="P98" i="4"/>
  <c r="P99" i="4"/>
  <c r="P100" i="4"/>
  <c r="P101" i="4"/>
  <c r="P102" i="4"/>
  <c r="P103" i="4"/>
  <c r="P104" i="4"/>
  <c r="P105" i="4"/>
  <c r="P106" i="4"/>
  <c r="P107" i="4"/>
  <c r="P108" i="4"/>
  <c r="P109" i="4"/>
  <c r="P110" i="4"/>
  <c r="P111" i="4"/>
  <c r="P112" i="4"/>
  <c r="P113" i="4"/>
  <c r="P114" i="4"/>
  <c r="P115" i="4"/>
  <c r="P116" i="4"/>
  <c r="P117" i="4"/>
  <c r="P118" i="4"/>
  <c r="P119" i="4"/>
  <c r="P120" i="4"/>
  <c r="P121" i="4"/>
  <c r="P122" i="4"/>
  <c r="P123" i="4"/>
  <c r="P124" i="4"/>
  <c r="P125" i="4"/>
  <c r="P126" i="4"/>
  <c r="P127" i="4"/>
  <c r="P128" i="4"/>
  <c r="P129" i="4"/>
  <c r="P130" i="4"/>
  <c r="P131" i="4"/>
  <c r="P132" i="4"/>
  <c r="P133" i="4"/>
  <c r="P134" i="4"/>
  <c r="P135" i="4"/>
  <c r="P136" i="4"/>
  <c r="P137" i="4"/>
  <c r="P138" i="4"/>
  <c r="P139" i="4"/>
  <c r="P140" i="4"/>
  <c r="P141" i="4"/>
  <c r="P142" i="4"/>
  <c r="P143" i="4"/>
  <c r="P144" i="4"/>
  <c r="P145" i="4"/>
  <c r="P146" i="4"/>
  <c r="P147" i="4"/>
  <c r="P148" i="4"/>
  <c r="P149" i="4"/>
  <c r="P150" i="4"/>
  <c r="P151" i="4"/>
  <c r="P152" i="4"/>
  <c r="P153" i="4"/>
  <c r="P154" i="4"/>
  <c r="P155" i="4"/>
  <c r="P156" i="4"/>
  <c r="P157" i="4"/>
  <c r="P158" i="4"/>
  <c r="P159" i="4"/>
  <c r="P160" i="4"/>
  <c r="P161" i="4"/>
  <c r="P162" i="4"/>
  <c r="P163" i="4"/>
  <c r="P164" i="4"/>
  <c r="P165" i="4"/>
  <c r="P166" i="4"/>
  <c r="P167" i="4"/>
  <c r="P168" i="4"/>
  <c r="P169" i="4"/>
  <c r="P170" i="4"/>
  <c r="P171" i="4"/>
  <c r="P172" i="4"/>
  <c r="P173" i="4"/>
  <c r="P174" i="4"/>
  <c r="P175" i="4"/>
  <c r="P176" i="4"/>
  <c r="P177" i="4"/>
  <c r="P178" i="4"/>
  <c r="P179" i="4"/>
  <c r="P180" i="4"/>
  <c r="P181" i="4"/>
  <c r="P182" i="4"/>
  <c r="P183" i="4"/>
  <c r="P184" i="4"/>
  <c r="P185" i="4"/>
  <c r="P186" i="4"/>
  <c r="P187" i="4"/>
  <c r="P188" i="4"/>
  <c r="P189" i="4"/>
  <c r="P190" i="4"/>
  <c r="P191" i="4"/>
  <c r="P192" i="4"/>
  <c r="P193" i="4"/>
  <c r="P194" i="4"/>
  <c r="P195" i="4"/>
  <c r="P196" i="4"/>
  <c r="P197" i="4"/>
  <c r="P198" i="4"/>
  <c r="P199" i="4"/>
  <c r="P200" i="4"/>
  <c r="P201" i="4"/>
  <c r="P202" i="4"/>
  <c r="P203" i="4"/>
  <c r="P204" i="4"/>
  <c r="P205" i="4"/>
  <c r="P206" i="4"/>
  <c r="P207" i="4"/>
  <c r="P208" i="4"/>
  <c r="P209" i="4"/>
  <c r="P210" i="4"/>
  <c r="P211" i="4"/>
  <c r="P212" i="4"/>
  <c r="P213" i="4"/>
  <c r="P214" i="4"/>
  <c r="P215" i="4"/>
  <c r="P216" i="4"/>
  <c r="P217" i="4"/>
  <c r="P218" i="4"/>
  <c r="P219" i="4"/>
  <c r="P220" i="4"/>
  <c r="P221" i="4"/>
  <c r="P222" i="4"/>
  <c r="P223" i="4"/>
  <c r="P224" i="4"/>
  <c r="P225" i="4"/>
  <c r="P226" i="4"/>
  <c r="P227" i="4"/>
  <c r="P228" i="4"/>
  <c r="P229" i="4"/>
  <c r="P230" i="4"/>
  <c r="P231" i="4"/>
  <c r="P232" i="4"/>
  <c r="P233" i="4"/>
  <c r="P234" i="4"/>
  <c r="P235" i="4"/>
  <c r="P236" i="4"/>
  <c r="P237" i="4"/>
  <c r="P238" i="4"/>
  <c r="P239" i="4"/>
  <c r="P240" i="4"/>
  <c r="P241" i="4"/>
  <c r="P242" i="4"/>
  <c r="P243" i="4"/>
  <c r="P244" i="4"/>
  <c r="P245" i="4"/>
  <c r="P246" i="4"/>
  <c r="P247" i="4"/>
  <c r="P248" i="4"/>
  <c r="P249" i="4"/>
  <c r="P250" i="4"/>
  <c r="P251" i="4"/>
  <c r="P252" i="4"/>
  <c r="P253" i="4"/>
  <c r="P4" i="4"/>
  <c r="K5" i="3"/>
  <c r="K6" i="3"/>
  <c r="K7" i="3"/>
  <c r="K8" i="3"/>
  <c r="K9" i="3"/>
  <c r="K10" i="3"/>
  <c r="AC10" i="3" s="1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AC26" i="3" s="1"/>
  <c r="K27" i="3"/>
  <c r="K28" i="3"/>
  <c r="K29" i="3"/>
  <c r="K30" i="3"/>
  <c r="K31" i="3"/>
  <c r="K32" i="3"/>
  <c r="K33" i="3"/>
  <c r="K34" i="3"/>
  <c r="AC34" i="3" s="1"/>
  <c r="K35" i="3"/>
  <c r="K36" i="3"/>
  <c r="K37" i="3"/>
  <c r="K38" i="3"/>
  <c r="K39" i="3"/>
  <c r="K40" i="3"/>
  <c r="K41" i="3"/>
  <c r="K42" i="3"/>
  <c r="AC42" i="3" s="1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AC58" i="3" s="1"/>
  <c r="K59" i="3"/>
  <c r="K60" i="3"/>
  <c r="K61" i="3"/>
  <c r="K62" i="3"/>
  <c r="K63" i="3"/>
  <c r="K64" i="3"/>
  <c r="K65" i="3"/>
  <c r="K66" i="3"/>
  <c r="AC66" i="3" s="1"/>
  <c r="K67" i="3"/>
  <c r="K68" i="3"/>
  <c r="K69" i="3"/>
  <c r="K70" i="3"/>
  <c r="K71" i="3"/>
  <c r="K72" i="3"/>
  <c r="K73" i="3"/>
  <c r="K74" i="3"/>
  <c r="AC74" i="3" s="1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AC90" i="3" s="1"/>
  <c r="K91" i="3"/>
  <c r="K92" i="3"/>
  <c r="K93" i="3"/>
  <c r="K94" i="3"/>
  <c r="K95" i="3"/>
  <c r="K96" i="3"/>
  <c r="K97" i="3"/>
  <c r="K98" i="3"/>
  <c r="AC98" i="3" s="1"/>
  <c r="K99" i="3"/>
  <c r="K100" i="3"/>
  <c r="K101" i="3"/>
  <c r="K102" i="3"/>
  <c r="K103" i="3"/>
  <c r="K104" i="3"/>
  <c r="K105" i="3"/>
  <c r="K106" i="3"/>
  <c r="AC106" i="3" s="1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AC122" i="3" s="1"/>
  <c r="K123" i="3"/>
  <c r="K124" i="3"/>
  <c r="K125" i="3"/>
  <c r="K126" i="3"/>
  <c r="K127" i="3"/>
  <c r="K128" i="3"/>
  <c r="K129" i="3"/>
  <c r="K130" i="3"/>
  <c r="AC130" i="3" s="1"/>
  <c r="K131" i="3"/>
  <c r="K132" i="3"/>
  <c r="K133" i="3"/>
  <c r="K134" i="3"/>
  <c r="K135" i="3"/>
  <c r="K136" i="3"/>
  <c r="K137" i="3"/>
  <c r="K138" i="3"/>
  <c r="AC138" i="3" s="1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AC154" i="3" s="1"/>
  <c r="K155" i="3"/>
  <c r="K156" i="3"/>
  <c r="K157" i="3"/>
  <c r="K158" i="3"/>
  <c r="K159" i="3"/>
  <c r="K160" i="3"/>
  <c r="K161" i="3"/>
  <c r="K162" i="3"/>
  <c r="AC162" i="3" s="1"/>
  <c r="K163" i="3"/>
  <c r="K164" i="3"/>
  <c r="K165" i="3"/>
  <c r="K166" i="3"/>
  <c r="K167" i="3"/>
  <c r="K168" i="3"/>
  <c r="K169" i="3"/>
  <c r="K170" i="3"/>
  <c r="AC170" i="3" s="1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AC186" i="3" s="1"/>
  <c r="K187" i="3"/>
  <c r="K188" i="3"/>
  <c r="K189" i="3"/>
  <c r="K190" i="3"/>
  <c r="K191" i="3"/>
  <c r="K192" i="3"/>
  <c r="K193" i="3"/>
  <c r="K194" i="3"/>
  <c r="AC194" i="3" s="1"/>
  <c r="K195" i="3"/>
  <c r="K196" i="3"/>
  <c r="K197" i="3"/>
  <c r="K198" i="3"/>
  <c r="K199" i="3"/>
  <c r="K200" i="3"/>
  <c r="K201" i="3"/>
  <c r="K202" i="3"/>
  <c r="AC202" i="3" s="1"/>
  <c r="K203" i="3"/>
  <c r="K204" i="3"/>
  <c r="K205" i="3"/>
  <c r="K206" i="3"/>
  <c r="K207" i="3"/>
  <c r="K208" i="3"/>
  <c r="K209" i="3"/>
  <c r="K210" i="3"/>
  <c r="K211" i="3"/>
  <c r="K212" i="3"/>
  <c r="K213" i="3"/>
  <c r="K214" i="3"/>
  <c r="K215" i="3"/>
  <c r="K216" i="3"/>
  <c r="K217" i="3"/>
  <c r="K218" i="3"/>
  <c r="AC218" i="3" s="1"/>
  <c r="K219" i="3"/>
  <c r="K220" i="3"/>
  <c r="K221" i="3"/>
  <c r="K222" i="3"/>
  <c r="K223" i="3"/>
  <c r="K224" i="3"/>
  <c r="K225" i="3"/>
  <c r="K226" i="3"/>
  <c r="AC226" i="3" s="1"/>
  <c r="K227" i="3"/>
  <c r="K228" i="3"/>
  <c r="K229" i="3"/>
  <c r="K230" i="3"/>
  <c r="K231" i="3"/>
  <c r="K232" i="3"/>
  <c r="K233" i="3"/>
  <c r="K234" i="3"/>
  <c r="K235" i="3"/>
  <c r="K236" i="3"/>
  <c r="K237" i="3"/>
  <c r="K238" i="3"/>
  <c r="K239" i="3"/>
  <c r="K240" i="3"/>
  <c r="K241" i="3"/>
  <c r="K242" i="3"/>
  <c r="AC242" i="3" s="1"/>
  <c r="K243" i="3"/>
  <c r="K244" i="3"/>
  <c r="K245" i="3"/>
  <c r="K246" i="3"/>
  <c r="K247" i="3"/>
  <c r="K248" i="3"/>
  <c r="K249" i="3"/>
  <c r="K250" i="3"/>
  <c r="AC250" i="3" s="1"/>
  <c r="K251" i="3"/>
  <c r="K252" i="3"/>
  <c r="K253" i="3"/>
  <c r="AX4" i="4"/>
  <c r="AI18" i="5" s="1"/>
  <c r="AP4" i="4"/>
  <c r="AA18" i="5" s="1"/>
  <c r="AQ4" i="4"/>
  <c r="AB18" i="5" s="1"/>
  <c r="AR4" i="4"/>
  <c r="AC18" i="5" s="1"/>
  <c r="AS4" i="4"/>
  <c r="AT4" i="4"/>
  <c r="AE18" i="5" s="1"/>
  <c r="AU4" i="4"/>
  <c r="AV4" i="4"/>
  <c r="AG18" i="5" s="1"/>
  <c r="AW4" i="4"/>
  <c r="AH18" i="5" s="1"/>
  <c r="AO4" i="4"/>
  <c r="G31" i="5" a="1"/>
  <c r="G31" i="5" s="1"/>
  <c r="G28" i="5" a="1"/>
  <c r="G28" i="5" s="1"/>
  <c r="AD18" i="5"/>
  <c r="AD5" i="4"/>
  <c r="AE5" i="4"/>
  <c r="AF5" i="4"/>
  <c r="AG5" i="4"/>
  <c r="AH5" i="4"/>
  <c r="AI5" i="4"/>
  <c r="S5" i="5" s="1"/>
  <c r="AJ5" i="4"/>
  <c r="T5" i="5" s="1"/>
  <c r="AK5" i="4"/>
  <c r="U5" i="5" s="1"/>
  <c r="AL5" i="4"/>
  <c r="AM5" i="4"/>
  <c r="AD6" i="4"/>
  <c r="AE6" i="4"/>
  <c r="AF6" i="4"/>
  <c r="AG6" i="4"/>
  <c r="Q6" i="5" s="1"/>
  <c r="AH6" i="4"/>
  <c r="R6" i="5" s="1"/>
  <c r="AI6" i="4"/>
  <c r="S6" i="5" s="1"/>
  <c r="AJ6" i="4"/>
  <c r="AK6" i="4"/>
  <c r="AL6" i="4"/>
  <c r="V6" i="5" s="1"/>
  <c r="AM6" i="4"/>
  <c r="AD7" i="4"/>
  <c r="AE7" i="4"/>
  <c r="O7" i="5" s="1"/>
  <c r="AF7" i="4"/>
  <c r="P7" i="5" s="1"/>
  <c r="AG7" i="4"/>
  <c r="Q7" i="5" s="1"/>
  <c r="AH7" i="4"/>
  <c r="AI7" i="4"/>
  <c r="AJ7" i="4"/>
  <c r="AK7" i="4"/>
  <c r="AL7" i="4"/>
  <c r="AM7" i="4"/>
  <c r="W7" i="5" s="1"/>
  <c r="AD8" i="4"/>
  <c r="N8" i="5" s="1"/>
  <c r="AE8" i="4"/>
  <c r="O8" i="5" s="1"/>
  <c r="AF8" i="4"/>
  <c r="AG8" i="4"/>
  <c r="AH8" i="4"/>
  <c r="AI8" i="4"/>
  <c r="AJ8" i="4"/>
  <c r="AK8" i="4"/>
  <c r="U8" i="5" s="1"/>
  <c r="AL8" i="4"/>
  <c r="V8" i="5" s="1"/>
  <c r="AM8" i="4"/>
  <c r="W8" i="5" s="1"/>
  <c r="AD9" i="4"/>
  <c r="AE9" i="4"/>
  <c r="AF9" i="4"/>
  <c r="AG9" i="4"/>
  <c r="AH9" i="4"/>
  <c r="AI9" i="4"/>
  <c r="S9" i="5" s="1"/>
  <c r="AJ9" i="4"/>
  <c r="T9" i="5" s="1"/>
  <c r="AK9" i="4"/>
  <c r="U9" i="5" s="1"/>
  <c r="AL9" i="4"/>
  <c r="AM9" i="4"/>
  <c r="AD10" i="4"/>
  <c r="AE10" i="4"/>
  <c r="AF10" i="4"/>
  <c r="AG10" i="4"/>
  <c r="Q10" i="5" s="1"/>
  <c r="AH10" i="4"/>
  <c r="R10" i="5" s="1"/>
  <c r="AI10" i="4"/>
  <c r="S10" i="5" s="1"/>
  <c r="AJ10" i="4"/>
  <c r="AK10" i="4"/>
  <c r="AL10" i="4"/>
  <c r="V10" i="5" s="1"/>
  <c r="AM10" i="4"/>
  <c r="AD11" i="4"/>
  <c r="AE11" i="4"/>
  <c r="O11" i="5" s="1"/>
  <c r="AF11" i="4"/>
  <c r="P11" i="5" s="1"/>
  <c r="AG11" i="4"/>
  <c r="Q11" i="5" s="1"/>
  <c r="AH11" i="4"/>
  <c r="AI11" i="4"/>
  <c r="AJ11" i="4"/>
  <c r="AK11" i="4"/>
  <c r="AL11" i="4"/>
  <c r="AM11" i="4"/>
  <c r="W11" i="5" s="1"/>
  <c r="AD12" i="4"/>
  <c r="N12" i="5" s="1"/>
  <c r="AE12" i="4"/>
  <c r="O12" i="5" s="1"/>
  <c r="AF12" i="4"/>
  <c r="AG12" i="4"/>
  <c r="AH12" i="4"/>
  <c r="AI12" i="4"/>
  <c r="AJ12" i="4"/>
  <c r="AK12" i="4"/>
  <c r="U12" i="5" s="1"/>
  <c r="AL12" i="4"/>
  <c r="V12" i="5" s="1"/>
  <c r="AM12" i="4"/>
  <c r="W12" i="5" s="1"/>
  <c r="AD13" i="4"/>
  <c r="AE13" i="4"/>
  <c r="AF13" i="4"/>
  <c r="P13" i="5" s="1"/>
  <c r="AG13" i="4"/>
  <c r="AH13" i="4"/>
  <c r="AI13" i="4"/>
  <c r="S13" i="5" s="1"/>
  <c r="AJ13" i="4"/>
  <c r="T13" i="5" s="1"/>
  <c r="AK13" i="4"/>
  <c r="U13" i="5" s="1"/>
  <c r="AL13" i="4"/>
  <c r="AM13" i="4"/>
  <c r="AD14" i="4"/>
  <c r="AE14" i="4"/>
  <c r="AF14" i="4"/>
  <c r="AG14" i="4"/>
  <c r="Q14" i="5" s="1"/>
  <c r="AH14" i="4"/>
  <c r="R14" i="5" s="1"/>
  <c r="AI14" i="4"/>
  <c r="S14" i="5" s="1"/>
  <c r="AJ14" i="4"/>
  <c r="AK14" i="4"/>
  <c r="AL14" i="4"/>
  <c r="AM14" i="4"/>
  <c r="AD15" i="4"/>
  <c r="AE15" i="4"/>
  <c r="O15" i="5" s="1"/>
  <c r="AF15" i="4"/>
  <c r="P15" i="5" s="1"/>
  <c r="AG15" i="4"/>
  <c r="Q15" i="5" s="1"/>
  <c r="AH15" i="4"/>
  <c r="AI15" i="4"/>
  <c r="AJ15" i="4"/>
  <c r="AK15" i="4"/>
  <c r="AL15" i="4"/>
  <c r="AM15" i="4"/>
  <c r="W15" i="5" s="1"/>
  <c r="AD16" i="4"/>
  <c r="N16" i="5" s="1"/>
  <c r="AE16" i="4"/>
  <c r="O16" i="5" s="1"/>
  <c r="AF16" i="4"/>
  <c r="AG16" i="4"/>
  <c r="AH16" i="4"/>
  <c r="AI16" i="4"/>
  <c r="AJ16" i="4"/>
  <c r="AK16" i="4"/>
  <c r="U16" i="5" s="1"/>
  <c r="AL16" i="4"/>
  <c r="V16" i="5" s="1"/>
  <c r="AM16" i="4"/>
  <c r="W16" i="5" s="1"/>
  <c r="AD17" i="4"/>
  <c r="AE17" i="4"/>
  <c r="AF17" i="4"/>
  <c r="P17" i="5" s="1"/>
  <c r="AG17" i="4"/>
  <c r="AH17" i="4"/>
  <c r="AI17" i="4"/>
  <c r="S17" i="5" s="1"/>
  <c r="AJ17" i="4"/>
  <c r="T17" i="5" s="1"/>
  <c r="AK17" i="4"/>
  <c r="U17" i="5" s="1"/>
  <c r="AL17" i="4"/>
  <c r="AM17" i="4"/>
  <c r="AD18" i="4"/>
  <c r="AE18" i="4"/>
  <c r="AF18" i="4"/>
  <c r="AG18" i="4"/>
  <c r="Q18" i="5" s="1"/>
  <c r="AH18" i="4"/>
  <c r="R18" i="5" s="1"/>
  <c r="AI18" i="4"/>
  <c r="S18" i="5" s="1"/>
  <c r="AJ18" i="4"/>
  <c r="AK18" i="4"/>
  <c r="AL18" i="4"/>
  <c r="AM18" i="4"/>
  <c r="AD19" i="4"/>
  <c r="AE19" i="4"/>
  <c r="O19" i="5" s="1"/>
  <c r="AF19" i="4"/>
  <c r="P19" i="5" s="1"/>
  <c r="AG19" i="4"/>
  <c r="Q19" i="5" s="1"/>
  <c r="AH19" i="4"/>
  <c r="AI19" i="4"/>
  <c r="AJ19" i="4"/>
  <c r="T19" i="5" s="1"/>
  <c r="AK19" i="4"/>
  <c r="AL19" i="4"/>
  <c r="AM19" i="4"/>
  <c r="W19" i="5" s="1"/>
  <c r="AD20" i="4"/>
  <c r="N20" i="5" s="1"/>
  <c r="AE20" i="4"/>
  <c r="O20" i="5" s="1"/>
  <c r="AF20" i="4"/>
  <c r="AG20" i="4"/>
  <c r="AH20" i="4"/>
  <c r="AI20" i="4"/>
  <c r="AJ20" i="4"/>
  <c r="AK20" i="4"/>
  <c r="U20" i="5" s="1"/>
  <c r="AL20" i="4"/>
  <c r="V20" i="5" s="1"/>
  <c r="AM20" i="4"/>
  <c r="W20" i="5" s="1"/>
  <c r="AD21" i="4"/>
  <c r="AE21" i="4"/>
  <c r="AF21" i="4"/>
  <c r="AG21" i="4"/>
  <c r="AH21" i="4"/>
  <c r="AI21" i="4"/>
  <c r="S21" i="5" s="1"/>
  <c r="AJ21" i="4"/>
  <c r="T21" i="5" s="1"/>
  <c r="AK21" i="4"/>
  <c r="U21" i="5" s="1"/>
  <c r="AL21" i="4"/>
  <c r="AM21" i="4"/>
  <c r="AD22" i="4"/>
  <c r="AE22" i="4"/>
  <c r="AF22" i="4"/>
  <c r="AG22" i="4"/>
  <c r="Q22" i="5" s="1"/>
  <c r="AH22" i="4"/>
  <c r="R22" i="5" s="1"/>
  <c r="AI22" i="4"/>
  <c r="S22" i="5" s="1"/>
  <c r="AJ22" i="4"/>
  <c r="AK22" i="4"/>
  <c r="AL22" i="4"/>
  <c r="AM22" i="4"/>
  <c r="AD23" i="4"/>
  <c r="AE23" i="4"/>
  <c r="O23" i="5" s="1"/>
  <c r="AF23" i="4"/>
  <c r="AG23" i="4"/>
  <c r="Q23" i="5" s="1"/>
  <c r="AH23" i="4"/>
  <c r="AI23" i="4"/>
  <c r="AJ23" i="4"/>
  <c r="T23" i="5" s="1"/>
  <c r="AK23" i="4"/>
  <c r="AL23" i="4"/>
  <c r="AM23" i="4"/>
  <c r="W23" i="5" s="1"/>
  <c r="AD24" i="4"/>
  <c r="N24" i="5" s="1"/>
  <c r="AE24" i="4"/>
  <c r="O24" i="5" s="1"/>
  <c r="AF24" i="4"/>
  <c r="AG24" i="4"/>
  <c r="AH24" i="4"/>
  <c r="AI24" i="4"/>
  <c r="AJ24" i="4"/>
  <c r="AK24" i="4"/>
  <c r="U24" i="5" s="1"/>
  <c r="AL24" i="4"/>
  <c r="V24" i="5" s="1"/>
  <c r="AM24" i="4"/>
  <c r="W24" i="5" s="1"/>
  <c r="AD25" i="4"/>
  <c r="AE25" i="4"/>
  <c r="AF25" i="4"/>
  <c r="AG25" i="4"/>
  <c r="AH25" i="4"/>
  <c r="AI25" i="4"/>
  <c r="S25" i="5" s="1"/>
  <c r="AJ25" i="4"/>
  <c r="T25" i="5" s="1"/>
  <c r="AK25" i="4"/>
  <c r="U25" i="5" s="1"/>
  <c r="AL25" i="4"/>
  <c r="AM25" i="4"/>
  <c r="AD26" i="4"/>
  <c r="AE26" i="4"/>
  <c r="AF26" i="4"/>
  <c r="AG26" i="4"/>
  <c r="Q26" i="5" s="1"/>
  <c r="AH26" i="4"/>
  <c r="R26" i="5" s="1"/>
  <c r="AI26" i="4"/>
  <c r="S26" i="5" s="1"/>
  <c r="AJ26" i="4"/>
  <c r="AK26" i="4"/>
  <c r="AL26" i="4"/>
  <c r="AM26" i="4"/>
  <c r="AD27" i="4"/>
  <c r="AE27" i="4"/>
  <c r="O27" i="5" s="1"/>
  <c r="AF27" i="4"/>
  <c r="P27" i="5" s="1"/>
  <c r="AG27" i="4"/>
  <c r="Q27" i="5" s="1"/>
  <c r="AH27" i="4"/>
  <c r="AI27" i="4"/>
  <c r="AJ27" i="4"/>
  <c r="AK27" i="4"/>
  <c r="AL27" i="4"/>
  <c r="AM27" i="4"/>
  <c r="W27" i="5" s="1"/>
  <c r="AD28" i="4"/>
  <c r="N28" i="5" s="1"/>
  <c r="AE28" i="4"/>
  <c r="O28" i="5" s="1"/>
  <c r="AF28" i="4"/>
  <c r="AG28" i="4"/>
  <c r="AH28" i="4"/>
  <c r="AI28" i="4"/>
  <c r="AJ28" i="4"/>
  <c r="AK28" i="4"/>
  <c r="U28" i="5" s="1"/>
  <c r="AL28" i="4"/>
  <c r="V28" i="5" s="1"/>
  <c r="AM28" i="4"/>
  <c r="W28" i="5" s="1"/>
  <c r="AD29" i="4"/>
  <c r="AE29" i="4"/>
  <c r="AF29" i="4"/>
  <c r="AG29" i="4"/>
  <c r="AH29" i="4"/>
  <c r="AI29" i="4"/>
  <c r="S29" i="5" s="1"/>
  <c r="AJ29" i="4"/>
  <c r="T29" i="5" s="1"/>
  <c r="AK29" i="4"/>
  <c r="U29" i="5" s="1"/>
  <c r="AL29" i="4"/>
  <c r="AM29" i="4"/>
  <c r="AD30" i="4"/>
  <c r="AE30" i="4"/>
  <c r="AF30" i="4"/>
  <c r="AG30" i="4"/>
  <c r="Q30" i="5" s="1"/>
  <c r="AH30" i="4"/>
  <c r="R30" i="5" s="1"/>
  <c r="AI30" i="4"/>
  <c r="S30" i="5" s="1"/>
  <c r="AJ30" i="4"/>
  <c r="AK30" i="4"/>
  <c r="AL30" i="4"/>
  <c r="AM30" i="4"/>
  <c r="AD31" i="4"/>
  <c r="AE31" i="4"/>
  <c r="AF31" i="4"/>
  <c r="P31" i="5" s="1"/>
  <c r="AG31" i="4"/>
  <c r="Q31" i="5" s="1"/>
  <c r="AH31" i="4"/>
  <c r="AI31" i="4"/>
  <c r="AJ31" i="4"/>
  <c r="AK31" i="4"/>
  <c r="AL31" i="4"/>
  <c r="AM31" i="4"/>
  <c r="W31" i="5" s="1"/>
  <c r="AD32" i="4"/>
  <c r="N32" i="5" s="1"/>
  <c r="AE32" i="4"/>
  <c r="O32" i="5" s="1"/>
  <c r="AF32" i="4"/>
  <c r="AG32" i="4"/>
  <c r="AH32" i="4"/>
  <c r="R32" i="5" s="1"/>
  <c r="AI32" i="4"/>
  <c r="AJ32" i="4"/>
  <c r="AK32" i="4"/>
  <c r="U32" i="5" s="1"/>
  <c r="AL32" i="4"/>
  <c r="V32" i="5" s="1"/>
  <c r="AM32" i="4"/>
  <c r="W32" i="5" s="1"/>
  <c r="AD33" i="4"/>
  <c r="AE33" i="4"/>
  <c r="AF33" i="4"/>
  <c r="AG33" i="4"/>
  <c r="AH33" i="4"/>
  <c r="AI33" i="4"/>
  <c r="S33" i="5" s="1"/>
  <c r="AJ33" i="4"/>
  <c r="T33" i="5" s="1"/>
  <c r="AK33" i="4"/>
  <c r="U33" i="5" s="1"/>
  <c r="AL33" i="4"/>
  <c r="AM33" i="4"/>
  <c r="AD34" i="4"/>
  <c r="AE34" i="4"/>
  <c r="AF34" i="4"/>
  <c r="AG34" i="4"/>
  <c r="Q34" i="5" s="1"/>
  <c r="AH34" i="4"/>
  <c r="R34" i="5" s="1"/>
  <c r="AI34" i="4"/>
  <c r="S34" i="5" s="1"/>
  <c r="AJ34" i="4"/>
  <c r="AK34" i="4"/>
  <c r="AL34" i="4"/>
  <c r="AM34" i="4"/>
  <c r="W34" i="5" s="1"/>
  <c r="AD35" i="4"/>
  <c r="AE35" i="4"/>
  <c r="O35" i="5" s="1"/>
  <c r="AF35" i="4"/>
  <c r="P35" i="5" s="1"/>
  <c r="AG35" i="4"/>
  <c r="Q35" i="5" s="1"/>
  <c r="AH35" i="4"/>
  <c r="AI35" i="4"/>
  <c r="AJ35" i="4"/>
  <c r="AK35" i="4"/>
  <c r="AL35" i="4"/>
  <c r="AM35" i="4"/>
  <c r="W35" i="5" s="1"/>
  <c r="AD36" i="4"/>
  <c r="N36" i="5" s="1"/>
  <c r="AE36" i="4"/>
  <c r="O36" i="5" s="1"/>
  <c r="AF36" i="4"/>
  <c r="AG36" i="4"/>
  <c r="AH36" i="4"/>
  <c r="R36" i="5" s="1"/>
  <c r="AI36" i="4"/>
  <c r="AJ36" i="4"/>
  <c r="AK36" i="4"/>
  <c r="U36" i="5" s="1"/>
  <c r="AL36" i="4"/>
  <c r="V36" i="5" s="1"/>
  <c r="AM36" i="4"/>
  <c r="W36" i="5" s="1"/>
  <c r="AD37" i="4"/>
  <c r="AE37" i="4"/>
  <c r="AF37" i="4"/>
  <c r="AG37" i="4"/>
  <c r="AH37" i="4"/>
  <c r="AI37" i="4"/>
  <c r="S37" i="5" s="1"/>
  <c r="AJ37" i="4"/>
  <c r="T37" i="5" s="1"/>
  <c r="AK37" i="4"/>
  <c r="U37" i="5" s="1"/>
  <c r="AL37" i="4"/>
  <c r="AM37" i="4"/>
  <c r="AD38" i="4"/>
  <c r="AE38" i="4"/>
  <c r="AF38" i="4"/>
  <c r="AG38" i="4"/>
  <c r="Q38" i="5" s="1"/>
  <c r="AH38" i="4"/>
  <c r="R38" i="5" s="1"/>
  <c r="AI38" i="4"/>
  <c r="S38" i="5" s="1"/>
  <c r="AJ38" i="4"/>
  <c r="AK38" i="4"/>
  <c r="AL38" i="4"/>
  <c r="V38" i="5" s="1"/>
  <c r="AM38" i="4"/>
  <c r="AD39" i="4"/>
  <c r="AE39" i="4"/>
  <c r="AF39" i="4"/>
  <c r="P39" i="5" s="1"/>
  <c r="AG39" i="4"/>
  <c r="Q39" i="5" s="1"/>
  <c r="AH39" i="4"/>
  <c r="AI39" i="4"/>
  <c r="AJ39" i="4"/>
  <c r="T39" i="5" s="1"/>
  <c r="AK39" i="4"/>
  <c r="AL39" i="4"/>
  <c r="AM39" i="4"/>
  <c r="W39" i="5" s="1"/>
  <c r="AD40" i="4"/>
  <c r="N40" i="5" s="1"/>
  <c r="AE40" i="4"/>
  <c r="O40" i="5" s="1"/>
  <c r="AF40" i="4"/>
  <c r="AG40" i="4"/>
  <c r="AH40" i="4"/>
  <c r="AI40" i="4"/>
  <c r="AJ40" i="4"/>
  <c r="AK40" i="4"/>
  <c r="U40" i="5" s="1"/>
  <c r="AL40" i="4"/>
  <c r="V40" i="5" s="1"/>
  <c r="AM40" i="4"/>
  <c r="W40" i="5" s="1"/>
  <c r="AD41" i="4"/>
  <c r="AE41" i="4"/>
  <c r="AF41" i="4"/>
  <c r="AG41" i="4"/>
  <c r="Q41" i="5" s="1"/>
  <c r="AH41" i="4"/>
  <c r="AI41" i="4"/>
  <c r="S41" i="5" s="1"/>
  <c r="AJ41" i="4"/>
  <c r="T41" i="5" s="1"/>
  <c r="AK41" i="4"/>
  <c r="U41" i="5" s="1"/>
  <c r="AL41" i="4"/>
  <c r="AM41" i="4"/>
  <c r="AD42" i="4"/>
  <c r="AE42" i="4"/>
  <c r="AF42" i="4"/>
  <c r="AG42" i="4"/>
  <c r="Q42" i="5" s="1"/>
  <c r="AH42" i="4"/>
  <c r="R42" i="5" s="1"/>
  <c r="AI42" i="4"/>
  <c r="S42" i="5" s="1"/>
  <c r="AJ42" i="4"/>
  <c r="AK42" i="4"/>
  <c r="AL42" i="4"/>
  <c r="V42" i="5" s="1"/>
  <c r="AM42" i="4"/>
  <c r="AD43" i="4"/>
  <c r="AE43" i="4"/>
  <c r="O43" i="5" s="1"/>
  <c r="AF43" i="4"/>
  <c r="P43" i="5" s="1"/>
  <c r="AG43" i="4"/>
  <c r="Q43" i="5" s="1"/>
  <c r="AH43" i="4"/>
  <c r="AI43" i="4"/>
  <c r="AJ43" i="4"/>
  <c r="T43" i="5" s="1"/>
  <c r="AK43" i="4"/>
  <c r="AL43" i="4"/>
  <c r="AM43" i="4"/>
  <c r="W43" i="5" s="1"/>
  <c r="AD44" i="4"/>
  <c r="AE44" i="4"/>
  <c r="O44" i="5" s="1"/>
  <c r="AF44" i="4"/>
  <c r="AG44" i="4"/>
  <c r="AH44" i="4"/>
  <c r="R44" i="5" s="1"/>
  <c r="AI44" i="4"/>
  <c r="AJ44" i="4"/>
  <c r="AK44" i="4"/>
  <c r="U44" i="5" s="1"/>
  <c r="AL44" i="4"/>
  <c r="V44" i="5" s="1"/>
  <c r="AM44" i="4"/>
  <c r="W44" i="5" s="1"/>
  <c r="AD45" i="4"/>
  <c r="AE45" i="4"/>
  <c r="AF45" i="4"/>
  <c r="P45" i="5" s="1"/>
  <c r="AG45" i="4"/>
  <c r="AH45" i="4"/>
  <c r="AI45" i="4"/>
  <c r="S45" i="5" s="1"/>
  <c r="AJ45" i="4"/>
  <c r="T45" i="5" s="1"/>
  <c r="AK45" i="4"/>
  <c r="U45" i="5" s="1"/>
  <c r="AL45" i="4"/>
  <c r="AM45" i="4"/>
  <c r="AD46" i="4"/>
  <c r="N46" i="5" s="1"/>
  <c r="AE46" i="4"/>
  <c r="AF46" i="4"/>
  <c r="AG46" i="4"/>
  <c r="Q46" i="5" s="1"/>
  <c r="AH46" i="4"/>
  <c r="R46" i="5" s="1"/>
  <c r="AI46" i="4"/>
  <c r="S46" i="5" s="1"/>
  <c r="AJ46" i="4"/>
  <c r="AK46" i="4"/>
  <c r="AL46" i="4"/>
  <c r="AM46" i="4"/>
  <c r="AD47" i="4"/>
  <c r="AE47" i="4"/>
  <c r="AF47" i="4"/>
  <c r="P47" i="5" s="1"/>
  <c r="AG47" i="4"/>
  <c r="Q47" i="5" s="1"/>
  <c r="AH47" i="4"/>
  <c r="AI47" i="4"/>
  <c r="AJ47" i="4"/>
  <c r="T47" i="5" s="1"/>
  <c r="AK47" i="4"/>
  <c r="AL47" i="4"/>
  <c r="AM47" i="4"/>
  <c r="W47" i="5" s="1"/>
  <c r="AD48" i="4"/>
  <c r="AE48" i="4"/>
  <c r="AF48" i="4"/>
  <c r="AG48" i="4"/>
  <c r="AH48" i="4"/>
  <c r="R48" i="5" s="1"/>
  <c r="AI48" i="4"/>
  <c r="AJ48" i="4"/>
  <c r="AK48" i="4"/>
  <c r="U48" i="5" s="1"/>
  <c r="AL48" i="4"/>
  <c r="V48" i="5" s="1"/>
  <c r="AM48" i="4"/>
  <c r="W48" i="5" s="1"/>
  <c r="AD49" i="4"/>
  <c r="AE49" i="4"/>
  <c r="AF49" i="4"/>
  <c r="AG49" i="4"/>
  <c r="AH49" i="4"/>
  <c r="AI49" i="4"/>
  <c r="S49" i="5" s="1"/>
  <c r="AJ49" i="4"/>
  <c r="T49" i="5" s="1"/>
  <c r="AK49" i="4"/>
  <c r="U49" i="5" s="1"/>
  <c r="AL49" i="4"/>
  <c r="AM49" i="4"/>
  <c r="AD50" i="4"/>
  <c r="AE50" i="4"/>
  <c r="AF50" i="4"/>
  <c r="AG50" i="4"/>
  <c r="Q50" i="5" s="1"/>
  <c r="AH50" i="4"/>
  <c r="R50" i="5" s="1"/>
  <c r="AI50" i="4"/>
  <c r="S50" i="5" s="1"/>
  <c r="AJ50" i="4"/>
  <c r="AK50" i="4"/>
  <c r="AL50" i="4"/>
  <c r="V50" i="5" s="1"/>
  <c r="AM50" i="4"/>
  <c r="AD51" i="4"/>
  <c r="AE51" i="4"/>
  <c r="O51" i="5" s="1"/>
  <c r="AF51" i="4"/>
  <c r="P51" i="5" s="1"/>
  <c r="AG51" i="4"/>
  <c r="Q51" i="5" s="1"/>
  <c r="AH51" i="4"/>
  <c r="AI51" i="4"/>
  <c r="AJ51" i="4"/>
  <c r="T51" i="5" s="1"/>
  <c r="AK51" i="4"/>
  <c r="AL51" i="4"/>
  <c r="AM51" i="4"/>
  <c r="W51" i="5" s="1"/>
  <c r="AD52" i="4"/>
  <c r="AE52" i="4"/>
  <c r="O52" i="5" s="1"/>
  <c r="AF52" i="4"/>
  <c r="AG52" i="4"/>
  <c r="AH52" i="4"/>
  <c r="R52" i="5" s="1"/>
  <c r="AI52" i="4"/>
  <c r="AJ52" i="4"/>
  <c r="AK52" i="4"/>
  <c r="U52" i="5" s="1"/>
  <c r="AL52" i="4"/>
  <c r="V52" i="5" s="1"/>
  <c r="AM52" i="4"/>
  <c r="W52" i="5" s="1"/>
  <c r="AD53" i="4"/>
  <c r="AE53" i="4"/>
  <c r="AF53" i="4"/>
  <c r="P53" i="5" s="1"/>
  <c r="AG53" i="4"/>
  <c r="AH53" i="4"/>
  <c r="AI53" i="4"/>
  <c r="S53" i="5" s="1"/>
  <c r="AJ53" i="4"/>
  <c r="T53" i="5" s="1"/>
  <c r="AK53" i="4"/>
  <c r="U53" i="5" s="1"/>
  <c r="AL53" i="4"/>
  <c r="AM53" i="4"/>
  <c r="AD54" i="4"/>
  <c r="N54" i="5" s="1"/>
  <c r="AE54" i="4"/>
  <c r="AF54" i="4"/>
  <c r="AG54" i="4"/>
  <c r="Q54" i="5" s="1"/>
  <c r="AH54" i="4"/>
  <c r="R54" i="5" s="1"/>
  <c r="AI54" i="4"/>
  <c r="S54" i="5" s="1"/>
  <c r="AJ54" i="4"/>
  <c r="AK54" i="4"/>
  <c r="AL54" i="4"/>
  <c r="V54" i="5" s="1"/>
  <c r="AM54" i="4"/>
  <c r="AD55" i="4"/>
  <c r="AE55" i="4"/>
  <c r="AF55" i="4"/>
  <c r="P55" i="5" s="1"/>
  <c r="AG55" i="4"/>
  <c r="Q55" i="5" s="1"/>
  <c r="AH55" i="4"/>
  <c r="AI55" i="4"/>
  <c r="AJ55" i="4"/>
  <c r="T55" i="5" s="1"/>
  <c r="AK55" i="4"/>
  <c r="AL55" i="4"/>
  <c r="AM55" i="4"/>
  <c r="W55" i="5" s="1"/>
  <c r="AD56" i="4"/>
  <c r="AE56" i="4"/>
  <c r="O56" i="5" s="1"/>
  <c r="AF56" i="4"/>
  <c r="AG56" i="4"/>
  <c r="AH56" i="4"/>
  <c r="R56" i="5" s="1"/>
  <c r="AI56" i="4"/>
  <c r="AJ56" i="4"/>
  <c r="AK56" i="4"/>
  <c r="U56" i="5" s="1"/>
  <c r="AL56" i="4"/>
  <c r="V56" i="5" s="1"/>
  <c r="AM56" i="4"/>
  <c r="W56" i="5" s="1"/>
  <c r="AD57" i="4"/>
  <c r="AE57" i="4"/>
  <c r="AF57" i="4"/>
  <c r="AG57" i="4"/>
  <c r="AH57" i="4"/>
  <c r="AI57" i="4"/>
  <c r="S57" i="5" s="1"/>
  <c r="AJ57" i="4"/>
  <c r="T57" i="5" s="1"/>
  <c r="AK57" i="4"/>
  <c r="U57" i="5" s="1"/>
  <c r="AL57" i="4"/>
  <c r="AM57" i="4"/>
  <c r="AD58" i="4"/>
  <c r="AE58" i="4"/>
  <c r="AF58" i="4"/>
  <c r="AG58" i="4"/>
  <c r="Q58" i="5" s="1"/>
  <c r="AH58" i="4"/>
  <c r="R58" i="5" s="1"/>
  <c r="AI58" i="4"/>
  <c r="S58" i="5" s="1"/>
  <c r="AJ58" i="4"/>
  <c r="AK58" i="4"/>
  <c r="AL58" i="4"/>
  <c r="AM58" i="4"/>
  <c r="AD59" i="4"/>
  <c r="AE59" i="4"/>
  <c r="O59" i="5" s="1"/>
  <c r="AF59" i="4"/>
  <c r="P59" i="5" s="1"/>
  <c r="AG59" i="4"/>
  <c r="Q59" i="5" s="1"/>
  <c r="AH59" i="4"/>
  <c r="AI59" i="4"/>
  <c r="AJ59" i="4"/>
  <c r="T59" i="5" s="1"/>
  <c r="AK59" i="4"/>
  <c r="AL59" i="4"/>
  <c r="AM59" i="4"/>
  <c r="W59" i="5" s="1"/>
  <c r="AD60" i="4"/>
  <c r="AE60" i="4"/>
  <c r="O60" i="5" s="1"/>
  <c r="AF60" i="4"/>
  <c r="AG60" i="4"/>
  <c r="AH60" i="4"/>
  <c r="R60" i="5" s="1"/>
  <c r="AI60" i="4"/>
  <c r="AJ60" i="4"/>
  <c r="AK60" i="4"/>
  <c r="U60" i="5" s="1"/>
  <c r="AL60" i="4"/>
  <c r="V60" i="5" s="1"/>
  <c r="AM60" i="4"/>
  <c r="W60" i="5" s="1"/>
  <c r="AD61" i="4"/>
  <c r="AE61" i="4"/>
  <c r="AF61" i="4"/>
  <c r="P61" i="5" s="1"/>
  <c r="AG61" i="4"/>
  <c r="AH61" i="4"/>
  <c r="AI61" i="4"/>
  <c r="S61" i="5" s="1"/>
  <c r="AJ61" i="4"/>
  <c r="T61" i="5" s="1"/>
  <c r="AK61" i="4"/>
  <c r="U61" i="5" s="1"/>
  <c r="AL61" i="4"/>
  <c r="AM61" i="4"/>
  <c r="AD62" i="4"/>
  <c r="AE62" i="4"/>
  <c r="AF62" i="4"/>
  <c r="AG62" i="4"/>
  <c r="Q62" i="5" s="1"/>
  <c r="AH62" i="4"/>
  <c r="R62" i="5" s="1"/>
  <c r="AI62" i="4"/>
  <c r="S62" i="5" s="1"/>
  <c r="AJ62" i="4"/>
  <c r="AK62" i="4"/>
  <c r="AL62" i="4"/>
  <c r="V62" i="5" s="1"/>
  <c r="AM62" i="4"/>
  <c r="AD63" i="4"/>
  <c r="AE63" i="4"/>
  <c r="AF63" i="4"/>
  <c r="P63" i="5" s="1"/>
  <c r="AG63" i="4"/>
  <c r="Q63" i="5" s="1"/>
  <c r="AH63" i="4"/>
  <c r="AI63" i="4"/>
  <c r="AJ63" i="4"/>
  <c r="T63" i="5" s="1"/>
  <c r="AK63" i="4"/>
  <c r="AL63" i="4"/>
  <c r="AM63" i="4"/>
  <c r="W63" i="5" s="1"/>
  <c r="AD64" i="4"/>
  <c r="AE64" i="4"/>
  <c r="O64" i="5" s="1"/>
  <c r="AF64" i="4"/>
  <c r="AG64" i="4"/>
  <c r="AH64" i="4"/>
  <c r="R64" i="5" s="1"/>
  <c r="AI64" i="4"/>
  <c r="AJ64" i="4"/>
  <c r="AK64" i="4"/>
  <c r="U64" i="5" s="1"/>
  <c r="AL64" i="4"/>
  <c r="V64" i="5" s="1"/>
  <c r="AM64" i="4"/>
  <c r="W64" i="5" s="1"/>
  <c r="AD65" i="4"/>
  <c r="AE65" i="4"/>
  <c r="AF65" i="4"/>
  <c r="P65" i="5" s="1"/>
  <c r="AG65" i="4"/>
  <c r="AH65" i="4"/>
  <c r="AI65" i="4"/>
  <c r="S65" i="5" s="1"/>
  <c r="AJ65" i="4"/>
  <c r="T65" i="5" s="1"/>
  <c r="AK65" i="4"/>
  <c r="U65" i="5" s="1"/>
  <c r="AL65" i="4"/>
  <c r="AM65" i="4"/>
  <c r="AD66" i="4"/>
  <c r="AE66" i="4"/>
  <c r="AF66" i="4"/>
  <c r="AG66" i="4"/>
  <c r="Q66" i="5" s="1"/>
  <c r="AH66" i="4"/>
  <c r="R66" i="5" s="1"/>
  <c r="AI66" i="4"/>
  <c r="S66" i="5" s="1"/>
  <c r="AJ66" i="4"/>
  <c r="AK66" i="4"/>
  <c r="AL66" i="4"/>
  <c r="AM66" i="4"/>
  <c r="AD67" i="4"/>
  <c r="AE67" i="4"/>
  <c r="O67" i="5" s="1"/>
  <c r="AF67" i="4"/>
  <c r="P67" i="5" s="1"/>
  <c r="AG67" i="4"/>
  <c r="Q67" i="5" s="1"/>
  <c r="AH67" i="4"/>
  <c r="AI67" i="4"/>
  <c r="AJ67" i="4"/>
  <c r="T67" i="5" s="1"/>
  <c r="AK67" i="4"/>
  <c r="AL67" i="4"/>
  <c r="AM67" i="4"/>
  <c r="W67" i="5" s="1"/>
  <c r="AD68" i="4"/>
  <c r="AE68" i="4"/>
  <c r="O68" i="5" s="1"/>
  <c r="AF68" i="4"/>
  <c r="AG68" i="4"/>
  <c r="AH68" i="4"/>
  <c r="R68" i="5" s="1"/>
  <c r="AI68" i="4"/>
  <c r="AJ68" i="4"/>
  <c r="AK68" i="4"/>
  <c r="U68" i="5" s="1"/>
  <c r="AL68" i="4"/>
  <c r="V68" i="5" s="1"/>
  <c r="AM68" i="4"/>
  <c r="W68" i="5" s="1"/>
  <c r="AD69" i="4"/>
  <c r="AE69" i="4"/>
  <c r="AF69" i="4"/>
  <c r="P69" i="5" s="1"/>
  <c r="AG69" i="4"/>
  <c r="AH69" i="4"/>
  <c r="AI69" i="4"/>
  <c r="S69" i="5" s="1"/>
  <c r="AJ69" i="4"/>
  <c r="T69" i="5" s="1"/>
  <c r="AK69" i="4"/>
  <c r="U69" i="5" s="1"/>
  <c r="AL69" i="4"/>
  <c r="AM69" i="4"/>
  <c r="AD70" i="4"/>
  <c r="AE70" i="4"/>
  <c r="AF70" i="4"/>
  <c r="AG70" i="4"/>
  <c r="Q70" i="5" s="1"/>
  <c r="AH70" i="4"/>
  <c r="R70" i="5" s="1"/>
  <c r="AI70" i="4"/>
  <c r="S70" i="5" s="1"/>
  <c r="AJ70" i="4"/>
  <c r="AK70" i="4"/>
  <c r="AL70" i="4"/>
  <c r="V70" i="5" s="1"/>
  <c r="AM70" i="4"/>
  <c r="AD71" i="4"/>
  <c r="AE71" i="4"/>
  <c r="O71" i="5" s="1"/>
  <c r="AF71" i="4"/>
  <c r="P71" i="5" s="1"/>
  <c r="AG71" i="4"/>
  <c r="Q71" i="5" s="1"/>
  <c r="AH71" i="4"/>
  <c r="AI71" i="4"/>
  <c r="AJ71" i="4"/>
  <c r="T71" i="5" s="1"/>
  <c r="AK71" i="4"/>
  <c r="AL71" i="4"/>
  <c r="AM71" i="4"/>
  <c r="W71" i="5" s="1"/>
  <c r="AD72" i="4"/>
  <c r="AE72" i="4"/>
  <c r="O72" i="5" s="1"/>
  <c r="AF72" i="4"/>
  <c r="AG72" i="4"/>
  <c r="AH72" i="4"/>
  <c r="R72" i="5" s="1"/>
  <c r="AI72" i="4"/>
  <c r="S72" i="5" s="1"/>
  <c r="AJ72" i="4"/>
  <c r="AK72" i="4"/>
  <c r="U72" i="5" s="1"/>
  <c r="AL72" i="4"/>
  <c r="V72" i="5" s="1"/>
  <c r="AM72" i="4"/>
  <c r="W72" i="5" s="1"/>
  <c r="AD73" i="4"/>
  <c r="AE73" i="4"/>
  <c r="AF73" i="4"/>
  <c r="AG73" i="4"/>
  <c r="AH73" i="4"/>
  <c r="AI73" i="4"/>
  <c r="S73" i="5" s="1"/>
  <c r="AJ73" i="4"/>
  <c r="T73" i="5" s="1"/>
  <c r="AK73" i="4"/>
  <c r="U73" i="5" s="1"/>
  <c r="AL73" i="4"/>
  <c r="AM73" i="4"/>
  <c r="AD74" i="4"/>
  <c r="AE74" i="4"/>
  <c r="AF74" i="4"/>
  <c r="AG74" i="4"/>
  <c r="Q74" i="5" s="1"/>
  <c r="AH74" i="4"/>
  <c r="R74" i="5" s="1"/>
  <c r="AI74" i="4"/>
  <c r="S74" i="5" s="1"/>
  <c r="AJ74" i="4"/>
  <c r="AK74" i="4"/>
  <c r="AL74" i="4"/>
  <c r="V74" i="5" s="1"/>
  <c r="AM74" i="4"/>
  <c r="AD75" i="4"/>
  <c r="AE75" i="4"/>
  <c r="O75" i="5" s="1"/>
  <c r="AF75" i="4"/>
  <c r="P75" i="5" s="1"/>
  <c r="AG75" i="4"/>
  <c r="Q75" i="5" s="1"/>
  <c r="AH75" i="4"/>
  <c r="AI75" i="4"/>
  <c r="AJ75" i="4"/>
  <c r="T75" i="5" s="1"/>
  <c r="AK75" i="4"/>
  <c r="AL75" i="4"/>
  <c r="AM75" i="4"/>
  <c r="W75" i="5" s="1"/>
  <c r="AD76" i="4"/>
  <c r="AE76" i="4"/>
  <c r="O76" i="5" s="1"/>
  <c r="AF76" i="4"/>
  <c r="AG76" i="4"/>
  <c r="AH76" i="4"/>
  <c r="R76" i="5" s="1"/>
  <c r="AI76" i="4"/>
  <c r="AJ76" i="4"/>
  <c r="AK76" i="4"/>
  <c r="U76" i="5" s="1"/>
  <c r="AL76" i="4"/>
  <c r="V76" i="5" s="1"/>
  <c r="AM76" i="4"/>
  <c r="W76" i="5" s="1"/>
  <c r="AD77" i="4"/>
  <c r="AE77" i="4"/>
  <c r="AF77" i="4"/>
  <c r="P77" i="5" s="1"/>
  <c r="AG77" i="4"/>
  <c r="AH77" i="4"/>
  <c r="AI77" i="4"/>
  <c r="S77" i="5" s="1"/>
  <c r="AJ77" i="4"/>
  <c r="T77" i="5" s="1"/>
  <c r="AK77" i="4"/>
  <c r="U77" i="5" s="1"/>
  <c r="AL77" i="4"/>
  <c r="AM77" i="4"/>
  <c r="AD78" i="4"/>
  <c r="AE78" i="4"/>
  <c r="AF78" i="4"/>
  <c r="AG78" i="4"/>
  <c r="Q78" i="5" s="1"/>
  <c r="AH78" i="4"/>
  <c r="R78" i="5" s="1"/>
  <c r="AI78" i="4"/>
  <c r="S78" i="5" s="1"/>
  <c r="AJ78" i="4"/>
  <c r="AK78" i="4"/>
  <c r="AL78" i="4"/>
  <c r="V78" i="5" s="1"/>
  <c r="AM78" i="4"/>
  <c r="W78" i="5" s="1"/>
  <c r="AD79" i="4"/>
  <c r="AE79" i="4"/>
  <c r="O79" i="5" s="1"/>
  <c r="AF79" i="4"/>
  <c r="P79" i="5" s="1"/>
  <c r="AG79" i="4"/>
  <c r="Q79" i="5" s="1"/>
  <c r="AH79" i="4"/>
  <c r="AI79" i="4"/>
  <c r="AJ79" i="4"/>
  <c r="T79" i="5" s="1"/>
  <c r="AK79" i="4"/>
  <c r="AL79" i="4"/>
  <c r="AM79" i="4"/>
  <c r="W79" i="5" s="1"/>
  <c r="AD80" i="4"/>
  <c r="AE80" i="4"/>
  <c r="O80" i="5" s="1"/>
  <c r="AF80" i="4"/>
  <c r="AG80" i="4"/>
  <c r="AH80" i="4"/>
  <c r="R80" i="5" s="1"/>
  <c r="AI80" i="4"/>
  <c r="AJ80" i="4"/>
  <c r="AK80" i="4"/>
  <c r="U80" i="5" s="1"/>
  <c r="AL80" i="4"/>
  <c r="V80" i="5" s="1"/>
  <c r="AM80" i="4"/>
  <c r="W80" i="5" s="1"/>
  <c r="AD81" i="4"/>
  <c r="AE81" i="4"/>
  <c r="AF81" i="4"/>
  <c r="AG81" i="4"/>
  <c r="AH81" i="4"/>
  <c r="AI81" i="4"/>
  <c r="S81" i="5" s="1"/>
  <c r="AJ81" i="4"/>
  <c r="T81" i="5" s="1"/>
  <c r="AK81" i="4"/>
  <c r="U81" i="5" s="1"/>
  <c r="AL81" i="4"/>
  <c r="AM81" i="4"/>
  <c r="AD82" i="4"/>
  <c r="AE82" i="4"/>
  <c r="AF82" i="4"/>
  <c r="AG82" i="4"/>
  <c r="Q82" i="5" s="1"/>
  <c r="AH82" i="4"/>
  <c r="R82" i="5" s="1"/>
  <c r="AI82" i="4"/>
  <c r="S82" i="5" s="1"/>
  <c r="AJ82" i="4"/>
  <c r="AK82" i="4"/>
  <c r="AL82" i="4"/>
  <c r="V82" i="5" s="1"/>
  <c r="AM82" i="4"/>
  <c r="AD83" i="4"/>
  <c r="AE83" i="4"/>
  <c r="O83" i="5" s="1"/>
  <c r="AF83" i="4"/>
  <c r="P83" i="5" s="1"/>
  <c r="AG83" i="4"/>
  <c r="Q83" i="5" s="1"/>
  <c r="AH83" i="4"/>
  <c r="AI83" i="4"/>
  <c r="AJ83" i="4"/>
  <c r="T83" i="5" s="1"/>
  <c r="AK83" i="4"/>
  <c r="AL83" i="4"/>
  <c r="AM83" i="4"/>
  <c r="W83" i="5" s="1"/>
  <c r="AD84" i="4"/>
  <c r="AE84" i="4"/>
  <c r="O84" i="5" s="1"/>
  <c r="AF84" i="4"/>
  <c r="AG84" i="4"/>
  <c r="AH84" i="4"/>
  <c r="AI84" i="4"/>
  <c r="AJ84" i="4"/>
  <c r="AK84" i="4"/>
  <c r="U84" i="5" s="1"/>
  <c r="AL84" i="4"/>
  <c r="V84" i="5" s="1"/>
  <c r="AM84" i="4"/>
  <c r="W84" i="5" s="1"/>
  <c r="AD85" i="4"/>
  <c r="AE85" i="4"/>
  <c r="AF85" i="4"/>
  <c r="P85" i="5" s="1"/>
  <c r="AG85" i="4"/>
  <c r="Q85" i="5" s="1"/>
  <c r="AH85" i="4"/>
  <c r="AI85" i="4"/>
  <c r="S85" i="5" s="1"/>
  <c r="AJ85" i="4"/>
  <c r="T85" i="5" s="1"/>
  <c r="AK85" i="4"/>
  <c r="U85" i="5" s="1"/>
  <c r="AL85" i="4"/>
  <c r="AM85" i="4"/>
  <c r="AD86" i="4"/>
  <c r="AE86" i="4"/>
  <c r="AF86" i="4"/>
  <c r="AG86" i="4"/>
  <c r="Q86" i="5" s="1"/>
  <c r="AH86" i="4"/>
  <c r="R86" i="5" s="1"/>
  <c r="AI86" i="4"/>
  <c r="S86" i="5" s="1"/>
  <c r="AJ86" i="4"/>
  <c r="AK86" i="4"/>
  <c r="AL86" i="4"/>
  <c r="V86" i="5" s="1"/>
  <c r="AM86" i="4"/>
  <c r="W86" i="5" s="1"/>
  <c r="AD87" i="4"/>
  <c r="AE87" i="4"/>
  <c r="AF87" i="4"/>
  <c r="P87" i="5" s="1"/>
  <c r="AG87" i="4"/>
  <c r="Q87" i="5" s="1"/>
  <c r="AH87" i="4"/>
  <c r="AI87" i="4"/>
  <c r="AJ87" i="4"/>
  <c r="T87" i="5" s="1"/>
  <c r="AK87" i="4"/>
  <c r="AL87" i="4"/>
  <c r="AM87" i="4"/>
  <c r="W87" i="5" s="1"/>
  <c r="AD88" i="4"/>
  <c r="AE88" i="4"/>
  <c r="O88" i="5" s="1"/>
  <c r="AF88" i="4"/>
  <c r="AG88" i="4"/>
  <c r="AH88" i="4"/>
  <c r="R88" i="5" s="1"/>
  <c r="AI88" i="4"/>
  <c r="S88" i="5" s="1"/>
  <c r="AJ88" i="4"/>
  <c r="AK88" i="4"/>
  <c r="U88" i="5" s="1"/>
  <c r="AL88" i="4"/>
  <c r="V88" i="5" s="1"/>
  <c r="AM88" i="4"/>
  <c r="W88" i="5" s="1"/>
  <c r="AD89" i="4"/>
  <c r="AE89" i="4"/>
  <c r="AF89" i="4"/>
  <c r="AG89" i="4"/>
  <c r="AH89" i="4"/>
  <c r="AI89" i="4"/>
  <c r="S89" i="5" s="1"/>
  <c r="AJ89" i="4"/>
  <c r="T89" i="5" s="1"/>
  <c r="AK89" i="4"/>
  <c r="U89" i="5" s="1"/>
  <c r="AL89" i="4"/>
  <c r="AM89" i="4"/>
  <c r="AD90" i="4"/>
  <c r="AE90" i="4"/>
  <c r="AF90" i="4"/>
  <c r="AG90" i="4"/>
  <c r="Q90" i="5" s="1"/>
  <c r="AH90" i="4"/>
  <c r="R90" i="5" s="1"/>
  <c r="AI90" i="4"/>
  <c r="S90" i="5" s="1"/>
  <c r="AJ90" i="4"/>
  <c r="AK90" i="4"/>
  <c r="AL90" i="4"/>
  <c r="V90" i="5" s="1"/>
  <c r="AM90" i="4"/>
  <c r="AD91" i="4"/>
  <c r="AE91" i="4"/>
  <c r="O91" i="5" s="1"/>
  <c r="AF91" i="4"/>
  <c r="P91" i="5" s="1"/>
  <c r="AG91" i="4"/>
  <c r="Q91" i="5" s="1"/>
  <c r="AH91" i="4"/>
  <c r="AI91" i="4"/>
  <c r="AJ91" i="4"/>
  <c r="T91" i="5" s="1"/>
  <c r="AK91" i="4"/>
  <c r="U91" i="5" s="1"/>
  <c r="AL91" i="4"/>
  <c r="AM91" i="4"/>
  <c r="W91" i="5" s="1"/>
  <c r="AD92" i="4"/>
  <c r="AE92" i="4"/>
  <c r="O92" i="5" s="1"/>
  <c r="AF92" i="4"/>
  <c r="AG92" i="4"/>
  <c r="AH92" i="4"/>
  <c r="R92" i="5" s="1"/>
  <c r="AI92" i="4"/>
  <c r="AJ92" i="4"/>
  <c r="AK92" i="4"/>
  <c r="U92" i="5" s="1"/>
  <c r="AL92" i="4"/>
  <c r="V92" i="5" s="1"/>
  <c r="AM92" i="4"/>
  <c r="W92" i="5" s="1"/>
  <c r="AD93" i="4"/>
  <c r="AE93" i="4"/>
  <c r="AF93" i="4"/>
  <c r="P93" i="5" s="1"/>
  <c r="AG93" i="4"/>
  <c r="AH93" i="4"/>
  <c r="AI93" i="4"/>
  <c r="S93" i="5" s="1"/>
  <c r="AJ93" i="4"/>
  <c r="T93" i="5" s="1"/>
  <c r="AK93" i="4"/>
  <c r="U93" i="5" s="1"/>
  <c r="AL93" i="4"/>
  <c r="AM93" i="4"/>
  <c r="AD94" i="4"/>
  <c r="N94" i="5" s="1"/>
  <c r="AE94" i="4"/>
  <c r="AF94" i="4"/>
  <c r="AG94" i="4"/>
  <c r="Q94" i="5" s="1"/>
  <c r="AH94" i="4"/>
  <c r="R94" i="5" s="1"/>
  <c r="AI94" i="4"/>
  <c r="S94" i="5" s="1"/>
  <c r="AJ94" i="4"/>
  <c r="AK94" i="4"/>
  <c r="AL94" i="4"/>
  <c r="V94" i="5" s="1"/>
  <c r="AM94" i="4"/>
  <c r="AD95" i="4"/>
  <c r="AE95" i="4"/>
  <c r="O95" i="5" s="1"/>
  <c r="AF95" i="4"/>
  <c r="P95" i="5" s="1"/>
  <c r="AG95" i="4"/>
  <c r="Q95" i="5" s="1"/>
  <c r="AH95" i="4"/>
  <c r="AI95" i="4"/>
  <c r="AJ95" i="4"/>
  <c r="T95" i="5" s="1"/>
  <c r="AK95" i="4"/>
  <c r="AL95" i="4"/>
  <c r="AM95" i="4"/>
  <c r="W95" i="5" s="1"/>
  <c r="AD96" i="4"/>
  <c r="AE96" i="4"/>
  <c r="O96" i="5" s="1"/>
  <c r="AF96" i="4"/>
  <c r="AG96" i="4"/>
  <c r="AH96" i="4"/>
  <c r="R96" i="5" s="1"/>
  <c r="AI96" i="4"/>
  <c r="AJ96" i="4"/>
  <c r="AK96" i="4"/>
  <c r="U96" i="5" s="1"/>
  <c r="AL96" i="4"/>
  <c r="V96" i="5" s="1"/>
  <c r="AM96" i="4"/>
  <c r="W96" i="5" s="1"/>
  <c r="AD97" i="4"/>
  <c r="AE97" i="4"/>
  <c r="AF97" i="4"/>
  <c r="AG97" i="4"/>
  <c r="AH97" i="4"/>
  <c r="AI97" i="4"/>
  <c r="S97" i="5" s="1"/>
  <c r="AJ97" i="4"/>
  <c r="T97" i="5" s="1"/>
  <c r="AK97" i="4"/>
  <c r="U97" i="5" s="1"/>
  <c r="AL97" i="4"/>
  <c r="AM97" i="4"/>
  <c r="AD98" i="4"/>
  <c r="AE98" i="4"/>
  <c r="O98" i="5" s="1"/>
  <c r="AF98" i="4"/>
  <c r="AG98" i="4"/>
  <c r="Q98" i="5" s="1"/>
  <c r="AH98" i="4"/>
  <c r="R98" i="5" s="1"/>
  <c r="AI98" i="4"/>
  <c r="S98" i="5" s="1"/>
  <c r="AJ98" i="4"/>
  <c r="AK98" i="4"/>
  <c r="AL98" i="4"/>
  <c r="V98" i="5" s="1"/>
  <c r="AM98" i="4"/>
  <c r="AD99" i="4"/>
  <c r="AE99" i="4"/>
  <c r="O99" i="5" s="1"/>
  <c r="AF99" i="4"/>
  <c r="P99" i="5" s="1"/>
  <c r="AG99" i="4"/>
  <c r="Q99" i="5" s="1"/>
  <c r="AH99" i="4"/>
  <c r="AI99" i="4"/>
  <c r="AJ99" i="4"/>
  <c r="T99" i="5" s="1"/>
  <c r="AK99" i="4"/>
  <c r="AL99" i="4"/>
  <c r="AM99" i="4"/>
  <c r="W99" i="5" s="1"/>
  <c r="AD100" i="4"/>
  <c r="AE100" i="4"/>
  <c r="O100" i="5" s="1"/>
  <c r="AF100" i="4"/>
  <c r="AG100" i="4"/>
  <c r="AH100" i="4"/>
  <c r="R100" i="5" s="1"/>
  <c r="AI100" i="4"/>
  <c r="AJ100" i="4"/>
  <c r="AK100" i="4"/>
  <c r="U100" i="5" s="1"/>
  <c r="AL100" i="4"/>
  <c r="V100" i="5" s="1"/>
  <c r="AM100" i="4"/>
  <c r="W100" i="5" s="1"/>
  <c r="AD101" i="4"/>
  <c r="AE101" i="4"/>
  <c r="AF101" i="4"/>
  <c r="P101" i="5" s="1"/>
  <c r="AG101" i="4"/>
  <c r="AH101" i="4"/>
  <c r="AI101" i="4"/>
  <c r="S101" i="5" s="1"/>
  <c r="AJ101" i="4"/>
  <c r="T101" i="5" s="1"/>
  <c r="AK101" i="4"/>
  <c r="U101" i="5" s="1"/>
  <c r="AL101" i="4"/>
  <c r="AM101" i="4"/>
  <c r="AD102" i="4"/>
  <c r="AE102" i="4"/>
  <c r="O102" i="5" s="1"/>
  <c r="AF102" i="4"/>
  <c r="AG102" i="4"/>
  <c r="Q102" i="5" s="1"/>
  <c r="AH102" i="4"/>
  <c r="R102" i="5" s="1"/>
  <c r="AI102" i="4"/>
  <c r="S102" i="5" s="1"/>
  <c r="AJ102" i="4"/>
  <c r="AK102" i="4"/>
  <c r="AL102" i="4"/>
  <c r="V102" i="5" s="1"/>
  <c r="AM102" i="4"/>
  <c r="AD103" i="4"/>
  <c r="AE103" i="4"/>
  <c r="O103" i="5" s="1"/>
  <c r="AF103" i="4"/>
  <c r="P103" i="5" s="1"/>
  <c r="AG103" i="4"/>
  <c r="Q103" i="5" s="1"/>
  <c r="AH103" i="4"/>
  <c r="AI103" i="4"/>
  <c r="AJ103" i="4"/>
  <c r="T103" i="5" s="1"/>
  <c r="AK103" i="4"/>
  <c r="U103" i="5" s="1"/>
  <c r="AL103" i="4"/>
  <c r="AM103" i="4"/>
  <c r="W103" i="5" s="1"/>
  <c r="AD104" i="4"/>
  <c r="AE104" i="4"/>
  <c r="O104" i="5" s="1"/>
  <c r="AF104" i="4"/>
  <c r="AG104" i="4"/>
  <c r="AH104" i="4"/>
  <c r="R104" i="5" s="1"/>
  <c r="AI104" i="4"/>
  <c r="S104" i="5" s="1"/>
  <c r="AJ104" i="4"/>
  <c r="AK104" i="4"/>
  <c r="U104" i="5" s="1"/>
  <c r="AL104" i="4"/>
  <c r="V104" i="5" s="1"/>
  <c r="AM104" i="4"/>
  <c r="W104" i="5" s="1"/>
  <c r="AD105" i="4"/>
  <c r="AE105" i="4"/>
  <c r="AF105" i="4"/>
  <c r="P105" i="5" s="1"/>
  <c r="AG105" i="4"/>
  <c r="Q105" i="5" s="1"/>
  <c r="AH105" i="4"/>
  <c r="AI105" i="4"/>
  <c r="S105" i="5" s="1"/>
  <c r="AJ105" i="4"/>
  <c r="T105" i="5" s="1"/>
  <c r="AK105" i="4"/>
  <c r="U105" i="5" s="1"/>
  <c r="AL105" i="4"/>
  <c r="AM105" i="4"/>
  <c r="AD106" i="4"/>
  <c r="N106" i="5" s="1"/>
  <c r="AE106" i="4"/>
  <c r="AF106" i="4"/>
  <c r="AG106" i="4"/>
  <c r="Q106" i="5" s="1"/>
  <c r="AH106" i="4"/>
  <c r="R106" i="5" s="1"/>
  <c r="AI106" i="4"/>
  <c r="S106" i="5" s="1"/>
  <c r="AJ106" i="4"/>
  <c r="AK106" i="4"/>
  <c r="AL106" i="4"/>
  <c r="V106" i="5" s="1"/>
  <c r="AM106" i="4"/>
  <c r="W106" i="5" s="1"/>
  <c r="AD107" i="4"/>
  <c r="AE107" i="4"/>
  <c r="O107" i="5" s="1"/>
  <c r="AF107" i="4"/>
  <c r="P107" i="5" s="1"/>
  <c r="AG107" i="4"/>
  <c r="Q107" i="5" s="1"/>
  <c r="AH107" i="4"/>
  <c r="AI107" i="4"/>
  <c r="AJ107" i="4"/>
  <c r="T107" i="5" s="1"/>
  <c r="AK107" i="4"/>
  <c r="AL107" i="4"/>
  <c r="AM107" i="4"/>
  <c r="W107" i="5" s="1"/>
  <c r="AD108" i="4"/>
  <c r="AE108" i="4"/>
  <c r="O108" i="5" s="1"/>
  <c r="AF108" i="4"/>
  <c r="AG108" i="4"/>
  <c r="AH108" i="4"/>
  <c r="R108" i="5" s="1"/>
  <c r="AI108" i="4"/>
  <c r="AJ108" i="4"/>
  <c r="AK108" i="4"/>
  <c r="U108" i="5" s="1"/>
  <c r="AL108" i="4"/>
  <c r="V108" i="5" s="1"/>
  <c r="AM108" i="4"/>
  <c r="W108" i="5" s="1"/>
  <c r="AD109" i="4"/>
  <c r="AE109" i="4"/>
  <c r="AF109" i="4"/>
  <c r="AG109" i="4"/>
  <c r="AH109" i="4"/>
  <c r="AI109" i="4"/>
  <c r="S109" i="5" s="1"/>
  <c r="AJ109" i="4"/>
  <c r="T109" i="5" s="1"/>
  <c r="AK109" i="4"/>
  <c r="U109" i="5" s="1"/>
  <c r="AL109" i="4"/>
  <c r="AM109" i="4"/>
  <c r="AD110" i="4"/>
  <c r="N110" i="5" s="1"/>
  <c r="AE110" i="4"/>
  <c r="O110" i="5" s="1"/>
  <c r="AF110" i="4"/>
  <c r="AG110" i="4"/>
  <c r="Q110" i="5" s="1"/>
  <c r="AH110" i="4"/>
  <c r="R110" i="5" s="1"/>
  <c r="AI110" i="4"/>
  <c r="S110" i="5" s="1"/>
  <c r="AJ110" i="4"/>
  <c r="AK110" i="4"/>
  <c r="AL110" i="4"/>
  <c r="V110" i="5" s="1"/>
  <c r="AM110" i="4"/>
  <c r="W110" i="5" s="1"/>
  <c r="AD111" i="4"/>
  <c r="AE111" i="4"/>
  <c r="O111" i="5" s="1"/>
  <c r="AF111" i="4"/>
  <c r="AG111" i="4"/>
  <c r="Q111" i="5" s="1"/>
  <c r="AH111" i="4"/>
  <c r="AI111" i="4"/>
  <c r="AJ111" i="4"/>
  <c r="T111" i="5" s="1"/>
  <c r="AK111" i="4"/>
  <c r="AL111" i="4"/>
  <c r="AM111" i="4"/>
  <c r="W111" i="5" s="1"/>
  <c r="AD112" i="4"/>
  <c r="AE112" i="4"/>
  <c r="O112" i="5" s="1"/>
  <c r="AF112" i="4"/>
  <c r="AG112" i="4"/>
  <c r="AH112" i="4"/>
  <c r="R112" i="5" s="1"/>
  <c r="AI112" i="4"/>
  <c r="S112" i="5" s="1"/>
  <c r="AJ112" i="4"/>
  <c r="AK112" i="4"/>
  <c r="U112" i="5" s="1"/>
  <c r="AL112" i="4"/>
  <c r="V112" i="5" s="1"/>
  <c r="AM112" i="4"/>
  <c r="W112" i="5" s="1"/>
  <c r="AD113" i="4"/>
  <c r="AE113" i="4"/>
  <c r="AF113" i="4"/>
  <c r="P113" i="5" s="1"/>
  <c r="AG113" i="4"/>
  <c r="AH113" i="4"/>
  <c r="AI113" i="4"/>
  <c r="S113" i="5" s="1"/>
  <c r="AJ113" i="4"/>
  <c r="T113" i="5" s="1"/>
  <c r="AK113" i="4"/>
  <c r="U113" i="5" s="1"/>
  <c r="AL113" i="4"/>
  <c r="AM113" i="4"/>
  <c r="AD114" i="4"/>
  <c r="AE114" i="4"/>
  <c r="O114" i="5" s="1"/>
  <c r="AF114" i="4"/>
  <c r="AG114" i="4"/>
  <c r="Q114" i="5" s="1"/>
  <c r="AH114" i="4"/>
  <c r="R114" i="5" s="1"/>
  <c r="AI114" i="4"/>
  <c r="S114" i="5" s="1"/>
  <c r="AJ114" i="4"/>
  <c r="AK114" i="4"/>
  <c r="AL114" i="4"/>
  <c r="V114" i="5" s="1"/>
  <c r="AM114" i="4"/>
  <c r="AD115" i="4"/>
  <c r="AE115" i="4"/>
  <c r="O115" i="5" s="1"/>
  <c r="AF115" i="4"/>
  <c r="P115" i="5" s="1"/>
  <c r="AG115" i="4"/>
  <c r="Q115" i="5" s="1"/>
  <c r="AH115" i="4"/>
  <c r="AI115" i="4"/>
  <c r="AJ115" i="4"/>
  <c r="T115" i="5" s="1"/>
  <c r="AK115" i="4"/>
  <c r="U115" i="5" s="1"/>
  <c r="AL115" i="4"/>
  <c r="AM115" i="4"/>
  <c r="W115" i="5" s="1"/>
  <c r="AD116" i="4"/>
  <c r="AE116" i="4"/>
  <c r="O116" i="5" s="1"/>
  <c r="AF116" i="4"/>
  <c r="AG116" i="4"/>
  <c r="AH116" i="4"/>
  <c r="R116" i="5" s="1"/>
  <c r="AI116" i="4"/>
  <c r="AJ116" i="4"/>
  <c r="AK116" i="4"/>
  <c r="U116" i="5" s="1"/>
  <c r="AL116" i="4"/>
  <c r="V116" i="5" s="1"/>
  <c r="AM116" i="4"/>
  <c r="W116" i="5" s="1"/>
  <c r="AD117" i="4"/>
  <c r="AE117" i="4"/>
  <c r="AF117" i="4"/>
  <c r="P117" i="5" s="1"/>
  <c r="AG117" i="4"/>
  <c r="Q117" i="5" s="1"/>
  <c r="AH117" i="4"/>
  <c r="AI117" i="4"/>
  <c r="S117" i="5" s="1"/>
  <c r="AJ117" i="4"/>
  <c r="T117" i="5" s="1"/>
  <c r="AK117" i="4"/>
  <c r="U117" i="5" s="1"/>
  <c r="AL117" i="4"/>
  <c r="AM117" i="4"/>
  <c r="AD118" i="4"/>
  <c r="AE118" i="4"/>
  <c r="O118" i="5" s="1"/>
  <c r="AF118" i="4"/>
  <c r="AG118" i="4"/>
  <c r="Q118" i="5" s="1"/>
  <c r="AH118" i="4"/>
  <c r="R118" i="5" s="1"/>
  <c r="AI118" i="4"/>
  <c r="S118" i="5" s="1"/>
  <c r="AJ118" i="4"/>
  <c r="AK118" i="4"/>
  <c r="AL118" i="4"/>
  <c r="V118" i="5" s="1"/>
  <c r="AM118" i="4"/>
  <c r="W118" i="5" s="1"/>
  <c r="AD119" i="4"/>
  <c r="AE119" i="4"/>
  <c r="AF119" i="4"/>
  <c r="P119" i="5" s="1"/>
  <c r="AG119" i="4"/>
  <c r="Q119" i="5" s="1"/>
  <c r="AH119" i="4"/>
  <c r="AI119" i="4"/>
  <c r="AJ119" i="4"/>
  <c r="T119" i="5" s="1"/>
  <c r="AK119" i="4"/>
  <c r="U119" i="5" s="1"/>
  <c r="AL119" i="4"/>
  <c r="AM119" i="4"/>
  <c r="W119" i="5" s="1"/>
  <c r="AD120" i="4"/>
  <c r="AE120" i="4"/>
  <c r="O120" i="5" s="1"/>
  <c r="AF120" i="4"/>
  <c r="AG120" i="4"/>
  <c r="AH120" i="4"/>
  <c r="R120" i="5" s="1"/>
  <c r="AI120" i="4"/>
  <c r="S120" i="5" s="1"/>
  <c r="AJ120" i="4"/>
  <c r="AK120" i="4"/>
  <c r="U120" i="5" s="1"/>
  <c r="AL120" i="4"/>
  <c r="V120" i="5" s="1"/>
  <c r="AM120" i="4"/>
  <c r="W120" i="5" s="1"/>
  <c r="AD121" i="4"/>
  <c r="AE121" i="4"/>
  <c r="AF121" i="4"/>
  <c r="AG121" i="4"/>
  <c r="Q121" i="5" s="1"/>
  <c r="AH121" i="4"/>
  <c r="AI121" i="4"/>
  <c r="S121" i="5" s="1"/>
  <c r="AJ121" i="4"/>
  <c r="T121" i="5" s="1"/>
  <c r="AK121" i="4"/>
  <c r="U121" i="5" s="1"/>
  <c r="AL121" i="4"/>
  <c r="AM121" i="4"/>
  <c r="AD122" i="4"/>
  <c r="AE122" i="4"/>
  <c r="O122" i="5" s="1"/>
  <c r="AF122" i="4"/>
  <c r="AG122" i="4"/>
  <c r="Q122" i="5" s="1"/>
  <c r="AH122" i="4"/>
  <c r="R122" i="5" s="1"/>
  <c r="AI122" i="4"/>
  <c r="S122" i="5" s="1"/>
  <c r="AJ122" i="4"/>
  <c r="AK122" i="4"/>
  <c r="AL122" i="4"/>
  <c r="V122" i="5" s="1"/>
  <c r="AM122" i="4"/>
  <c r="AD123" i="4"/>
  <c r="AE123" i="4"/>
  <c r="O123" i="5" s="1"/>
  <c r="AF123" i="4"/>
  <c r="P123" i="5" s="1"/>
  <c r="AG123" i="4"/>
  <c r="Q123" i="5" s="1"/>
  <c r="AH123" i="4"/>
  <c r="AI123" i="4"/>
  <c r="AJ123" i="4"/>
  <c r="T123" i="5" s="1"/>
  <c r="AK123" i="4"/>
  <c r="U123" i="5" s="1"/>
  <c r="AL123" i="4"/>
  <c r="AM123" i="4"/>
  <c r="W123" i="5" s="1"/>
  <c r="AD124" i="4"/>
  <c r="AE124" i="4"/>
  <c r="O124" i="5" s="1"/>
  <c r="AF124" i="4"/>
  <c r="AG124" i="4"/>
  <c r="AH124" i="4"/>
  <c r="R124" i="5" s="1"/>
  <c r="AI124" i="4"/>
  <c r="S124" i="5" s="1"/>
  <c r="AJ124" i="4"/>
  <c r="AK124" i="4"/>
  <c r="U124" i="5" s="1"/>
  <c r="AL124" i="4"/>
  <c r="V124" i="5" s="1"/>
  <c r="AM124" i="4"/>
  <c r="W124" i="5" s="1"/>
  <c r="AD125" i="4"/>
  <c r="AE125" i="4"/>
  <c r="AF125" i="4"/>
  <c r="P125" i="5" s="1"/>
  <c r="AG125" i="4"/>
  <c r="Q125" i="5" s="1"/>
  <c r="AH125" i="4"/>
  <c r="AI125" i="4"/>
  <c r="S125" i="5" s="1"/>
  <c r="AJ125" i="4"/>
  <c r="T125" i="5" s="1"/>
  <c r="AK125" i="4"/>
  <c r="U125" i="5" s="1"/>
  <c r="AL125" i="4"/>
  <c r="AM125" i="4"/>
  <c r="AD126" i="4"/>
  <c r="AE126" i="4"/>
  <c r="O126" i="5" s="1"/>
  <c r="AF126" i="4"/>
  <c r="AG126" i="4"/>
  <c r="Q126" i="5" s="1"/>
  <c r="AH126" i="4"/>
  <c r="R126" i="5" s="1"/>
  <c r="AI126" i="4"/>
  <c r="S126" i="5" s="1"/>
  <c r="AJ126" i="4"/>
  <c r="AK126" i="4"/>
  <c r="AL126" i="4"/>
  <c r="V126" i="5" s="1"/>
  <c r="AM126" i="4"/>
  <c r="W126" i="5" s="1"/>
  <c r="AD127" i="4"/>
  <c r="AE127" i="4"/>
  <c r="O127" i="5" s="1"/>
  <c r="AF127" i="4"/>
  <c r="P127" i="5" s="1"/>
  <c r="AG127" i="4"/>
  <c r="Q127" i="5" s="1"/>
  <c r="AH127" i="4"/>
  <c r="AI127" i="4"/>
  <c r="AJ127" i="4"/>
  <c r="T127" i="5" s="1"/>
  <c r="AK127" i="4"/>
  <c r="U127" i="5" s="1"/>
  <c r="AL127" i="4"/>
  <c r="AM127" i="4"/>
  <c r="W127" i="5" s="1"/>
  <c r="AD128" i="4"/>
  <c r="AE128" i="4"/>
  <c r="O128" i="5" s="1"/>
  <c r="AF128" i="4"/>
  <c r="AG128" i="4"/>
  <c r="AH128" i="4"/>
  <c r="R128" i="5" s="1"/>
  <c r="AI128" i="4"/>
  <c r="AJ128" i="4"/>
  <c r="AK128" i="4"/>
  <c r="U128" i="5" s="1"/>
  <c r="AL128" i="4"/>
  <c r="V128" i="5" s="1"/>
  <c r="AM128" i="4"/>
  <c r="W128" i="5" s="1"/>
  <c r="AD129" i="4"/>
  <c r="AE129" i="4"/>
  <c r="AF129" i="4"/>
  <c r="AG129" i="4"/>
  <c r="Q129" i="5" s="1"/>
  <c r="AH129" i="4"/>
  <c r="AI129" i="4"/>
  <c r="S129" i="5" s="1"/>
  <c r="AJ129" i="4"/>
  <c r="T129" i="5" s="1"/>
  <c r="AK129" i="4"/>
  <c r="U129" i="5" s="1"/>
  <c r="AL129" i="4"/>
  <c r="AM129" i="4"/>
  <c r="AD130" i="4"/>
  <c r="AE130" i="4"/>
  <c r="O130" i="5" s="1"/>
  <c r="AF130" i="4"/>
  <c r="AG130" i="4"/>
  <c r="Q130" i="5" s="1"/>
  <c r="AH130" i="4"/>
  <c r="R130" i="5" s="1"/>
  <c r="AI130" i="4"/>
  <c r="S130" i="5" s="1"/>
  <c r="AJ130" i="4"/>
  <c r="AK130" i="4"/>
  <c r="AL130" i="4"/>
  <c r="V130" i="5" s="1"/>
  <c r="AM130" i="4"/>
  <c r="W130" i="5" s="1"/>
  <c r="AD131" i="4"/>
  <c r="AE131" i="4"/>
  <c r="O131" i="5" s="1"/>
  <c r="AF131" i="4"/>
  <c r="P131" i="5" s="1"/>
  <c r="AG131" i="4"/>
  <c r="Q131" i="5" s="1"/>
  <c r="AH131" i="4"/>
  <c r="AI131" i="4"/>
  <c r="AJ131" i="4"/>
  <c r="T131" i="5" s="1"/>
  <c r="AK131" i="4"/>
  <c r="U131" i="5" s="1"/>
  <c r="AL131" i="4"/>
  <c r="AM131" i="4"/>
  <c r="W131" i="5" s="1"/>
  <c r="AD132" i="4"/>
  <c r="AE132" i="4"/>
  <c r="O132" i="5" s="1"/>
  <c r="AF132" i="4"/>
  <c r="AG132" i="4"/>
  <c r="AH132" i="4"/>
  <c r="R132" i="5" s="1"/>
  <c r="AI132" i="4"/>
  <c r="S132" i="5" s="1"/>
  <c r="AJ132" i="4"/>
  <c r="AK132" i="4"/>
  <c r="U132" i="5" s="1"/>
  <c r="AL132" i="4"/>
  <c r="V132" i="5" s="1"/>
  <c r="AM132" i="4"/>
  <c r="W132" i="5" s="1"/>
  <c r="AD133" i="4"/>
  <c r="AE133" i="4"/>
  <c r="AF133" i="4"/>
  <c r="P133" i="5" s="1"/>
  <c r="AG133" i="4"/>
  <c r="Q133" i="5" s="1"/>
  <c r="AH133" i="4"/>
  <c r="AI133" i="4"/>
  <c r="S133" i="5" s="1"/>
  <c r="AJ133" i="4"/>
  <c r="T133" i="5" s="1"/>
  <c r="AK133" i="4"/>
  <c r="U133" i="5" s="1"/>
  <c r="AL133" i="4"/>
  <c r="AM133" i="4"/>
  <c r="AD134" i="4"/>
  <c r="AE134" i="4"/>
  <c r="O134" i="5" s="1"/>
  <c r="AF134" i="4"/>
  <c r="AG134" i="4"/>
  <c r="Q134" i="5" s="1"/>
  <c r="AH134" i="4"/>
  <c r="R134" i="5" s="1"/>
  <c r="AI134" i="4"/>
  <c r="S134" i="5" s="1"/>
  <c r="AJ134" i="4"/>
  <c r="AK134" i="4"/>
  <c r="AL134" i="4"/>
  <c r="V134" i="5" s="1"/>
  <c r="AM134" i="4"/>
  <c r="W134" i="5" s="1"/>
  <c r="AD135" i="4"/>
  <c r="AE135" i="4"/>
  <c r="O135" i="5" s="1"/>
  <c r="AF135" i="4"/>
  <c r="P135" i="5" s="1"/>
  <c r="AG135" i="4"/>
  <c r="Q135" i="5" s="1"/>
  <c r="AH135" i="4"/>
  <c r="AI135" i="4"/>
  <c r="AJ135" i="4"/>
  <c r="T135" i="5" s="1"/>
  <c r="AK135" i="4"/>
  <c r="U135" i="5" s="1"/>
  <c r="AL135" i="4"/>
  <c r="AM135" i="4"/>
  <c r="W135" i="5" s="1"/>
  <c r="AD136" i="4"/>
  <c r="AE136" i="4"/>
  <c r="O136" i="5" s="1"/>
  <c r="AF136" i="4"/>
  <c r="AG136" i="4"/>
  <c r="AH136" i="4"/>
  <c r="R136" i="5" s="1"/>
  <c r="AI136" i="4"/>
  <c r="S136" i="5" s="1"/>
  <c r="AJ136" i="4"/>
  <c r="AK136" i="4"/>
  <c r="U136" i="5" s="1"/>
  <c r="AL136" i="4"/>
  <c r="V136" i="5" s="1"/>
  <c r="AM136" i="4"/>
  <c r="W136" i="5" s="1"/>
  <c r="AD137" i="4"/>
  <c r="AE137" i="4"/>
  <c r="AF137" i="4"/>
  <c r="AG137" i="4"/>
  <c r="Q137" i="5" s="1"/>
  <c r="AH137" i="4"/>
  <c r="AI137" i="4"/>
  <c r="S137" i="5" s="1"/>
  <c r="AJ137" i="4"/>
  <c r="T137" i="5" s="1"/>
  <c r="AK137" i="4"/>
  <c r="U137" i="5" s="1"/>
  <c r="AL137" i="4"/>
  <c r="AM137" i="4"/>
  <c r="AD138" i="4"/>
  <c r="AE138" i="4"/>
  <c r="O138" i="5" s="1"/>
  <c r="AF138" i="4"/>
  <c r="AG138" i="4"/>
  <c r="Q138" i="5" s="1"/>
  <c r="AH138" i="4"/>
  <c r="R138" i="5" s="1"/>
  <c r="AI138" i="4"/>
  <c r="S138" i="5" s="1"/>
  <c r="AJ138" i="4"/>
  <c r="AK138" i="4"/>
  <c r="AL138" i="4"/>
  <c r="V138" i="5" s="1"/>
  <c r="AM138" i="4"/>
  <c r="W138" i="5" s="1"/>
  <c r="AD139" i="4"/>
  <c r="AE139" i="4"/>
  <c r="O139" i="5" s="1"/>
  <c r="AF139" i="4"/>
  <c r="P139" i="5" s="1"/>
  <c r="AG139" i="4"/>
  <c r="Q139" i="5" s="1"/>
  <c r="AH139" i="4"/>
  <c r="AI139" i="4"/>
  <c r="AJ139" i="4"/>
  <c r="T139" i="5" s="1"/>
  <c r="AK139" i="4"/>
  <c r="AL139" i="4"/>
  <c r="AM139" i="4"/>
  <c r="W139" i="5" s="1"/>
  <c r="AD140" i="4"/>
  <c r="AE140" i="4"/>
  <c r="O140" i="5" s="1"/>
  <c r="AF140" i="4"/>
  <c r="AG140" i="4"/>
  <c r="AH140" i="4"/>
  <c r="R140" i="5" s="1"/>
  <c r="AI140" i="4"/>
  <c r="S140" i="5" s="1"/>
  <c r="AJ140" i="4"/>
  <c r="AK140" i="4"/>
  <c r="U140" i="5" s="1"/>
  <c r="AL140" i="4"/>
  <c r="V140" i="5" s="1"/>
  <c r="AM140" i="4"/>
  <c r="W140" i="5" s="1"/>
  <c r="AD141" i="4"/>
  <c r="AE141" i="4"/>
  <c r="AF141" i="4"/>
  <c r="P141" i="5" s="1"/>
  <c r="AG141" i="4"/>
  <c r="Q141" i="5" s="1"/>
  <c r="AH141" i="4"/>
  <c r="AI141" i="4"/>
  <c r="S141" i="5" s="1"/>
  <c r="AJ141" i="4"/>
  <c r="T141" i="5" s="1"/>
  <c r="AK141" i="4"/>
  <c r="U141" i="5" s="1"/>
  <c r="AL141" i="4"/>
  <c r="AM141" i="4"/>
  <c r="AD142" i="4"/>
  <c r="AE142" i="4"/>
  <c r="O142" i="5" s="1"/>
  <c r="AF142" i="4"/>
  <c r="AG142" i="4"/>
  <c r="Q142" i="5" s="1"/>
  <c r="AH142" i="4"/>
  <c r="R142" i="5" s="1"/>
  <c r="AI142" i="4"/>
  <c r="S142" i="5" s="1"/>
  <c r="AJ142" i="4"/>
  <c r="AK142" i="4"/>
  <c r="AL142" i="4"/>
  <c r="V142" i="5" s="1"/>
  <c r="AM142" i="4"/>
  <c r="W142" i="5" s="1"/>
  <c r="AD143" i="4"/>
  <c r="AE143" i="4"/>
  <c r="O143" i="5" s="1"/>
  <c r="AF143" i="4"/>
  <c r="P143" i="5" s="1"/>
  <c r="AG143" i="4"/>
  <c r="Q143" i="5" s="1"/>
  <c r="AH143" i="4"/>
  <c r="AI143" i="4"/>
  <c r="AJ143" i="4"/>
  <c r="T143" i="5" s="1"/>
  <c r="AK143" i="4"/>
  <c r="U143" i="5" s="1"/>
  <c r="AL143" i="4"/>
  <c r="AM143" i="4"/>
  <c r="W143" i="5" s="1"/>
  <c r="AD144" i="4"/>
  <c r="AE144" i="4"/>
  <c r="O144" i="5" s="1"/>
  <c r="AF144" i="4"/>
  <c r="AG144" i="4"/>
  <c r="AH144" i="4"/>
  <c r="AI144" i="4"/>
  <c r="S144" i="5" s="1"/>
  <c r="AJ144" i="4"/>
  <c r="AK144" i="4"/>
  <c r="U144" i="5" s="1"/>
  <c r="AL144" i="4"/>
  <c r="V144" i="5" s="1"/>
  <c r="AM144" i="4"/>
  <c r="W144" i="5" s="1"/>
  <c r="AD145" i="4"/>
  <c r="AE145" i="4"/>
  <c r="AF145" i="4"/>
  <c r="P145" i="5" s="1"/>
  <c r="AG145" i="4"/>
  <c r="Q145" i="5" s="1"/>
  <c r="AH145" i="4"/>
  <c r="AI145" i="4"/>
  <c r="S145" i="5" s="1"/>
  <c r="AJ145" i="4"/>
  <c r="T145" i="5" s="1"/>
  <c r="AK145" i="4"/>
  <c r="U145" i="5" s="1"/>
  <c r="AL145" i="4"/>
  <c r="AM145" i="4"/>
  <c r="AD146" i="4"/>
  <c r="AE146" i="4"/>
  <c r="AF146" i="4"/>
  <c r="AG146" i="4"/>
  <c r="Q146" i="5" s="1"/>
  <c r="AH146" i="4"/>
  <c r="R146" i="5" s="1"/>
  <c r="AI146" i="4"/>
  <c r="S146" i="5" s="1"/>
  <c r="AJ146" i="4"/>
  <c r="AK146" i="4"/>
  <c r="AL146" i="4"/>
  <c r="V146" i="5" s="1"/>
  <c r="AM146" i="4"/>
  <c r="W146" i="5" s="1"/>
  <c r="AD147" i="4"/>
  <c r="AE147" i="4"/>
  <c r="O147" i="5" s="1"/>
  <c r="AF147" i="4"/>
  <c r="P147" i="5" s="1"/>
  <c r="AG147" i="4"/>
  <c r="Q147" i="5" s="1"/>
  <c r="AH147" i="4"/>
  <c r="AI147" i="4"/>
  <c r="AJ147" i="4"/>
  <c r="T147" i="5" s="1"/>
  <c r="AK147" i="4"/>
  <c r="U147" i="5" s="1"/>
  <c r="AL147" i="4"/>
  <c r="AM147" i="4"/>
  <c r="W147" i="5" s="1"/>
  <c r="AD148" i="4"/>
  <c r="AE148" i="4"/>
  <c r="O148" i="5" s="1"/>
  <c r="AF148" i="4"/>
  <c r="AG148" i="4"/>
  <c r="AH148" i="4"/>
  <c r="R148" i="5" s="1"/>
  <c r="AI148" i="4"/>
  <c r="S148" i="5" s="1"/>
  <c r="AJ148" i="4"/>
  <c r="AK148" i="4"/>
  <c r="U148" i="5" s="1"/>
  <c r="AL148" i="4"/>
  <c r="V148" i="5" s="1"/>
  <c r="AM148" i="4"/>
  <c r="W148" i="5" s="1"/>
  <c r="AD149" i="4"/>
  <c r="AE149" i="4"/>
  <c r="AF149" i="4"/>
  <c r="P149" i="5" s="1"/>
  <c r="AG149" i="4"/>
  <c r="Q149" i="5" s="1"/>
  <c r="AH149" i="4"/>
  <c r="AI149" i="4"/>
  <c r="S149" i="5" s="1"/>
  <c r="AJ149" i="4"/>
  <c r="T149" i="5" s="1"/>
  <c r="AK149" i="4"/>
  <c r="U149" i="5" s="1"/>
  <c r="AL149" i="4"/>
  <c r="AM149" i="4"/>
  <c r="AD150" i="4"/>
  <c r="N150" i="5" s="1"/>
  <c r="AE150" i="4"/>
  <c r="O150" i="5" s="1"/>
  <c r="AF150" i="4"/>
  <c r="AG150" i="4"/>
  <c r="Q150" i="5" s="1"/>
  <c r="AH150" i="4"/>
  <c r="R150" i="5" s="1"/>
  <c r="AI150" i="4"/>
  <c r="S150" i="5" s="1"/>
  <c r="AJ150" i="4"/>
  <c r="AK150" i="4"/>
  <c r="AL150" i="4"/>
  <c r="V150" i="5" s="1"/>
  <c r="AM150" i="4"/>
  <c r="W150" i="5" s="1"/>
  <c r="AD151" i="4"/>
  <c r="AE151" i="4"/>
  <c r="AF151" i="4"/>
  <c r="P151" i="5" s="1"/>
  <c r="AG151" i="4"/>
  <c r="Q151" i="5" s="1"/>
  <c r="AH151" i="4"/>
  <c r="AI151" i="4"/>
  <c r="AJ151" i="4"/>
  <c r="T151" i="5" s="1"/>
  <c r="AK151" i="4"/>
  <c r="U151" i="5" s="1"/>
  <c r="AL151" i="4"/>
  <c r="AM151" i="4"/>
  <c r="W151" i="5" s="1"/>
  <c r="AD152" i="4"/>
  <c r="AE152" i="4"/>
  <c r="O152" i="5" s="1"/>
  <c r="AF152" i="4"/>
  <c r="AG152" i="4"/>
  <c r="AH152" i="4"/>
  <c r="R152" i="5" s="1"/>
  <c r="AI152" i="4"/>
  <c r="AJ152" i="4"/>
  <c r="AK152" i="4"/>
  <c r="U152" i="5" s="1"/>
  <c r="AL152" i="4"/>
  <c r="V152" i="5" s="1"/>
  <c r="AM152" i="4"/>
  <c r="W152" i="5" s="1"/>
  <c r="AD153" i="4"/>
  <c r="AE153" i="4"/>
  <c r="AF153" i="4"/>
  <c r="P153" i="5" s="1"/>
  <c r="AG153" i="4"/>
  <c r="Q153" i="5" s="1"/>
  <c r="AH153" i="4"/>
  <c r="AI153" i="4"/>
  <c r="S153" i="5" s="1"/>
  <c r="AJ153" i="4"/>
  <c r="T153" i="5" s="1"/>
  <c r="AK153" i="4"/>
  <c r="U153" i="5" s="1"/>
  <c r="AL153" i="4"/>
  <c r="AM153" i="4"/>
  <c r="AD154" i="4"/>
  <c r="AE154" i="4"/>
  <c r="AF154" i="4"/>
  <c r="AG154" i="4"/>
  <c r="Q154" i="5" s="1"/>
  <c r="AH154" i="4"/>
  <c r="R154" i="5" s="1"/>
  <c r="AI154" i="4"/>
  <c r="S154" i="5" s="1"/>
  <c r="AJ154" i="4"/>
  <c r="AK154" i="4"/>
  <c r="U154" i="5" s="1"/>
  <c r="AL154" i="4"/>
  <c r="V154" i="5" s="1"/>
  <c r="AM154" i="4"/>
  <c r="W154" i="5" s="1"/>
  <c r="AD155" i="4"/>
  <c r="AE155" i="4"/>
  <c r="O155" i="5" s="1"/>
  <c r="AF155" i="4"/>
  <c r="P155" i="5" s="1"/>
  <c r="AG155" i="4"/>
  <c r="Q155" i="5" s="1"/>
  <c r="AH155" i="4"/>
  <c r="AI155" i="4"/>
  <c r="AJ155" i="4"/>
  <c r="T155" i="5" s="1"/>
  <c r="AK155" i="4"/>
  <c r="U155" i="5" s="1"/>
  <c r="AL155" i="4"/>
  <c r="AM155" i="4"/>
  <c r="W155" i="5" s="1"/>
  <c r="AD156" i="4"/>
  <c r="AE156" i="4"/>
  <c r="O156" i="5" s="1"/>
  <c r="AF156" i="4"/>
  <c r="AG156" i="4"/>
  <c r="AH156" i="4"/>
  <c r="R156" i="5" s="1"/>
  <c r="AI156" i="4"/>
  <c r="AJ156" i="4"/>
  <c r="AK156" i="4"/>
  <c r="U156" i="5" s="1"/>
  <c r="AL156" i="4"/>
  <c r="V156" i="5" s="1"/>
  <c r="AM156" i="4"/>
  <c r="W156" i="5" s="1"/>
  <c r="AD157" i="4"/>
  <c r="AE157" i="4"/>
  <c r="AF157" i="4"/>
  <c r="P157" i="5" s="1"/>
  <c r="AG157" i="4"/>
  <c r="Q157" i="5" s="1"/>
  <c r="AH157" i="4"/>
  <c r="AI157" i="4"/>
  <c r="S157" i="5" s="1"/>
  <c r="AJ157" i="4"/>
  <c r="T157" i="5" s="1"/>
  <c r="AK157" i="4"/>
  <c r="U157" i="5" s="1"/>
  <c r="AL157" i="4"/>
  <c r="AM157" i="4"/>
  <c r="AD158" i="4"/>
  <c r="AE158" i="4"/>
  <c r="O158" i="5" s="1"/>
  <c r="AF158" i="4"/>
  <c r="AG158" i="4"/>
  <c r="Q158" i="5" s="1"/>
  <c r="AH158" i="4"/>
  <c r="R158" i="5" s="1"/>
  <c r="AI158" i="4"/>
  <c r="S158" i="5" s="1"/>
  <c r="AJ158" i="4"/>
  <c r="AK158" i="4"/>
  <c r="U158" i="5" s="1"/>
  <c r="AL158" i="4"/>
  <c r="V158" i="5" s="1"/>
  <c r="AM158" i="4"/>
  <c r="W158" i="5" s="1"/>
  <c r="AD159" i="4"/>
  <c r="AE159" i="4"/>
  <c r="O159" i="5" s="1"/>
  <c r="AF159" i="4"/>
  <c r="P159" i="5" s="1"/>
  <c r="AG159" i="4"/>
  <c r="Q159" i="5" s="1"/>
  <c r="AH159" i="4"/>
  <c r="AI159" i="4"/>
  <c r="AJ159" i="4"/>
  <c r="T159" i="5" s="1"/>
  <c r="AK159" i="4"/>
  <c r="AL159" i="4"/>
  <c r="AM159" i="4"/>
  <c r="W159" i="5" s="1"/>
  <c r="AD160" i="4"/>
  <c r="AE160" i="4"/>
  <c r="O160" i="5" s="1"/>
  <c r="AF160" i="4"/>
  <c r="AG160" i="4"/>
  <c r="AH160" i="4"/>
  <c r="R160" i="5" s="1"/>
  <c r="AI160" i="4"/>
  <c r="S160" i="5" s="1"/>
  <c r="AJ160" i="4"/>
  <c r="AK160" i="4"/>
  <c r="U160" i="5" s="1"/>
  <c r="AL160" i="4"/>
  <c r="V160" i="5" s="1"/>
  <c r="AM160" i="4"/>
  <c r="W160" i="5" s="1"/>
  <c r="AD161" i="4"/>
  <c r="AE161" i="4"/>
  <c r="AF161" i="4"/>
  <c r="P161" i="5" s="1"/>
  <c r="AG161" i="4"/>
  <c r="Q161" i="5" s="1"/>
  <c r="AH161" i="4"/>
  <c r="AI161" i="4"/>
  <c r="S161" i="5" s="1"/>
  <c r="AJ161" i="4"/>
  <c r="T161" i="5" s="1"/>
  <c r="AK161" i="4"/>
  <c r="U161" i="5" s="1"/>
  <c r="AL161" i="4"/>
  <c r="AM161" i="4"/>
  <c r="AD162" i="4"/>
  <c r="AE162" i="4"/>
  <c r="O162" i="5" s="1"/>
  <c r="AF162" i="4"/>
  <c r="AG162" i="4"/>
  <c r="Q162" i="5" s="1"/>
  <c r="AH162" i="4"/>
  <c r="R162" i="5" s="1"/>
  <c r="AI162" i="4"/>
  <c r="S162" i="5" s="1"/>
  <c r="AJ162" i="4"/>
  <c r="AK162" i="4"/>
  <c r="U162" i="5" s="1"/>
  <c r="AL162" i="4"/>
  <c r="V162" i="5" s="1"/>
  <c r="AM162" i="4"/>
  <c r="W162" i="5" s="1"/>
  <c r="AD163" i="4"/>
  <c r="AE163" i="4"/>
  <c r="O163" i="5" s="1"/>
  <c r="AF163" i="4"/>
  <c r="P163" i="5" s="1"/>
  <c r="AG163" i="4"/>
  <c r="Q163" i="5" s="1"/>
  <c r="AH163" i="4"/>
  <c r="AI163" i="4"/>
  <c r="AJ163" i="4"/>
  <c r="T163" i="5" s="1"/>
  <c r="AK163" i="4"/>
  <c r="U163" i="5" s="1"/>
  <c r="AL163" i="4"/>
  <c r="AM163" i="4"/>
  <c r="W163" i="5" s="1"/>
  <c r="AD164" i="4"/>
  <c r="AE164" i="4"/>
  <c r="O164" i="5" s="1"/>
  <c r="AF164" i="4"/>
  <c r="AG164" i="4"/>
  <c r="AH164" i="4"/>
  <c r="AI164" i="4"/>
  <c r="S164" i="5" s="1"/>
  <c r="AJ164" i="4"/>
  <c r="AK164" i="4"/>
  <c r="U164" i="5" s="1"/>
  <c r="AL164" i="4"/>
  <c r="V164" i="5" s="1"/>
  <c r="AM164" i="4"/>
  <c r="W164" i="5" s="1"/>
  <c r="AD165" i="4"/>
  <c r="AE165" i="4"/>
  <c r="AF165" i="4"/>
  <c r="P165" i="5" s="1"/>
  <c r="AG165" i="4"/>
  <c r="Q165" i="5" s="1"/>
  <c r="AH165" i="4"/>
  <c r="AI165" i="4"/>
  <c r="S165" i="5" s="1"/>
  <c r="AJ165" i="4"/>
  <c r="T165" i="5" s="1"/>
  <c r="AK165" i="4"/>
  <c r="U165" i="5" s="1"/>
  <c r="AL165" i="4"/>
  <c r="AM165" i="4"/>
  <c r="AD166" i="4"/>
  <c r="AE166" i="4"/>
  <c r="AF166" i="4"/>
  <c r="AG166" i="4"/>
  <c r="Q166" i="5" s="1"/>
  <c r="AH166" i="4"/>
  <c r="R166" i="5" s="1"/>
  <c r="AI166" i="4"/>
  <c r="S166" i="5" s="1"/>
  <c r="AJ166" i="4"/>
  <c r="AK166" i="4"/>
  <c r="AL166" i="4"/>
  <c r="V166" i="5" s="1"/>
  <c r="AM166" i="4"/>
  <c r="W166" i="5" s="1"/>
  <c r="AD167" i="4"/>
  <c r="AE167" i="4"/>
  <c r="O167" i="5" s="1"/>
  <c r="AF167" i="4"/>
  <c r="P167" i="5" s="1"/>
  <c r="AG167" i="4"/>
  <c r="Q167" i="5" s="1"/>
  <c r="AH167" i="4"/>
  <c r="AI167" i="4"/>
  <c r="AJ167" i="4"/>
  <c r="T167" i="5" s="1"/>
  <c r="AK167" i="4"/>
  <c r="AL167" i="4"/>
  <c r="AM167" i="4"/>
  <c r="W167" i="5" s="1"/>
  <c r="AD168" i="4"/>
  <c r="AE168" i="4"/>
  <c r="O168" i="5" s="1"/>
  <c r="AF168" i="4"/>
  <c r="AG168" i="4"/>
  <c r="Q168" i="5" s="1"/>
  <c r="AH168" i="4"/>
  <c r="R168" i="5" s="1"/>
  <c r="AI168" i="4"/>
  <c r="S168" i="5" s="1"/>
  <c r="AJ168" i="4"/>
  <c r="AK168" i="4"/>
  <c r="U168" i="5" s="1"/>
  <c r="AL168" i="4"/>
  <c r="V168" i="5" s="1"/>
  <c r="AM168" i="4"/>
  <c r="W168" i="5" s="1"/>
  <c r="AD169" i="4"/>
  <c r="AE169" i="4"/>
  <c r="AF169" i="4"/>
  <c r="P169" i="5" s="1"/>
  <c r="AG169" i="4"/>
  <c r="Q169" i="5" s="1"/>
  <c r="AH169" i="4"/>
  <c r="AI169" i="4"/>
  <c r="S169" i="5" s="1"/>
  <c r="AJ169" i="4"/>
  <c r="T169" i="5" s="1"/>
  <c r="AK169" i="4"/>
  <c r="U169" i="5" s="1"/>
  <c r="AL169" i="4"/>
  <c r="AM169" i="4"/>
  <c r="AD170" i="4"/>
  <c r="AE170" i="4"/>
  <c r="O170" i="5" s="1"/>
  <c r="AF170" i="4"/>
  <c r="AG170" i="4"/>
  <c r="Q170" i="5" s="1"/>
  <c r="AH170" i="4"/>
  <c r="R170" i="5" s="1"/>
  <c r="AI170" i="4"/>
  <c r="S170" i="5" s="1"/>
  <c r="AJ170" i="4"/>
  <c r="AK170" i="4"/>
  <c r="AL170" i="4"/>
  <c r="V170" i="5" s="1"/>
  <c r="AM170" i="4"/>
  <c r="W170" i="5" s="1"/>
  <c r="AD171" i="4"/>
  <c r="AE171" i="4"/>
  <c r="O171" i="5" s="1"/>
  <c r="AF171" i="4"/>
  <c r="P171" i="5" s="1"/>
  <c r="AG171" i="4"/>
  <c r="Q171" i="5" s="1"/>
  <c r="AH171" i="4"/>
  <c r="AI171" i="4"/>
  <c r="AJ171" i="4"/>
  <c r="T171" i="5" s="1"/>
  <c r="AK171" i="4"/>
  <c r="AL171" i="4"/>
  <c r="AM171" i="4"/>
  <c r="W171" i="5" s="1"/>
  <c r="AD172" i="4"/>
  <c r="AE172" i="4"/>
  <c r="O172" i="5" s="1"/>
  <c r="AF172" i="4"/>
  <c r="AG172" i="4"/>
  <c r="Q172" i="5" s="1"/>
  <c r="AH172" i="4"/>
  <c r="R172" i="5" s="1"/>
  <c r="AI172" i="4"/>
  <c r="S172" i="5" s="1"/>
  <c r="AJ172" i="4"/>
  <c r="AK172" i="4"/>
  <c r="U172" i="5" s="1"/>
  <c r="AL172" i="4"/>
  <c r="V172" i="5" s="1"/>
  <c r="AM172" i="4"/>
  <c r="W172" i="5" s="1"/>
  <c r="AD173" i="4"/>
  <c r="AE173" i="4"/>
  <c r="AF173" i="4"/>
  <c r="P173" i="5" s="1"/>
  <c r="AG173" i="4"/>
  <c r="AH173" i="4"/>
  <c r="R173" i="5" s="1"/>
  <c r="AI173" i="4"/>
  <c r="S173" i="5" s="1"/>
  <c r="AJ173" i="4"/>
  <c r="T173" i="5" s="1"/>
  <c r="AK173" i="4"/>
  <c r="U173" i="5" s="1"/>
  <c r="AL173" i="4"/>
  <c r="AM173" i="4"/>
  <c r="AD174" i="4"/>
  <c r="N174" i="5" s="1"/>
  <c r="AE174" i="4"/>
  <c r="O174" i="5" s="1"/>
  <c r="AF174" i="4"/>
  <c r="P174" i="5" s="1"/>
  <c r="AG174" i="4"/>
  <c r="Q174" i="5" s="1"/>
  <c r="AH174" i="4"/>
  <c r="R174" i="5" s="1"/>
  <c r="AI174" i="4"/>
  <c r="S174" i="5" s="1"/>
  <c r="AJ174" i="4"/>
  <c r="AK174" i="4"/>
  <c r="U174" i="5" s="1"/>
  <c r="AL174" i="4"/>
  <c r="V174" i="5" s="1"/>
  <c r="AM174" i="4"/>
  <c r="W174" i="5" s="1"/>
  <c r="AD175" i="4"/>
  <c r="AE175" i="4"/>
  <c r="O175" i="5" s="1"/>
  <c r="AF175" i="4"/>
  <c r="P175" i="5" s="1"/>
  <c r="AG175" i="4"/>
  <c r="Q175" i="5" s="1"/>
  <c r="AH175" i="4"/>
  <c r="AI175" i="4"/>
  <c r="AJ175" i="4"/>
  <c r="T175" i="5" s="1"/>
  <c r="AK175" i="4"/>
  <c r="AL175" i="4"/>
  <c r="AM175" i="4"/>
  <c r="W175" i="5" s="1"/>
  <c r="AD176" i="4"/>
  <c r="AE176" i="4"/>
  <c r="O176" i="5" s="1"/>
  <c r="AF176" i="4"/>
  <c r="AG176" i="4"/>
  <c r="AH176" i="4"/>
  <c r="R176" i="5" s="1"/>
  <c r="AI176" i="4"/>
  <c r="S176" i="5" s="1"/>
  <c r="AJ176" i="4"/>
  <c r="AK176" i="4"/>
  <c r="U176" i="5" s="1"/>
  <c r="AL176" i="4"/>
  <c r="V176" i="5" s="1"/>
  <c r="AM176" i="4"/>
  <c r="W176" i="5" s="1"/>
  <c r="AD177" i="4"/>
  <c r="AE177" i="4"/>
  <c r="AF177" i="4"/>
  <c r="P177" i="5" s="1"/>
  <c r="AG177" i="4"/>
  <c r="Q177" i="5" s="1"/>
  <c r="AH177" i="4"/>
  <c r="R177" i="5" s="1"/>
  <c r="AI177" i="4"/>
  <c r="S177" i="5" s="1"/>
  <c r="AJ177" i="4"/>
  <c r="T177" i="5" s="1"/>
  <c r="AK177" i="4"/>
  <c r="U177" i="5" s="1"/>
  <c r="AL177" i="4"/>
  <c r="AM177" i="4"/>
  <c r="AD178" i="4"/>
  <c r="AE178" i="4"/>
  <c r="O178" i="5" s="1"/>
  <c r="AF178" i="4"/>
  <c r="AG178" i="4"/>
  <c r="Q178" i="5" s="1"/>
  <c r="AH178" i="4"/>
  <c r="R178" i="5" s="1"/>
  <c r="AI178" i="4"/>
  <c r="S178" i="5" s="1"/>
  <c r="AJ178" i="4"/>
  <c r="AK178" i="4"/>
  <c r="AL178" i="4"/>
  <c r="V178" i="5" s="1"/>
  <c r="AM178" i="4"/>
  <c r="W178" i="5" s="1"/>
  <c r="AD179" i="4"/>
  <c r="AE179" i="4"/>
  <c r="O179" i="5" s="1"/>
  <c r="AF179" i="4"/>
  <c r="P179" i="5" s="1"/>
  <c r="AG179" i="4"/>
  <c r="Q179" i="5" s="1"/>
  <c r="AH179" i="4"/>
  <c r="AI179" i="4"/>
  <c r="AJ179" i="4"/>
  <c r="T179" i="5" s="1"/>
  <c r="AK179" i="4"/>
  <c r="AL179" i="4"/>
  <c r="V179" i="5" s="1"/>
  <c r="AM179" i="4"/>
  <c r="W179" i="5" s="1"/>
  <c r="AD180" i="4"/>
  <c r="AE180" i="4"/>
  <c r="O180" i="5" s="1"/>
  <c r="AF180" i="4"/>
  <c r="AG180" i="4"/>
  <c r="AH180" i="4"/>
  <c r="R180" i="5" s="1"/>
  <c r="AI180" i="4"/>
  <c r="S180" i="5" s="1"/>
  <c r="AJ180" i="4"/>
  <c r="T180" i="5" s="1"/>
  <c r="AK180" i="4"/>
  <c r="U180" i="5" s="1"/>
  <c r="AL180" i="4"/>
  <c r="V180" i="5" s="1"/>
  <c r="AM180" i="4"/>
  <c r="W180" i="5" s="1"/>
  <c r="AD181" i="4"/>
  <c r="AE181" i="4"/>
  <c r="O181" i="5" s="1"/>
  <c r="AF181" i="4"/>
  <c r="P181" i="5" s="1"/>
  <c r="AG181" i="4"/>
  <c r="Q181" i="5" s="1"/>
  <c r="AH181" i="4"/>
  <c r="AI181" i="4"/>
  <c r="S181" i="5" s="1"/>
  <c r="AJ181" i="4"/>
  <c r="T181" i="5" s="1"/>
  <c r="AK181" i="4"/>
  <c r="U181" i="5" s="1"/>
  <c r="AL181" i="4"/>
  <c r="AM181" i="4"/>
  <c r="AD182" i="4"/>
  <c r="N182" i="5" s="1"/>
  <c r="AE182" i="4"/>
  <c r="O182" i="5" s="1"/>
  <c r="AF182" i="4"/>
  <c r="AG182" i="4"/>
  <c r="Q182" i="5" s="1"/>
  <c r="AH182" i="4"/>
  <c r="R182" i="5" s="1"/>
  <c r="AI182" i="4"/>
  <c r="S182" i="5" s="1"/>
  <c r="AJ182" i="4"/>
  <c r="AK182" i="4"/>
  <c r="AL182" i="4"/>
  <c r="V182" i="5" s="1"/>
  <c r="AM182" i="4"/>
  <c r="AD183" i="4"/>
  <c r="N183" i="5" s="1"/>
  <c r="AE183" i="4"/>
  <c r="O183" i="5" s="1"/>
  <c r="AF183" i="4"/>
  <c r="P183" i="5" s="1"/>
  <c r="AG183" i="4"/>
  <c r="Q183" i="5" s="1"/>
  <c r="AH183" i="4"/>
  <c r="AI183" i="4"/>
  <c r="AJ183" i="4"/>
  <c r="T183" i="5" s="1"/>
  <c r="AK183" i="4"/>
  <c r="U183" i="5" s="1"/>
  <c r="AL183" i="4"/>
  <c r="V183" i="5" s="1"/>
  <c r="AM183" i="4"/>
  <c r="W183" i="5" s="1"/>
  <c r="AD184" i="4"/>
  <c r="AE184" i="4"/>
  <c r="O184" i="5" s="1"/>
  <c r="AF184" i="4"/>
  <c r="AG184" i="4"/>
  <c r="AH184" i="4"/>
  <c r="R184" i="5" s="1"/>
  <c r="AI184" i="4"/>
  <c r="S184" i="5" s="1"/>
  <c r="AJ184" i="4"/>
  <c r="T184" i="5" s="1"/>
  <c r="AK184" i="4"/>
  <c r="U184" i="5" s="1"/>
  <c r="AL184" i="4"/>
  <c r="V184" i="5" s="1"/>
  <c r="AM184" i="4"/>
  <c r="W184" i="5" s="1"/>
  <c r="AD185" i="4"/>
  <c r="AE185" i="4"/>
  <c r="AF185" i="4"/>
  <c r="P185" i="5" s="1"/>
  <c r="AG185" i="4"/>
  <c r="Q185" i="5" s="1"/>
  <c r="AH185" i="4"/>
  <c r="AI185" i="4"/>
  <c r="S185" i="5" s="1"/>
  <c r="AJ185" i="4"/>
  <c r="T185" i="5" s="1"/>
  <c r="AK185" i="4"/>
  <c r="U185" i="5" s="1"/>
  <c r="AL185" i="4"/>
  <c r="AM185" i="4"/>
  <c r="AD186" i="4"/>
  <c r="N186" i="5" s="1"/>
  <c r="AE186" i="4"/>
  <c r="O186" i="5" s="1"/>
  <c r="AF186" i="4"/>
  <c r="P186" i="5" s="1"/>
  <c r="AG186" i="4"/>
  <c r="Q186" i="5" s="1"/>
  <c r="AH186" i="4"/>
  <c r="R186" i="5" s="1"/>
  <c r="AI186" i="4"/>
  <c r="S186" i="5" s="1"/>
  <c r="AJ186" i="4"/>
  <c r="AK186" i="4"/>
  <c r="AL186" i="4"/>
  <c r="V186" i="5" s="1"/>
  <c r="AM186" i="4"/>
  <c r="W186" i="5" s="1"/>
  <c r="AD187" i="4"/>
  <c r="N187" i="5" s="1"/>
  <c r="AE187" i="4"/>
  <c r="O187" i="5" s="1"/>
  <c r="AF187" i="4"/>
  <c r="P187" i="5" s="1"/>
  <c r="AG187" i="4"/>
  <c r="Q187" i="5" s="1"/>
  <c r="AH187" i="4"/>
  <c r="AI187" i="4"/>
  <c r="AJ187" i="4"/>
  <c r="T187" i="5" s="1"/>
  <c r="AK187" i="4"/>
  <c r="U187" i="5" s="1"/>
  <c r="AL187" i="4"/>
  <c r="AM187" i="4"/>
  <c r="W187" i="5" s="1"/>
  <c r="AD188" i="4"/>
  <c r="AE188" i="4"/>
  <c r="O188" i="5" s="1"/>
  <c r="AF188" i="4"/>
  <c r="AG188" i="4"/>
  <c r="Q188" i="5" s="1"/>
  <c r="AH188" i="4"/>
  <c r="R188" i="5" s="1"/>
  <c r="AI188" i="4"/>
  <c r="S188" i="5" s="1"/>
  <c r="AJ188" i="4"/>
  <c r="T188" i="5" s="1"/>
  <c r="AK188" i="4"/>
  <c r="U188" i="5" s="1"/>
  <c r="AL188" i="4"/>
  <c r="V188" i="5" s="1"/>
  <c r="AM188" i="4"/>
  <c r="W188" i="5" s="1"/>
  <c r="AD189" i="4"/>
  <c r="AE189" i="4"/>
  <c r="AF189" i="4"/>
  <c r="P189" i="5" s="1"/>
  <c r="AG189" i="4"/>
  <c r="Q189" i="5" s="1"/>
  <c r="AH189" i="4"/>
  <c r="AI189" i="4"/>
  <c r="S189" i="5" s="1"/>
  <c r="AJ189" i="4"/>
  <c r="T189" i="5" s="1"/>
  <c r="AK189" i="4"/>
  <c r="U189" i="5" s="1"/>
  <c r="AL189" i="4"/>
  <c r="AM189" i="4"/>
  <c r="AD190" i="4"/>
  <c r="AE190" i="4"/>
  <c r="O190" i="5" s="1"/>
  <c r="AF190" i="4"/>
  <c r="P190" i="5" s="1"/>
  <c r="AG190" i="4"/>
  <c r="Q190" i="5" s="1"/>
  <c r="AH190" i="4"/>
  <c r="R190" i="5" s="1"/>
  <c r="AI190" i="4"/>
  <c r="S190" i="5" s="1"/>
  <c r="AJ190" i="4"/>
  <c r="AK190" i="4"/>
  <c r="U190" i="5" s="1"/>
  <c r="AL190" i="4"/>
  <c r="V190" i="5" s="1"/>
  <c r="AM190" i="4"/>
  <c r="W190" i="5" s="1"/>
  <c r="AD191" i="4"/>
  <c r="N191" i="5" s="1"/>
  <c r="AE191" i="4"/>
  <c r="AF191" i="4"/>
  <c r="P191" i="5" s="1"/>
  <c r="AG191" i="4"/>
  <c r="Q191" i="5" s="1"/>
  <c r="AH191" i="4"/>
  <c r="AI191" i="4"/>
  <c r="AJ191" i="4"/>
  <c r="T191" i="5" s="1"/>
  <c r="AK191" i="4"/>
  <c r="U191" i="5" s="1"/>
  <c r="AL191" i="4"/>
  <c r="AM191" i="4"/>
  <c r="W191" i="5" s="1"/>
  <c r="AD192" i="4"/>
  <c r="AE192" i="4"/>
  <c r="O192" i="5" s="1"/>
  <c r="AF192" i="4"/>
  <c r="AG192" i="4"/>
  <c r="AH192" i="4"/>
  <c r="R192" i="5" s="1"/>
  <c r="AI192" i="4"/>
  <c r="S192" i="5" s="1"/>
  <c r="AJ192" i="4"/>
  <c r="T192" i="5" s="1"/>
  <c r="AK192" i="4"/>
  <c r="U192" i="5" s="1"/>
  <c r="AL192" i="4"/>
  <c r="V192" i="5" s="1"/>
  <c r="AM192" i="4"/>
  <c r="W192" i="5" s="1"/>
  <c r="AD193" i="4"/>
  <c r="AE193" i="4"/>
  <c r="O193" i="5" s="1"/>
  <c r="AF193" i="4"/>
  <c r="P193" i="5" s="1"/>
  <c r="AG193" i="4"/>
  <c r="Q193" i="5" s="1"/>
  <c r="AH193" i="4"/>
  <c r="R193" i="5" s="1"/>
  <c r="AI193" i="4"/>
  <c r="S193" i="5" s="1"/>
  <c r="AJ193" i="4"/>
  <c r="T193" i="5" s="1"/>
  <c r="AK193" i="4"/>
  <c r="U193" i="5" s="1"/>
  <c r="AL193" i="4"/>
  <c r="AM193" i="4"/>
  <c r="AD194" i="4"/>
  <c r="AE194" i="4"/>
  <c r="O194" i="5" s="1"/>
  <c r="AF194" i="4"/>
  <c r="AG194" i="4"/>
  <c r="Q194" i="5" s="1"/>
  <c r="AH194" i="4"/>
  <c r="R194" i="5" s="1"/>
  <c r="AI194" i="4"/>
  <c r="S194" i="5" s="1"/>
  <c r="AJ194" i="4"/>
  <c r="AK194" i="4"/>
  <c r="AL194" i="4"/>
  <c r="V194" i="5" s="1"/>
  <c r="AM194" i="4"/>
  <c r="W194" i="5" s="1"/>
  <c r="AD195" i="4"/>
  <c r="AE195" i="4"/>
  <c r="O195" i="5" s="1"/>
  <c r="AF195" i="4"/>
  <c r="P195" i="5" s="1"/>
  <c r="AG195" i="4"/>
  <c r="Q195" i="5" s="1"/>
  <c r="AH195" i="4"/>
  <c r="AI195" i="4"/>
  <c r="AJ195" i="4"/>
  <c r="T195" i="5" s="1"/>
  <c r="AK195" i="4"/>
  <c r="U195" i="5" s="1"/>
  <c r="AL195" i="4"/>
  <c r="V195" i="5" s="1"/>
  <c r="AM195" i="4"/>
  <c r="W195" i="5" s="1"/>
  <c r="AD196" i="4"/>
  <c r="AE196" i="4"/>
  <c r="O196" i="5" s="1"/>
  <c r="AF196" i="4"/>
  <c r="AG196" i="4"/>
  <c r="AH196" i="4"/>
  <c r="R196" i="5" s="1"/>
  <c r="AI196" i="4"/>
  <c r="S196" i="5" s="1"/>
  <c r="AJ196" i="4"/>
  <c r="T196" i="5" s="1"/>
  <c r="AK196" i="4"/>
  <c r="U196" i="5" s="1"/>
  <c r="AL196" i="4"/>
  <c r="V196" i="5" s="1"/>
  <c r="AM196" i="4"/>
  <c r="W196" i="5" s="1"/>
  <c r="AD197" i="4"/>
  <c r="AE197" i="4"/>
  <c r="AF197" i="4"/>
  <c r="P197" i="5" s="1"/>
  <c r="AG197" i="4"/>
  <c r="Q197" i="5" s="1"/>
  <c r="AH197" i="4"/>
  <c r="R197" i="5" s="1"/>
  <c r="AI197" i="4"/>
  <c r="S197" i="5" s="1"/>
  <c r="AJ197" i="4"/>
  <c r="T197" i="5" s="1"/>
  <c r="AK197" i="4"/>
  <c r="U197" i="5" s="1"/>
  <c r="AL197" i="4"/>
  <c r="AM197" i="4"/>
  <c r="AD198" i="4"/>
  <c r="N198" i="5" s="1"/>
  <c r="AE198" i="4"/>
  <c r="O198" i="5" s="1"/>
  <c r="AF198" i="4"/>
  <c r="P198" i="5" s="1"/>
  <c r="AG198" i="4"/>
  <c r="Q198" i="5" s="1"/>
  <c r="AH198" i="4"/>
  <c r="R198" i="5" s="1"/>
  <c r="AI198" i="4"/>
  <c r="S198" i="5" s="1"/>
  <c r="AJ198" i="4"/>
  <c r="AK198" i="4"/>
  <c r="AL198" i="4"/>
  <c r="V198" i="5" s="1"/>
  <c r="AM198" i="4"/>
  <c r="W198" i="5" s="1"/>
  <c r="AD199" i="4"/>
  <c r="AE199" i="4"/>
  <c r="O199" i="5" s="1"/>
  <c r="AF199" i="4"/>
  <c r="P199" i="5" s="1"/>
  <c r="AG199" i="4"/>
  <c r="Q199" i="5" s="1"/>
  <c r="AH199" i="4"/>
  <c r="AI199" i="4"/>
  <c r="AJ199" i="4"/>
  <c r="T199" i="5" s="1"/>
  <c r="AK199" i="4"/>
  <c r="U199" i="5" s="1"/>
  <c r="AL199" i="4"/>
  <c r="V199" i="5" s="1"/>
  <c r="AM199" i="4"/>
  <c r="W199" i="5" s="1"/>
  <c r="AD200" i="4"/>
  <c r="AE200" i="4"/>
  <c r="O200" i="5" s="1"/>
  <c r="AF200" i="4"/>
  <c r="AG200" i="4"/>
  <c r="AH200" i="4"/>
  <c r="R200" i="5" s="1"/>
  <c r="AI200" i="4"/>
  <c r="AJ200" i="4"/>
  <c r="T200" i="5" s="1"/>
  <c r="AK200" i="4"/>
  <c r="U200" i="5" s="1"/>
  <c r="AL200" i="4"/>
  <c r="V200" i="5" s="1"/>
  <c r="AM200" i="4"/>
  <c r="W200" i="5" s="1"/>
  <c r="AD201" i="4"/>
  <c r="AE201" i="4"/>
  <c r="O201" i="5" s="1"/>
  <c r="AF201" i="4"/>
  <c r="P201" i="5" s="1"/>
  <c r="AG201" i="4"/>
  <c r="Q201" i="5" s="1"/>
  <c r="AH201" i="4"/>
  <c r="R201" i="5" s="1"/>
  <c r="AI201" i="4"/>
  <c r="S201" i="5" s="1"/>
  <c r="AJ201" i="4"/>
  <c r="T201" i="5" s="1"/>
  <c r="AK201" i="4"/>
  <c r="U201" i="5" s="1"/>
  <c r="AL201" i="4"/>
  <c r="AM201" i="4"/>
  <c r="AD202" i="4"/>
  <c r="N202" i="5" s="1"/>
  <c r="AE202" i="4"/>
  <c r="O202" i="5" s="1"/>
  <c r="AF202" i="4"/>
  <c r="AG202" i="4"/>
  <c r="Q202" i="5" s="1"/>
  <c r="AH202" i="4"/>
  <c r="R202" i="5" s="1"/>
  <c r="AI202" i="4"/>
  <c r="S202" i="5" s="1"/>
  <c r="AJ202" i="4"/>
  <c r="AK202" i="4"/>
  <c r="AL202" i="4"/>
  <c r="V202" i="5" s="1"/>
  <c r="AM202" i="4"/>
  <c r="W202" i="5" s="1"/>
  <c r="AD203" i="4"/>
  <c r="AE203" i="4"/>
  <c r="O203" i="5" s="1"/>
  <c r="AF203" i="4"/>
  <c r="P203" i="5" s="1"/>
  <c r="AG203" i="4"/>
  <c r="Q203" i="5" s="1"/>
  <c r="AH203" i="4"/>
  <c r="AI203" i="4"/>
  <c r="AJ203" i="4"/>
  <c r="T203" i="5" s="1"/>
  <c r="AK203" i="4"/>
  <c r="U203" i="5" s="1"/>
  <c r="AL203" i="4"/>
  <c r="V203" i="5" s="1"/>
  <c r="AM203" i="4"/>
  <c r="W203" i="5" s="1"/>
  <c r="AD204" i="4"/>
  <c r="AE204" i="4"/>
  <c r="O204" i="5" s="1"/>
  <c r="AF204" i="4"/>
  <c r="AG204" i="4"/>
  <c r="AH204" i="4"/>
  <c r="R204" i="5" s="1"/>
  <c r="AI204" i="4"/>
  <c r="S204" i="5" s="1"/>
  <c r="AJ204" i="4"/>
  <c r="AK204" i="4"/>
  <c r="U204" i="5" s="1"/>
  <c r="AL204" i="4"/>
  <c r="V204" i="5" s="1"/>
  <c r="AM204" i="4"/>
  <c r="W204" i="5" s="1"/>
  <c r="AD205" i="4"/>
  <c r="AE205" i="4"/>
  <c r="AF205" i="4"/>
  <c r="P205" i="5" s="1"/>
  <c r="AG205" i="4"/>
  <c r="Q205" i="5" s="1"/>
  <c r="AH205" i="4"/>
  <c r="R205" i="5" s="1"/>
  <c r="AI205" i="4"/>
  <c r="S205" i="5" s="1"/>
  <c r="AJ205" i="4"/>
  <c r="T205" i="5" s="1"/>
  <c r="AK205" i="4"/>
  <c r="U205" i="5" s="1"/>
  <c r="AL205" i="4"/>
  <c r="AM205" i="4"/>
  <c r="AD206" i="4"/>
  <c r="N206" i="5" s="1"/>
  <c r="AE206" i="4"/>
  <c r="AF206" i="4"/>
  <c r="P206" i="5" s="1"/>
  <c r="AG206" i="4"/>
  <c r="Q206" i="5" s="1"/>
  <c r="AH206" i="4"/>
  <c r="R206" i="5" s="1"/>
  <c r="AI206" i="4"/>
  <c r="S206" i="5" s="1"/>
  <c r="AJ206" i="4"/>
  <c r="AK206" i="4"/>
  <c r="AL206" i="4"/>
  <c r="V206" i="5" s="1"/>
  <c r="AM206" i="4"/>
  <c r="W206" i="5" s="1"/>
  <c r="AD207" i="4"/>
  <c r="AE207" i="4"/>
  <c r="O207" i="5" s="1"/>
  <c r="AF207" i="4"/>
  <c r="P207" i="5" s="1"/>
  <c r="AG207" i="4"/>
  <c r="Q207" i="5" s="1"/>
  <c r="AH207" i="4"/>
  <c r="AI207" i="4"/>
  <c r="AJ207" i="4"/>
  <c r="T207" i="5" s="1"/>
  <c r="AK207" i="4"/>
  <c r="U207" i="5" s="1"/>
  <c r="AL207" i="4"/>
  <c r="V207" i="5" s="1"/>
  <c r="AM207" i="4"/>
  <c r="W207" i="5" s="1"/>
  <c r="AD208" i="4"/>
  <c r="AE208" i="4"/>
  <c r="O208" i="5" s="1"/>
  <c r="AF208" i="4"/>
  <c r="AG208" i="4"/>
  <c r="AH208" i="4"/>
  <c r="R208" i="5" s="1"/>
  <c r="AI208" i="4"/>
  <c r="S208" i="5" s="1"/>
  <c r="AJ208" i="4"/>
  <c r="T208" i="5" s="1"/>
  <c r="AK208" i="4"/>
  <c r="U208" i="5" s="1"/>
  <c r="AL208" i="4"/>
  <c r="V208" i="5" s="1"/>
  <c r="AM208" i="4"/>
  <c r="W208" i="5" s="1"/>
  <c r="AD209" i="4"/>
  <c r="AE209" i="4"/>
  <c r="O209" i="5" s="1"/>
  <c r="AF209" i="4"/>
  <c r="P209" i="5" s="1"/>
  <c r="AG209" i="4"/>
  <c r="AH209" i="4"/>
  <c r="R209" i="5" s="1"/>
  <c r="AI209" i="4"/>
  <c r="S209" i="5" s="1"/>
  <c r="AJ209" i="4"/>
  <c r="T209" i="5" s="1"/>
  <c r="AK209" i="4"/>
  <c r="U209" i="5" s="1"/>
  <c r="AL209" i="4"/>
  <c r="AM209" i="4"/>
  <c r="AD210" i="4"/>
  <c r="AE210" i="4"/>
  <c r="O210" i="5" s="1"/>
  <c r="AF210" i="4"/>
  <c r="P210" i="5" s="1"/>
  <c r="AG210" i="4"/>
  <c r="Q210" i="5" s="1"/>
  <c r="AH210" i="4"/>
  <c r="R210" i="5" s="1"/>
  <c r="AI210" i="4"/>
  <c r="S210" i="5" s="1"/>
  <c r="AJ210" i="4"/>
  <c r="AK210" i="4"/>
  <c r="AL210" i="4"/>
  <c r="V210" i="5" s="1"/>
  <c r="AM210" i="4"/>
  <c r="W210" i="5" s="1"/>
  <c r="AD211" i="4"/>
  <c r="AE211" i="4"/>
  <c r="O211" i="5" s="1"/>
  <c r="AF211" i="4"/>
  <c r="P211" i="5" s="1"/>
  <c r="AG211" i="4"/>
  <c r="Q211" i="5" s="1"/>
  <c r="AH211" i="4"/>
  <c r="AI211" i="4"/>
  <c r="AJ211" i="4"/>
  <c r="T211" i="5" s="1"/>
  <c r="AK211" i="4"/>
  <c r="U211" i="5" s="1"/>
  <c r="AL211" i="4"/>
  <c r="AM211" i="4"/>
  <c r="W211" i="5" s="1"/>
  <c r="AD212" i="4"/>
  <c r="AE212" i="4"/>
  <c r="O212" i="5" s="1"/>
  <c r="AF212" i="4"/>
  <c r="AG212" i="4"/>
  <c r="AH212" i="4"/>
  <c r="R212" i="5" s="1"/>
  <c r="AI212" i="4"/>
  <c r="S212" i="5" s="1"/>
  <c r="AJ212" i="4"/>
  <c r="T212" i="5" s="1"/>
  <c r="AK212" i="4"/>
  <c r="U212" i="5" s="1"/>
  <c r="AL212" i="4"/>
  <c r="V212" i="5" s="1"/>
  <c r="AM212" i="4"/>
  <c r="W212" i="5" s="1"/>
  <c r="AD213" i="4"/>
  <c r="AE213" i="4"/>
  <c r="AF213" i="4"/>
  <c r="P213" i="5" s="1"/>
  <c r="AG213" i="4"/>
  <c r="Q213" i="5" s="1"/>
  <c r="AH213" i="4"/>
  <c r="R213" i="5" s="1"/>
  <c r="AI213" i="4"/>
  <c r="S213" i="5" s="1"/>
  <c r="AJ213" i="4"/>
  <c r="T213" i="5" s="1"/>
  <c r="AK213" i="4"/>
  <c r="U213" i="5" s="1"/>
  <c r="AL213" i="4"/>
  <c r="AM213" i="4"/>
  <c r="W213" i="5" s="1"/>
  <c r="AD214" i="4"/>
  <c r="AE214" i="4"/>
  <c r="O214" i="5" s="1"/>
  <c r="AF214" i="4"/>
  <c r="P214" i="5" s="1"/>
  <c r="AG214" i="4"/>
  <c r="Q214" i="5" s="1"/>
  <c r="AH214" i="4"/>
  <c r="R214" i="5" s="1"/>
  <c r="AI214" i="4"/>
  <c r="S214" i="5" s="1"/>
  <c r="AJ214" i="4"/>
  <c r="AK214" i="4"/>
  <c r="AL214" i="4"/>
  <c r="V214" i="5" s="1"/>
  <c r="AM214" i="4"/>
  <c r="W214" i="5" s="1"/>
  <c r="AD215" i="4"/>
  <c r="AE215" i="4"/>
  <c r="AF215" i="4"/>
  <c r="P215" i="5" s="1"/>
  <c r="AG215" i="4"/>
  <c r="Q215" i="5" s="1"/>
  <c r="AH215" i="4"/>
  <c r="AI215" i="4"/>
  <c r="AJ215" i="4"/>
  <c r="AK215" i="4"/>
  <c r="U215" i="5" s="1"/>
  <c r="AL215" i="4"/>
  <c r="V215" i="5" s="1"/>
  <c r="AM215" i="4"/>
  <c r="W215" i="5" s="1"/>
  <c r="AD216" i="4"/>
  <c r="AE216" i="4"/>
  <c r="O216" i="5" s="1"/>
  <c r="AF216" i="4"/>
  <c r="AG216" i="4"/>
  <c r="Q216" i="5" s="1"/>
  <c r="AH216" i="4"/>
  <c r="R216" i="5" s="1"/>
  <c r="AI216" i="4"/>
  <c r="S216" i="5" s="1"/>
  <c r="AJ216" i="4"/>
  <c r="T216" i="5" s="1"/>
  <c r="AK216" i="4"/>
  <c r="U216" i="5" s="1"/>
  <c r="AL216" i="4"/>
  <c r="V216" i="5" s="1"/>
  <c r="AM216" i="4"/>
  <c r="W216" i="5" s="1"/>
  <c r="AD217" i="4"/>
  <c r="AE217" i="4"/>
  <c r="AF217" i="4"/>
  <c r="P217" i="5" s="1"/>
  <c r="AG217" i="4"/>
  <c r="AH217" i="4"/>
  <c r="R217" i="5" s="1"/>
  <c r="AI217" i="4"/>
  <c r="S217" i="5" s="1"/>
  <c r="AJ217" i="4"/>
  <c r="T217" i="5" s="1"/>
  <c r="AK217" i="4"/>
  <c r="U217" i="5" s="1"/>
  <c r="AL217" i="4"/>
  <c r="AM217" i="4"/>
  <c r="AD218" i="4"/>
  <c r="N218" i="5" s="1"/>
  <c r="AE218" i="4"/>
  <c r="O218" i="5" s="1"/>
  <c r="AF218" i="4"/>
  <c r="P218" i="5" s="1"/>
  <c r="AG218" i="4"/>
  <c r="Q218" i="5" s="1"/>
  <c r="AH218" i="4"/>
  <c r="R218" i="5" s="1"/>
  <c r="AI218" i="4"/>
  <c r="S218" i="5" s="1"/>
  <c r="AJ218" i="4"/>
  <c r="AK218" i="4"/>
  <c r="AL218" i="4"/>
  <c r="V218" i="5" s="1"/>
  <c r="AM218" i="4"/>
  <c r="W218" i="5" s="1"/>
  <c r="AD219" i="4"/>
  <c r="N219" i="5" s="1"/>
  <c r="AE219" i="4"/>
  <c r="O219" i="5" s="1"/>
  <c r="AF219" i="4"/>
  <c r="P219" i="5" s="1"/>
  <c r="AG219" i="4"/>
  <c r="Q219" i="5" s="1"/>
  <c r="AH219" i="4"/>
  <c r="AI219" i="4"/>
  <c r="AJ219" i="4"/>
  <c r="T219" i="5" s="1"/>
  <c r="AK219" i="4"/>
  <c r="U219" i="5" s="1"/>
  <c r="AL219" i="4"/>
  <c r="V219" i="5" s="1"/>
  <c r="AM219" i="4"/>
  <c r="W219" i="5" s="1"/>
  <c r="AD220" i="4"/>
  <c r="AE220" i="4"/>
  <c r="O220" i="5" s="1"/>
  <c r="AF220" i="4"/>
  <c r="AG220" i="4"/>
  <c r="AH220" i="4"/>
  <c r="R220" i="5" s="1"/>
  <c r="AI220" i="4"/>
  <c r="S220" i="5" s="1"/>
  <c r="AJ220" i="4"/>
  <c r="T220" i="5" s="1"/>
  <c r="AK220" i="4"/>
  <c r="U220" i="5" s="1"/>
  <c r="AL220" i="4"/>
  <c r="V220" i="5" s="1"/>
  <c r="AM220" i="4"/>
  <c r="W220" i="5" s="1"/>
  <c r="AD221" i="4"/>
  <c r="AE221" i="4"/>
  <c r="AF221" i="4"/>
  <c r="P221" i="5" s="1"/>
  <c r="AG221" i="4"/>
  <c r="Q221" i="5" s="1"/>
  <c r="AH221" i="4"/>
  <c r="R221" i="5" s="1"/>
  <c r="AI221" i="4"/>
  <c r="S221" i="5" s="1"/>
  <c r="AJ221" i="4"/>
  <c r="T221" i="5" s="1"/>
  <c r="AK221" i="4"/>
  <c r="U221" i="5" s="1"/>
  <c r="AL221" i="4"/>
  <c r="AM221" i="4"/>
  <c r="W221" i="5" s="1"/>
  <c r="AD222" i="4"/>
  <c r="AE222" i="4"/>
  <c r="O222" i="5" s="1"/>
  <c r="AF222" i="4"/>
  <c r="P222" i="5" s="1"/>
  <c r="AG222" i="4"/>
  <c r="Q222" i="5" s="1"/>
  <c r="AH222" i="4"/>
  <c r="R222" i="5" s="1"/>
  <c r="AI222" i="4"/>
  <c r="S222" i="5" s="1"/>
  <c r="AJ222" i="4"/>
  <c r="AK222" i="4"/>
  <c r="AL222" i="4"/>
  <c r="V222" i="5" s="1"/>
  <c r="AM222" i="4"/>
  <c r="W222" i="5" s="1"/>
  <c r="AD223" i="4"/>
  <c r="N223" i="5" s="1"/>
  <c r="AE223" i="4"/>
  <c r="O223" i="5" s="1"/>
  <c r="AF223" i="4"/>
  <c r="P223" i="5" s="1"/>
  <c r="AG223" i="4"/>
  <c r="Q223" i="5" s="1"/>
  <c r="AH223" i="4"/>
  <c r="AI223" i="4"/>
  <c r="AJ223" i="4"/>
  <c r="T223" i="5" s="1"/>
  <c r="AK223" i="4"/>
  <c r="U223" i="5" s="1"/>
  <c r="AL223" i="4"/>
  <c r="V223" i="5" s="1"/>
  <c r="AM223" i="4"/>
  <c r="W223" i="5" s="1"/>
  <c r="AD224" i="4"/>
  <c r="AE224" i="4"/>
  <c r="O224" i="5" s="1"/>
  <c r="AF224" i="4"/>
  <c r="AG224" i="4"/>
  <c r="AH224" i="4"/>
  <c r="R224" i="5" s="1"/>
  <c r="AI224" i="4"/>
  <c r="AJ224" i="4"/>
  <c r="T224" i="5" s="1"/>
  <c r="AK224" i="4"/>
  <c r="U224" i="5" s="1"/>
  <c r="AL224" i="4"/>
  <c r="V224" i="5" s="1"/>
  <c r="AM224" i="4"/>
  <c r="W224" i="5" s="1"/>
  <c r="AD225" i="4"/>
  <c r="AE225" i="4"/>
  <c r="AF225" i="4"/>
  <c r="P225" i="5" s="1"/>
  <c r="AG225" i="4"/>
  <c r="Q225" i="5" s="1"/>
  <c r="AH225" i="4"/>
  <c r="R225" i="5" s="1"/>
  <c r="AI225" i="4"/>
  <c r="S225" i="5" s="1"/>
  <c r="AJ225" i="4"/>
  <c r="T225" i="5" s="1"/>
  <c r="AK225" i="4"/>
  <c r="U225" i="5" s="1"/>
  <c r="AL225" i="4"/>
  <c r="AM225" i="4"/>
  <c r="AD226" i="4"/>
  <c r="N226" i="5" s="1"/>
  <c r="AE226" i="4"/>
  <c r="O226" i="5" s="1"/>
  <c r="AF226" i="4"/>
  <c r="AG226" i="4"/>
  <c r="Q226" i="5" s="1"/>
  <c r="AH226" i="4"/>
  <c r="R226" i="5" s="1"/>
  <c r="AI226" i="4"/>
  <c r="S226" i="5" s="1"/>
  <c r="AJ226" i="4"/>
  <c r="AK226" i="4"/>
  <c r="AL226" i="4"/>
  <c r="V226" i="5" s="1"/>
  <c r="AM226" i="4"/>
  <c r="AD227" i="4"/>
  <c r="N227" i="5" s="1"/>
  <c r="AE227" i="4"/>
  <c r="O227" i="5" s="1"/>
  <c r="AF227" i="4"/>
  <c r="P227" i="5" s="1"/>
  <c r="AG227" i="4"/>
  <c r="Q227" i="5" s="1"/>
  <c r="AH227" i="4"/>
  <c r="AI227" i="4"/>
  <c r="AJ227" i="4"/>
  <c r="T227" i="5" s="1"/>
  <c r="AK227" i="4"/>
  <c r="U227" i="5" s="1"/>
  <c r="AL227" i="4"/>
  <c r="V227" i="5" s="1"/>
  <c r="AM227" i="4"/>
  <c r="W227" i="5" s="1"/>
  <c r="AD228" i="4"/>
  <c r="AE228" i="4"/>
  <c r="O228" i="5" s="1"/>
  <c r="AF228" i="4"/>
  <c r="AG228" i="4"/>
  <c r="AH228" i="4"/>
  <c r="R228" i="5" s="1"/>
  <c r="AI228" i="4"/>
  <c r="AJ228" i="4"/>
  <c r="T228" i="5" s="1"/>
  <c r="AK228" i="4"/>
  <c r="U228" i="5" s="1"/>
  <c r="AL228" i="4"/>
  <c r="V228" i="5" s="1"/>
  <c r="AM228" i="4"/>
  <c r="W228" i="5" s="1"/>
  <c r="AD229" i="4"/>
  <c r="AE229" i="4"/>
  <c r="O229" i="5" s="1"/>
  <c r="AF229" i="4"/>
  <c r="P229" i="5" s="1"/>
  <c r="AG229" i="4"/>
  <c r="Q229" i="5" s="1"/>
  <c r="AH229" i="4"/>
  <c r="R229" i="5" s="1"/>
  <c r="AI229" i="4"/>
  <c r="S229" i="5" s="1"/>
  <c r="AJ229" i="4"/>
  <c r="T229" i="5" s="1"/>
  <c r="AK229" i="4"/>
  <c r="U229" i="5" s="1"/>
  <c r="AL229" i="4"/>
  <c r="AM229" i="4"/>
  <c r="AD230" i="4"/>
  <c r="AE230" i="4"/>
  <c r="AF230" i="4"/>
  <c r="P230" i="5" s="1"/>
  <c r="AG230" i="4"/>
  <c r="Q230" i="5" s="1"/>
  <c r="AH230" i="4"/>
  <c r="R230" i="5" s="1"/>
  <c r="AI230" i="4"/>
  <c r="S230" i="5" s="1"/>
  <c r="AJ230" i="4"/>
  <c r="AK230" i="4"/>
  <c r="AL230" i="4"/>
  <c r="V230" i="5" s="1"/>
  <c r="AM230" i="4"/>
  <c r="AD231" i="4"/>
  <c r="AE231" i="4"/>
  <c r="AF231" i="4"/>
  <c r="P231" i="5" s="1"/>
  <c r="AG231" i="4"/>
  <c r="Q231" i="5" s="1"/>
  <c r="AH231" i="4"/>
  <c r="AI231" i="4"/>
  <c r="S231" i="5" s="1"/>
  <c r="AJ231" i="4"/>
  <c r="T231" i="5" s="1"/>
  <c r="AK231" i="4"/>
  <c r="U231" i="5" s="1"/>
  <c r="AL231" i="4"/>
  <c r="V231" i="5" s="1"/>
  <c r="AM231" i="4"/>
  <c r="W231" i="5" s="1"/>
  <c r="AD232" i="4"/>
  <c r="AE232" i="4"/>
  <c r="O232" i="5" s="1"/>
  <c r="AF232" i="4"/>
  <c r="AG232" i="4"/>
  <c r="AH232" i="4"/>
  <c r="R232" i="5" s="1"/>
  <c r="AI232" i="4"/>
  <c r="S232" i="5" s="1"/>
  <c r="AJ232" i="4"/>
  <c r="T232" i="5" s="1"/>
  <c r="AK232" i="4"/>
  <c r="U232" i="5" s="1"/>
  <c r="AL232" i="4"/>
  <c r="V232" i="5" s="1"/>
  <c r="AM232" i="4"/>
  <c r="W232" i="5" s="1"/>
  <c r="AD233" i="4"/>
  <c r="AE233" i="4"/>
  <c r="AF233" i="4"/>
  <c r="P233" i="5" s="1"/>
  <c r="AG233" i="4"/>
  <c r="Q233" i="5" s="1"/>
  <c r="AH233" i="4"/>
  <c r="R233" i="5" s="1"/>
  <c r="AI233" i="4"/>
  <c r="S233" i="5" s="1"/>
  <c r="AJ233" i="4"/>
  <c r="T233" i="5" s="1"/>
  <c r="AK233" i="4"/>
  <c r="U233" i="5" s="1"/>
  <c r="AL233" i="4"/>
  <c r="AM233" i="4"/>
  <c r="AD234" i="4"/>
  <c r="AE234" i="4"/>
  <c r="O234" i="5" s="1"/>
  <c r="AF234" i="4"/>
  <c r="P234" i="5" s="1"/>
  <c r="AG234" i="4"/>
  <c r="Q234" i="5" s="1"/>
  <c r="AH234" i="4"/>
  <c r="R234" i="5" s="1"/>
  <c r="AI234" i="4"/>
  <c r="S234" i="5" s="1"/>
  <c r="AJ234" i="4"/>
  <c r="AK234" i="4"/>
  <c r="AL234" i="4"/>
  <c r="V234" i="5" s="1"/>
  <c r="AM234" i="4"/>
  <c r="W234" i="5" s="1"/>
  <c r="AD235" i="4"/>
  <c r="AE235" i="4"/>
  <c r="O235" i="5" s="1"/>
  <c r="AF235" i="4"/>
  <c r="P235" i="5" s="1"/>
  <c r="AG235" i="4"/>
  <c r="Q235" i="5" s="1"/>
  <c r="AH235" i="4"/>
  <c r="AI235" i="4"/>
  <c r="AJ235" i="4"/>
  <c r="T235" i="5" s="1"/>
  <c r="AK235" i="4"/>
  <c r="U235" i="5" s="1"/>
  <c r="AL235" i="4"/>
  <c r="AM235" i="4"/>
  <c r="W235" i="5" s="1"/>
  <c r="AD236" i="4"/>
  <c r="AE236" i="4"/>
  <c r="O236" i="5" s="1"/>
  <c r="AF236" i="4"/>
  <c r="AG236" i="4"/>
  <c r="AH236" i="4"/>
  <c r="R236" i="5" s="1"/>
  <c r="AI236" i="4"/>
  <c r="S236" i="5" s="1"/>
  <c r="AJ236" i="4"/>
  <c r="T236" i="5" s="1"/>
  <c r="AK236" i="4"/>
  <c r="U236" i="5" s="1"/>
  <c r="AL236" i="4"/>
  <c r="V236" i="5" s="1"/>
  <c r="AM236" i="4"/>
  <c r="W236" i="5" s="1"/>
  <c r="AD237" i="4"/>
  <c r="AE237" i="4"/>
  <c r="AF237" i="4"/>
  <c r="P237" i="5" s="1"/>
  <c r="AG237" i="4"/>
  <c r="Q237" i="5" s="1"/>
  <c r="AH237" i="4"/>
  <c r="R237" i="5" s="1"/>
  <c r="AI237" i="4"/>
  <c r="S237" i="5" s="1"/>
  <c r="AJ237" i="4"/>
  <c r="T237" i="5" s="1"/>
  <c r="AK237" i="4"/>
  <c r="U237" i="5" s="1"/>
  <c r="AL237" i="4"/>
  <c r="AM237" i="4"/>
  <c r="AD238" i="4"/>
  <c r="AE238" i="4"/>
  <c r="O238" i="5" s="1"/>
  <c r="AF238" i="4"/>
  <c r="P238" i="5" s="1"/>
  <c r="AG238" i="4"/>
  <c r="Q238" i="5" s="1"/>
  <c r="AH238" i="4"/>
  <c r="R238" i="5" s="1"/>
  <c r="AI238" i="4"/>
  <c r="S238" i="5" s="1"/>
  <c r="AJ238" i="4"/>
  <c r="AK238" i="4"/>
  <c r="AL238" i="4"/>
  <c r="V238" i="5" s="1"/>
  <c r="AM238" i="4"/>
  <c r="W238" i="5" s="1"/>
  <c r="AD239" i="4"/>
  <c r="AE239" i="4"/>
  <c r="O239" i="5" s="1"/>
  <c r="AF239" i="4"/>
  <c r="P239" i="5" s="1"/>
  <c r="AG239" i="4"/>
  <c r="Q239" i="5" s="1"/>
  <c r="AH239" i="4"/>
  <c r="AI239" i="4"/>
  <c r="AJ239" i="4"/>
  <c r="T239" i="5" s="1"/>
  <c r="AK239" i="4"/>
  <c r="U239" i="5" s="1"/>
  <c r="AL239" i="4"/>
  <c r="V239" i="5" s="1"/>
  <c r="AM239" i="4"/>
  <c r="W239" i="5" s="1"/>
  <c r="AD240" i="4"/>
  <c r="AE240" i="4"/>
  <c r="O240" i="5" s="1"/>
  <c r="AF240" i="4"/>
  <c r="AG240" i="4"/>
  <c r="AH240" i="4"/>
  <c r="R240" i="5" s="1"/>
  <c r="AI240" i="4"/>
  <c r="S240" i="5" s="1"/>
  <c r="AJ240" i="4"/>
  <c r="T240" i="5" s="1"/>
  <c r="AK240" i="4"/>
  <c r="U240" i="5" s="1"/>
  <c r="AL240" i="4"/>
  <c r="V240" i="5" s="1"/>
  <c r="AM240" i="4"/>
  <c r="W240" i="5" s="1"/>
  <c r="AD241" i="4"/>
  <c r="AE241" i="4"/>
  <c r="AF241" i="4"/>
  <c r="P241" i="5" s="1"/>
  <c r="AG241" i="4"/>
  <c r="Q241" i="5" s="1"/>
  <c r="AH241" i="4"/>
  <c r="R241" i="5" s="1"/>
  <c r="AI241" i="4"/>
  <c r="S241" i="5" s="1"/>
  <c r="AJ241" i="4"/>
  <c r="T241" i="5" s="1"/>
  <c r="AK241" i="4"/>
  <c r="U241" i="5" s="1"/>
  <c r="AL241" i="4"/>
  <c r="AM241" i="4"/>
  <c r="AD242" i="4"/>
  <c r="N242" i="5" s="1"/>
  <c r="AE242" i="4"/>
  <c r="O242" i="5" s="1"/>
  <c r="AF242" i="4"/>
  <c r="P242" i="5" s="1"/>
  <c r="AG242" i="4"/>
  <c r="Q242" i="5" s="1"/>
  <c r="AH242" i="4"/>
  <c r="R242" i="5" s="1"/>
  <c r="AI242" i="4"/>
  <c r="S242" i="5" s="1"/>
  <c r="AJ242" i="4"/>
  <c r="AK242" i="4"/>
  <c r="U242" i="5" s="1"/>
  <c r="AL242" i="4"/>
  <c r="V242" i="5" s="1"/>
  <c r="AM242" i="4"/>
  <c r="W242" i="5" s="1"/>
  <c r="AD243" i="4"/>
  <c r="AE243" i="4"/>
  <c r="O243" i="5" s="1"/>
  <c r="AF243" i="4"/>
  <c r="P243" i="5" s="1"/>
  <c r="AG243" i="4"/>
  <c r="Q243" i="5" s="1"/>
  <c r="AH243" i="4"/>
  <c r="AI243" i="4"/>
  <c r="AJ243" i="4"/>
  <c r="T243" i="5" s="1"/>
  <c r="AK243" i="4"/>
  <c r="U243" i="5" s="1"/>
  <c r="AL243" i="4"/>
  <c r="V243" i="5" s="1"/>
  <c r="AM243" i="4"/>
  <c r="W243" i="5" s="1"/>
  <c r="AD244" i="4"/>
  <c r="AE244" i="4"/>
  <c r="O244" i="5" s="1"/>
  <c r="AF244" i="4"/>
  <c r="AG244" i="4"/>
  <c r="AH244" i="4"/>
  <c r="R244" i="5" s="1"/>
  <c r="AI244" i="4"/>
  <c r="S244" i="5" s="1"/>
  <c r="AJ244" i="4"/>
  <c r="T244" i="5" s="1"/>
  <c r="AK244" i="4"/>
  <c r="U244" i="5" s="1"/>
  <c r="AL244" i="4"/>
  <c r="V244" i="5" s="1"/>
  <c r="AM244" i="4"/>
  <c r="W244" i="5" s="1"/>
  <c r="AD245" i="4"/>
  <c r="AE245" i="4"/>
  <c r="AF245" i="4"/>
  <c r="P245" i="5" s="1"/>
  <c r="AG245" i="4"/>
  <c r="Q245" i="5" s="1"/>
  <c r="AH245" i="4"/>
  <c r="R245" i="5" s="1"/>
  <c r="AI245" i="4"/>
  <c r="S245" i="5" s="1"/>
  <c r="AJ245" i="4"/>
  <c r="T245" i="5" s="1"/>
  <c r="AK245" i="4"/>
  <c r="U245" i="5" s="1"/>
  <c r="AL245" i="4"/>
  <c r="AM245" i="4"/>
  <c r="AD246" i="4"/>
  <c r="AE246" i="4"/>
  <c r="O246" i="5" s="1"/>
  <c r="AF246" i="4"/>
  <c r="P246" i="5" s="1"/>
  <c r="AG246" i="4"/>
  <c r="Q246" i="5" s="1"/>
  <c r="AH246" i="4"/>
  <c r="R246" i="5" s="1"/>
  <c r="AI246" i="4"/>
  <c r="S246" i="5" s="1"/>
  <c r="AJ246" i="4"/>
  <c r="AK246" i="4"/>
  <c r="AL246" i="4"/>
  <c r="V246" i="5" s="1"/>
  <c r="AM246" i="4"/>
  <c r="W246" i="5" s="1"/>
  <c r="AD247" i="4"/>
  <c r="AE247" i="4"/>
  <c r="O247" i="5" s="1"/>
  <c r="AF247" i="4"/>
  <c r="P247" i="5" s="1"/>
  <c r="AG247" i="4"/>
  <c r="Q247" i="5" s="1"/>
  <c r="AH247" i="4"/>
  <c r="AI247" i="4"/>
  <c r="AJ247" i="4"/>
  <c r="T247" i="5" s="1"/>
  <c r="AK247" i="4"/>
  <c r="AL247" i="4"/>
  <c r="V247" i="5" s="1"/>
  <c r="AM247" i="4"/>
  <c r="W247" i="5" s="1"/>
  <c r="AD248" i="4"/>
  <c r="AE248" i="4"/>
  <c r="O248" i="5" s="1"/>
  <c r="AF248" i="4"/>
  <c r="AG248" i="4"/>
  <c r="Q248" i="5" s="1"/>
  <c r="AH248" i="4"/>
  <c r="R248" i="5" s="1"/>
  <c r="AI248" i="4"/>
  <c r="S248" i="5" s="1"/>
  <c r="AJ248" i="4"/>
  <c r="T248" i="5" s="1"/>
  <c r="AK248" i="4"/>
  <c r="U248" i="5" s="1"/>
  <c r="AL248" i="4"/>
  <c r="V248" i="5" s="1"/>
  <c r="AM248" i="4"/>
  <c r="W248" i="5" s="1"/>
  <c r="AD249" i="4"/>
  <c r="AE249" i="4"/>
  <c r="AF249" i="4"/>
  <c r="P249" i="5" s="1"/>
  <c r="AG249" i="4"/>
  <c r="Q249" i="5" s="1"/>
  <c r="AH249" i="4"/>
  <c r="R249" i="5" s="1"/>
  <c r="AI249" i="4"/>
  <c r="S249" i="5" s="1"/>
  <c r="AJ249" i="4"/>
  <c r="T249" i="5" s="1"/>
  <c r="AK249" i="4"/>
  <c r="U249" i="5" s="1"/>
  <c r="AL249" i="4"/>
  <c r="AM249" i="4"/>
  <c r="AD250" i="4"/>
  <c r="AE250" i="4"/>
  <c r="O250" i="5" s="1"/>
  <c r="AF250" i="4"/>
  <c r="P250" i="5" s="1"/>
  <c r="AG250" i="4"/>
  <c r="Q250" i="5" s="1"/>
  <c r="AH250" i="4"/>
  <c r="R250" i="5" s="1"/>
  <c r="AI250" i="4"/>
  <c r="S250" i="5" s="1"/>
  <c r="AJ250" i="4"/>
  <c r="AK250" i="4"/>
  <c r="AL250" i="4"/>
  <c r="V250" i="5" s="1"/>
  <c r="AM250" i="4"/>
  <c r="W250" i="5" s="1"/>
  <c r="AD251" i="4"/>
  <c r="N251" i="5" s="1"/>
  <c r="AE251" i="4"/>
  <c r="O251" i="5" s="1"/>
  <c r="AF251" i="4"/>
  <c r="P251" i="5" s="1"/>
  <c r="AG251" i="4"/>
  <c r="Q251" i="5" s="1"/>
  <c r="AH251" i="4"/>
  <c r="AI251" i="4"/>
  <c r="S251" i="5" s="1"/>
  <c r="AJ251" i="4"/>
  <c r="T251" i="5" s="1"/>
  <c r="AK251" i="4"/>
  <c r="U251" i="5" s="1"/>
  <c r="AL251" i="4"/>
  <c r="V251" i="5" s="1"/>
  <c r="AM251" i="4"/>
  <c r="W251" i="5" s="1"/>
  <c r="AD252" i="4"/>
  <c r="AE252" i="4"/>
  <c r="O252" i="5" s="1"/>
  <c r="AF252" i="4"/>
  <c r="AG252" i="4"/>
  <c r="AH252" i="4"/>
  <c r="R252" i="5" s="1"/>
  <c r="AI252" i="4"/>
  <c r="S252" i="5" s="1"/>
  <c r="AJ252" i="4"/>
  <c r="T252" i="5" s="1"/>
  <c r="AK252" i="4"/>
  <c r="U252" i="5" s="1"/>
  <c r="AL252" i="4"/>
  <c r="V252" i="5" s="1"/>
  <c r="AM252" i="4"/>
  <c r="W252" i="5" s="1"/>
  <c r="AD253" i="4"/>
  <c r="AE253" i="4"/>
  <c r="AF253" i="4"/>
  <c r="P253" i="5" s="1"/>
  <c r="AG253" i="4"/>
  <c r="Q253" i="5" s="1"/>
  <c r="AH253" i="4"/>
  <c r="R253" i="5" s="1"/>
  <c r="AI253" i="4"/>
  <c r="S253" i="5" s="1"/>
  <c r="AJ253" i="4"/>
  <c r="T253" i="5" s="1"/>
  <c r="AK253" i="4"/>
  <c r="U253" i="5" s="1"/>
  <c r="AL253" i="4"/>
  <c r="AM253" i="4"/>
  <c r="AE4" i="4"/>
  <c r="O4" i="5" s="1"/>
  <c r="AF4" i="4"/>
  <c r="P4" i="5" s="1"/>
  <c r="AG4" i="4"/>
  <c r="Q4" i="5" s="1"/>
  <c r="AH4" i="4"/>
  <c r="R4" i="5" s="1"/>
  <c r="AI4" i="4"/>
  <c r="S4" i="5" s="1"/>
  <c r="AJ4" i="4"/>
  <c r="T4" i="5" s="1"/>
  <c r="AK4" i="4"/>
  <c r="U4" i="5" s="1"/>
  <c r="AL4" i="4"/>
  <c r="V4" i="5" s="1"/>
  <c r="AM4" i="4"/>
  <c r="W4" i="5" s="1"/>
  <c r="AD4" i="4"/>
  <c r="N4" i="5" s="1"/>
  <c r="N5" i="5"/>
  <c r="O5" i="5"/>
  <c r="P5" i="5"/>
  <c r="Q5" i="5"/>
  <c r="R5" i="5"/>
  <c r="V5" i="5"/>
  <c r="W5" i="5"/>
  <c r="N6" i="5"/>
  <c r="O6" i="5"/>
  <c r="P6" i="5"/>
  <c r="T6" i="5"/>
  <c r="U6" i="5"/>
  <c r="W6" i="5"/>
  <c r="N7" i="5"/>
  <c r="R7" i="5"/>
  <c r="S7" i="5"/>
  <c r="T7" i="5"/>
  <c r="U7" i="5"/>
  <c r="V7" i="5"/>
  <c r="P8" i="5"/>
  <c r="Q8" i="5"/>
  <c r="R8" i="5"/>
  <c r="S8" i="5"/>
  <c r="T8" i="5"/>
  <c r="N9" i="5"/>
  <c r="O9" i="5"/>
  <c r="P9" i="5"/>
  <c r="Q9" i="5"/>
  <c r="R9" i="5"/>
  <c r="V9" i="5"/>
  <c r="W9" i="5"/>
  <c r="N10" i="5"/>
  <c r="O10" i="5"/>
  <c r="P10" i="5"/>
  <c r="T10" i="5"/>
  <c r="U10" i="5"/>
  <c r="W10" i="5"/>
  <c r="N11" i="5"/>
  <c r="R11" i="5"/>
  <c r="S11" i="5"/>
  <c r="T11" i="5"/>
  <c r="U11" i="5"/>
  <c r="V11" i="5"/>
  <c r="P12" i="5"/>
  <c r="Q12" i="5"/>
  <c r="R12" i="5"/>
  <c r="S12" i="5"/>
  <c r="T12" i="5"/>
  <c r="N13" i="5"/>
  <c r="O13" i="5"/>
  <c r="Q13" i="5"/>
  <c r="R13" i="5"/>
  <c r="V13" i="5"/>
  <c r="W13" i="5"/>
  <c r="N14" i="5"/>
  <c r="O14" i="5"/>
  <c r="P14" i="5"/>
  <c r="T14" i="5"/>
  <c r="U14" i="5"/>
  <c r="V14" i="5"/>
  <c r="W14" i="5"/>
  <c r="N15" i="5"/>
  <c r="R15" i="5"/>
  <c r="S15" i="5"/>
  <c r="T15" i="5"/>
  <c r="U15" i="5"/>
  <c r="V15" i="5"/>
  <c r="P16" i="5"/>
  <c r="Q16" i="5"/>
  <c r="R16" i="5"/>
  <c r="S16" i="5"/>
  <c r="T16" i="5"/>
  <c r="N17" i="5"/>
  <c r="O17" i="5"/>
  <c r="Q17" i="5"/>
  <c r="R17" i="5"/>
  <c r="V17" i="5"/>
  <c r="W17" i="5"/>
  <c r="N18" i="5"/>
  <c r="O18" i="5"/>
  <c r="P18" i="5"/>
  <c r="T18" i="5"/>
  <c r="U18" i="5"/>
  <c r="V18" i="5"/>
  <c r="W18" i="5"/>
  <c r="N19" i="5"/>
  <c r="R19" i="5"/>
  <c r="S19" i="5"/>
  <c r="U19" i="5"/>
  <c r="V19" i="5"/>
  <c r="P20" i="5"/>
  <c r="Q20" i="5"/>
  <c r="R20" i="5"/>
  <c r="S20" i="5"/>
  <c r="T20" i="5"/>
  <c r="N21" i="5"/>
  <c r="O21" i="5"/>
  <c r="P21" i="5"/>
  <c r="Q21" i="5"/>
  <c r="R21" i="5"/>
  <c r="V21" i="5"/>
  <c r="W21" i="5"/>
  <c r="N22" i="5"/>
  <c r="O22" i="5"/>
  <c r="P22" i="5"/>
  <c r="T22" i="5"/>
  <c r="U22" i="5"/>
  <c r="V22" i="5"/>
  <c r="W22" i="5"/>
  <c r="N23" i="5"/>
  <c r="R23" i="5"/>
  <c r="S23" i="5"/>
  <c r="U23" i="5"/>
  <c r="V23" i="5"/>
  <c r="P24" i="5"/>
  <c r="Q24" i="5"/>
  <c r="R24" i="5"/>
  <c r="S24" i="5"/>
  <c r="T24" i="5"/>
  <c r="N25" i="5"/>
  <c r="O25" i="5"/>
  <c r="P25" i="5"/>
  <c r="Q25" i="5"/>
  <c r="R25" i="5"/>
  <c r="V25" i="5"/>
  <c r="W25" i="5"/>
  <c r="O26" i="5"/>
  <c r="P26" i="5"/>
  <c r="T26" i="5"/>
  <c r="U26" i="5"/>
  <c r="V26" i="5"/>
  <c r="W26" i="5"/>
  <c r="N27" i="5"/>
  <c r="R27" i="5"/>
  <c r="S27" i="5"/>
  <c r="T27" i="5"/>
  <c r="U27" i="5"/>
  <c r="V27" i="5"/>
  <c r="P28" i="5"/>
  <c r="Q28" i="5"/>
  <c r="R28" i="5"/>
  <c r="S28" i="5"/>
  <c r="T28" i="5"/>
  <c r="N29" i="5"/>
  <c r="O29" i="5"/>
  <c r="P29" i="5"/>
  <c r="Q29" i="5"/>
  <c r="R29" i="5"/>
  <c r="V29" i="5"/>
  <c r="W29" i="5"/>
  <c r="O30" i="5"/>
  <c r="P30" i="5"/>
  <c r="T30" i="5"/>
  <c r="U30" i="5"/>
  <c r="V30" i="5"/>
  <c r="W30" i="5"/>
  <c r="N31" i="5"/>
  <c r="R31" i="5"/>
  <c r="S31" i="5"/>
  <c r="T31" i="5"/>
  <c r="U31" i="5"/>
  <c r="V31" i="5"/>
  <c r="P32" i="5"/>
  <c r="Q32" i="5"/>
  <c r="S32" i="5"/>
  <c r="T32" i="5"/>
  <c r="N33" i="5"/>
  <c r="O33" i="5"/>
  <c r="P33" i="5"/>
  <c r="Q33" i="5"/>
  <c r="R33" i="5"/>
  <c r="V33" i="5"/>
  <c r="W33" i="5"/>
  <c r="O34" i="5"/>
  <c r="P34" i="5"/>
  <c r="T34" i="5"/>
  <c r="U34" i="5"/>
  <c r="V34" i="5"/>
  <c r="N35" i="5"/>
  <c r="R35" i="5"/>
  <c r="S35" i="5"/>
  <c r="T35" i="5"/>
  <c r="U35" i="5"/>
  <c r="V35" i="5"/>
  <c r="P36" i="5"/>
  <c r="Q36" i="5"/>
  <c r="S36" i="5"/>
  <c r="T36" i="5"/>
  <c r="N37" i="5"/>
  <c r="O37" i="5"/>
  <c r="P37" i="5"/>
  <c r="Q37" i="5"/>
  <c r="R37" i="5"/>
  <c r="V37" i="5"/>
  <c r="W37" i="5"/>
  <c r="O38" i="5"/>
  <c r="P38" i="5"/>
  <c r="T38" i="5"/>
  <c r="U38" i="5"/>
  <c r="W38" i="5"/>
  <c r="N39" i="5"/>
  <c r="R39" i="5"/>
  <c r="S39" i="5"/>
  <c r="U39" i="5"/>
  <c r="V39" i="5"/>
  <c r="P40" i="5"/>
  <c r="Q40" i="5"/>
  <c r="R40" i="5"/>
  <c r="S40" i="5"/>
  <c r="T40" i="5"/>
  <c r="N41" i="5"/>
  <c r="O41" i="5"/>
  <c r="R41" i="5"/>
  <c r="V41" i="5"/>
  <c r="W41" i="5"/>
  <c r="N42" i="5"/>
  <c r="O42" i="5"/>
  <c r="P42" i="5"/>
  <c r="T42" i="5"/>
  <c r="U42" i="5"/>
  <c r="W42" i="5"/>
  <c r="N43" i="5"/>
  <c r="R43" i="5"/>
  <c r="S43" i="5"/>
  <c r="U43" i="5"/>
  <c r="V43" i="5"/>
  <c r="P44" i="5"/>
  <c r="Q44" i="5"/>
  <c r="S44" i="5"/>
  <c r="T44" i="5"/>
  <c r="N45" i="5"/>
  <c r="O45" i="5"/>
  <c r="Q45" i="5"/>
  <c r="R45" i="5"/>
  <c r="V45" i="5"/>
  <c r="W45" i="5"/>
  <c r="O46" i="5"/>
  <c r="P46" i="5"/>
  <c r="T46" i="5"/>
  <c r="U46" i="5"/>
  <c r="V46" i="5"/>
  <c r="W46" i="5"/>
  <c r="N47" i="5"/>
  <c r="R47" i="5"/>
  <c r="S47" i="5"/>
  <c r="U47" i="5"/>
  <c r="V47" i="5"/>
  <c r="O48" i="5"/>
  <c r="P48" i="5"/>
  <c r="Q48" i="5"/>
  <c r="S48" i="5"/>
  <c r="T48" i="5"/>
  <c r="N49" i="5"/>
  <c r="O49" i="5"/>
  <c r="P49" i="5"/>
  <c r="Q49" i="5"/>
  <c r="R49" i="5"/>
  <c r="V49" i="5"/>
  <c r="W49" i="5"/>
  <c r="O50" i="5"/>
  <c r="P50" i="5"/>
  <c r="T50" i="5"/>
  <c r="U50" i="5"/>
  <c r="W50" i="5"/>
  <c r="N51" i="5"/>
  <c r="R51" i="5"/>
  <c r="S51" i="5"/>
  <c r="U51" i="5"/>
  <c r="V51" i="5"/>
  <c r="P52" i="5"/>
  <c r="Q52" i="5"/>
  <c r="S52" i="5"/>
  <c r="T52" i="5"/>
  <c r="N53" i="5"/>
  <c r="O53" i="5"/>
  <c r="Q53" i="5"/>
  <c r="R53" i="5"/>
  <c r="V53" i="5"/>
  <c r="W53" i="5"/>
  <c r="O54" i="5"/>
  <c r="P54" i="5"/>
  <c r="T54" i="5"/>
  <c r="U54" i="5"/>
  <c r="W54" i="5"/>
  <c r="N55" i="5"/>
  <c r="R55" i="5"/>
  <c r="S55" i="5"/>
  <c r="U55" i="5"/>
  <c r="V55" i="5"/>
  <c r="P56" i="5"/>
  <c r="Q56" i="5"/>
  <c r="S56" i="5"/>
  <c r="T56" i="5"/>
  <c r="N57" i="5"/>
  <c r="O57" i="5"/>
  <c r="Q57" i="5"/>
  <c r="R57" i="5"/>
  <c r="V57" i="5"/>
  <c r="W57" i="5"/>
  <c r="O58" i="5"/>
  <c r="P58" i="5"/>
  <c r="T58" i="5"/>
  <c r="U58" i="5"/>
  <c r="V58" i="5"/>
  <c r="W58" i="5"/>
  <c r="N59" i="5"/>
  <c r="R59" i="5"/>
  <c r="S59" i="5"/>
  <c r="U59" i="5"/>
  <c r="V59" i="5"/>
  <c r="P60" i="5"/>
  <c r="Q60" i="5"/>
  <c r="S60" i="5"/>
  <c r="T60" i="5"/>
  <c r="N61" i="5"/>
  <c r="O61" i="5"/>
  <c r="Q61" i="5"/>
  <c r="R61" i="5"/>
  <c r="V61" i="5"/>
  <c r="W61" i="5"/>
  <c r="O62" i="5"/>
  <c r="P62" i="5"/>
  <c r="T62" i="5"/>
  <c r="U62" i="5"/>
  <c r="W62" i="5"/>
  <c r="N63" i="5"/>
  <c r="R63" i="5"/>
  <c r="S63" i="5"/>
  <c r="U63" i="5"/>
  <c r="V63" i="5"/>
  <c r="P64" i="5"/>
  <c r="Q64" i="5"/>
  <c r="S64" i="5"/>
  <c r="T64" i="5"/>
  <c r="N65" i="5"/>
  <c r="O65" i="5"/>
  <c r="Q65" i="5"/>
  <c r="R65" i="5"/>
  <c r="V65" i="5"/>
  <c r="W65" i="5"/>
  <c r="O66" i="5"/>
  <c r="P66" i="5"/>
  <c r="T66" i="5"/>
  <c r="U66" i="5"/>
  <c r="V66" i="5"/>
  <c r="W66" i="5"/>
  <c r="N67" i="5"/>
  <c r="R67" i="5"/>
  <c r="S67" i="5"/>
  <c r="U67" i="5"/>
  <c r="V67" i="5"/>
  <c r="P68" i="5"/>
  <c r="Q68" i="5"/>
  <c r="S68" i="5"/>
  <c r="T68" i="5"/>
  <c r="N69" i="5"/>
  <c r="O69" i="5"/>
  <c r="Q69" i="5"/>
  <c r="R69" i="5"/>
  <c r="V69" i="5"/>
  <c r="W69" i="5"/>
  <c r="O70" i="5"/>
  <c r="P70" i="5"/>
  <c r="T70" i="5"/>
  <c r="U70" i="5"/>
  <c r="W70" i="5"/>
  <c r="N71" i="5"/>
  <c r="R71" i="5"/>
  <c r="S71" i="5"/>
  <c r="U71" i="5"/>
  <c r="V71" i="5"/>
  <c r="P72" i="5"/>
  <c r="Q72" i="5"/>
  <c r="T72" i="5"/>
  <c r="N73" i="5"/>
  <c r="O73" i="5"/>
  <c r="Q73" i="5"/>
  <c r="R73" i="5"/>
  <c r="V73" i="5"/>
  <c r="W73" i="5"/>
  <c r="O74" i="5"/>
  <c r="P74" i="5"/>
  <c r="T74" i="5"/>
  <c r="U74" i="5"/>
  <c r="W74" i="5"/>
  <c r="N75" i="5"/>
  <c r="R75" i="5"/>
  <c r="S75" i="5"/>
  <c r="U75" i="5"/>
  <c r="V75" i="5"/>
  <c r="P76" i="5"/>
  <c r="Q76" i="5"/>
  <c r="S76" i="5"/>
  <c r="T76" i="5"/>
  <c r="N77" i="5"/>
  <c r="O77" i="5"/>
  <c r="Q77" i="5"/>
  <c r="R77" i="5"/>
  <c r="V77" i="5"/>
  <c r="W77" i="5"/>
  <c r="O78" i="5"/>
  <c r="P78" i="5"/>
  <c r="T78" i="5"/>
  <c r="U78" i="5"/>
  <c r="N79" i="5"/>
  <c r="R79" i="5"/>
  <c r="S79" i="5"/>
  <c r="U79" i="5"/>
  <c r="V79" i="5"/>
  <c r="P80" i="5"/>
  <c r="Q80" i="5"/>
  <c r="S80" i="5"/>
  <c r="T80" i="5"/>
  <c r="N81" i="5"/>
  <c r="O81" i="5"/>
  <c r="Q81" i="5"/>
  <c r="R81" i="5"/>
  <c r="V81" i="5"/>
  <c r="W81" i="5"/>
  <c r="O82" i="5"/>
  <c r="P82" i="5"/>
  <c r="T82" i="5"/>
  <c r="U82" i="5"/>
  <c r="W82" i="5"/>
  <c r="N83" i="5"/>
  <c r="R83" i="5"/>
  <c r="S83" i="5"/>
  <c r="U83" i="5"/>
  <c r="V83" i="5"/>
  <c r="P84" i="5"/>
  <c r="Q84" i="5"/>
  <c r="R84" i="5"/>
  <c r="S84" i="5"/>
  <c r="T84" i="5"/>
  <c r="N85" i="5"/>
  <c r="O85" i="5"/>
  <c r="R85" i="5"/>
  <c r="V85" i="5"/>
  <c r="W85" i="5"/>
  <c r="N86" i="5"/>
  <c r="O86" i="5"/>
  <c r="P86" i="5"/>
  <c r="T86" i="5"/>
  <c r="U86" i="5"/>
  <c r="N87" i="5"/>
  <c r="R87" i="5"/>
  <c r="S87" i="5"/>
  <c r="U87" i="5"/>
  <c r="V87" i="5"/>
  <c r="P88" i="5"/>
  <c r="Q88" i="5"/>
  <c r="T88" i="5"/>
  <c r="N89" i="5"/>
  <c r="O89" i="5"/>
  <c r="Q89" i="5"/>
  <c r="R89" i="5"/>
  <c r="V89" i="5"/>
  <c r="W89" i="5"/>
  <c r="O90" i="5"/>
  <c r="P90" i="5"/>
  <c r="T90" i="5"/>
  <c r="U90" i="5"/>
  <c r="W90" i="5"/>
  <c r="N91" i="5"/>
  <c r="R91" i="5"/>
  <c r="S91" i="5"/>
  <c r="V91" i="5"/>
  <c r="P92" i="5"/>
  <c r="Q92" i="5"/>
  <c r="S92" i="5"/>
  <c r="T92" i="5"/>
  <c r="N93" i="5"/>
  <c r="O93" i="5"/>
  <c r="Q93" i="5"/>
  <c r="R93" i="5"/>
  <c r="V93" i="5"/>
  <c r="W93" i="5"/>
  <c r="O94" i="5"/>
  <c r="P94" i="5"/>
  <c r="T94" i="5"/>
  <c r="U94" i="5"/>
  <c r="W94" i="5"/>
  <c r="N95" i="5"/>
  <c r="R95" i="5"/>
  <c r="S95" i="5"/>
  <c r="U95" i="5"/>
  <c r="V95" i="5"/>
  <c r="P96" i="5"/>
  <c r="Q96" i="5"/>
  <c r="S96" i="5"/>
  <c r="T96" i="5"/>
  <c r="N97" i="5"/>
  <c r="O97" i="5"/>
  <c r="Q97" i="5"/>
  <c r="R97" i="5"/>
  <c r="V97" i="5"/>
  <c r="W97" i="5"/>
  <c r="P98" i="5"/>
  <c r="T98" i="5"/>
  <c r="U98" i="5"/>
  <c r="W98" i="5"/>
  <c r="N99" i="5"/>
  <c r="R99" i="5"/>
  <c r="S99" i="5"/>
  <c r="U99" i="5"/>
  <c r="V99" i="5"/>
  <c r="P100" i="5"/>
  <c r="Q100" i="5"/>
  <c r="S100" i="5"/>
  <c r="T100" i="5"/>
  <c r="N101" i="5"/>
  <c r="O101" i="5"/>
  <c r="Q101" i="5"/>
  <c r="R101" i="5"/>
  <c r="V101" i="5"/>
  <c r="W101" i="5"/>
  <c r="P102" i="5"/>
  <c r="T102" i="5"/>
  <c r="U102" i="5"/>
  <c r="W102" i="5"/>
  <c r="N103" i="5"/>
  <c r="R103" i="5"/>
  <c r="S103" i="5"/>
  <c r="V103" i="5"/>
  <c r="P104" i="5"/>
  <c r="Q104" i="5"/>
  <c r="T104" i="5"/>
  <c r="N105" i="5"/>
  <c r="O105" i="5"/>
  <c r="R105" i="5"/>
  <c r="V105" i="5"/>
  <c r="W105" i="5"/>
  <c r="O106" i="5"/>
  <c r="P106" i="5"/>
  <c r="T106" i="5"/>
  <c r="U106" i="5"/>
  <c r="N107" i="5"/>
  <c r="R107" i="5"/>
  <c r="S107" i="5"/>
  <c r="U107" i="5"/>
  <c r="V107" i="5"/>
  <c r="P108" i="5"/>
  <c r="Q108" i="5"/>
  <c r="S108" i="5"/>
  <c r="T108" i="5"/>
  <c r="N109" i="5"/>
  <c r="O109" i="5"/>
  <c r="P109" i="5"/>
  <c r="Q109" i="5"/>
  <c r="R109" i="5"/>
  <c r="V109" i="5"/>
  <c r="W109" i="5"/>
  <c r="P110" i="5"/>
  <c r="T110" i="5"/>
  <c r="U110" i="5"/>
  <c r="N111" i="5"/>
  <c r="R111" i="5"/>
  <c r="S111" i="5"/>
  <c r="U111" i="5"/>
  <c r="V111" i="5"/>
  <c r="P112" i="5"/>
  <c r="Q112" i="5"/>
  <c r="T112" i="5"/>
  <c r="N113" i="5"/>
  <c r="O113" i="5"/>
  <c r="Q113" i="5"/>
  <c r="R113" i="5"/>
  <c r="V113" i="5"/>
  <c r="W113" i="5"/>
  <c r="P114" i="5"/>
  <c r="T114" i="5"/>
  <c r="U114" i="5"/>
  <c r="W114" i="5"/>
  <c r="N115" i="5"/>
  <c r="R115" i="5"/>
  <c r="S115" i="5"/>
  <c r="V115" i="5"/>
  <c r="P116" i="5"/>
  <c r="Q116" i="5"/>
  <c r="S116" i="5"/>
  <c r="T116" i="5"/>
  <c r="N117" i="5"/>
  <c r="O117" i="5"/>
  <c r="R117" i="5"/>
  <c r="V117" i="5"/>
  <c r="W117" i="5"/>
  <c r="P118" i="5"/>
  <c r="T118" i="5"/>
  <c r="U118" i="5"/>
  <c r="N119" i="5"/>
  <c r="R119" i="5"/>
  <c r="S119" i="5"/>
  <c r="V119" i="5"/>
  <c r="P120" i="5"/>
  <c r="Q120" i="5"/>
  <c r="T120" i="5"/>
  <c r="N121" i="5"/>
  <c r="O121" i="5"/>
  <c r="R121" i="5"/>
  <c r="V121" i="5"/>
  <c r="W121" i="5"/>
  <c r="N122" i="5"/>
  <c r="P122" i="5"/>
  <c r="T122" i="5"/>
  <c r="U122" i="5"/>
  <c r="W122" i="5"/>
  <c r="N123" i="5"/>
  <c r="R123" i="5"/>
  <c r="S123" i="5"/>
  <c r="V123" i="5"/>
  <c r="P124" i="5"/>
  <c r="Q124" i="5"/>
  <c r="T124" i="5"/>
  <c r="N125" i="5"/>
  <c r="O125" i="5"/>
  <c r="R125" i="5"/>
  <c r="V125" i="5"/>
  <c r="W125" i="5"/>
  <c r="P126" i="5"/>
  <c r="T126" i="5"/>
  <c r="U126" i="5"/>
  <c r="N127" i="5"/>
  <c r="R127" i="5"/>
  <c r="S127" i="5"/>
  <c r="V127" i="5"/>
  <c r="P128" i="5"/>
  <c r="Q128" i="5"/>
  <c r="S128" i="5"/>
  <c r="T128" i="5"/>
  <c r="N129" i="5"/>
  <c r="O129" i="5"/>
  <c r="R129" i="5"/>
  <c r="V129" i="5"/>
  <c r="W129" i="5"/>
  <c r="P130" i="5"/>
  <c r="T130" i="5"/>
  <c r="U130" i="5"/>
  <c r="N131" i="5"/>
  <c r="R131" i="5"/>
  <c r="S131" i="5"/>
  <c r="V131" i="5"/>
  <c r="P132" i="5"/>
  <c r="Q132" i="5"/>
  <c r="T132" i="5"/>
  <c r="N133" i="5"/>
  <c r="O133" i="5"/>
  <c r="R133" i="5"/>
  <c r="V133" i="5"/>
  <c r="W133" i="5"/>
  <c r="P134" i="5"/>
  <c r="T134" i="5"/>
  <c r="U134" i="5"/>
  <c r="N135" i="5"/>
  <c r="R135" i="5"/>
  <c r="S135" i="5"/>
  <c r="V135" i="5"/>
  <c r="P136" i="5"/>
  <c r="Q136" i="5"/>
  <c r="T136" i="5"/>
  <c r="N137" i="5"/>
  <c r="O137" i="5"/>
  <c r="R137" i="5"/>
  <c r="V137" i="5"/>
  <c r="W137" i="5"/>
  <c r="P138" i="5"/>
  <c r="T138" i="5"/>
  <c r="U138" i="5"/>
  <c r="N139" i="5"/>
  <c r="R139" i="5"/>
  <c r="S139" i="5"/>
  <c r="U139" i="5"/>
  <c r="V139" i="5"/>
  <c r="P140" i="5"/>
  <c r="Q140" i="5"/>
  <c r="T140" i="5"/>
  <c r="N141" i="5"/>
  <c r="O141" i="5"/>
  <c r="R141" i="5"/>
  <c r="V141" i="5"/>
  <c r="W141" i="5"/>
  <c r="P142" i="5"/>
  <c r="T142" i="5"/>
  <c r="U142" i="5"/>
  <c r="N143" i="5"/>
  <c r="R143" i="5"/>
  <c r="S143" i="5"/>
  <c r="V143" i="5"/>
  <c r="P144" i="5"/>
  <c r="Q144" i="5"/>
  <c r="R144" i="5"/>
  <c r="T144" i="5"/>
  <c r="N145" i="5"/>
  <c r="O145" i="5"/>
  <c r="R145" i="5"/>
  <c r="V145" i="5"/>
  <c r="W145" i="5"/>
  <c r="O146" i="5"/>
  <c r="P146" i="5"/>
  <c r="T146" i="5"/>
  <c r="U146" i="5"/>
  <c r="N147" i="5"/>
  <c r="R147" i="5"/>
  <c r="S147" i="5"/>
  <c r="V147" i="5"/>
  <c r="P148" i="5"/>
  <c r="Q148" i="5"/>
  <c r="T148" i="5"/>
  <c r="N149" i="5"/>
  <c r="O149" i="5"/>
  <c r="R149" i="5"/>
  <c r="V149" i="5"/>
  <c r="W149" i="5"/>
  <c r="P150" i="5"/>
  <c r="T150" i="5"/>
  <c r="U150" i="5"/>
  <c r="N151" i="5"/>
  <c r="R151" i="5"/>
  <c r="S151" i="5"/>
  <c r="V151" i="5"/>
  <c r="P152" i="5"/>
  <c r="Q152" i="5"/>
  <c r="S152" i="5"/>
  <c r="T152" i="5"/>
  <c r="N153" i="5"/>
  <c r="O153" i="5"/>
  <c r="R153" i="5"/>
  <c r="V153" i="5"/>
  <c r="W153" i="5"/>
  <c r="O154" i="5"/>
  <c r="P154" i="5"/>
  <c r="T154" i="5"/>
  <c r="N155" i="5"/>
  <c r="R155" i="5"/>
  <c r="S155" i="5"/>
  <c r="V155" i="5"/>
  <c r="P156" i="5"/>
  <c r="Q156" i="5"/>
  <c r="S156" i="5"/>
  <c r="T156" i="5"/>
  <c r="N157" i="5"/>
  <c r="O157" i="5"/>
  <c r="R157" i="5"/>
  <c r="V157" i="5"/>
  <c r="W157" i="5"/>
  <c r="P158" i="5"/>
  <c r="T158" i="5"/>
  <c r="N159" i="5"/>
  <c r="R159" i="5"/>
  <c r="S159" i="5"/>
  <c r="U159" i="5"/>
  <c r="V159" i="5"/>
  <c r="P160" i="5"/>
  <c r="Q160" i="5"/>
  <c r="T160" i="5"/>
  <c r="N161" i="5"/>
  <c r="O161" i="5"/>
  <c r="R161" i="5"/>
  <c r="V161" i="5"/>
  <c r="W161" i="5"/>
  <c r="P162" i="5"/>
  <c r="T162" i="5"/>
  <c r="N163" i="5"/>
  <c r="R163" i="5"/>
  <c r="S163" i="5"/>
  <c r="V163" i="5"/>
  <c r="P164" i="5"/>
  <c r="Q164" i="5"/>
  <c r="R164" i="5"/>
  <c r="T164" i="5"/>
  <c r="N165" i="5"/>
  <c r="O165" i="5"/>
  <c r="R165" i="5"/>
  <c r="V165" i="5"/>
  <c r="W165" i="5"/>
  <c r="O166" i="5"/>
  <c r="P166" i="5"/>
  <c r="T166" i="5"/>
  <c r="U166" i="5"/>
  <c r="N167" i="5"/>
  <c r="R167" i="5"/>
  <c r="S167" i="5"/>
  <c r="U167" i="5"/>
  <c r="V167" i="5"/>
  <c r="P168" i="5"/>
  <c r="T168" i="5"/>
  <c r="N169" i="5"/>
  <c r="O169" i="5"/>
  <c r="R169" i="5"/>
  <c r="V169" i="5"/>
  <c r="W169" i="5"/>
  <c r="P170" i="5"/>
  <c r="T170" i="5"/>
  <c r="U170" i="5"/>
  <c r="N171" i="5"/>
  <c r="R171" i="5"/>
  <c r="S171" i="5"/>
  <c r="U171" i="5"/>
  <c r="V171" i="5"/>
  <c r="P172" i="5"/>
  <c r="T172" i="5"/>
  <c r="N173" i="5"/>
  <c r="O173" i="5"/>
  <c r="Q173" i="5"/>
  <c r="V173" i="5"/>
  <c r="W173" i="5"/>
  <c r="T174" i="5"/>
  <c r="N175" i="5"/>
  <c r="R175" i="5"/>
  <c r="S175" i="5"/>
  <c r="U175" i="5"/>
  <c r="V175" i="5"/>
  <c r="P176" i="5"/>
  <c r="Q176" i="5"/>
  <c r="T176" i="5"/>
  <c r="N177" i="5"/>
  <c r="O177" i="5"/>
  <c r="V177" i="5"/>
  <c r="W177" i="5"/>
  <c r="P178" i="5"/>
  <c r="T178" i="5"/>
  <c r="U178" i="5"/>
  <c r="N179" i="5"/>
  <c r="R179" i="5"/>
  <c r="S179" i="5"/>
  <c r="U179" i="5"/>
  <c r="P180" i="5"/>
  <c r="Q180" i="5"/>
  <c r="N181" i="5"/>
  <c r="R181" i="5"/>
  <c r="V181" i="5"/>
  <c r="W181" i="5"/>
  <c r="P182" i="5"/>
  <c r="T182" i="5"/>
  <c r="U182" i="5"/>
  <c r="W182" i="5"/>
  <c r="R183" i="5"/>
  <c r="S183" i="5"/>
  <c r="P184" i="5"/>
  <c r="Q184" i="5"/>
  <c r="N185" i="5"/>
  <c r="O185" i="5"/>
  <c r="R185" i="5"/>
  <c r="V185" i="5"/>
  <c r="W185" i="5"/>
  <c r="T186" i="5"/>
  <c r="U186" i="5"/>
  <c r="R187" i="5"/>
  <c r="S187" i="5"/>
  <c r="V187" i="5"/>
  <c r="P188" i="5"/>
  <c r="N189" i="5"/>
  <c r="O189" i="5"/>
  <c r="R189" i="5"/>
  <c r="V189" i="5"/>
  <c r="W189" i="5"/>
  <c r="T190" i="5"/>
  <c r="R191" i="5"/>
  <c r="S191" i="5"/>
  <c r="V191" i="5"/>
  <c r="P192" i="5"/>
  <c r="Q192" i="5"/>
  <c r="N193" i="5"/>
  <c r="V193" i="5"/>
  <c r="W193" i="5"/>
  <c r="P194" i="5"/>
  <c r="T194" i="5"/>
  <c r="U194" i="5"/>
  <c r="N195" i="5"/>
  <c r="R195" i="5"/>
  <c r="S195" i="5"/>
  <c r="P196" i="5"/>
  <c r="Q196" i="5"/>
  <c r="N197" i="5"/>
  <c r="O197" i="5"/>
  <c r="V197" i="5"/>
  <c r="W197" i="5"/>
  <c r="T198" i="5"/>
  <c r="U198" i="5"/>
  <c r="R199" i="5"/>
  <c r="S199" i="5"/>
  <c r="P200" i="5"/>
  <c r="Q200" i="5"/>
  <c r="S200" i="5"/>
  <c r="N201" i="5"/>
  <c r="V201" i="5"/>
  <c r="W201" i="5"/>
  <c r="P202" i="5"/>
  <c r="T202" i="5"/>
  <c r="U202" i="5"/>
  <c r="R203" i="5"/>
  <c r="S203" i="5"/>
  <c r="P204" i="5"/>
  <c r="Q204" i="5"/>
  <c r="T204" i="5"/>
  <c r="N205" i="5"/>
  <c r="O205" i="5"/>
  <c r="V205" i="5"/>
  <c r="W205" i="5"/>
  <c r="O206" i="5"/>
  <c r="T206" i="5"/>
  <c r="U206" i="5"/>
  <c r="R207" i="5"/>
  <c r="S207" i="5"/>
  <c r="P208" i="5"/>
  <c r="Q208" i="5"/>
  <c r="N209" i="5"/>
  <c r="Q209" i="5"/>
  <c r="V209" i="5"/>
  <c r="W209" i="5"/>
  <c r="T210" i="5"/>
  <c r="U210" i="5"/>
  <c r="N211" i="5"/>
  <c r="R211" i="5"/>
  <c r="S211" i="5"/>
  <c r="V211" i="5"/>
  <c r="P212" i="5"/>
  <c r="Q212" i="5"/>
  <c r="N213" i="5"/>
  <c r="O213" i="5"/>
  <c r="V213" i="5"/>
  <c r="T214" i="5"/>
  <c r="U214" i="5"/>
  <c r="N215" i="5"/>
  <c r="R215" i="5"/>
  <c r="S215" i="5"/>
  <c r="T215" i="5"/>
  <c r="P216" i="5"/>
  <c r="N217" i="5"/>
  <c r="O217" i="5"/>
  <c r="Q217" i="5"/>
  <c r="V217" i="5"/>
  <c r="W217" i="5"/>
  <c r="T218" i="5"/>
  <c r="U218" i="5"/>
  <c r="R219" i="5"/>
  <c r="S219" i="5"/>
  <c r="P220" i="5"/>
  <c r="Q220" i="5"/>
  <c r="N221" i="5"/>
  <c r="O221" i="5"/>
  <c r="V221" i="5"/>
  <c r="T222" i="5"/>
  <c r="U222" i="5"/>
  <c r="R223" i="5"/>
  <c r="S223" i="5"/>
  <c r="P224" i="5"/>
  <c r="Q224" i="5"/>
  <c r="S224" i="5"/>
  <c r="N225" i="5"/>
  <c r="O225" i="5"/>
  <c r="V225" i="5"/>
  <c r="W225" i="5"/>
  <c r="P226" i="5"/>
  <c r="T226" i="5"/>
  <c r="U226" i="5"/>
  <c r="W226" i="5"/>
  <c r="R227" i="5"/>
  <c r="S227" i="5"/>
  <c r="P228" i="5"/>
  <c r="Q228" i="5"/>
  <c r="S228" i="5"/>
  <c r="N229" i="5"/>
  <c r="V229" i="5"/>
  <c r="W229" i="5"/>
  <c r="O230" i="5"/>
  <c r="T230" i="5"/>
  <c r="U230" i="5"/>
  <c r="W230" i="5"/>
  <c r="R231" i="5"/>
  <c r="P232" i="5"/>
  <c r="Q232" i="5"/>
  <c r="N233" i="5"/>
  <c r="O233" i="5"/>
  <c r="V233" i="5"/>
  <c r="W233" i="5"/>
  <c r="N234" i="5"/>
  <c r="T234" i="5"/>
  <c r="U234" i="5"/>
  <c r="R235" i="5"/>
  <c r="S235" i="5"/>
  <c r="V235" i="5"/>
  <c r="P236" i="5"/>
  <c r="Q236" i="5"/>
  <c r="N237" i="5"/>
  <c r="O237" i="5"/>
  <c r="V237" i="5"/>
  <c r="W237" i="5"/>
  <c r="T238" i="5"/>
  <c r="U238" i="5"/>
  <c r="R239" i="5"/>
  <c r="S239" i="5"/>
  <c r="P240" i="5"/>
  <c r="Q240" i="5"/>
  <c r="N241" i="5"/>
  <c r="O241" i="5"/>
  <c r="V241" i="5"/>
  <c r="W241" i="5"/>
  <c r="T242" i="5"/>
  <c r="R243" i="5"/>
  <c r="S243" i="5"/>
  <c r="P244" i="5"/>
  <c r="Q244" i="5"/>
  <c r="N245" i="5"/>
  <c r="O245" i="5"/>
  <c r="V245" i="5"/>
  <c r="W245" i="5"/>
  <c r="T246" i="5"/>
  <c r="U246" i="5"/>
  <c r="R247" i="5"/>
  <c r="S247" i="5"/>
  <c r="U247" i="5"/>
  <c r="P248" i="5"/>
  <c r="N249" i="5"/>
  <c r="O249" i="5"/>
  <c r="V249" i="5"/>
  <c r="W249" i="5"/>
  <c r="T250" i="5"/>
  <c r="U250" i="5"/>
  <c r="R251" i="5"/>
  <c r="P252" i="5"/>
  <c r="Q252" i="5"/>
  <c r="N253" i="5"/>
  <c r="O253" i="5"/>
  <c r="V253" i="5"/>
  <c r="W253" i="5"/>
  <c r="E20" i="5"/>
  <c r="C50" i="5"/>
  <c r="C98" i="5"/>
  <c r="P17" i="2"/>
  <c r="P18" i="2"/>
  <c r="P19" i="2"/>
  <c r="P20" i="2"/>
  <c r="P21" i="2"/>
  <c r="P22" i="2"/>
  <c r="P23" i="2"/>
  <c r="P24" i="2"/>
  <c r="P25" i="2"/>
  <c r="P26" i="2"/>
  <c r="AC4" i="3"/>
  <c r="J253" i="3"/>
  <c r="I253" i="3"/>
  <c r="H253" i="3"/>
  <c r="G253" i="3"/>
  <c r="AC253" i="3" s="1"/>
  <c r="J252" i="3"/>
  <c r="I252" i="3"/>
  <c r="H252" i="3"/>
  <c r="G252" i="3"/>
  <c r="J251" i="3"/>
  <c r="I251" i="3"/>
  <c r="H251" i="3"/>
  <c r="G251" i="3"/>
  <c r="AC251" i="3" s="1"/>
  <c r="J250" i="3"/>
  <c r="I250" i="3"/>
  <c r="H250" i="3"/>
  <c r="G250" i="3"/>
  <c r="J249" i="3"/>
  <c r="I249" i="3"/>
  <c r="H249" i="3"/>
  <c r="G249" i="3"/>
  <c r="AC249" i="3" s="1"/>
  <c r="J248" i="3"/>
  <c r="I248" i="3"/>
  <c r="H248" i="3"/>
  <c r="G248" i="3"/>
  <c r="AC248" i="3" s="1"/>
  <c r="J247" i="3"/>
  <c r="AC247" i="3" s="1"/>
  <c r="I247" i="3"/>
  <c r="H247" i="3"/>
  <c r="G247" i="3"/>
  <c r="J246" i="3"/>
  <c r="I246" i="3"/>
  <c r="H246" i="3"/>
  <c r="G246" i="3"/>
  <c r="AC246" i="3" s="1"/>
  <c r="J245" i="3"/>
  <c r="I245" i="3"/>
  <c r="H245" i="3"/>
  <c r="G245" i="3"/>
  <c r="J244" i="3"/>
  <c r="I244" i="3"/>
  <c r="H244" i="3"/>
  <c r="G244" i="3"/>
  <c r="J243" i="3"/>
  <c r="I243" i="3"/>
  <c r="H243" i="3"/>
  <c r="G243" i="3"/>
  <c r="AC243" i="3" s="1"/>
  <c r="J242" i="3"/>
  <c r="I242" i="3"/>
  <c r="H242" i="3"/>
  <c r="G242" i="3"/>
  <c r="J241" i="3"/>
  <c r="I241" i="3"/>
  <c r="H241" i="3"/>
  <c r="G241" i="3"/>
  <c r="AC241" i="3" s="1"/>
  <c r="J240" i="3"/>
  <c r="I240" i="3"/>
  <c r="H240" i="3"/>
  <c r="G240" i="3"/>
  <c r="AC240" i="3" s="1"/>
  <c r="J239" i="3"/>
  <c r="I239" i="3"/>
  <c r="H239" i="3"/>
  <c r="G239" i="3"/>
  <c r="J238" i="3"/>
  <c r="I238" i="3"/>
  <c r="H238" i="3"/>
  <c r="G238" i="3"/>
  <c r="AC238" i="3" s="1"/>
  <c r="J237" i="3"/>
  <c r="I237" i="3"/>
  <c r="H237" i="3"/>
  <c r="G237" i="3"/>
  <c r="J236" i="3"/>
  <c r="I236" i="3"/>
  <c r="H236" i="3"/>
  <c r="G236" i="3"/>
  <c r="J235" i="3"/>
  <c r="I235" i="3"/>
  <c r="H235" i="3"/>
  <c r="G235" i="3"/>
  <c r="AC235" i="3" s="1"/>
  <c r="J234" i="3"/>
  <c r="I234" i="3"/>
  <c r="H234" i="3"/>
  <c r="G234" i="3"/>
  <c r="J233" i="3"/>
  <c r="I233" i="3"/>
  <c r="H233" i="3"/>
  <c r="G233" i="3"/>
  <c r="AC233" i="3" s="1"/>
  <c r="J232" i="3"/>
  <c r="I232" i="3"/>
  <c r="H232" i="3"/>
  <c r="G232" i="3"/>
  <c r="AC232" i="3" s="1"/>
  <c r="J231" i="3"/>
  <c r="I231" i="3"/>
  <c r="H231" i="3"/>
  <c r="G231" i="3"/>
  <c r="J230" i="3"/>
  <c r="I230" i="3"/>
  <c r="H230" i="3"/>
  <c r="G230" i="3"/>
  <c r="AC230" i="3" s="1"/>
  <c r="J229" i="3"/>
  <c r="I229" i="3"/>
  <c r="H229" i="3"/>
  <c r="G229" i="3"/>
  <c r="J228" i="3"/>
  <c r="I228" i="3"/>
  <c r="H228" i="3"/>
  <c r="G228" i="3"/>
  <c r="J227" i="3"/>
  <c r="I227" i="3"/>
  <c r="H227" i="3"/>
  <c r="G227" i="3"/>
  <c r="AC227" i="3" s="1"/>
  <c r="J226" i="3"/>
  <c r="I226" i="3"/>
  <c r="H226" i="3"/>
  <c r="G226" i="3"/>
  <c r="J225" i="3"/>
  <c r="I225" i="3"/>
  <c r="H225" i="3"/>
  <c r="G225" i="3"/>
  <c r="AC225" i="3" s="1"/>
  <c r="J224" i="3"/>
  <c r="I224" i="3"/>
  <c r="H224" i="3"/>
  <c r="G224" i="3"/>
  <c r="AC224" i="3" s="1"/>
  <c r="J223" i="3"/>
  <c r="I223" i="3"/>
  <c r="H223" i="3"/>
  <c r="G223" i="3"/>
  <c r="J222" i="3"/>
  <c r="I222" i="3"/>
  <c r="H222" i="3"/>
  <c r="G222" i="3"/>
  <c r="AC222" i="3" s="1"/>
  <c r="J221" i="3"/>
  <c r="I221" i="3"/>
  <c r="AC221" i="3" s="1"/>
  <c r="H221" i="3"/>
  <c r="G221" i="3"/>
  <c r="J220" i="3"/>
  <c r="I220" i="3"/>
  <c r="H220" i="3"/>
  <c r="G220" i="3"/>
  <c r="J219" i="3"/>
  <c r="I219" i="3"/>
  <c r="H219" i="3"/>
  <c r="G219" i="3"/>
  <c r="AC219" i="3" s="1"/>
  <c r="J218" i="3"/>
  <c r="I218" i="3"/>
  <c r="H218" i="3"/>
  <c r="G218" i="3"/>
  <c r="J217" i="3"/>
  <c r="I217" i="3"/>
  <c r="H217" i="3"/>
  <c r="G217" i="3"/>
  <c r="AC217" i="3" s="1"/>
  <c r="J216" i="3"/>
  <c r="I216" i="3"/>
  <c r="H216" i="3"/>
  <c r="G216" i="3"/>
  <c r="AC216" i="3" s="1"/>
  <c r="J215" i="3"/>
  <c r="I215" i="3"/>
  <c r="H215" i="3"/>
  <c r="G215" i="3"/>
  <c r="J214" i="3"/>
  <c r="I214" i="3"/>
  <c r="H214" i="3"/>
  <c r="G214" i="3"/>
  <c r="AC214" i="3" s="1"/>
  <c r="J213" i="3"/>
  <c r="I213" i="3"/>
  <c r="AC213" i="3" s="1"/>
  <c r="H213" i="3"/>
  <c r="G213" i="3"/>
  <c r="J212" i="3"/>
  <c r="I212" i="3"/>
  <c r="H212" i="3"/>
  <c r="G212" i="3"/>
  <c r="J211" i="3"/>
  <c r="I211" i="3"/>
  <c r="H211" i="3"/>
  <c r="G211" i="3"/>
  <c r="AC211" i="3" s="1"/>
  <c r="J210" i="3"/>
  <c r="I210" i="3"/>
  <c r="H210" i="3"/>
  <c r="G210" i="3"/>
  <c r="J209" i="3"/>
  <c r="I209" i="3"/>
  <c r="H209" i="3"/>
  <c r="G209" i="3"/>
  <c r="AC209" i="3" s="1"/>
  <c r="J208" i="3"/>
  <c r="I208" i="3"/>
  <c r="H208" i="3"/>
  <c r="G208" i="3"/>
  <c r="AC208" i="3" s="1"/>
  <c r="J207" i="3"/>
  <c r="I207" i="3"/>
  <c r="H207" i="3"/>
  <c r="G207" i="3"/>
  <c r="J206" i="3"/>
  <c r="I206" i="3"/>
  <c r="H206" i="3"/>
  <c r="G206" i="3"/>
  <c r="AC206" i="3" s="1"/>
  <c r="J205" i="3"/>
  <c r="I205" i="3"/>
  <c r="AC205" i="3" s="1"/>
  <c r="H205" i="3"/>
  <c r="G205" i="3"/>
  <c r="J204" i="3"/>
  <c r="I204" i="3"/>
  <c r="H204" i="3"/>
  <c r="G204" i="3"/>
  <c r="J203" i="3"/>
  <c r="I203" i="3"/>
  <c r="H203" i="3"/>
  <c r="G203" i="3"/>
  <c r="AC203" i="3" s="1"/>
  <c r="J202" i="3"/>
  <c r="I202" i="3"/>
  <c r="H202" i="3"/>
  <c r="G202" i="3"/>
  <c r="J201" i="3"/>
  <c r="I201" i="3"/>
  <c r="H201" i="3"/>
  <c r="G201" i="3"/>
  <c r="AC201" i="3" s="1"/>
  <c r="J200" i="3"/>
  <c r="I200" i="3"/>
  <c r="H200" i="3"/>
  <c r="G200" i="3"/>
  <c r="AC200" i="3" s="1"/>
  <c r="J199" i="3"/>
  <c r="I199" i="3"/>
  <c r="H199" i="3"/>
  <c r="G199" i="3"/>
  <c r="J198" i="3"/>
  <c r="I198" i="3"/>
  <c r="H198" i="3"/>
  <c r="G198" i="3"/>
  <c r="AC198" i="3" s="1"/>
  <c r="J197" i="3"/>
  <c r="I197" i="3"/>
  <c r="AC197" i="3" s="1"/>
  <c r="H197" i="3"/>
  <c r="G197" i="3"/>
  <c r="J196" i="3"/>
  <c r="I196" i="3"/>
  <c r="H196" i="3"/>
  <c r="G196" i="3"/>
  <c r="J195" i="3"/>
  <c r="I195" i="3"/>
  <c r="H195" i="3"/>
  <c r="G195" i="3"/>
  <c r="AC195" i="3" s="1"/>
  <c r="J194" i="3"/>
  <c r="I194" i="3"/>
  <c r="H194" i="3"/>
  <c r="G194" i="3"/>
  <c r="J193" i="3"/>
  <c r="I193" i="3"/>
  <c r="H193" i="3"/>
  <c r="G193" i="3"/>
  <c r="AC193" i="3" s="1"/>
  <c r="J192" i="3"/>
  <c r="I192" i="3"/>
  <c r="H192" i="3"/>
  <c r="G192" i="3"/>
  <c r="AC192" i="3" s="1"/>
  <c r="J191" i="3"/>
  <c r="I191" i="3"/>
  <c r="H191" i="3"/>
  <c r="G191" i="3"/>
  <c r="J190" i="3"/>
  <c r="I190" i="3"/>
  <c r="H190" i="3"/>
  <c r="G190" i="3"/>
  <c r="AC190" i="3" s="1"/>
  <c r="J189" i="3"/>
  <c r="I189" i="3"/>
  <c r="H189" i="3"/>
  <c r="G189" i="3"/>
  <c r="AC189" i="3" s="1"/>
  <c r="J188" i="3"/>
  <c r="I188" i="3"/>
  <c r="H188" i="3"/>
  <c r="G188" i="3"/>
  <c r="J187" i="3"/>
  <c r="I187" i="3"/>
  <c r="H187" i="3"/>
  <c r="G187" i="3"/>
  <c r="AC187" i="3" s="1"/>
  <c r="J186" i="3"/>
  <c r="I186" i="3"/>
  <c r="H186" i="3"/>
  <c r="G186" i="3"/>
  <c r="J185" i="3"/>
  <c r="I185" i="3"/>
  <c r="H185" i="3"/>
  <c r="G185" i="3"/>
  <c r="AC185" i="3" s="1"/>
  <c r="J184" i="3"/>
  <c r="I184" i="3"/>
  <c r="H184" i="3"/>
  <c r="G184" i="3"/>
  <c r="AC184" i="3" s="1"/>
  <c r="J183" i="3"/>
  <c r="I183" i="3"/>
  <c r="H183" i="3"/>
  <c r="G183" i="3"/>
  <c r="J182" i="3"/>
  <c r="I182" i="3"/>
  <c r="H182" i="3"/>
  <c r="G182" i="3"/>
  <c r="AC182" i="3" s="1"/>
  <c r="J181" i="3"/>
  <c r="I181" i="3"/>
  <c r="AC181" i="3" s="1"/>
  <c r="H181" i="3"/>
  <c r="G181" i="3"/>
  <c r="J180" i="3"/>
  <c r="I180" i="3"/>
  <c r="H180" i="3"/>
  <c r="G180" i="3"/>
  <c r="J179" i="3"/>
  <c r="I179" i="3"/>
  <c r="H179" i="3"/>
  <c r="G179" i="3"/>
  <c r="AC179" i="3" s="1"/>
  <c r="J178" i="3"/>
  <c r="I178" i="3"/>
  <c r="H178" i="3"/>
  <c r="G178" i="3"/>
  <c r="J177" i="3"/>
  <c r="I177" i="3"/>
  <c r="H177" i="3"/>
  <c r="G177" i="3"/>
  <c r="AC177" i="3" s="1"/>
  <c r="J176" i="3"/>
  <c r="I176" i="3"/>
  <c r="H176" i="3"/>
  <c r="G176" i="3"/>
  <c r="AC176" i="3" s="1"/>
  <c r="J175" i="3"/>
  <c r="I175" i="3"/>
  <c r="H175" i="3"/>
  <c r="G175" i="3"/>
  <c r="J174" i="3"/>
  <c r="I174" i="3"/>
  <c r="H174" i="3"/>
  <c r="G174" i="3"/>
  <c r="AC174" i="3" s="1"/>
  <c r="J173" i="3"/>
  <c r="I173" i="3"/>
  <c r="AC173" i="3" s="1"/>
  <c r="H173" i="3"/>
  <c r="G173" i="3"/>
  <c r="J172" i="3"/>
  <c r="I172" i="3"/>
  <c r="H172" i="3"/>
  <c r="G172" i="3"/>
  <c r="J171" i="3"/>
  <c r="I171" i="3"/>
  <c r="H171" i="3"/>
  <c r="G171" i="3"/>
  <c r="AC171" i="3" s="1"/>
  <c r="J170" i="3"/>
  <c r="I170" i="3"/>
  <c r="H170" i="3"/>
  <c r="G170" i="3"/>
  <c r="J169" i="3"/>
  <c r="I169" i="3"/>
  <c r="H169" i="3"/>
  <c r="G169" i="3"/>
  <c r="AC169" i="3" s="1"/>
  <c r="J168" i="3"/>
  <c r="I168" i="3"/>
  <c r="H168" i="3"/>
  <c r="G168" i="3"/>
  <c r="AC168" i="3" s="1"/>
  <c r="J167" i="3"/>
  <c r="I167" i="3"/>
  <c r="H167" i="3"/>
  <c r="G167" i="3"/>
  <c r="J166" i="3"/>
  <c r="I166" i="3"/>
  <c r="H166" i="3"/>
  <c r="G166" i="3"/>
  <c r="AC166" i="3" s="1"/>
  <c r="J165" i="3"/>
  <c r="I165" i="3"/>
  <c r="AC165" i="3" s="1"/>
  <c r="H165" i="3"/>
  <c r="G165" i="3"/>
  <c r="J164" i="3"/>
  <c r="I164" i="3"/>
  <c r="H164" i="3"/>
  <c r="G164" i="3"/>
  <c r="J163" i="3"/>
  <c r="I163" i="3"/>
  <c r="H163" i="3"/>
  <c r="G163" i="3"/>
  <c r="AC163" i="3" s="1"/>
  <c r="J162" i="3"/>
  <c r="I162" i="3"/>
  <c r="H162" i="3"/>
  <c r="G162" i="3"/>
  <c r="J161" i="3"/>
  <c r="I161" i="3"/>
  <c r="H161" i="3"/>
  <c r="G161" i="3"/>
  <c r="AC161" i="3" s="1"/>
  <c r="J160" i="3"/>
  <c r="I160" i="3"/>
  <c r="H160" i="3"/>
  <c r="G160" i="3"/>
  <c r="AC160" i="3" s="1"/>
  <c r="J159" i="3"/>
  <c r="I159" i="3"/>
  <c r="H159" i="3"/>
  <c r="G159" i="3"/>
  <c r="J158" i="3"/>
  <c r="I158" i="3"/>
  <c r="H158" i="3"/>
  <c r="G158" i="3"/>
  <c r="AC158" i="3" s="1"/>
  <c r="J157" i="3"/>
  <c r="I157" i="3"/>
  <c r="H157" i="3"/>
  <c r="G157" i="3"/>
  <c r="AC157" i="3" s="1"/>
  <c r="J156" i="3"/>
  <c r="I156" i="3"/>
  <c r="H156" i="3"/>
  <c r="G156" i="3"/>
  <c r="J155" i="3"/>
  <c r="I155" i="3"/>
  <c r="H155" i="3"/>
  <c r="G155" i="3"/>
  <c r="AC155" i="3" s="1"/>
  <c r="J154" i="3"/>
  <c r="I154" i="3"/>
  <c r="H154" i="3"/>
  <c r="G154" i="3"/>
  <c r="J153" i="3"/>
  <c r="I153" i="3"/>
  <c r="H153" i="3"/>
  <c r="G153" i="3"/>
  <c r="AC153" i="3" s="1"/>
  <c r="J152" i="3"/>
  <c r="I152" i="3"/>
  <c r="H152" i="3"/>
  <c r="G152" i="3"/>
  <c r="AC152" i="3" s="1"/>
  <c r="J151" i="3"/>
  <c r="I151" i="3"/>
  <c r="H151" i="3"/>
  <c r="G151" i="3"/>
  <c r="J150" i="3"/>
  <c r="I150" i="3"/>
  <c r="H150" i="3"/>
  <c r="G150" i="3"/>
  <c r="AC150" i="3" s="1"/>
  <c r="J149" i="3"/>
  <c r="I149" i="3"/>
  <c r="H149" i="3"/>
  <c r="G149" i="3"/>
  <c r="AC149" i="3" s="1"/>
  <c r="J148" i="3"/>
  <c r="I148" i="3"/>
  <c r="H148" i="3"/>
  <c r="G148" i="3"/>
  <c r="J147" i="3"/>
  <c r="I147" i="3"/>
  <c r="H147" i="3"/>
  <c r="G147" i="3"/>
  <c r="AC147" i="3" s="1"/>
  <c r="J146" i="3"/>
  <c r="I146" i="3"/>
  <c r="H146" i="3"/>
  <c r="G146" i="3"/>
  <c r="J145" i="3"/>
  <c r="I145" i="3"/>
  <c r="H145" i="3"/>
  <c r="G145" i="3"/>
  <c r="AC145" i="3" s="1"/>
  <c r="J144" i="3"/>
  <c r="I144" i="3"/>
  <c r="H144" i="3"/>
  <c r="G144" i="3"/>
  <c r="AC144" i="3" s="1"/>
  <c r="J143" i="3"/>
  <c r="I143" i="3"/>
  <c r="H143" i="3"/>
  <c r="G143" i="3"/>
  <c r="J142" i="3"/>
  <c r="I142" i="3"/>
  <c r="H142" i="3"/>
  <c r="G142" i="3"/>
  <c r="AC142" i="3" s="1"/>
  <c r="J141" i="3"/>
  <c r="I141" i="3"/>
  <c r="H141" i="3"/>
  <c r="G141" i="3"/>
  <c r="AC141" i="3" s="1"/>
  <c r="J140" i="3"/>
  <c r="I140" i="3"/>
  <c r="H140" i="3"/>
  <c r="G140" i="3"/>
  <c r="J139" i="3"/>
  <c r="I139" i="3"/>
  <c r="H139" i="3"/>
  <c r="G139" i="3"/>
  <c r="AC139" i="3" s="1"/>
  <c r="J138" i="3"/>
  <c r="I138" i="3"/>
  <c r="H138" i="3"/>
  <c r="G138" i="3"/>
  <c r="J137" i="3"/>
  <c r="I137" i="3"/>
  <c r="H137" i="3"/>
  <c r="G137" i="3"/>
  <c r="AC137" i="3" s="1"/>
  <c r="J136" i="3"/>
  <c r="I136" i="3"/>
  <c r="H136" i="3"/>
  <c r="G136" i="3"/>
  <c r="AC136" i="3" s="1"/>
  <c r="J135" i="3"/>
  <c r="I135" i="3"/>
  <c r="H135" i="3"/>
  <c r="G135" i="3"/>
  <c r="J134" i="3"/>
  <c r="I134" i="3"/>
  <c r="H134" i="3"/>
  <c r="G134" i="3"/>
  <c r="AC134" i="3" s="1"/>
  <c r="J133" i="3"/>
  <c r="I133" i="3"/>
  <c r="H133" i="3"/>
  <c r="G133" i="3"/>
  <c r="AC133" i="3" s="1"/>
  <c r="J132" i="3"/>
  <c r="I132" i="3"/>
  <c r="H132" i="3"/>
  <c r="G132" i="3"/>
  <c r="J131" i="3"/>
  <c r="I131" i="3"/>
  <c r="H131" i="3"/>
  <c r="G131" i="3"/>
  <c r="AC131" i="3" s="1"/>
  <c r="J130" i="3"/>
  <c r="I130" i="3"/>
  <c r="H130" i="3"/>
  <c r="G130" i="3"/>
  <c r="J129" i="3"/>
  <c r="I129" i="3"/>
  <c r="H129" i="3"/>
  <c r="G129" i="3"/>
  <c r="AC129" i="3" s="1"/>
  <c r="J128" i="3"/>
  <c r="I128" i="3"/>
  <c r="H128" i="3"/>
  <c r="G128" i="3"/>
  <c r="AC128" i="3" s="1"/>
  <c r="J127" i="3"/>
  <c r="I127" i="3"/>
  <c r="H127" i="3"/>
  <c r="G127" i="3"/>
  <c r="J126" i="3"/>
  <c r="I126" i="3"/>
  <c r="H126" i="3"/>
  <c r="G126" i="3"/>
  <c r="AC126" i="3" s="1"/>
  <c r="J125" i="3"/>
  <c r="I125" i="3"/>
  <c r="H125" i="3"/>
  <c r="G125" i="3"/>
  <c r="AC125" i="3" s="1"/>
  <c r="J124" i="3"/>
  <c r="I124" i="3"/>
  <c r="H124" i="3"/>
  <c r="G124" i="3"/>
  <c r="J123" i="3"/>
  <c r="I123" i="3"/>
  <c r="H123" i="3"/>
  <c r="G123" i="3"/>
  <c r="AC123" i="3" s="1"/>
  <c r="J122" i="3"/>
  <c r="I122" i="3"/>
  <c r="H122" i="3"/>
  <c r="G122" i="3"/>
  <c r="J121" i="3"/>
  <c r="I121" i="3"/>
  <c r="H121" i="3"/>
  <c r="G121" i="3"/>
  <c r="AC121" i="3" s="1"/>
  <c r="J120" i="3"/>
  <c r="I120" i="3"/>
  <c r="H120" i="3"/>
  <c r="G120" i="3"/>
  <c r="AC120" i="3" s="1"/>
  <c r="J119" i="3"/>
  <c r="I119" i="3"/>
  <c r="H119" i="3"/>
  <c r="G119" i="3"/>
  <c r="J118" i="3"/>
  <c r="I118" i="3"/>
  <c r="H118" i="3"/>
  <c r="G118" i="3"/>
  <c r="AC118" i="3" s="1"/>
  <c r="J117" i="3"/>
  <c r="I117" i="3"/>
  <c r="H117" i="3"/>
  <c r="G117" i="3"/>
  <c r="AC117" i="3" s="1"/>
  <c r="J116" i="3"/>
  <c r="I116" i="3"/>
  <c r="H116" i="3"/>
  <c r="G116" i="3"/>
  <c r="J115" i="3"/>
  <c r="I115" i="3"/>
  <c r="H115" i="3"/>
  <c r="G115" i="3"/>
  <c r="AC115" i="3" s="1"/>
  <c r="J114" i="3"/>
  <c r="I114" i="3"/>
  <c r="H114" i="3"/>
  <c r="G114" i="3"/>
  <c r="J113" i="3"/>
  <c r="I113" i="3"/>
  <c r="H113" i="3"/>
  <c r="G113" i="3"/>
  <c r="AC113" i="3" s="1"/>
  <c r="J112" i="3"/>
  <c r="I112" i="3"/>
  <c r="H112" i="3"/>
  <c r="G112" i="3"/>
  <c r="AC112" i="3" s="1"/>
  <c r="J111" i="3"/>
  <c r="I111" i="3"/>
  <c r="H111" i="3"/>
  <c r="G111" i="3"/>
  <c r="J110" i="3"/>
  <c r="I110" i="3"/>
  <c r="H110" i="3"/>
  <c r="G110" i="3"/>
  <c r="AC110" i="3" s="1"/>
  <c r="J109" i="3"/>
  <c r="I109" i="3"/>
  <c r="H109" i="3"/>
  <c r="G109" i="3"/>
  <c r="AC109" i="3" s="1"/>
  <c r="J108" i="3"/>
  <c r="I108" i="3"/>
  <c r="H108" i="3"/>
  <c r="G108" i="3"/>
  <c r="J107" i="3"/>
  <c r="I107" i="3"/>
  <c r="H107" i="3"/>
  <c r="G107" i="3"/>
  <c r="AC107" i="3" s="1"/>
  <c r="J106" i="3"/>
  <c r="I106" i="3"/>
  <c r="H106" i="3"/>
  <c r="G106" i="3"/>
  <c r="J105" i="3"/>
  <c r="I105" i="3"/>
  <c r="H105" i="3"/>
  <c r="G105" i="3"/>
  <c r="AC105" i="3" s="1"/>
  <c r="J104" i="3"/>
  <c r="I104" i="3"/>
  <c r="H104" i="3"/>
  <c r="G104" i="3"/>
  <c r="AC104" i="3" s="1"/>
  <c r="J103" i="3"/>
  <c r="I103" i="3"/>
  <c r="H103" i="3"/>
  <c r="G103" i="3"/>
  <c r="J102" i="3"/>
  <c r="I102" i="3"/>
  <c r="H102" i="3"/>
  <c r="G102" i="3"/>
  <c r="AC102" i="3" s="1"/>
  <c r="J101" i="3"/>
  <c r="I101" i="3"/>
  <c r="H101" i="3"/>
  <c r="G101" i="3"/>
  <c r="AC101" i="3" s="1"/>
  <c r="J100" i="3"/>
  <c r="I100" i="3"/>
  <c r="H100" i="3"/>
  <c r="G100" i="3"/>
  <c r="J99" i="3"/>
  <c r="I99" i="3"/>
  <c r="H99" i="3"/>
  <c r="G99" i="3"/>
  <c r="AC99" i="3" s="1"/>
  <c r="J98" i="3"/>
  <c r="I98" i="3"/>
  <c r="H98" i="3"/>
  <c r="G98" i="3"/>
  <c r="J97" i="3"/>
  <c r="I97" i="3"/>
  <c r="H97" i="3"/>
  <c r="G97" i="3"/>
  <c r="AC97" i="3" s="1"/>
  <c r="J96" i="3"/>
  <c r="I96" i="3"/>
  <c r="H96" i="3"/>
  <c r="G96" i="3"/>
  <c r="AC96" i="3" s="1"/>
  <c r="J95" i="3"/>
  <c r="I95" i="3"/>
  <c r="H95" i="3"/>
  <c r="G95" i="3"/>
  <c r="J94" i="3"/>
  <c r="I94" i="3"/>
  <c r="H94" i="3"/>
  <c r="G94" i="3"/>
  <c r="AC94" i="3" s="1"/>
  <c r="J93" i="3"/>
  <c r="I93" i="3"/>
  <c r="H93" i="3"/>
  <c r="G93" i="3"/>
  <c r="AC93" i="3" s="1"/>
  <c r="J92" i="3"/>
  <c r="I92" i="3"/>
  <c r="H92" i="3"/>
  <c r="G92" i="3"/>
  <c r="J91" i="3"/>
  <c r="I91" i="3"/>
  <c r="H91" i="3"/>
  <c r="G91" i="3"/>
  <c r="AC91" i="3" s="1"/>
  <c r="J90" i="3"/>
  <c r="I90" i="3"/>
  <c r="H90" i="3"/>
  <c r="G90" i="3"/>
  <c r="J89" i="3"/>
  <c r="I89" i="3"/>
  <c r="H89" i="3"/>
  <c r="G89" i="3"/>
  <c r="AC89" i="3" s="1"/>
  <c r="J88" i="3"/>
  <c r="I88" i="3"/>
  <c r="H88" i="3"/>
  <c r="G88" i="3"/>
  <c r="AC88" i="3" s="1"/>
  <c r="J87" i="3"/>
  <c r="I87" i="3"/>
  <c r="H87" i="3"/>
  <c r="G87" i="3"/>
  <c r="J86" i="3"/>
  <c r="I86" i="3"/>
  <c r="H86" i="3"/>
  <c r="G86" i="3"/>
  <c r="AC86" i="3" s="1"/>
  <c r="J85" i="3"/>
  <c r="I85" i="3"/>
  <c r="H85" i="3"/>
  <c r="AC85" i="3" s="1"/>
  <c r="G85" i="3"/>
  <c r="J84" i="3"/>
  <c r="I84" i="3"/>
  <c r="H84" i="3"/>
  <c r="G84" i="3"/>
  <c r="J83" i="3"/>
  <c r="I83" i="3"/>
  <c r="H83" i="3"/>
  <c r="G83" i="3"/>
  <c r="AC83" i="3" s="1"/>
  <c r="J82" i="3"/>
  <c r="I82" i="3"/>
  <c r="H82" i="3"/>
  <c r="G82" i="3"/>
  <c r="J81" i="3"/>
  <c r="I81" i="3"/>
  <c r="H81" i="3"/>
  <c r="G81" i="3"/>
  <c r="AC81" i="3" s="1"/>
  <c r="J80" i="3"/>
  <c r="I80" i="3"/>
  <c r="H80" i="3"/>
  <c r="G80" i="3"/>
  <c r="AC80" i="3" s="1"/>
  <c r="J79" i="3"/>
  <c r="I79" i="3"/>
  <c r="H79" i="3"/>
  <c r="G79" i="3"/>
  <c r="J78" i="3"/>
  <c r="I78" i="3"/>
  <c r="H78" i="3"/>
  <c r="G78" i="3"/>
  <c r="AC78" i="3" s="1"/>
  <c r="J77" i="3"/>
  <c r="I77" i="3"/>
  <c r="H77" i="3"/>
  <c r="G77" i="3"/>
  <c r="AC77" i="3" s="1"/>
  <c r="J76" i="3"/>
  <c r="I76" i="3"/>
  <c r="H76" i="3"/>
  <c r="G76" i="3"/>
  <c r="J75" i="3"/>
  <c r="I75" i="3"/>
  <c r="H75" i="3"/>
  <c r="G75" i="3"/>
  <c r="AC75" i="3" s="1"/>
  <c r="J74" i="3"/>
  <c r="I74" i="3"/>
  <c r="H74" i="3"/>
  <c r="G74" i="3"/>
  <c r="J73" i="3"/>
  <c r="I73" i="3"/>
  <c r="H73" i="3"/>
  <c r="G73" i="3"/>
  <c r="AC73" i="3" s="1"/>
  <c r="J72" i="3"/>
  <c r="I72" i="3"/>
  <c r="H72" i="3"/>
  <c r="G72" i="3"/>
  <c r="AC72" i="3" s="1"/>
  <c r="J71" i="3"/>
  <c r="I71" i="3"/>
  <c r="H71" i="3"/>
  <c r="G71" i="3"/>
  <c r="J70" i="3"/>
  <c r="I70" i="3"/>
  <c r="H70" i="3"/>
  <c r="G70" i="3"/>
  <c r="AC70" i="3" s="1"/>
  <c r="J69" i="3"/>
  <c r="I69" i="3"/>
  <c r="H69" i="3"/>
  <c r="G69" i="3"/>
  <c r="AC69" i="3" s="1"/>
  <c r="J68" i="3"/>
  <c r="I68" i="3"/>
  <c r="H68" i="3"/>
  <c r="G68" i="3"/>
  <c r="J67" i="3"/>
  <c r="I67" i="3"/>
  <c r="H67" i="3"/>
  <c r="G67" i="3"/>
  <c r="AC67" i="3" s="1"/>
  <c r="J66" i="3"/>
  <c r="I66" i="3"/>
  <c r="H66" i="3"/>
  <c r="G66" i="3"/>
  <c r="J65" i="3"/>
  <c r="I65" i="3"/>
  <c r="H65" i="3"/>
  <c r="G65" i="3"/>
  <c r="AC65" i="3" s="1"/>
  <c r="J64" i="3"/>
  <c r="I64" i="3"/>
  <c r="H64" i="3"/>
  <c r="G64" i="3"/>
  <c r="AC64" i="3" s="1"/>
  <c r="J63" i="3"/>
  <c r="I63" i="3"/>
  <c r="H63" i="3"/>
  <c r="G63" i="3"/>
  <c r="J62" i="3"/>
  <c r="I62" i="3"/>
  <c r="H62" i="3"/>
  <c r="G62" i="3"/>
  <c r="AC62" i="3" s="1"/>
  <c r="J61" i="3"/>
  <c r="I61" i="3"/>
  <c r="H61" i="3"/>
  <c r="G61" i="3"/>
  <c r="AC61" i="3" s="1"/>
  <c r="J60" i="3"/>
  <c r="I60" i="3"/>
  <c r="H60" i="3"/>
  <c r="G60" i="3"/>
  <c r="J59" i="3"/>
  <c r="I59" i="3"/>
  <c r="H59" i="3"/>
  <c r="G59" i="3"/>
  <c r="AC59" i="3" s="1"/>
  <c r="J58" i="3"/>
  <c r="I58" i="3"/>
  <c r="H58" i="3"/>
  <c r="G58" i="3"/>
  <c r="J57" i="3"/>
  <c r="I57" i="3"/>
  <c r="H57" i="3"/>
  <c r="G57" i="3"/>
  <c r="AC57" i="3" s="1"/>
  <c r="J56" i="3"/>
  <c r="I56" i="3"/>
  <c r="H56" i="3"/>
  <c r="G56" i="3"/>
  <c r="AC56" i="3" s="1"/>
  <c r="J55" i="3"/>
  <c r="I55" i="3"/>
  <c r="H55" i="3"/>
  <c r="G55" i="3"/>
  <c r="J54" i="3"/>
  <c r="I54" i="3"/>
  <c r="H54" i="3"/>
  <c r="G54" i="3"/>
  <c r="AC54" i="3" s="1"/>
  <c r="J53" i="3"/>
  <c r="I53" i="3"/>
  <c r="H53" i="3"/>
  <c r="G53" i="3"/>
  <c r="AC53" i="3" s="1"/>
  <c r="J52" i="3"/>
  <c r="I52" i="3"/>
  <c r="H52" i="3"/>
  <c r="G52" i="3"/>
  <c r="J51" i="3"/>
  <c r="I51" i="3"/>
  <c r="H51" i="3"/>
  <c r="G51" i="3"/>
  <c r="AC51" i="3" s="1"/>
  <c r="J50" i="3"/>
  <c r="I50" i="3"/>
  <c r="H50" i="3"/>
  <c r="G50" i="3"/>
  <c r="J49" i="3"/>
  <c r="I49" i="3"/>
  <c r="H49" i="3"/>
  <c r="G49" i="3"/>
  <c r="AC49" i="3" s="1"/>
  <c r="J48" i="3"/>
  <c r="I48" i="3"/>
  <c r="H48" i="3"/>
  <c r="G48" i="3"/>
  <c r="AC48" i="3" s="1"/>
  <c r="J47" i="3"/>
  <c r="I47" i="3"/>
  <c r="H47" i="3"/>
  <c r="G47" i="3"/>
  <c r="J46" i="3"/>
  <c r="I46" i="3"/>
  <c r="H46" i="3"/>
  <c r="G46" i="3"/>
  <c r="AC46" i="3" s="1"/>
  <c r="J45" i="3"/>
  <c r="I45" i="3"/>
  <c r="H45" i="3"/>
  <c r="G45" i="3"/>
  <c r="AC45" i="3" s="1"/>
  <c r="J44" i="3"/>
  <c r="I44" i="3"/>
  <c r="H44" i="3"/>
  <c r="G44" i="3"/>
  <c r="J43" i="3"/>
  <c r="I43" i="3"/>
  <c r="H43" i="3"/>
  <c r="G43" i="3"/>
  <c r="AC43" i="3" s="1"/>
  <c r="J42" i="3"/>
  <c r="I42" i="3"/>
  <c r="H42" i="3"/>
  <c r="G42" i="3"/>
  <c r="J41" i="3"/>
  <c r="I41" i="3"/>
  <c r="H41" i="3"/>
  <c r="G41" i="3"/>
  <c r="AC41" i="3" s="1"/>
  <c r="J40" i="3"/>
  <c r="I40" i="3"/>
  <c r="H40" i="3"/>
  <c r="G40" i="3"/>
  <c r="AC40" i="3" s="1"/>
  <c r="J39" i="3"/>
  <c r="I39" i="3"/>
  <c r="H39" i="3"/>
  <c r="G39" i="3"/>
  <c r="J38" i="3"/>
  <c r="I38" i="3"/>
  <c r="H38" i="3"/>
  <c r="G38" i="3"/>
  <c r="AC38" i="3" s="1"/>
  <c r="J37" i="3"/>
  <c r="I37" i="3"/>
  <c r="AC37" i="3" s="1"/>
  <c r="H37" i="3"/>
  <c r="G37" i="3"/>
  <c r="J36" i="3"/>
  <c r="I36" i="3"/>
  <c r="H36" i="3"/>
  <c r="G36" i="3"/>
  <c r="J35" i="3"/>
  <c r="I35" i="3"/>
  <c r="H35" i="3"/>
  <c r="G35" i="3"/>
  <c r="AC35" i="3" s="1"/>
  <c r="J34" i="3"/>
  <c r="I34" i="3"/>
  <c r="H34" i="3"/>
  <c r="G34" i="3"/>
  <c r="J33" i="3"/>
  <c r="I33" i="3"/>
  <c r="H33" i="3"/>
  <c r="G33" i="3"/>
  <c r="AC33" i="3" s="1"/>
  <c r="J32" i="3"/>
  <c r="I32" i="3"/>
  <c r="H32" i="3"/>
  <c r="G32" i="3"/>
  <c r="AC32" i="3" s="1"/>
  <c r="J31" i="3"/>
  <c r="I31" i="3"/>
  <c r="H31" i="3"/>
  <c r="G31" i="3"/>
  <c r="J30" i="3"/>
  <c r="I30" i="3"/>
  <c r="H30" i="3"/>
  <c r="G30" i="3"/>
  <c r="AC30" i="3" s="1"/>
  <c r="J29" i="3"/>
  <c r="I29" i="3"/>
  <c r="H29" i="3"/>
  <c r="G29" i="3"/>
  <c r="AC29" i="3" s="1"/>
  <c r="J28" i="3"/>
  <c r="I28" i="3"/>
  <c r="H28" i="3"/>
  <c r="G28" i="3"/>
  <c r="J27" i="3"/>
  <c r="I27" i="3"/>
  <c r="H27" i="3"/>
  <c r="G27" i="3"/>
  <c r="AC27" i="3" s="1"/>
  <c r="J26" i="3"/>
  <c r="I26" i="3"/>
  <c r="H26" i="3"/>
  <c r="G26" i="3"/>
  <c r="J25" i="3"/>
  <c r="I25" i="3"/>
  <c r="H25" i="3"/>
  <c r="G25" i="3"/>
  <c r="AC25" i="3" s="1"/>
  <c r="J24" i="3"/>
  <c r="I24" i="3"/>
  <c r="H24" i="3"/>
  <c r="G24" i="3"/>
  <c r="AC24" i="3" s="1"/>
  <c r="J23" i="3"/>
  <c r="I23" i="3"/>
  <c r="H23" i="3"/>
  <c r="G23" i="3"/>
  <c r="J22" i="3"/>
  <c r="I22" i="3"/>
  <c r="H22" i="3"/>
  <c r="G22" i="3"/>
  <c r="AC22" i="3" s="1"/>
  <c r="J21" i="3"/>
  <c r="I21" i="3"/>
  <c r="H21" i="3"/>
  <c r="G21" i="3"/>
  <c r="AC21" i="3" s="1"/>
  <c r="J20" i="3"/>
  <c r="I20" i="3"/>
  <c r="H20" i="3"/>
  <c r="G20" i="3"/>
  <c r="J19" i="3"/>
  <c r="I19" i="3"/>
  <c r="H19" i="3"/>
  <c r="G19" i="3"/>
  <c r="AC19" i="3" s="1"/>
  <c r="J18" i="3"/>
  <c r="I18" i="3"/>
  <c r="H18" i="3"/>
  <c r="G18" i="3"/>
  <c r="J17" i="3"/>
  <c r="I17" i="3"/>
  <c r="H17" i="3"/>
  <c r="G17" i="3"/>
  <c r="AC17" i="3" s="1"/>
  <c r="J16" i="3"/>
  <c r="I16" i="3"/>
  <c r="H16" i="3"/>
  <c r="G16" i="3"/>
  <c r="AC16" i="3" s="1"/>
  <c r="J15" i="3"/>
  <c r="I15" i="3"/>
  <c r="H15" i="3"/>
  <c r="G15" i="3"/>
  <c r="J14" i="3"/>
  <c r="I14" i="3"/>
  <c r="H14" i="3"/>
  <c r="G14" i="3"/>
  <c r="AC14" i="3" s="1"/>
  <c r="J13" i="3"/>
  <c r="I13" i="3"/>
  <c r="H13" i="3"/>
  <c r="G13" i="3"/>
  <c r="AC13" i="3" s="1"/>
  <c r="J12" i="3"/>
  <c r="I12" i="3"/>
  <c r="H12" i="3"/>
  <c r="G12" i="3"/>
  <c r="J11" i="3"/>
  <c r="I11" i="3"/>
  <c r="H11" i="3"/>
  <c r="G11" i="3"/>
  <c r="AC11" i="3" s="1"/>
  <c r="J10" i="3"/>
  <c r="I10" i="3"/>
  <c r="H10" i="3"/>
  <c r="G10" i="3"/>
  <c r="J9" i="3"/>
  <c r="I9" i="3"/>
  <c r="H9" i="3"/>
  <c r="AC9" i="3" s="1"/>
  <c r="G9" i="3"/>
  <c r="J8" i="3"/>
  <c r="I8" i="3"/>
  <c r="H8" i="3"/>
  <c r="G8" i="3"/>
  <c r="AC8" i="3" s="1"/>
  <c r="J7" i="3"/>
  <c r="AC7" i="3" s="1"/>
  <c r="I7" i="3"/>
  <c r="H7" i="3"/>
  <c r="G7" i="3"/>
  <c r="J6" i="3"/>
  <c r="I6" i="3"/>
  <c r="H6" i="3"/>
  <c r="G6" i="3"/>
  <c r="AC6" i="3" s="1"/>
  <c r="J5" i="3"/>
  <c r="I5" i="3"/>
  <c r="H5" i="3"/>
  <c r="G5" i="3"/>
  <c r="AC5" i="3" s="1"/>
  <c r="J4" i="3"/>
  <c r="I4" i="3"/>
  <c r="H4" i="3"/>
  <c r="G4" i="3"/>
  <c r="G5" i="4"/>
  <c r="B5" i="5" s="1"/>
  <c r="H5" i="4"/>
  <c r="C5" i="5" s="1"/>
  <c r="I5" i="4"/>
  <c r="D5" i="5" s="1"/>
  <c r="J5" i="4"/>
  <c r="E5" i="5" s="1"/>
  <c r="G6" i="4"/>
  <c r="B6" i="5" s="1"/>
  <c r="H6" i="4"/>
  <c r="C6" i="5" s="1"/>
  <c r="I6" i="4"/>
  <c r="D6" i="5" s="1"/>
  <c r="J6" i="4"/>
  <c r="E6" i="5" s="1"/>
  <c r="G7" i="4"/>
  <c r="B7" i="5" s="1"/>
  <c r="H7" i="4"/>
  <c r="C7" i="5" s="1"/>
  <c r="I7" i="4"/>
  <c r="D7" i="5" s="1"/>
  <c r="J7" i="4"/>
  <c r="E7" i="5" s="1"/>
  <c r="G8" i="4"/>
  <c r="B8" i="5" s="1"/>
  <c r="H8" i="4"/>
  <c r="C8" i="5" s="1"/>
  <c r="I8" i="4"/>
  <c r="D8" i="5" s="1"/>
  <c r="J8" i="4"/>
  <c r="E8" i="5" s="1"/>
  <c r="G9" i="4"/>
  <c r="B9" i="5" s="1"/>
  <c r="H9" i="4"/>
  <c r="C9" i="5" s="1"/>
  <c r="I9" i="4"/>
  <c r="D9" i="5" s="1"/>
  <c r="J9" i="4"/>
  <c r="E9" i="5" s="1"/>
  <c r="G10" i="4"/>
  <c r="B10" i="5" s="1"/>
  <c r="H10" i="4"/>
  <c r="C10" i="5" s="1"/>
  <c r="I10" i="4"/>
  <c r="D10" i="5" s="1"/>
  <c r="J10" i="4"/>
  <c r="E10" i="5" s="1"/>
  <c r="G11" i="4"/>
  <c r="B11" i="5" s="1"/>
  <c r="H11" i="4"/>
  <c r="C11" i="5" s="1"/>
  <c r="I11" i="4"/>
  <c r="D11" i="5" s="1"/>
  <c r="J11" i="4"/>
  <c r="E11" i="5" s="1"/>
  <c r="G12" i="4"/>
  <c r="B12" i="5" s="1"/>
  <c r="H12" i="4"/>
  <c r="C12" i="5" s="1"/>
  <c r="I12" i="4"/>
  <c r="D12" i="5" s="1"/>
  <c r="J12" i="4"/>
  <c r="E12" i="5" s="1"/>
  <c r="G13" i="4"/>
  <c r="B13" i="5" s="1"/>
  <c r="H13" i="4"/>
  <c r="C13" i="5" s="1"/>
  <c r="I13" i="4"/>
  <c r="D13" i="5" s="1"/>
  <c r="J13" i="4"/>
  <c r="E13" i="5" s="1"/>
  <c r="G14" i="4"/>
  <c r="B14" i="5" s="1"/>
  <c r="H14" i="4"/>
  <c r="C14" i="5" s="1"/>
  <c r="I14" i="4"/>
  <c r="D14" i="5" s="1"/>
  <c r="J14" i="4"/>
  <c r="E14" i="5" s="1"/>
  <c r="G15" i="4"/>
  <c r="B15" i="5" s="1"/>
  <c r="H15" i="4"/>
  <c r="C15" i="5" s="1"/>
  <c r="I15" i="4"/>
  <c r="D15" i="5" s="1"/>
  <c r="J15" i="4"/>
  <c r="E15" i="5" s="1"/>
  <c r="G16" i="4"/>
  <c r="B16" i="5" s="1"/>
  <c r="H16" i="4"/>
  <c r="C16" i="5" s="1"/>
  <c r="I16" i="4"/>
  <c r="D16" i="5" s="1"/>
  <c r="J16" i="4"/>
  <c r="E16" i="5" s="1"/>
  <c r="G17" i="4"/>
  <c r="B17" i="5" s="1"/>
  <c r="H17" i="4"/>
  <c r="C17" i="5" s="1"/>
  <c r="I17" i="4"/>
  <c r="D17" i="5" s="1"/>
  <c r="J17" i="4"/>
  <c r="E17" i="5" s="1"/>
  <c r="G18" i="4"/>
  <c r="B18" i="5" s="1"/>
  <c r="H18" i="4"/>
  <c r="C18" i="5" s="1"/>
  <c r="I18" i="4"/>
  <c r="D18" i="5" s="1"/>
  <c r="J18" i="4"/>
  <c r="E18" i="5" s="1"/>
  <c r="G19" i="4"/>
  <c r="B19" i="5" s="1"/>
  <c r="H19" i="4"/>
  <c r="C19" i="5" s="1"/>
  <c r="I19" i="4"/>
  <c r="D19" i="5" s="1"/>
  <c r="J19" i="4"/>
  <c r="E19" i="5" s="1"/>
  <c r="G20" i="4"/>
  <c r="B20" i="5" s="1"/>
  <c r="H20" i="4"/>
  <c r="C20" i="5" s="1"/>
  <c r="I20" i="4"/>
  <c r="D20" i="5" s="1"/>
  <c r="J20" i="4"/>
  <c r="G21" i="4"/>
  <c r="B21" i="5" s="1"/>
  <c r="H21" i="4"/>
  <c r="C21" i="5" s="1"/>
  <c r="I21" i="4"/>
  <c r="D21" i="5" s="1"/>
  <c r="J21" i="4"/>
  <c r="E21" i="5" s="1"/>
  <c r="G22" i="4"/>
  <c r="B22" i="5" s="1"/>
  <c r="H22" i="4"/>
  <c r="C22" i="5" s="1"/>
  <c r="I22" i="4"/>
  <c r="D22" i="5" s="1"/>
  <c r="J22" i="4"/>
  <c r="E22" i="5" s="1"/>
  <c r="G23" i="4"/>
  <c r="B23" i="5" s="1"/>
  <c r="H23" i="4"/>
  <c r="C23" i="5" s="1"/>
  <c r="I23" i="4"/>
  <c r="D23" i="5" s="1"/>
  <c r="J23" i="4"/>
  <c r="E23" i="5" s="1"/>
  <c r="G24" i="4"/>
  <c r="B24" i="5" s="1"/>
  <c r="H24" i="4"/>
  <c r="C24" i="5" s="1"/>
  <c r="I24" i="4"/>
  <c r="D24" i="5" s="1"/>
  <c r="J24" i="4"/>
  <c r="E24" i="5" s="1"/>
  <c r="G25" i="4"/>
  <c r="B25" i="5" s="1"/>
  <c r="H25" i="4"/>
  <c r="C25" i="5" s="1"/>
  <c r="I25" i="4"/>
  <c r="D25" i="5" s="1"/>
  <c r="J25" i="4"/>
  <c r="E25" i="5" s="1"/>
  <c r="G26" i="4"/>
  <c r="B26" i="5" s="1"/>
  <c r="H26" i="4"/>
  <c r="C26" i="5" s="1"/>
  <c r="I26" i="4"/>
  <c r="D26" i="5" s="1"/>
  <c r="J26" i="4"/>
  <c r="E26" i="5" s="1"/>
  <c r="G27" i="4"/>
  <c r="B27" i="5" s="1"/>
  <c r="H27" i="4"/>
  <c r="C27" i="5" s="1"/>
  <c r="I27" i="4"/>
  <c r="D27" i="5" s="1"/>
  <c r="J27" i="4"/>
  <c r="E27" i="5" s="1"/>
  <c r="G28" i="4"/>
  <c r="B28" i="5" s="1"/>
  <c r="H28" i="4"/>
  <c r="C28" i="5" s="1"/>
  <c r="I28" i="4"/>
  <c r="D28" i="5" s="1"/>
  <c r="J28" i="4"/>
  <c r="E28" i="5" s="1"/>
  <c r="G29" i="4"/>
  <c r="B29" i="5" s="1"/>
  <c r="H29" i="4"/>
  <c r="C29" i="5" s="1"/>
  <c r="I29" i="4"/>
  <c r="D29" i="5" s="1"/>
  <c r="J29" i="4"/>
  <c r="E29" i="5" s="1"/>
  <c r="G30" i="4"/>
  <c r="B30" i="5" s="1"/>
  <c r="H30" i="4"/>
  <c r="C30" i="5" s="1"/>
  <c r="I30" i="4"/>
  <c r="D30" i="5" s="1"/>
  <c r="J30" i="4"/>
  <c r="E30" i="5" s="1"/>
  <c r="G31" i="4"/>
  <c r="B31" i="5" s="1"/>
  <c r="H31" i="4"/>
  <c r="C31" i="5" s="1"/>
  <c r="I31" i="4"/>
  <c r="D31" i="5" s="1"/>
  <c r="J31" i="4"/>
  <c r="E31" i="5" s="1"/>
  <c r="G32" i="4"/>
  <c r="B32" i="5" s="1"/>
  <c r="H32" i="4"/>
  <c r="C32" i="5" s="1"/>
  <c r="I32" i="4"/>
  <c r="D32" i="5" s="1"/>
  <c r="J32" i="4"/>
  <c r="E32" i="5" s="1"/>
  <c r="G33" i="4"/>
  <c r="B33" i="5" s="1"/>
  <c r="H33" i="4"/>
  <c r="C33" i="5" s="1"/>
  <c r="I33" i="4"/>
  <c r="D33" i="5" s="1"/>
  <c r="J33" i="4"/>
  <c r="E33" i="5" s="1"/>
  <c r="G34" i="4"/>
  <c r="B34" i="5" s="1"/>
  <c r="H34" i="4"/>
  <c r="C34" i="5" s="1"/>
  <c r="I34" i="4"/>
  <c r="D34" i="5" s="1"/>
  <c r="J34" i="4"/>
  <c r="E34" i="5" s="1"/>
  <c r="G35" i="4"/>
  <c r="B35" i="5" s="1"/>
  <c r="H35" i="4"/>
  <c r="C35" i="5" s="1"/>
  <c r="I35" i="4"/>
  <c r="D35" i="5" s="1"/>
  <c r="J35" i="4"/>
  <c r="E35" i="5" s="1"/>
  <c r="G36" i="4"/>
  <c r="B36" i="5" s="1"/>
  <c r="H36" i="4"/>
  <c r="C36" i="5" s="1"/>
  <c r="I36" i="4"/>
  <c r="D36" i="5" s="1"/>
  <c r="J36" i="4"/>
  <c r="E36" i="5" s="1"/>
  <c r="G37" i="4"/>
  <c r="B37" i="5" s="1"/>
  <c r="H37" i="4"/>
  <c r="C37" i="5" s="1"/>
  <c r="I37" i="4"/>
  <c r="D37" i="5" s="1"/>
  <c r="J37" i="4"/>
  <c r="E37" i="5" s="1"/>
  <c r="G38" i="4"/>
  <c r="B38" i="5" s="1"/>
  <c r="H38" i="4"/>
  <c r="C38" i="5" s="1"/>
  <c r="I38" i="4"/>
  <c r="D38" i="5" s="1"/>
  <c r="J38" i="4"/>
  <c r="E38" i="5" s="1"/>
  <c r="G39" i="4"/>
  <c r="B39" i="5" s="1"/>
  <c r="H39" i="4"/>
  <c r="C39" i="5" s="1"/>
  <c r="I39" i="4"/>
  <c r="D39" i="5" s="1"/>
  <c r="J39" i="4"/>
  <c r="E39" i="5" s="1"/>
  <c r="G40" i="4"/>
  <c r="B40" i="5" s="1"/>
  <c r="H40" i="4"/>
  <c r="C40" i="5" s="1"/>
  <c r="I40" i="4"/>
  <c r="D40" i="5" s="1"/>
  <c r="J40" i="4"/>
  <c r="E40" i="5" s="1"/>
  <c r="G41" i="4"/>
  <c r="B41" i="5" s="1"/>
  <c r="H41" i="4"/>
  <c r="C41" i="5" s="1"/>
  <c r="I41" i="4"/>
  <c r="D41" i="5" s="1"/>
  <c r="J41" i="4"/>
  <c r="E41" i="5" s="1"/>
  <c r="G42" i="4"/>
  <c r="B42" i="5" s="1"/>
  <c r="H42" i="4"/>
  <c r="C42" i="5" s="1"/>
  <c r="I42" i="4"/>
  <c r="D42" i="5" s="1"/>
  <c r="J42" i="4"/>
  <c r="E42" i="5" s="1"/>
  <c r="G43" i="4"/>
  <c r="B43" i="5" s="1"/>
  <c r="H43" i="4"/>
  <c r="C43" i="5" s="1"/>
  <c r="I43" i="4"/>
  <c r="D43" i="5" s="1"/>
  <c r="J43" i="4"/>
  <c r="E43" i="5" s="1"/>
  <c r="G44" i="4"/>
  <c r="B44" i="5" s="1"/>
  <c r="H44" i="4"/>
  <c r="C44" i="5" s="1"/>
  <c r="I44" i="4"/>
  <c r="D44" i="5" s="1"/>
  <c r="J44" i="4"/>
  <c r="E44" i="5" s="1"/>
  <c r="G45" i="4"/>
  <c r="B45" i="5" s="1"/>
  <c r="H45" i="4"/>
  <c r="C45" i="5" s="1"/>
  <c r="I45" i="4"/>
  <c r="D45" i="5" s="1"/>
  <c r="J45" i="4"/>
  <c r="E45" i="5" s="1"/>
  <c r="G46" i="4"/>
  <c r="B46" i="5" s="1"/>
  <c r="H46" i="4"/>
  <c r="C46" i="5" s="1"/>
  <c r="I46" i="4"/>
  <c r="D46" i="5" s="1"/>
  <c r="J46" i="4"/>
  <c r="E46" i="5" s="1"/>
  <c r="G47" i="4"/>
  <c r="B47" i="5" s="1"/>
  <c r="H47" i="4"/>
  <c r="C47" i="5" s="1"/>
  <c r="I47" i="4"/>
  <c r="D47" i="5" s="1"/>
  <c r="J47" i="4"/>
  <c r="E47" i="5" s="1"/>
  <c r="G48" i="4"/>
  <c r="B48" i="5" s="1"/>
  <c r="H48" i="4"/>
  <c r="C48" i="5" s="1"/>
  <c r="I48" i="4"/>
  <c r="D48" i="5" s="1"/>
  <c r="J48" i="4"/>
  <c r="E48" i="5" s="1"/>
  <c r="G49" i="4"/>
  <c r="B49" i="5" s="1"/>
  <c r="H49" i="4"/>
  <c r="C49" i="5" s="1"/>
  <c r="I49" i="4"/>
  <c r="D49" i="5" s="1"/>
  <c r="J49" i="4"/>
  <c r="E49" i="5" s="1"/>
  <c r="G50" i="4"/>
  <c r="B50" i="5" s="1"/>
  <c r="H50" i="4"/>
  <c r="I50" i="4"/>
  <c r="D50" i="5" s="1"/>
  <c r="J50" i="4"/>
  <c r="E50" i="5" s="1"/>
  <c r="G51" i="4"/>
  <c r="B51" i="5" s="1"/>
  <c r="H51" i="4"/>
  <c r="C51" i="5" s="1"/>
  <c r="I51" i="4"/>
  <c r="D51" i="5" s="1"/>
  <c r="J51" i="4"/>
  <c r="E51" i="5" s="1"/>
  <c r="G52" i="4"/>
  <c r="B52" i="5" s="1"/>
  <c r="H52" i="4"/>
  <c r="C52" i="5" s="1"/>
  <c r="I52" i="4"/>
  <c r="D52" i="5" s="1"/>
  <c r="J52" i="4"/>
  <c r="E52" i="5" s="1"/>
  <c r="G53" i="4"/>
  <c r="B53" i="5" s="1"/>
  <c r="H53" i="4"/>
  <c r="C53" i="5" s="1"/>
  <c r="I53" i="4"/>
  <c r="D53" i="5" s="1"/>
  <c r="J53" i="4"/>
  <c r="E53" i="5" s="1"/>
  <c r="G54" i="4"/>
  <c r="B54" i="5" s="1"/>
  <c r="H54" i="4"/>
  <c r="C54" i="5" s="1"/>
  <c r="I54" i="4"/>
  <c r="D54" i="5" s="1"/>
  <c r="J54" i="4"/>
  <c r="E54" i="5" s="1"/>
  <c r="G55" i="4"/>
  <c r="B55" i="5" s="1"/>
  <c r="H55" i="4"/>
  <c r="C55" i="5" s="1"/>
  <c r="I55" i="4"/>
  <c r="D55" i="5" s="1"/>
  <c r="J55" i="4"/>
  <c r="E55" i="5" s="1"/>
  <c r="G56" i="4"/>
  <c r="B56" i="5" s="1"/>
  <c r="H56" i="4"/>
  <c r="C56" i="5" s="1"/>
  <c r="I56" i="4"/>
  <c r="D56" i="5" s="1"/>
  <c r="J56" i="4"/>
  <c r="E56" i="5" s="1"/>
  <c r="G57" i="4"/>
  <c r="B57" i="5" s="1"/>
  <c r="H57" i="4"/>
  <c r="C57" i="5" s="1"/>
  <c r="I57" i="4"/>
  <c r="D57" i="5" s="1"/>
  <c r="J57" i="4"/>
  <c r="E57" i="5" s="1"/>
  <c r="G58" i="4"/>
  <c r="B58" i="5" s="1"/>
  <c r="H58" i="4"/>
  <c r="C58" i="5" s="1"/>
  <c r="I58" i="4"/>
  <c r="D58" i="5" s="1"/>
  <c r="J58" i="4"/>
  <c r="E58" i="5" s="1"/>
  <c r="G59" i="4"/>
  <c r="B59" i="5" s="1"/>
  <c r="H59" i="4"/>
  <c r="C59" i="5" s="1"/>
  <c r="I59" i="4"/>
  <c r="D59" i="5" s="1"/>
  <c r="J59" i="4"/>
  <c r="E59" i="5" s="1"/>
  <c r="G60" i="4"/>
  <c r="B60" i="5" s="1"/>
  <c r="H60" i="4"/>
  <c r="C60" i="5" s="1"/>
  <c r="I60" i="4"/>
  <c r="D60" i="5" s="1"/>
  <c r="J60" i="4"/>
  <c r="E60" i="5" s="1"/>
  <c r="G61" i="4"/>
  <c r="B61" i="5" s="1"/>
  <c r="H61" i="4"/>
  <c r="C61" i="5" s="1"/>
  <c r="I61" i="4"/>
  <c r="D61" i="5" s="1"/>
  <c r="J61" i="4"/>
  <c r="E61" i="5" s="1"/>
  <c r="G62" i="4"/>
  <c r="B62" i="5" s="1"/>
  <c r="H62" i="4"/>
  <c r="C62" i="5" s="1"/>
  <c r="I62" i="4"/>
  <c r="D62" i="5" s="1"/>
  <c r="J62" i="4"/>
  <c r="E62" i="5" s="1"/>
  <c r="G63" i="4"/>
  <c r="B63" i="5" s="1"/>
  <c r="H63" i="4"/>
  <c r="C63" i="5" s="1"/>
  <c r="I63" i="4"/>
  <c r="D63" i="5" s="1"/>
  <c r="J63" i="4"/>
  <c r="E63" i="5" s="1"/>
  <c r="G64" i="4"/>
  <c r="B64" i="5" s="1"/>
  <c r="H64" i="4"/>
  <c r="C64" i="5" s="1"/>
  <c r="I64" i="4"/>
  <c r="D64" i="5" s="1"/>
  <c r="J64" i="4"/>
  <c r="E64" i="5" s="1"/>
  <c r="G65" i="4"/>
  <c r="B65" i="5" s="1"/>
  <c r="H65" i="4"/>
  <c r="C65" i="5" s="1"/>
  <c r="I65" i="4"/>
  <c r="D65" i="5" s="1"/>
  <c r="J65" i="4"/>
  <c r="E65" i="5" s="1"/>
  <c r="G66" i="4"/>
  <c r="B66" i="5" s="1"/>
  <c r="H66" i="4"/>
  <c r="C66" i="5" s="1"/>
  <c r="I66" i="4"/>
  <c r="D66" i="5" s="1"/>
  <c r="J66" i="4"/>
  <c r="E66" i="5" s="1"/>
  <c r="G67" i="4"/>
  <c r="B67" i="5" s="1"/>
  <c r="H67" i="4"/>
  <c r="C67" i="5" s="1"/>
  <c r="I67" i="4"/>
  <c r="D67" i="5" s="1"/>
  <c r="J67" i="4"/>
  <c r="E67" i="5" s="1"/>
  <c r="G68" i="4"/>
  <c r="B68" i="5" s="1"/>
  <c r="H68" i="4"/>
  <c r="C68" i="5" s="1"/>
  <c r="I68" i="4"/>
  <c r="D68" i="5" s="1"/>
  <c r="J68" i="4"/>
  <c r="E68" i="5" s="1"/>
  <c r="G69" i="4"/>
  <c r="B69" i="5" s="1"/>
  <c r="H69" i="4"/>
  <c r="C69" i="5" s="1"/>
  <c r="I69" i="4"/>
  <c r="D69" i="5" s="1"/>
  <c r="J69" i="4"/>
  <c r="E69" i="5" s="1"/>
  <c r="G70" i="4"/>
  <c r="B70" i="5" s="1"/>
  <c r="H70" i="4"/>
  <c r="C70" i="5" s="1"/>
  <c r="I70" i="4"/>
  <c r="D70" i="5" s="1"/>
  <c r="J70" i="4"/>
  <c r="E70" i="5" s="1"/>
  <c r="G71" i="4"/>
  <c r="B71" i="5" s="1"/>
  <c r="H71" i="4"/>
  <c r="C71" i="5" s="1"/>
  <c r="I71" i="4"/>
  <c r="D71" i="5" s="1"/>
  <c r="J71" i="4"/>
  <c r="E71" i="5" s="1"/>
  <c r="G72" i="4"/>
  <c r="B72" i="5" s="1"/>
  <c r="H72" i="4"/>
  <c r="C72" i="5" s="1"/>
  <c r="I72" i="4"/>
  <c r="D72" i="5" s="1"/>
  <c r="J72" i="4"/>
  <c r="E72" i="5" s="1"/>
  <c r="G73" i="4"/>
  <c r="B73" i="5" s="1"/>
  <c r="H73" i="4"/>
  <c r="C73" i="5" s="1"/>
  <c r="I73" i="4"/>
  <c r="D73" i="5" s="1"/>
  <c r="J73" i="4"/>
  <c r="E73" i="5" s="1"/>
  <c r="G74" i="4"/>
  <c r="B74" i="5" s="1"/>
  <c r="H74" i="4"/>
  <c r="C74" i="5" s="1"/>
  <c r="I74" i="4"/>
  <c r="D74" i="5" s="1"/>
  <c r="J74" i="4"/>
  <c r="E74" i="5" s="1"/>
  <c r="G75" i="4"/>
  <c r="B75" i="5" s="1"/>
  <c r="H75" i="4"/>
  <c r="C75" i="5" s="1"/>
  <c r="I75" i="4"/>
  <c r="D75" i="5" s="1"/>
  <c r="J75" i="4"/>
  <c r="E75" i="5" s="1"/>
  <c r="G76" i="4"/>
  <c r="B76" i="5" s="1"/>
  <c r="H76" i="4"/>
  <c r="C76" i="5" s="1"/>
  <c r="I76" i="4"/>
  <c r="D76" i="5" s="1"/>
  <c r="J76" i="4"/>
  <c r="E76" i="5" s="1"/>
  <c r="G77" i="4"/>
  <c r="B77" i="5" s="1"/>
  <c r="H77" i="4"/>
  <c r="C77" i="5" s="1"/>
  <c r="I77" i="4"/>
  <c r="D77" i="5" s="1"/>
  <c r="J77" i="4"/>
  <c r="E77" i="5" s="1"/>
  <c r="G78" i="4"/>
  <c r="B78" i="5" s="1"/>
  <c r="H78" i="4"/>
  <c r="C78" i="5" s="1"/>
  <c r="I78" i="4"/>
  <c r="D78" i="5" s="1"/>
  <c r="J78" i="4"/>
  <c r="E78" i="5" s="1"/>
  <c r="G79" i="4"/>
  <c r="B79" i="5" s="1"/>
  <c r="H79" i="4"/>
  <c r="C79" i="5" s="1"/>
  <c r="I79" i="4"/>
  <c r="D79" i="5" s="1"/>
  <c r="J79" i="4"/>
  <c r="E79" i="5" s="1"/>
  <c r="G80" i="4"/>
  <c r="B80" i="5" s="1"/>
  <c r="H80" i="4"/>
  <c r="C80" i="5" s="1"/>
  <c r="I80" i="4"/>
  <c r="D80" i="5" s="1"/>
  <c r="J80" i="4"/>
  <c r="E80" i="5" s="1"/>
  <c r="G81" i="4"/>
  <c r="B81" i="5" s="1"/>
  <c r="H81" i="4"/>
  <c r="C81" i="5" s="1"/>
  <c r="I81" i="4"/>
  <c r="D81" i="5" s="1"/>
  <c r="J81" i="4"/>
  <c r="E81" i="5" s="1"/>
  <c r="G82" i="4"/>
  <c r="B82" i="5" s="1"/>
  <c r="H82" i="4"/>
  <c r="C82" i="5" s="1"/>
  <c r="I82" i="4"/>
  <c r="D82" i="5" s="1"/>
  <c r="J82" i="4"/>
  <c r="E82" i="5" s="1"/>
  <c r="G83" i="4"/>
  <c r="B83" i="5" s="1"/>
  <c r="H83" i="4"/>
  <c r="C83" i="5" s="1"/>
  <c r="I83" i="4"/>
  <c r="D83" i="5" s="1"/>
  <c r="J83" i="4"/>
  <c r="E83" i="5" s="1"/>
  <c r="G84" i="4"/>
  <c r="B84" i="5" s="1"/>
  <c r="H84" i="4"/>
  <c r="C84" i="5" s="1"/>
  <c r="I84" i="4"/>
  <c r="D84" i="5" s="1"/>
  <c r="J84" i="4"/>
  <c r="E84" i="5" s="1"/>
  <c r="G85" i="4"/>
  <c r="B85" i="5" s="1"/>
  <c r="H85" i="4"/>
  <c r="C85" i="5" s="1"/>
  <c r="I85" i="4"/>
  <c r="D85" i="5" s="1"/>
  <c r="J85" i="4"/>
  <c r="E85" i="5" s="1"/>
  <c r="G86" i="4"/>
  <c r="B86" i="5" s="1"/>
  <c r="H86" i="4"/>
  <c r="C86" i="5" s="1"/>
  <c r="I86" i="4"/>
  <c r="D86" i="5" s="1"/>
  <c r="J86" i="4"/>
  <c r="E86" i="5" s="1"/>
  <c r="G87" i="4"/>
  <c r="B87" i="5" s="1"/>
  <c r="H87" i="4"/>
  <c r="C87" i="5" s="1"/>
  <c r="I87" i="4"/>
  <c r="D87" i="5" s="1"/>
  <c r="J87" i="4"/>
  <c r="E87" i="5" s="1"/>
  <c r="G88" i="4"/>
  <c r="B88" i="5" s="1"/>
  <c r="H88" i="4"/>
  <c r="C88" i="5" s="1"/>
  <c r="I88" i="4"/>
  <c r="D88" i="5" s="1"/>
  <c r="J88" i="4"/>
  <c r="E88" i="5" s="1"/>
  <c r="G89" i="4"/>
  <c r="B89" i="5" s="1"/>
  <c r="H89" i="4"/>
  <c r="C89" i="5" s="1"/>
  <c r="I89" i="4"/>
  <c r="D89" i="5" s="1"/>
  <c r="J89" i="4"/>
  <c r="E89" i="5" s="1"/>
  <c r="G90" i="4"/>
  <c r="B90" i="5" s="1"/>
  <c r="H90" i="4"/>
  <c r="C90" i="5" s="1"/>
  <c r="I90" i="4"/>
  <c r="D90" i="5" s="1"/>
  <c r="J90" i="4"/>
  <c r="E90" i="5" s="1"/>
  <c r="G91" i="4"/>
  <c r="B91" i="5" s="1"/>
  <c r="H91" i="4"/>
  <c r="C91" i="5" s="1"/>
  <c r="I91" i="4"/>
  <c r="D91" i="5" s="1"/>
  <c r="J91" i="4"/>
  <c r="E91" i="5" s="1"/>
  <c r="G92" i="4"/>
  <c r="B92" i="5" s="1"/>
  <c r="H92" i="4"/>
  <c r="C92" i="5" s="1"/>
  <c r="I92" i="4"/>
  <c r="D92" i="5" s="1"/>
  <c r="J92" i="4"/>
  <c r="E92" i="5" s="1"/>
  <c r="G93" i="4"/>
  <c r="B93" i="5" s="1"/>
  <c r="H93" i="4"/>
  <c r="C93" i="5" s="1"/>
  <c r="I93" i="4"/>
  <c r="D93" i="5" s="1"/>
  <c r="J93" i="4"/>
  <c r="E93" i="5" s="1"/>
  <c r="G94" i="4"/>
  <c r="B94" i="5" s="1"/>
  <c r="H94" i="4"/>
  <c r="C94" i="5" s="1"/>
  <c r="I94" i="4"/>
  <c r="D94" i="5" s="1"/>
  <c r="J94" i="4"/>
  <c r="E94" i="5" s="1"/>
  <c r="G95" i="4"/>
  <c r="B95" i="5" s="1"/>
  <c r="H95" i="4"/>
  <c r="C95" i="5" s="1"/>
  <c r="I95" i="4"/>
  <c r="D95" i="5" s="1"/>
  <c r="J95" i="4"/>
  <c r="E95" i="5" s="1"/>
  <c r="G96" i="4"/>
  <c r="B96" i="5" s="1"/>
  <c r="H96" i="4"/>
  <c r="C96" i="5" s="1"/>
  <c r="I96" i="4"/>
  <c r="D96" i="5" s="1"/>
  <c r="J96" i="4"/>
  <c r="E96" i="5" s="1"/>
  <c r="G97" i="4"/>
  <c r="B97" i="5" s="1"/>
  <c r="H97" i="4"/>
  <c r="C97" i="5" s="1"/>
  <c r="I97" i="4"/>
  <c r="D97" i="5" s="1"/>
  <c r="J97" i="4"/>
  <c r="E97" i="5" s="1"/>
  <c r="G98" i="4"/>
  <c r="B98" i="5" s="1"/>
  <c r="H98" i="4"/>
  <c r="I98" i="4"/>
  <c r="D98" i="5" s="1"/>
  <c r="J98" i="4"/>
  <c r="E98" i="5" s="1"/>
  <c r="G99" i="4"/>
  <c r="B99" i="5" s="1"/>
  <c r="H99" i="4"/>
  <c r="C99" i="5" s="1"/>
  <c r="I99" i="4"/>
  <c r="D99" i="5" s="1"/>
  <c r="J99" i="4"/>
  <c r="E99" i="5" s="1"/>
  <c r="G100" i="4"/>
  <c r="B100" i="5" s="1"/>
  <c r="H100" i="4"/>
  <c r="C100" i="5" s="1"/>
  <c r="I100" i="4"/>
  <c r="D100" i="5" s="1"/>
  <c r="J100" i="4"/>
  <c r="E100" i="5" s="1"/>
  <c r="G101" i="4"/>
  <c r="B101" i="5" s="1"/>
  <c r="H101" i="4"/>
  <c r="C101" i="5" s="1"/>
  <c r="I101" i="4"/>
  <c r="D101" i="5" s="1"/>
  <c r="J101" i="4"/>
  <c r="E101" i="5" s="1"/>
  <c r="G102" i="4"/>
  <c r="B102" i="5" s="1"/>
  <c r="H102" i="4"/>
  <c r="C102" i="5" s="1"/>
  <c r="I102" i="4"/>
  <c r="D102" i="5" s="1"/>
  <c r="J102" i="4"/>
  <c r="E102" i="5" s="1"/>
  <c r="G103" i="4"/>
  <c r="B103" i="5" s="1"/>
  <c r="H103" i="4"/>
  <c r="C103" i="5" s="1"/>
  <c r="I103" i="4"/>
  <c r="D103" i="5" s="1"/>
  <c r="J103" i="4"/>
  <c r="E103" i="5" s="1"/>
  <c r="G104" i="4"/>
  <c r="B104" i="5" s="1"/>
  <c r="H104" i="4"/>
  <c r="C104" i="5" s="1"/>
  <c r="I104" i="4"/>
  <c r="D104" i="5" s="1"/>
  <c r="J104" i="4"/>
  <c r="E104" i="5" s="1"/>
  <c r="G105" i="4"/>
  <c r="B105" i="5" s="1"/>
  <c r="H105" i="4"/>
  <c r="C105" i="5" s="1"/>
  <c r="I105" i="4"/>
  <c r="D105" i="5" s="1"/>
  <c r="J105" i="4"/>
  <c r="E105" i="5" s="1"/>
  <c r="G106" i="4"/>
  <c r="B106" i="5" s="1"/>
  <c r="H106" i="4"/>
  <c r="C106" i="5" s="1"/>
  <c r="I106" i="4"/>
  <c r="D106" i="5" s="1"/>
  <c r="J106" i="4"/>
  <c r="E106" i="5" s="1"/>
  <c r="G107" i="4"/>
  <c r="B107" i="5" s="1"/>
  <c r="H107" i="4"/>
  <c r="C107" i="5" s="1"/>
  <c r="I107" i="4"/>
  <c r="D107" i="5" s="1"/>
  <c r="J107" i="4"/>
  <c r="E107" i="5" s="1"/>
  <c r="G108" i="4"/>
  <c r="B108" i="5" s="1"/>
  <c r="H108" i="4"/>
  <c r="C108" i="5" s="1"/>
  <c r="I108" i="4"/>
  <c r="D108" i="5" s="1"/>
  <c r="J108" i="4"/>
  <c r="E108" i="5" s="1"/>
  <c r="G109" i="4"/>
  <c r="B109" i="5" s="1"/>
  <c r="H109" i="4"/>
  <c r="C109" i="5" s="1"/>
  <c r="I109" i="4"/>
  <c r="D109" i="5" s="1"/>
  <c r="J109" i="4"/>
  <c r="E109" i="5" s="1"/>
  <c r="G110" i="4"/>
  <c r="B110" i="5" s="1"/>
  <c r="H110" i="4"/>
  <c r="C110" i="5" s="1"/>
  <c r="I110" i="4"/>
  <c r="D110" i="5" s="1"/>
  <c r="J110" i="4"/>
  <c r="E110" i="5" s="1"/>
  <c r="G111" i="4"/>
  <c r="B111" i="5" s="1"/>
  <c r="H111" i="4"/>
  <c r="C111" i="5" s="1"/>
  <c r="I111" i="4"/>
  <c r="D111" i="5" s="1"/>
  <c r="J111" i="4"/>
  <c r="E111" i="5" s="1"/>
  <c r="G112" i="4"/>
  <c r="B112" i="5" s="1"/>
  <c r="H112" i="4"/>
  <c r="C112" i="5" s="1"/>
  <c r="I112" i="4"/>
  <c r="D112" i="5" s="1"/>
  <c r="J112" i="4"/>
  <c r="E112" i="5" s="1"/>
  <c r="G113" i="4"/>
  <c r="B113" i="5" s="1"/>
  <c r="H113" i="4"/>
  <c r="C113" i="5" s="1"/>
  <c r="I113" i="4"/>
  <c r="D113" i="5" s="1"/>
  <c r="J113" i="4"/>
  <c r="E113" i="5" s="1"/>
  <c r="G114" i="4"/>
  <c r="B114" i="5" s="1"/>
  <c r="H114" i="4"/>
  <c r="C114" i="5" s="1"/>
  <c r="I114" i="4"/>
  <c r="D114" i="5" s="1"/>
  <c r="J114" i="4"/>
  <c r="E114" i="5" s="1"/>
  <c r="G115" i="4"/>
  <c r="B115" i="5" s="1"/>
  <c r="H115" i="4"/>
  <c r="C115" i="5" s="1"/>
  <c r="I115" i="4"/>
  <c r="D115" i="5" s="1"/>
  <c r="J115" i="4"/>
  <c r="E115" i="5" s="1"/>
  <c r="G116" i="4"/>
  <c r="B116" i="5" s="1"/>
  <c r="H116" i="4"/>
  <c r="C116" i="5" s="1"/>
  <c r="I116" i="4"/>
  <c r="D116" i="5" s="1"/>
  <c r="J116" i="4"/>
  <c r="E116" i="5" s="1"/>
  <c r="G117" i="4"/>
  <c r="B117" i="5" s="1"/>
  <c r="H117" i="4"/>
  <c r="C117" i="5" s="1"/>
  <c r="I117" i="4"/>
  <c r="D117" i="5" s="1"/>
  <c r="J117" i="4"/>
  <c r="E117" i="5" s="1"/>
  <c r="G118" i="4"/>
  <c r="B118" i="5" s="1"/>
  <c r="H118" i="4"/>
  <c r="C118" i="5" s="1"/>
  <c r="I118" i="4"/>
  <c r="D118" i="5" s="1"/>
  <c r="J118" i="4"/>
  <c r="E118" i="5" s="1"/>
  <c r="G119" i="4"/>
  <c r="B119" i="5" s="1"/>
  <c r="H119" i="4"/>
  <c r="C119" i="5" s="1"/>
  <c r="I119" i="4"/>
  <c r="D119" i="5" s="1"/>
  <c r="J119" i="4"/>
  <c r="E119" i="5" s="1"/>
  <c r="G120" i="4"/>
  <c r="B120" i="5" s="1"/>
  <c r="H120" i="4"/>
  <c r="C120" i="5" s="1"/>
  <c r="I120" i="4"/>
  <c r="D120" i="5" s="1"/>
  <c r="J120" i="4"/>
  <c r="E120" i="5" s="1"/>
  <c r="G121" i="4"/>
  <c r="B121" i="5" s="1"/>
  <c r="H121" i="4"/>
  <c r="C121" i="5" s="1"/>
  <c r="I121" i="4"/>
  <c r="D121" i="5" s="1"/>
  <c r="J121" i="4"/>
  <c r="E121" i="5" s="1"/>
  <c r="G122" i="4"/>
  <c r="B122" i="5" s="1"/>
  <c r="H122" i="4"/>
  <c r="C122" i="5" s="1"/>
  <c r="I122" i="4"/>
  <c r="D122" i="5" s="1"/>
  <c r="J122" i="4"/>
  <c r="E122" i="5" s="1"/>
  <c r="G123" i="4"/>
  <c r="B123" i="5" s="1"/>
  <c r="H123" i="4"/>
  <c r="C123" i="5" s="1"/>
  <c r="I123" i="4"/>
  <c r="D123" i="5" s="1"/>
  <c r="J123" i="4"/>
  <c r="E123" i="5" s="1"/>
  <c r="G124" i="4"/>
  <c r="B124" i="5" s="1"/>
  <c r="H124" i="4"/>
  <c r="C124" i="5" s="1"/>
  <c r="I124" i="4"/>
  <c r="D124" i="5" s="1"/>
  <c r="J124" i="4"/>
  <c r="E124" i="5" s="1"/>
  <c r="G125" i="4"/>
  <c r="B125" i="5" s="1"/>
  <c r="H125" i="4"/>
  <c r="C125" i="5" s="1"/>
  <c r="I125" i="4"/>
  <c r="D125" i="5" s="1"/>
  <c r="J125" i="4"/>
  <c r="E125" i="5" s="1"/>
  <c r="G126" i="4"/>
  <c r="B126" i="5" s="1"/>
  <c r="H126" i="4"/>
  <c r="C126" i="5" s="1"/>
  <c r="I126" i="4"/>
  <c r="D126" i="5" s="1"/>
  <c r="J126" i="4"/>
  <c r="E126" i="5" s="1"/>
  <c r="G127" i="4"/>
  <c r="B127" i="5" s="1"/>
  <c r="H127" i="4"/>
  <c r="C127" i="5" s="1"/>
  <c r="I127" i="4"/>
  <c r="D127" i="5" s="1"/>
  <c r="J127" i="4"/>
  <c r="E127" i="5" s="1"/>
  <c r="G128" i="4"/>
  <c r="B128" i="5" s="1"/>
  <c r="H128" i="4"/>
  <c r="C128" i="5" s="1"/>
  <c r="I128" i="4"/>
  <c r="D128" i="5" s="1"/>
  <c r="J128" i="4"/>
  <c r="E128" i="5" s="1"/>
  <c r="G129" i="4"/>
  <c r="B129" i="5" s="1"/>
  <c r="H129" i="4"/>
  <c r="C129" i="5" s="1"/>
  <c r="I129" i="4"/>
  <c r="D129" i="5" s="1"/>
  <c r="J129" i="4"/>
  <c r="E129" i="5" s="1"/>
  <c r="G130" i="4"/>
  <c r="B130" i="5" s="1"/>
  <c r="H130" i="4"/>
  <c r="C130" i="5" s="1"/>
  <c r="I130" i="4"/>
  <c r="D130" i="5" s="1"/>
  <c r="J130" i="4"/>
  <c r="E130" i="5" s="1"/>
  <c r="G131" i="4"/>
  <c r="B131" i="5" s="1"/>
  <c r="H131" i="4"/>
  <c r="C131" i="5" s="1"/>
  <c r="I131" i="4"/>
  <c r="D131" i="5" s="1"/>
  <c r="J131" i="4"/>
  <c r="E131" i="5" s="1"/>
  <c r="G132" i="4"/>
  <c r="B132" i="5" s="1"/>
  <c r="H132" i="4"/>
  <c r="C132" i="5" s="1"/>
  <c r="I132" i="4"/>
  <c r="D132" i="5" s="1"/>
  <c r="J132" i="4"/>
  <c r="E132" i="5" s="1"/>
  <c r="G133" i="4"/>
  <c r="B133" i="5" s="1"/>
  <c r="H133" i="4"/>
  <c r="C133" i="5" s="1"/>
  <c r="I133" i="4"/>
  <c r="D133" i="5" s="1"/>
  <c r="J133" i="4"/>
  <c r="E133" i="5" s="1"/>
  <c r="G134" i="4"/>
  <c r="B134" i="5" s="1"/>
  <c r="H134" i="4"/>
  <c r="C134" i="5" s="1"/>
  <c r="I134" i="4"/>
  <c r="D134" i="5" s="1"/>
  <c r="J134" i="4"/>
  <c r="E134" i="5" s="1"/>
  <c r="G135" i="4"/>
  <c r="B135" i="5" s="1"/>
  <c r="H135" i="4"/>
  <c r="C135" i="5" s="1"/>
  <c r="I135" i="4"/>
  <c r="D135" i="5" s="1"/>
  <c r="J135" i="4"/>
  <c r="E135" i="5" s="1"/>
  <c r="G136" i="4"/>
  <c r="B136" i="5" s="1"/>
  <c r="H136" i="4"/>
  <c r="C136" i="5" s="1"/>
  <c r="I136" i="4"/>
  <c r="D136" i="5" s="1"/>
  <c r="J136" i="4"/>
  <c r="E136" i="5" s="1"/>
  <c r="G137" i="4"/>
  <c r="B137" i="5" s="1"/>
  <c r="H137" i="4"/>
  <c r="C137" i="5" s="1"/>
  <c r="I137" i="4"/>
  <c r="D137" i="5" s="1"/>
  <c r="J137" i="4"/>
  <c r="E137" i="5" s="1"/>
  <c r="G138" i="4"/>
  <c r="B138" i="5" s="1"/>
  <c r="H138" i="4"/>
  <c r="C138" i="5" s="1"/>
  <c r="I138" i="4"/>
  <c r="D138" i="5" s="1"/>
  <c r="J138" i="4"/>
  <c r="E138" i="5" s="1"/>
  <c r="G139" i="4"/>
  <c r="B139" i="5" s="1"/>
  <c r="H139" i="4"/>
  <c r="C139" i="5" s="1"/>
  <c r="I139" i="4"/>
  <c r="D139" i="5" s="1"/>
  <c r="J139" i="4"/>
  <c r="E139" i="5" s="1"/>
  <c r="G140" i="4"/>
  <c r="B140" i="5" s="1"/>
  <c r="H140" i="4"/>
  <c r="C140" i="5" s="1"/>
  <c r="I140" i="4"/>
  <c r="D140" i="5" s="1"/>
  <c r="J140" i="4"/>
  <c r="E140" i="5" s="1"/>
  <c r="G141" i="4"/>
  <c r="B141" i="5" s="1"/>
  <c r="H141" i="4"/>
  <c r="C141" i="5" s="1"/>
  <c r="I141" i="4"/>
  <c r="D141" i="5" s="1"/>
  <c r="J141" i="4"/>
  <c r="E141" i="5" s="1"/>
  <c r="G142" i="4"/>
  <c r="B142" i="5" s="1"/>
  <c r="H142" i="4"/>
  <c r="C142" i="5" s="1"/>
  <c r="I142" i="4"/>
  <c r="D142" i="5" s="1"/>
  <c r="J142" i="4"/>
  <c r="E142" i="5" s="1"/>
  <c r="G143" i="4"/>
  <c r="B143" i="5" s="1"/>
  <c r="H143" i="4"/>
  <c r="C143" i="5" s="1"/>
  <c r="I143" i="4"/>
  <c r="D143" i="5" s="1"/>
  <c r="J143" i="4"/>
  <c r="E143" i="5" s="1"/>
  <c r="G144" i="4"/>
  <c r="B144" i="5" s="1"/>
  <c r="H144" i="4"/>
  <c r="C144" i="5" s="1"/>
  <c r="I144" i="4"/>
  <c r="D144" i="5" s="1"/>
  <c r="J144" i="4"/>
  <c r="E144" i="5" s="1"/>
  <c r="G145" i="4"/>
  <c r="B145" i="5" s="1"/>
  <c r="H145" i="4"/>
  <c r="C145" i="5" s="1"/>
  <c r="I145" i="4"/>
  <c r="D145" i="5" s="1"/>
  <c r="J145" i="4"/>
  <c r="E145" i="5" s="1"/>
  <c r="G146" i="4"/>
  <c r="B146" i="5" s="1"/>
  <c r="H146" i="4"/>
  <c r="C146" i="5" s="1"/>
  <c r="I146" i="4"/>
  <c r="D146" i="5" s="1"/>
  <c r="J146" i="4"/>
  <c r="E146" i="5" s="1"/>
  <c r="G147" i="4"/>
  <c r="B147" i="5" s="1"/>
  <c r="H147" i="4"/>
  <c r="C147" i="5" s="1"/>
  <c r="I147" i="4"/>
  <c r="D147" i="5" s="1"/>
  <c r="J147" i="4"/>
  <c r="E147" i="5" s="1"/>
  <c r="G148" i="4"/>
  <c r="B148" i="5" s="1"/>
  <c r="H148" i="4"/>
  <c r="C148" i="5" s="1"/>
  <c r="I148" i="4"/>
  <c r="D148" i="5" s="1"/>
  <c r="J148" i="4"/>
  <c r="E148" i="5" s="1"/>
  <c r="G149" i="4"/>
  <c r="B149" i="5" s="1"/>
  <c r="H149" i="4"/>
  <c r="C149" i="5" s="1"/>
  <c r="I149" i="4"/>
  <c r="D149" i="5" s="1"/>
  <c r="J149" i="4"/>
  <c r="E149" i="5" s="1"/>
  <c r="G150" i="4"/>
  <c r="B150" i="5" s="1"/>
  <c r="H150" i="4"/>
  <c r="C150" i="5" s="1"/>
  <c r="I150" i="4"/>
  <c r="D150" i="5" s="1"/>
  <c r="J150" i="4"/>
  <c r="E150" i="5" s="1"/>
  <c r="G151" i="4"/>
  <c r="B151" i="5" s="1"/>
  <c r="H151" i="4"/>
  <c r="C151" i="5" s="1"/>
  <c r="I151" i="4"/>
  <c r="D151" i="5" s="1"/>
  <c r="J151" i="4"/>
  <c r="E151" i="5" s="1"/>
  <c r="G152" i="4"/>
  <c r="B152" i="5" s="1"/>
  <c r="H152" i="4"/>
  <c r="C152" i="5" s="1"/>
  <c r="I152" i="4"/>
  <c r="D152" i="5" s="1"/>
  <c r="J152" i="4"/>
  <c r="E152" i="5" s="1"/>
  <c r="G153" i="4"/>
  <c r="B153" i="5" s="1"/>
  <c r="H153" i="4"/>
  <c r="C153" i="5" s="1"/>
  <c r="I153" i="4"/>
  <c r="D153" i="5" s="1"/>
  <c r="J153" i="4"/>
  <c r="E153" i="5" s="1"/>
  <c r="G154" i="4"/>
  <c r="B154" i="5" s="1"/>
  <c r="H154" i="4"/>
  <c r="C154" i="5" s="1"/>
  <c r="I154" i="4"/>
  <c r="D154" i="5" s="1"/>
  <c r="J154" i="4"/>
  <c r="E154" i="5" s="1"/>
  <c r="G155" i="4"/>
  <c r="B155" i="5" s="1"/>
  <c r="H155" i="4"/>
  <c r="C155" i="5" s="1"/>
  <c r="I155" i="4"/>
  <c r="D155" i="5" s="1"/>
  <c r="J155" i="4"/>
  <c r="E155" i="5" s="1"/>
  <c r="G156" i="4"/>
  <c r="B156" i="5" s="1"/>
  <c r="H156" i="4"/>
  <c r="C156" i="5" s="1"/>
  <c r="I156" i="4"/>
  <c r="D156" i="5" s="1"/>
  <c r="J156" i="4"/>
  <c r="E156" i="5" s="1"/>
  <c r="G157" i="4"/>
  <c r="B157" i="5" s="1"/>
  <c r="H157" i="4"/>
  <c r="C157" i="5" s="1"/>
  <c r="I157" i="4"/>
  <c r="D157" i="5" s="1"/>
  <c r="J157" i="4"/>
  <c r="E157" i="5" s="1"/>
  <c r="G158" i="4"/>
  <c r="B158" i="5" s="1"/>
  <c r="H158" i="4"/>
  <c r="C158" i="5" s="1"/>
  <c r="I158" i="4"/>
  <c r="D158" i="5" s="1"/>
  <c r="J158" i="4"/>
  <c r="E158" i="5" s="1"/>
  <c r="G159" i="4"/>
  <c r="B159" i="5" s="1"/>
  <c r="H159" i="4"/>
  <c r="C159" i="5" s="1"/>
  <c r="I159" i="4"/>
  <c r="D159" i="5" s="1"/>
  <c r="J159" i="4"/>
  <c r="E159" i="5" s="1"/>
  <c r="G160" i="4"/>
  <c r="B160" i="5" s="1"/>
  <c r="H160" i="4"/>
  <c r="C160" i="5" s="1"/>
  <c r="I160" i="4"/>
  <c r="D160" i="5" s="1"/>
  <c r="J160" i="4"/>
  <c r="E160" i="5" s="1"/>
  <c r="G161" i="4"/>
  <c r="B161" i="5" s="1"/>
  <c r="H161" i="4"/>
  <c r="C161" i="5" s="1"/>
  <c r="I161" i="4"/>
  <c r="D161" i="5" s="1"/>
  <c r="J161" i="4"/>
  <c r="E161" i="5" s="1"/>
  <c r="G162" i="4"/>
  <c r="B162" i="5" s="1"/>
  <c r="H162" i="4"/>
  <c r="C162" i="5" s="1"/>
  <c r="I162" i="4"/>
  <c r="D162" i="5" s="1"/>
  <c r="J162" i="4"/>
  <c r="E162" i="5" s="1"/>
  <c r="G163" i="4"/>
  <c r="B163" i="5" s="1"/>
  <c r="H163" i="4"/>
  <c r="C163" i="5" s="1"/>
  <c r="I163" i="4"/>
  <c r="D163" i="5" s="1"/>
  <c r="J163" i="4"/>
  <c r="E163" i="5" s="1"/>
  <c r="G164" i="4"/>
  <c r="B164" i="5" s="1"/>
  <c r="H164" i="4"/>
  <c r="C164" i="5" s="1"/>
  <c r="I164" i="4"/>
  <c r="D164" i="5" s="1"/>
  <c r="J164" i="4"/>
  <c r="E164" i="5" s="1"/>
  <c r="G165" i="4"/>
  <c r="B165" i="5" s="1"/>
  <c r="H165" i="4"/>
  <c r="C165" i="5" s="1"/>
  <c r="I165" i="4"/>
  <c r="D165" i="5" s="1"/>
  <c r="J165" i="4"/>
  <c r="E165" i="5" s="1"/>
  <c r="G166" i="4"/>
  <c r="B166" i="5" s="1"/>
  <c r="H166" i="4"/>
  <c r="C166" i="5" s="1"/>
  <c r="I166" i="4"/>
  <c r="D166" i="5" s="1"/>
  <c r="J166" i="4"/>
  <c r="E166" i="5" s="1"/>
  <c r="G167" i="4"/>
  <c r="B167" i="5" s="1"/>
  <c r="H167" i="4"/>
  <c r="C167" i="5" s="1"/>
  <c r="I167" i="4"/>
  <c r="D167" i="5" s="1"/>
  <c r="J167" i="4"/>
  <c r="E167" i="5" s="1"/>
  <c r="G168" i="4"/>
  <c r="B168" i="5" s="1"/>
  <c r="H168" i="4"/>
  <c r="C168" i="5" s="1"/>
  <c r="I168" i="4"/>
  <c r="D168" i="5" s="1"/>
  <c r="J168" i="4"/>
  <c r="E168" i="5" s="1"/>
  <c r="G169" i="4"/>
  <c r="B169" i="5" s="1"/>
  <c r="H169" i="4"/>
  <c r="C169" i="5" s="1"/>
  <c r="I169" i="4"/>
  <c r="D169" i="5" s="1"/>
  <c r="J169" i="4"/>
  <c r="E169" i="5" s="1"/>
  <c r="G170" i="4"/>
  <c r="B170" i="5" s="1"/>
  <c r="H170" i="4"/>
  <c r="C170" i="5" s="1"/>
  <c r="I170" i="4"/>
  <c r="D170" i="5" s="1"/>
  <c r="J170" i="4"/>
  <c r="E170" i="5" s="1"/>
  <c r="G171" i="4"/>
  <c r="B171" i="5" s="1"/>
  <c r="H171" i="4"/>
  <c r="C171" i="5" s="1"/>
  <c r="I171" i="4"/>
  <c r="D171" i="5" s="1"/>
  <c r="J171" i="4"/>
  <c r="E171" i="5" s="1"/>
  <c r="G172" i="4"/>
  <c r="B172" i="5" s="1"/>
  <c r="H172" i="4"/>
  <c r="C172" i="5" s="1"/>
  <c r="I172" i="4"/>
  <c r="D172" i="5" s="1"/>
  <c r="J172" i="4"/>
  <c r="E172" i="5" s="1"/>
  <c r="G173" i="4"/>
  <c r="B173" i="5" s="1"/>
  <c r="H173" i="4"/>
  <c r="C173" i="5" s="1"/>
  <c r="I173" i="4"/>
  <c r="D173" i="5" s="1"/>
  <c r="J173" i="4"/>
  <c r="E173" i="5" s="1"/>
  <c r="G174" i="4"/>
  <c r="B174" i="5" s="1"/>
  <c r="H174" i="4"/>
  <c r="C174" i="5" s="1"/>
  <c r="I174" i="4"/>
  <c r="D174" i="5" s="1"/>
  <c r="J174" i="4"/>
  <c r="E174" i="5" s="1"/>
  <c r="G175" i="4"/>
  <c r="B175" i="5" s="1"/>
  <c r="H175" i="4"/>
  <c r="C175" i="5" s="1"/>
  <c r="I175" i="4"/>
  <c r="D175" i="5" s="1"/>
  <c r="J175" i="4"/>
  <c r="E175" i="5" s="1"/>
  <c r="G176" i="4"/>
  <c r="B176" i="5" s="1"/>
  <c r="H176" i="4"/>
  <c r="C176" i="5" s="1"/>
  <c r="I176" i="4"/>
  <c r="D176" i="5" s="1"/>
  <c r="J176" i="4"/>
  <c r="E176" i="5" s="1"/>
  <c r="G177" i="4"/>
  <c r="B177" i="5" s="1"/>
  <c r="H177" i="4"/>
  <c r="C177" i="5" s="1"/>
  <c r="I177" i="4"/>
  <c r="D177" i="5" s="1"/>
  <c r="J177" i="4"/>
  <c r="E177" i="5" s="1"/>
  <c r="G178" i="4"/>
  <c r="B178" i="5" s="1"/>
  <c r="H178" i="4"/>
  <c r="C178" i="5" s="1"/>
  <c r="I178" i="4"/>
  <c r="D178" i="5" s="1"/>
  <c r="J178" i="4"/>
  <c r="E178" i="5" s="1"/>
  <c r="G179" i="4"/>
  <c r="B179" i="5" s="1"/>
  <c r="H179" i="4"/>
  <c r="C179" i="5" s="1"/>
  <c r="I179" i="4"/>
  <c r="D179" i="5" s="1"/>
  <c r="J179" i="4"/>
  <c r="E179" i="5" s="1"/>
  <c r="G180" i="4"/>
  <c r="B180" i="5" s="1"/>
  <c r="H180" i="4"/>
  <c r="C180" i="5" s="1"/>
  <c r="I180" i="4"/>
  <c r="D180" i="5" s="1"/>
  <c r="J180" i="4"/>
  <c r="E180" i="5" s="1"/>
  <c r="G181" i="4"/>
  <c r="B181" i="5" s="1"/>
  <c r="H181" i="4"/>
  <c r="C181" i="5" s="1"/>
  <c r="I181" i="4"/>
  <c r="D181" i="5" s="1"/>
  <c r="J181" i="4"/>
  <c r="E181" i="5" s="1"/>
  <c r="G182" i="4"/>
  <c r="B182" i="5" s="1"/>
  <c r="H182" i="4"/>
  <c r="C182" i="5" s="1"/>
  <c r="I182" i="4"/>
  <c r="D182" i="5" s="1"/>
  <c r="J182" i="4"/>
  <c r="E182" i="5" s="1"/>
  <c r="G183" i="4"/>
  <c r="B183" i="5" s="1"/>
  <c r="H183" i="4"/>
  <c r="C183" i="5" s="1"/>
  <c r="I183" i="4"/>
  <c r="D183" i="5" s="1"/>
  <c r="J183" i="4"/>
  <c r="E183" i="5" s="1"/>
  <c r="G184" i="4"/>
  <c r="B184" i="5" s="1"/>
  <c r="H184" i="4"/>
  <c r="C184" i="5" s="1"/>
  <c r="I184" i="4"/>
  <c r="D184" i="5" s="1"/>
  <c r="J184" i="4"/>
  <c r="E184" i="5" s="1"/>
  <c r="G185" i="4"/>
  <c r="B185" i="5" s="1"/>
  <c r="H185" i="4"/>
  <c r="C185" i="5" s="1"/>
  <c r="I185" i="4"/>
  <c r="D185" i="5" s="1"/>
  <c r="J185" i="4"/>
  <c r="E185" i="5" s="1"/>
  <c r="G186" i="4"/>
  <c r="B186" i="5" s="1"/>
  <c r="H186" i="4"/>
  <c r="C186" i="5" s="1"/>
  <c r="I186" i="4"/>
  <c r="D186" i="5" s="1"/>
  <c r="J186" i="4"/>
  <c r="E186" i="5" s="1"/>
  <c r="G187" i="4"/>
  <c r="B187" i="5" s="1"/>
  <c r="H187" i="4"/>
  <c r="C187" i="5" s="1"/>
  <c r="I187" i="4"/>
  <c r="D187" i="5" s="1"/>
  <c r="J187" i="4"/>
  <c r="E187" i="5" s="1"/>
  <c r="G188" i="4"/>
  <c r="B188" i="5" s="1"/>
  <c r="H188" i="4"/>
  <c r="C188" i="5" s="1"/>
  <c r="I188" i="4"/>
  <c r="D188" i="5" s="1"/>
  <c r="J188" i="4"/>
  <c r="E188" i="5" s="1"/>
  <c r="G189" i="4"/>
  <c r="B189" i="5" s="1"/>
  <c r="H189" i="4"/>
  <c r="C189" i="5" s="1"/>
  <c r="I189" i="4"/>
  <c r="D189" i="5" s="1"/>
  <c r="J189" i="4"/>
  <c r="E189" i="5" s="1"/>
  <c r="G190" i="4"/>
  <c r="B190" i="5" s="1"/>
  <c r="H190" i="4"/>
  <c r="C190" i="5" s="1"/>
  <c r="I190" i="4"/>
  <c r="D190" i="5" s="1"/>
  <c r="J190" i="4"/>
  <c r="E190" i="5" s="1"/>
  <c r="G191" i="4"/>
  <c r="B191" i="5" s="1"/>
  <c r="H191" i="4"/>
  <c r="C191" i="5" s="1"/>
  <c r="I191" i="4"/>
  <c r="D191" i="5" s="1"/>
  <c r="J191" i="4"/>
  <c r="E191" i="5" s="1"/>
  <c r="G192" i="4"/>
  <c r="B192" i="5" s="1"/>
  <c r="H192" i="4"/>
  <c r="C192" i="5" s="1"/>
  <c r="I192" i="4"/>
  <c r="D192" i="5" s="1"/>
  <c r="J192" i="4"/>
  <c r="E192" i="5" s="1"/>
  <c r="G193" i="4"/>
  <c r="B193" i="5" s="1"/>
  <c r="H193" i="4"/>
  <c r="C193" i="5" s="1"/>
  <c r="I193" i="4"/>
  <c r="D193" i="5" s="1"/>
  <c r="J193" i="4"/>
  <c r="E193" i="5" s="1"/>
  <c r="G194" i="4"/>
  <c r="B194" i="5" s="1"/>
  <c r="H194" i="4"/>
  <c r="C194" i="5" s="1"/>
  <c r="I194" i="4"/>
  <c r="D194" i="5" s="1"/>
  <c r="J194" i="4"/>
  <c r="E194" i="5" s="1"/>
  <c r="G195" i="4"/>
  <c r="B195" i="5" s="1"/>
  <c r="H195" i="4"/>
  <c r="C195" i="5" s="1"/>
  <c r="I195" i="4"/>
  <c r="D195" i="5" s="1"/>
  <c r="J195" i="4"/>
  <c r="E195" i="5" s="1"/>
  <c r="G196" i="4"/>
  <c r="B196" i="5" s="1"/>
  <c r="H196" i="4"/>
  <c r="C196" i="5" s="1"/>
  <c r="I196" i="4"/>
  <c r="D196" i="5" s="1"/>
  <c r="J196" i="4"/>
  <c r="E196" i="5" s="1"/>
  <c r="G197" i="4"/>
  <c r="B197" i="5" s="1"/>
  <c r="H197" i="4"/>
  <c r="C197" i="5" s="1"/>
  <c r="I197" i="4"/>
  <c r="D197" i="5" s="1"/>
  <c r="J197" i="4"/>
  <c r="E197" i="5" s="1"/>
  <c r="G198" i="4"/>
  <c r="B198" i="5" s="1"/>
  <c r="H198" i="4"/>
  <c r="C198" i="5" s="1"/>
  <c r="I198" i="4"/>
  <c r="D198" i="5" s="1"/>
  <c r="J198" i="4"/>
  <c r="E198" i="5" s="1"/>
  <c r="G199" i="4"/>
  <c r="B199" i="5" s="1"/>
  <c r="H199" i="4"/>
  <c r="C199" i="5" s="1"/>
  <c r="I199" i="4"/>
  <c r="D199" i="5" s="1"/>
  <c r="J199" i="4"/>
  <c r="E199" i="5" s="1"/>
  <c r="G200" i="4"/>
  <c r="B200" i="5" s="1"/>
  <c r="H200" i="4"/>
  <c r="C200" i="5" s="1"/>
  <c r="I200" i="4"/>
  <c r="D200" i="5" s="1"/>
  <c r="J200" i="4"/>
  <c r="E200" i="5" s="1"/>
  <c r="G201" i="4"/>
  <c r="B201" i="5" s="1"/>
  <c r="H201" i="4"/>
  <c r="C201" i="5" s="1"/>
  <c r="I201" i="4"/>
  <c r="D201" i="5" s="1"/>
  <c r="J201" i="4"/>
  <c r="E201" i="5" s="1"/>
  <c r="G202" i="4"/>
  <c r="B202" i="5" s="1"/>
  <c r="H202" i="4"/>
  <c r="C202" i="5" s="1"/>
  <c r="I202" i="4"/>
  <c r="D202" i="5" s="1"/>
  <c r="J202" i="4"/>
  <c r="E202" i="5" s="1"/>
  <c r="G203" i="4"/>
  <c r="B203" i="5" s="1"/>
  <c r="H203" i="4"/>
  <c r="C203" i="5" s="1"/>
  <c r="I203" i="4"/>
  <c r="D203" i="5" s="1"/>
  <c r="J203" i="4"/>
  <c r="E203" i="5" s="1"/>
  <c r="G204" i="4"/>
  <c r="B204" i="5" s="1"/>
  <c r="H204" i="4"/>
  <c r="C204" i="5" s="1"/>
  <c r="I204" i="4"/>
  <c r="D204" i="5" s="1"/>
  <c r="J204" i="4"/>
  <c r="E204" i="5" s="1"/>
  <c r="G205" i="4"/>
  <c r="B205" i="5" s="1"/>
  <c r="H205" i="4"/>
  <c r="C205" i="5" s="1"/>
  <c r="I205" i="4"/>
  <c r="D205" i="5" s="1"/>
  <c r="J205" i="4"/>
  <c r="E205" i="5" s="1"/>
  <c r="G206" i="4"/>
  <c r="B206" i="5" s="1"/>
  <c r="H206" i="4"/>
  <c r="C206" i="5" s="1"/>
  <c r="I206" i="4"/>
  <c r="D206" i="5" s="1"/>
  <c r="J206" i="4"/>
  <c r="E206" i="5" s="1"/>
  <c r="G207" i="4"/>
  <c r="B207" i="5" s="1"/>
  <c r="H207" i="4"/>
  <c r="C207" i="5" s="1"/>
  <c r="I207" i="4"/>
  <c r="D207" i="5" s="1"/>
  <c r="J207" i="4"/>
  <c r="E207" i="5" s="1"/>
  <c r="G208" i="4"/>
  <c r="B208" i="5" s="1"/>
  <c r="H208" i="4"/>
  <c r="C208" i="5" s="1"/>
  <c r="I208" i="4"/>
  <c r="D208" i="5" s="1"/>
  <c r="J208" i="4"/>
  <c r="E208" i="5" s="1"/>
  <c r="G209" i="4"/>
  <c r="B209" i="5" s="1"/>
  <c r="H209" i="4"/>
  <c r="C209" i="5" s="1"/>
  <c r="I209" i="4"/>
  <c r="D209" i="5" s="1"/>
  <c r="J209" i="4"/>
  <c r="E209" i="5" s="1"/>
  <c r="G210" i="4"/>
  <c r="B210" i="5" s="1"/>
  <c r="H210" i="4"/>
  <c r="C210" i="5" s="1"/>
  <c r="I210" i="4"/>
  <c r="D210" i="5" s="1"/>
  <c r="J210" i="4"/>
  <c r="E210" i="5" s="1"/>
  <c r="G211" i="4"/>
  <c r="B211" i="5" s="1"/>
  <c r="H211" i="4"/>
  <c r="C211" i="5" s="1"/>
  <c r="I211" i="4"/>
  <c r="D211" i="5" s="1"/>
  <c r="J211" i="4"/>
  <c r="E211" i="5" s="1"/>
  <c r="G212" i="4"/>
  <c r="B212" i="5" s="1"/>
  <c r="H212" i="4"/>
  <c r="C212" i="5" s="1"/>
  <c r="I212" i="4"/>
  <c r="D212" i="5" s="1"/>
  <c r="J212" i="4"/>
  <c r="E212" i="5" s="1"/>
  <c r="G213" i="4"/>
  <c r="B213" i="5" s="1"/>
  <c r="H213" i="4"/>
  <c r="C213" i="5" s="1"/>
  <c r="I213" i="4"/>
  <c r="D213" i="5" s="1"/>
  <c r="J213" i="4"/>
  <c r="E213" i="5" s="1"/>
  <c r="G214" i="4"/>
  <c r="B214" i="5" s="1"/>
  <c r="H214" i="4"/>
  <c r="C214" i="5" s="1"/>
  <c r="I214" i="4"/>
  <c r="D214" i="5" s="1"/>
  <c r="J214" i="4"/>
  <c r="E214" i="5" s="1"/>
  <c r="G215" i="4"/>
  <c r="B215" i="5" s="1"/>
  <c r="H215" i="4"/>
  <c r="C215" i="5" s="1"/>
  <c r="I215" i="4"/>
  <c r="D215" i="5" s="1"/>
  <c r="J215" i="4"/>
  <c r="E215" i="5" s="1"/>
  <c r="G216" i="4"/>
  <c r="B216" i="5" s="1"/>
  <c r="H216" i="4"/>
  <c r="C216" i="5" s="1"/>
  <c r="I216" i="4"/>
  <c r="D216" i="5" s="1"/>
  <c r="J216" i="4"/>
  <c r="E216" i="5" s="1"/>
  <c r="G217" i="4"/>
  <c r="B217" i="5" s="1"/>
  <c r="H217" i="4"/>
  <c r="C217" i="5" s="1"/>
  <c r="I217" i="4"/>
  <c r="D217" i="5" s="1"/>
  <c r="J217" i="4"/>
  <c r="E217" i="5" s="1"/>
  <c r="G218" i="4"/>
  <c r="B218" i="5" s="1"/>
  <c r="H218" i="4"/>
  <c r="C218" i="5" s="1"/>
  <c r="I218" i="4"/>
  <c r="D218" i="5" s="1"/>
  <c r="J218" i="4"/>
  <c r="E218" i="5" s="1"/>
  <c r="G219" i="4"/>
  <c r="B219" i="5" s="1"/>
  <c r="H219" i="4"/>
  <c r="C219" i="5" s="1"/>
  <c r="I219" i="4"/>
  <c r="D219" i="5" s="1"/>
  <c r="J219" i="4"/>
  <c r="E219" i="5" s="1"/>
  <c r="G220" i="4"/>
  <c r="B220" i="5" s="1"/>
  <c r="H220" i="4"/>
  <c r="C220" i="5" s="1"/>
  <c r="I220" i="4"/>
  <c r="D220" i="5" s="1"/>
  <c r="J220" i="4"/>
  <c r="E220" i="5" s="1"/>
  <c r="G221" i="4"/>
  <c r="B221" i="5" s="1"/>
  <c r="H221" i="4"/>
  <c r="C221" i="5" s="1"/>
  <c r="I221" i="4"/>
  <c r="D221" i="5" s="1"/>
  <c r="J221" i="4"/>
  <c r="E221" i="5" s="1"/>
  <c r="G222" i="4"/>
  <c r="B222" i="5" s="1"/>
  <c r="H222" i="4"/>
  <c r="C222" i="5" s="1"/>
  <c r="I222" i="4"/>
  <c r="D222" i="5" s="1"/>
  <c r="J222" i="4"/>
  <c r="E222" i="5" s="1"/>
  <c r="G223" i="4"/>
  <c r="B223" i="5" s="1"/>
  <c r="H223" i="4"/>
  <c r="C223" i="5" s="1"/>
  <c r="I223" i="4"/>
  <c r="D223" i="5" s="1"/>
  <c r="J223" i="4"/>
  <c r="E223" i="5" s="1"/>
  <c r="G224" i="4"/>
  <c r="B224" i="5" s="1"/>
  <c r="H224" i="4"/>
  <c r="C224" i="5" s="1"/>
  <c r="I224" i="4"/>
  <c r="D224" i="5" s="1"/>
  <c r="J224" i="4"/>
  <c r="E224" i="5" s="1"/>
  <c r="G225" i="4"/>
  <c r="B225" i="5" s="1"/>
  <c r="H225" i="4"/>
  <c r="C225" i="5" s="1"/>
  <c r="I225" i="4"/>
  <c r="D225" i="5" s="1"/>
  <c r="J225" i="4"/>
  <c r="E225" i="5" s="1"/>
  <c r="G226" i="4"/>
  <c r="B226" i="5" s="1"/>
  <c r="H226" i="4"/>
  <c r="C226" i="5" s="1"/>
  <c r="I226" i="4"/>
  <c r="D226" i="5" s="1"/>
  <c r="J226" i="4"/>
  <c r="E226" i="5" s="1"/>
  <c r="G227" i="4"/>
  <c r="B227" i="5" s="1"/>
  <c r="H227" i="4"/>
  <c r="C227" i="5" s="1"/>
  <c r="I227" i="4"/>
  <c r="D227" i="5" s="1"/>
  <c r="J227" i="4"/>
  <c r="E227" i="5" s="1"/>
  <c r="G228" i="4"/>
  <c r="B228" i="5" s="1"/>
  <c r="H228" i="4"/>
  <c r="C228" i="5" s="1"/>
  <c r="I228" i="4"/>
  <c r="D228" i="5" s="1"/>
  <c r="J228" i="4"/>
  <c r="E228" i="5" s="1"/>
  <c r="G229" i="4"/>
  <c r="B229" i="5" s="1"/>
  <c r="H229" i="4"/>
  <c r="C229" i="5" s="1"/>
  <c r="I229" i="4"/>
  <c r="D229" i="5" s="1"/>
  <c r="J229" i="4"/>
  <c r="E229" i="5" s="1"/>
  <c r="G230" i="4"/>
  <c r="B230" i="5" s="1"/>
  <c r="H230" i="4"/>
  <c r="C230" i="5" s="1"/>
  <c r="I230" i="4"/>
  <c r="D230" i="5" s="1"/>
  <c r="J230" i="4"/>
  <c r="E230" i="5" s="1"/>
  <c r="G231" i="4"/>
  <c r="B231" i="5" s="1"/>
  <c r="H231" i="4"/>
  <c r="C231" i="5" s="1"/>
  <c r="I231" i="4"/>
  <c r="D231" i="5" s="1"/>
  <c r="J231" i="4"/>
  <c r="E231" i="5" s="1"/>
  <c r="G232" i="4"/>
  <c r="B232" i="5" s="1"/>
  <c r="H232" i="4"/>
  <c r="C232" i="5" s="1"/>
  <c r="I232" i="4"/>
  <c r="D232" i="5" s="1"/>
  <c r="J232" i="4"/>
  <c r="E232" i="5" s="1"/>
  <c r="G233" i="4"/>
  <c r="B233" i="5" s="1"/>
  <c r="H233" i="4"/>
  <c r="C233" i="5" s="1"/>
  <c r="I233" i="4"/>
  <c r="D233" i="5" s="1"/>
  <c r="J233" i="4"/>
  <c r="E233" i="5" s="1"/>
  <c r="G234" i="4"/>
  <c r="B234" i="5" s="1"/>
  <c r="H234" i="4"/>
  <c r="C234" i="5" s="1"/>
  <c r="I234" i="4"/>
  <c r="D234" i="5" s="1"/>
  <c r="J234" i="4"/>
  <c r="E234" i="5" s="1"/>
  <c r="G235" i="4"/>
  <c r="B235" i="5" s="1"/>
  <c r="H235" i="4"/>
  <c r="C235" i="5" s="1"/>
  <c r="I235" i="4"/>
  <c r="D235" i="5" s="1"/>
  <c r="J235" i="4"/>
  <c r="E235" i="5" s="1"/>
  <c r="G236" i="4"/>
  <c r="B236" i="5" s="1"/>
  <c r="H236" i="4"/>
  <c r="C236" i="5" s="1"/>
  <c r="I236" i="4"/>
  <c r="D236" i="5" s="1"/>
  <c r="J236" i="4"/>
  <c r="E236" i="5" s="1"/>
  <c r="G237" i="4"/>
  <c r="B237" i="5" s="1"/>
  <c r="H237" i="4"/>
  <c r="C237" i="5" s="1"/>
  <c r="I237" i="4"/>
  <c r="D237" i="5" s="1"/>
  <c r="J237" i="4"/>
  <c r="E237" i="5" s="1"/>
  <c r="G238" i="4"/>
  <c r="B238" i="5" s="1"/>
  <c r="H238" i="4"/>
  <c r="C238" i="5" s="1"/>
  <c r="I238" i="4"/>
  <c r="D238" i="5" s="1"/>
  <c r="J238" i="4"/>
  <c r="E238" i="5" s="1"/>
  <c r="G239" i="4"/>
  <c r="B239" i="5" s="1"/>
  <c r="H239" i="4"/>
  <c r="C239" i="5" s="1"/>
  <c r="I239" i="4"/>
  <c r="D239" i="5" s="1"/>
  <c r="J239" i="4"/>
  <c r="E239" i="5" s="1"/>
  <c r="G240" i="4"/>
  <c r="B240" i="5" s="1"/>
  <c r="H240" i="4"/>
  <c r="C240" i="5" s="1"/>
  <c r="I240" i="4"/>
  <c r="D240" i="5" s="1"/>
  <c r="J240" i="4"/>
  <c r="E240" i="5" s="1"/>
  <c r="G241" i="4"/>
  <c r="B241" i="5" s="1"/>
  <c r="H241" i="4"/>
  <c r="C241" i="5" s="1"/>
  <c r="I241" i="4"/>
  <c r="D241" i="5" s="1"/>
  <c r="J241" i="4"/>
  <c r="E241" i="5" s="1"/>
  <c r="G242" i="4"/>
  <c r="B242" i="5" s="1"/>
  <c r="H242" i="4"/>
  <c r="C242" i="5" s="1"/>
  <c r="I242" i="4"/>
  <c r="D242" i="5" s="1"/>
  <c r="J242" i="4"/>
  <c r="E242" i="5" s="1"/>
  <c r="G243" i="4"/>
  <c r="B243" i="5" s="1"/>
  <c r="H243" i="4"/>
  <c r="C243" i="5" s="1"/>
  <c r="I243" i="4"/>
  <c r="D243" i="5" s="1"/>
  <c r="J243" i="4"/>
  <c r="E243" i="5" s="1"/>
  <c r="G244" i="4"/>
  <c r="B244" i="5" s="1"/>
  <c r="H244" i="4"/>
  <c r="C244" i="5" s="1"/>
  <c r="I244" i="4"/>
  <c r="D244" i="5" s="1"/>
  <c r="J244" i="4"/>
  <c r="E244" i="5" s="1"/>
  <c r="G245" i="4"/>
  <c r="B245" i="5" s="1"/>
  <c r="H245" i="4"/>
  <c r="C245" i="5" s="1"/>
  <c r="I245" i="4"/>
  <c r="D245" i="5" s="1"/>
  <c r="J245" i="4"/>
  <c r="E245" i="5" s="1"/>
  <c r="G246" i="4"/>
  <c r="B246" i="5" s="1"/>
  <c r="H246" i="4"/>
  <c r="C246" i="5" s="1"/>
  <c r="I246" i="4"/>
  <c r="D246" i="5" s="1"/>
  <c r="J246" i="4"/>
  <c r="E246" i="5" s="1"/>
  <c r="G247" i="4"/>
  <c r="B247" i="5" s="1"/>
  <c r="H247" i="4"/>
  <c r="C247" i="5" s="1"/>
  <c r="I247" i="4"/>
  <c r="D247" i="5" s="1"/>
  <c r="J247" i="4"/>
  <c r="E247" i="5" s="1"/>
  <c r="G248" i="4"/>
  <c r="B248" i="5" s="1"/>
  <c r="H248" i="4"/>
  <c r="C248" i="5" s="1"/>
  <c r="I248" i="4"/>
  <c r="D248" i="5" s="1"/>
  <c r="J248" i="4"/>
  <c r="E248" i="5" s="1"/>
  <c r="G249" i="4"/>
  <c r="B249" i="5" s="1"/>
  <c r="H249" i="4"/>
  <c r="C249" i="5" s="1"/>
  <c r="I249" i="4"/>
  <c r="D249" i="5" s="1"/>
  <c r="J249" i="4"/>
  <c r="E249" i="5" s="1"/>
  <c r="G250" i="4"/>
  <c r="B250" i="5" s="1"/>
  <c r="H250" i="4"/>
  <c r="C250" i="5" s="1"/>
  <c r="I250" i="4"/>
  <c r="D250" i="5" s="1"/>
  <c r="J250" i="4"/>
  <c r="E250" i="5" s="1"/>
  <c r="G251" i="4"/>
  <c r="B251" i="5" s="1"/>
  <c r="H251" i="4"/>
  <c r="C251" i="5" s="1"/>
  <c r="I251" i="4"/>
  <c r="D251" i="5" s="1"/>
  <c r="J251" i="4"/>
  <c r="E251" i="5" s="1"/>
  <c r="G252" i="4"/>
  <c r="B252" i="5" s="1"/>
  <c r="H252" i="4"/>
  <c r="C252" i="5" s="1"/>
  <c r="I252" i="4"/>
  <c r="D252" i="5" s="1"/>
  <c r="J252" i="4"/>
  <c r="E252" i="5" s="1"/>
  <c r="G253" i="4"/>
  <c r="B253" i="5" s="1"/>
  <c r="H253" i="4"/>
  <c r="C253" i="5" s="1"/>
  <c r="I253" i="4"/>
  <c r="D253" i="5" s="1"/>
  <c r="J253" i="4"/>
  <c r="E253" i="5" s="1"/>
  <c r="H4" i="4"/>
  <c r="C4" i="5" s="1"/>
  <c r="I4" i="4"/>
  <c r="D4" i="5" s="1"/>
  <c r="J4" i="4"/>
  <c r="E4" i="5" s="1"/>
  <c r="G4" i="4"/>
  <c r="B4" i="5" s="1"/>
  <c r="AC15" i="3"/>
  <c r="AC18" i="3"/>
  <c r="AC23" i="3"/>
  <c r="AC31" i="3"/>
  <c r="AC39" i="3"/>
  <c r="AC47" i="3"/>
  <c r="AC50" i="3"/>
  <c r="AC55" i="3"/>
  <c r="AC63" i="3"/>
  <c r="AC71" i="3"/>
  <c r="AC79" i="3"/>
  <c r="AC82" i="3"/>
  <c r="AC87" i="3"/>
  <c r="AC95" i="3"/>
  <c r="AC103" i="3"/>
  <c r="AC111" i="3"/>
  <c r="AC114" i="3"/>
  <c r="AC119" i="3"/>
  <c r="AC127" i="3"/>
  <c r="AC135" i="3"/>
  <c r="AC143" i="3"/>
  <c r="AC146" i="3"/>
  <c r="AC151" i="3"/>
  <c r="AC159" i="3"/>
  <c r="AC167" i="3"/>
  <c r="AC175" i="3"/>
  <c r="AC178" i="3"/>
  <c r="AC183" i="3"/>
  <c r="AC191" i="3"/>
  <c r="AC199" i="3"/>
  <c r="AC207" i="3"/>
  <c r="AC210" i="3"/>
  <c r="AC215" i="3"/>
  <c r="AC223" i="3"/>
  <c r="AC229" i="3"/>
  <c r="AC231" i="3"/>
  <c r="AC234" i="3"/>
  <c r="AC237" i="3"/>
  <c r="AC239" i="3"/>
  <c r="AC245" i="3"/>
  <c r="Y254" i="3"/>
  <c r="Z254" i="3" s="1"/>
  <c r="Y5" i="3"/>
  <c r="Z5" i="3" s="1"/>
  <c r="AA5" i="3" s="1"/>
  <c r="Y6" i="3"/>
  <c r="Z6" i="3" s="1"/>
  <c r="AA6" i="3" s="1"/>
  <c r="Y7" i="3"/>
  <c r="Z7" i="3" s="1"/>
  <c r="AA7" i="3" s="1"/>
  <c r="Y8" i="3"/>
  <c r="Z8" i="3" s="1"/>
  <c r="AA8" i="3" s="1"/>
  <c r="Y9" i="3"/>
  <c r="Z9" i="3" s="1"/>
  <c r="AA9" i="3" s="1"/>
  <c r="Y10" i="3"/>
  <c r="Z10" i="3" s="1"/>
  <c r="AA10" i="3" s="1"/>
  <c r="Y11" i="3"/>
  <c r="Z11" i="3" s="1"/>
  <c r="AA11" i="3" s="1"/>
  <c r="Y12" i="3"/>
  <c r="Z12" i="3" s="1"/>
  <c r="AA12" i="3" s="1"/>
  <c r="Y13" i="3"/>
  <c r="Z13" i="3" s="1"/>
  <c r="AA13" i="3" s="1"/>
  <c r="Y14" i="3"/>
  <c r="Z14" i="3" s="1"/>
  <c r="AA14" i="3" s="1"/>
  <c r="Y15" i="3"/>
  <c r="Z15" i="3" s="1"/>
  <c r="AA15" i="3" s="1"/>
  <c r="Y16" i="3"/>
  <c r="Z16" i="3" s="1"/>
  <c r="AA16" i="3" s="1"/>
  <c r="Y17" i="3"/>
  <c r="Z17" i="3" s="1"/>
  <c r="AA17" i="3" s="1"/>
  <c r="Y18" i="3"/>
  <c r="Z18" i="3" s="1"/>
  <c r="AA18" i="3" s="1"/>
  <c r="Y19" i="3"/>
  <c r="Z19" i="3" s="1"/>
  <c r="AA19" i="3" s="1"/>
  <c r="Y20" i="3"/>
  <c r="Z20" i="3" s="1"/>
  <c r="AA20" i="3" s="1"/>
  <c r="Y21" i="3"/>
  <c r="Z21" i="3" s="1"/>
  <c r="AA21" i="3" s="1"/>
  <c r="Y22" i="3"/>
  <c r="Z22" i="3" s="1"/>
  <c r="AA22" i="3" s="1"/>
  <c r="Y23" i="3"/>
  <c r="Z23" i="3" s="1"/>
  <c r="AA23" i="3" s="1"/>
  <c r="Y24" i="3"/>
  <c r="Z24" i="3" s="1"/>
  <c r="AA24" i="3" s="1"/>
  <c r="Y25" i="3"/>
  <c r="Z25" i="3" s="1"/>
  <c r="AA25" i="3" s="1"/>
  <c r="Y26" i="3"/>
  <c r="Z26" i="3" s="1"/>
  <c r="AA26" i="3" s="1"/>
  <c r="Y27" i="3"/>
  <c r="Z27" i="3" s="1"/>
  <c r="AA27" i="3" s="1"/>
  <c r="Y28" i="3"/>
  <c r="Z28" i="3" s="1"/>
  <c r="AA28" i="3" s="1"/>
  <c r="Y29" i="3"/>
  <c r="Z29" i="3" s="1"/>
  <c r="AA29" i="3" s="1"/>
  <c r="Y30" i="3"/>
  <c r="Z30" i="3" s="1"/>
  <c r="AA30" i="3" s="1"/>
  <c r="Y31" i="3"/>
  <c r="Z31" i="3" s="1"/>
  <c r="AA31" i="3" s="1"/>
  <c r="Y32" i="3"/>
  <c r="Z32" i="3" s="1"/>
  <c r="AA32" i="3" s="1"/>
  <c r="Y33" i="3"/>
  <c r="Z33" i="3" s="1"/>
  <c r="AA33" i="3" s="1"/>
  <c r="Y34" i="3"/>
  <c r="Z34" i="3" s="1"/>
  <c r="AA34" i="3" s="1"/>
  <c r="Y35" i="3"/>
  <c r="Z35" i="3" s="1"/>
  <c r="AA35" i="3" s="1"/>
  <c r="Y36" i="3"/>
  <c r="Z36" i="3" s="1"/>
  <c r="AA36" i="3" s="1"/>
  <c r="Y37" i="3"/>
  <c r="Z37" i="3" s="1"/>
  <c r="AA37" i="3" s="1"/>
  <c r="Y38" i="3"/>
  <c r="Z38" i="3" s="1"/>
  <c r="AA38" i="3" s="1"/>
  <c r="Y39" i="3"/>
  <c r="Z39" i="3" s="1"/>
  <c r="AA39" i="3" s="1"/>
  <c r="Y40" i="3"/>
  <c r="Z40" i="3" s="1"/>
  <c r="AA40" i="3" s="1"/>
  <c r="Y41" i="3"/>
  <c r="Z41" i="3" s="1"/>
  <c r="AA41" i="3" s="1"/>
  <c r="Y42" i="3"/>
  <c r="Z42" i="3" s="1"/>
  <c r="AA42" i="3" s="1"/>
  <c r="Y43" i="3"/>
  <c r="Z43" i="3" s="1"/>
  <c r="AA43" i="3" s="1"/>
  <c r="Y44" i="3"/>
  <c r="Z44" i="3" s="1"/>
  <c r="AA44" i="3" s="1"/>
  <c r="Y45" i="3"/>
  <c r="Z45" i="3" s="1"/>
  <c r="AA45" i="3" s="1"/>
  <c r="Y46" i="3"/>
  <c r="Z46" i="3" s="1"/>
  <c r="AA46" i="3" s="1"/>
  <c r="Y47" i="3"/>
  <c r="Z47" i="3" s="1"/>
  <c r="AA47" i="3" s="1"/>
  <c r="Y48" i="3"/>
  <c r="Z48" i="3" s="1"/>
  <c r="AA48" i="3" s="1"/>
  <c r="Y49" i="3"/>
  <c r="Z49" i="3" s="1"/>
  <c r="AA49" i="3" s="1"/>
  <c r="Y50" i="3"/>
  <c r="Z50" i="3" s="1"/>
  <c r="AA50" i="3" s="1"/>
  <c r="Y51" i="3"/>
  <c r="Z51" i="3" s="1"/>
  <c r="AA51" i="3" s="1"/>
  <c r="Y52" i="3"/>
  <c r="Z52" i="3" s="1"/>
  <c r="AA52" i="3" s="1"/>
  <c r="Y53" i="3"/>
  <c r="Z53" i="3" s="1"/>
  <c r="AA53" i="3" s="1"/>
  <c r="Y54" i="3"/>
  <c r="Z54" i="3" s="1"/>
  <c r="AA54" i="3" s="1"/>
  <c r="Y55" i="3"/>
  <c r="Z55" i="3" s="1"/>
  <c r="AA55" i="3" s="1"/>
  <c r="Y56" i="3"/>
  <c r="Z56" i="3" s="1"/>
  <c r="AA56" i="3" s="1"/>
  <c r="Y57" i="3"/>
  <c r="Z57" i="3" s="1"/>
  <c r="AA57" i="3" s="1"/>
  <c r="Y58" i="3"/>
  <c r="Z58" i="3" s="1"/>
  <c r="AA58" i="3" s="1"/>
  <c r="Y59" i="3"/>
  <c r="Z59" i="3" s="1"/>
  <c r="AA59" i="3" s="1"/>
  <c r="Y60" i="3"/>
  <c r="Z60" i="3" s="1"/>
  <c r="AA60" i="3" s="1"/>
  <c r="Y61" i="3"/>
  <c r="Z61" i="3" s="1"/>
  <c r="AA61" i="3" s="1"/>
  <c r="Y62" i="3"/>
  <c r="Z62" i="3" s="1"/>
  <c r="AA62" i="3" s="1"/>
  <c r="Y63" i="3"/>
  <c r="Z63" i="3" s="1"/>
  <c r="AA63" i="3" s="1"/>
  <c r="Y64" i="3"/>
  <c r="Z64" i="3" s="1"/>
  <c r="AA64" i="3" s="1"/>
  <c r="Y65" i="3"/>
  <c r="Z65" i="3" s="1"/>
  <c r="AA65" i="3" s="1"/>
  <c r="Y66" i="3"/>
  <c r="Z66" i="3" s="1"/>
  <c r="AA66" i="3" s="1"/>
  <c r="Y67" i="3"/>
  <c r="Z67" i="3" s="1"/>
  <c r="AA67" i="3" s="1"/>
  <c r="Y68" i="3"/>
  <c r="Z68" i="3" s="1"/>
  <c r="AA68" i="3" s="1"/>
  <c r="Y69" i="3"/>
  <c r="Z69" i="3" s="1"/>
  <c r="AA69" i="3" s="1"/>
  <c r="Y70" i="3"/>
  <c r="Z70" i="3" s="1"/>
  <c r="AA70" i="3" s="1"/>
  <c r="Y71" i="3"/>
  <c r="Z71" i="3" s="1"/>
  <c r="AA71" i="3" s="1"/>
  <c r="Y72" i="3"/>
  <c r="Z72" i="3" s="1"/>
  <c r="AA72" i="3" s="1"/>
  <c r="Y73" i="3"/>
  <c r="Z73" i="3" s="1"/>
  <c r="AA73" i="3" s="1"/>
  <c r="Y74" i="3"/>
  <c r="Z74" i="3" s="1"/>
  <c r="AA74" i="3" s="1"/>
  <c r="Y75" i="3"/>
  <c r="Z75" i="3" s="1"/>
  <c r="AA75" i="3" s="1"/>
  <c r="Y76" i="3"/>
  <c r="Z76" i="3" s="1"/>
  <c r="AA76" i="3" s="1"/>
  <c r="Y77" i="3"/>
  <c r="Z77" i="3" s="1"/>
  <c r="AA77" i="3" s="1"/>
  <c r="Y78" i="3"/>
  <c r="Z78" i="3" s="1"/>
  <c r="AA78" i="3" s="1"/>
  <c r="Y79" i="3"/>
  <c r="Z79" i="3" s="1"/>
  <c r="AA79" i="3" s="1"/>
  <c r="Y80" i="3"/>
  <c r="Z80" i="3" s="1"/>
  <c r="AA80" i="3" s="1"/>
  <c r="Y81" i="3"/>
  <c r="Z81" i="3" s="1"/>
  <c r="AA81" i="3" s="1"/>
  <c r="Y82" i="3"/>
  <c r="Z82" i="3" s="1"/>
  <c r="AA82" i="3" s="1"/>
  <c r="Y83" i="3"/>
  <c r="Z83" i="3" s="1"/>
  <c r="AA83" i="3" s="1"/>
  <c r="Y84" i="3"/>
  <c r="Z84" i="3" s="1"/>
  <c r="AA84" i="3" s="1"/>
  <c r="Y85" i="3"/>
  <c r="Z85" i="3" s="1"/>
  <c r="AA85" i="3" s="1"/>
  <c r="Y86" i="3"/>
  <c r="Z86" i="3" s="1"/>
  <c r="AA86" i="3" s="1"/>
  <c r="Y87" i="3"/>
  <c r="Z87" i="3" s="1"/>
  <c r="AA87" i="3" s="1"/>
  <c r="Y88" i="3"/>
  <c r="Z88" i="3" s="1"/>
  <c r="AA88" i="3" s="1"/>
  <c r="Y89" i="3"/>
  <c r="Z89" i="3" s="1"/>
  <c r="AA89" i="3" s="1"/>
  <c r="Y90" i="3"/>
  <c r="Z90" i="3" s="1"/>
  <c r="AA90" i="3" s="1"/>
  <c r="Y91" i="3"/>
  <c r="Z91" i="3" s="1"/>
  <c r="AA91" i="3" s="1"/>
  <c r="Y92" i="3"/>
  <c r="Z92" i="3" s="1"/>
  <c r="AA92" i="3" s="1"/>
  <c r="Y93" i="3"/>
  <c r="Z93" i="3" s="1"/>
  <c r="AA93" i="3" s="1"/>
  <c r="Y94" i="3"/>
  <c r="Z94" i="3" s="1"/>
  <c r="AA94" i="3" s="1"/>
  <c r="Y95" i="3"/>
  <c r="Z95" i="3" s="1"/>
  <c r="AA95" i="3" s="1"/>
  <c r="Y96" i="3"/>
  <c r="Z96" i="3" s="1"/>
  <c r="AA96" i="3" s="1"/>
  <c r="Y97" i="3"/>
  <c r="Z97" i="3" s="1"/>
  <c r="AA97" i="3" s="1"/>
  <c r="Y98" i="3"/>
  <c r="Z98" i="3" s="1"/>
  <c r="AA98" i="3" s="1"/>
  <c r="Y99" i="3"/>
  <c r="Z99" i="3" s="1"/>
  <c r="AA99" i="3" s="1"/>
  <c r="Y100" i="3"/>
  <c r="Z100" i="3" s="1"/>
  <c r="AA100" i="3" s="1"/>
  <c r="Y101" i="3"/>
  <c r="Z101" i="3" s="1"/>
  <c r="AA101" i="3" s="1"/>
  <c r="Y102" i="3"/>
  <c r="Z102" i="3" s="1"/>
  <c r="AA102" i="3" s="1"/>
  <c r="Y103" i="3"/>
  <c r="Z103" i="3" s="1"/>
  <c r="AA103" i="3" s="1"/>
  <c r="Y104" i="3"/>
  <c r="Z104" i="3" s="1"/>
  <c r="AA104" i="3" s="1"/>
  <c r="Y105" i="3"/>
  <c r="Z105" i="3" s="1"/>
  <c r="AA105" i="3" s="1"/>
  <c r="Y106" i="3"/>
  <c r="Z106" i="3" s="1"/>
  <c r="AA106" i="3" s="1"/>
  <c r="Y107" i="3"/>
  <c r="Z107" i="3" s="1"/>
  <c r="AA107" i="3" s="1"/>
  <c r="Y108" i="3"/>
  <c r="Z108" i="3" s="1"/>
  <c r="AA108" i="3" s="1"/>
  <c r="Y109" i="3"/>
  <c r="Z109" i="3" s="1"/>
  <c r="AA109" i="3" s="1"/>
  <c r="Y110" i="3"/>
  <c r="Z110" i="3" s="1"/>
  <c r="AA110" i="3" s="1"/>
  <c r="Y111" i="3"/>
  <c r="Z111" i="3" s="1"/>
  <c r="AA111" i="3" s="1"/>
  <c r="Y112" i="3"/>
  <c r="Z112" i="3" s="1"/>
  <c r="AA112" i="3" s="1"/>
  <c r="Y113" i="3"/>
  <c r="Z113" i="3" s="1"/>
  <c r="AA113" i="3" s="1"/>
  <c r="Y114" i="3"/>
  <c r="Z114" i="3" s="1"/>
  <c r="AA114" i="3" s="1"/>
  <c r="Y115" i="3"/>
  <c r="Z115" i="3" s="1"/>
  <c r="AA115" i="3" s="1"/>
  <c r="Y116" i="3"/>
  <c r="Z116" i="3" s="1"/>
  <c r="AA116" i="3" s="1"/>
  <c r="Y117" i="3"/>
  <c r="Z117" i="3" s="1"/>
  <c r="AA117" i="3" s="1"/>
  <c r="Y118" i="3"/>
  <c r="Z118" i="3" s="1"/>
  <c r="AA118" i="3" s="1"/>
  <c r="Y119" i="3"/>
  <c r="Z119" i="3" s="1"/>
  <c r="AA119" i="3" s="1"/>
  <c r="Y120" i="3"/>
  <c r="Z120" i="3" s="1"/>
  <c r="AA120" i="3" s="1"/>
  <c r="Y121" i="3"/>
  <c r="Z121" i="3" s="1"/>
  <c r="AA121" i="3" s="1"/>
  <c r="Y122" i="3"/>
  <c r="Z122" i="3" s="1"/>
  <c r="AA122" i="3" s="1"/>
  <c r="Y123" i="3"/>
  <c r="Z123" i="3" s="1"/>
  <c r="AA123" i="3" s="1"/>
  <c r="Y124" i="3"/>
  <c r="Z124" i="3" s="1"/>
  <c r="AA124" i="3" s="1"/>
  <c r="Y125" i="3"/>
  <c r="Z125" i="3" s="1"/>
  <c r="AA125" i="3" s="1"/>
  <c r="Y126" i="3"/>
  <c r="Z126" i="3" s="1"/>
  <c r="AA126" i="3" s="1"/>
  <c r="Y127" i="3"/>
  <c r="Z127" i="3" s="1"/>
  <c r="AA127" i="3" s="1"/>
  <c r="Y128" i="3"/>
  <c r="Z128" i="3" s="1"/>
  <c r="AA128" i="3" s="1"/>
  <c r="Y129" i="3"/>
  <c r="Z129" i="3" s="1"/>
  <c r="AA129" i="3" s="1"/>
  <c r="Y130" i="3"/>
  <c r="Z130" i="3" s="1"/>
  <c r="AA130" i="3" s="1"/>
  <c r="Y131" i="3"/>
  <c r="Z131" i="3" s="1"/>
  <c r="AA131" i="3" s="1"/>
  <c r="Y132" i="3"/>
  <c r="Z132" i="3" s="1"/>
  <c r="AA132" i="3" s="1"/>
  <c r="Y133" i="3"/>
  <c r="Z133" i="3" s="1"/>
  <c r="AA133" i="3" s="1"/>
  <c r="Y134" i="3"/>
  <c r="Z134" i="3" s="1"/>
  <c r="AA134" i="3" s="1"/>
  <c r="Y135" i="3"/>
  <c r="Z135" i="3" s="1"/>
  <c r="AA135" i="3" s="1"/>
  <c r="Y136" i="3"/>
  <c r="Z136" i="3" s="1"/>
  <c r="AA136" i="3" s="1"/>
  <c r="Y137" i="3"/>
  <c r="Z137" i="3" s="1"/>
  <c r="AA137" i="3" s="1"/>
  <c r="Y138" i="3"/>
  <c r="Z138" i="3" s="1"/>
  <c r="AA138" i="3" s="1"/>
  <c r="Y139" i="3"/>
  <c r="Z139" i="3" s="1"/>
  <c r="AA139" i="3" s="1"/>
  <c r="Y140" i="3"/>
  <c r="Z140" i="3" s="1"/>
  <c r="AA140" i="3" s="1"/>
  <c r="Y141" i="3"/>
  <c r="Z141" i="3" s="1"/>
  <c r="AA141" i="3" s="1"/>
  <c r="Y142" i="3"/>
  <c r="Z142" i="3" s="1"/>
  <c r="AA142" i="3" s="1"/>
  <c r="Y143" i="3"/>
  <c r="Z143" i="3" s="1"/>
  <c r="AA143" i="3" s="1"/>
  <c r="Y144" i="3"/>
  <c r="Z144" i="3" s="1"/>
  <c r="AA144" i="3" s="1"/>
  <c r="Y145" i="3"/>
  <c r="Z145" i="3" s="1"/>
  <c r="AA145" i="3" s="1"/>
  <c r="Y146" i="3"/>
  <c r="Z146" i="3" s="1"/>
  <c r="AA146" i="3" s="1"/>
  <c r="Y147" i="3"/>
  <c r="Z147" i="3" s="1"/>
  <c r="AA147" i="3" s="1"/>
  <c r="Y148" i="3"/>
  <c r="Z148" i="3" s="1"/>
  <c r="AA148" i="3" s="1"/>
  <c r="Y149" i="3"/>
  <c r="Z149" i="3" s="1"/>
  <c r="AA149" i="3" s="1"/>
  <c r="Y150" i="3"/>
  <c r="Z150" i="3" s="1"/>
  <c r="AA150" i="3" s="1"/>
  <c r="Y151" i="3"/>
  <c r="Z151" i="3" s="1"/>
  <c r="AA151" i="3" s="1"/>
  <c r="Y152" i="3"/>
  <c r="Z152" i="3" s="1"/>
  <c r="AA152" i="3" s="1"/>
  <c r="Y153" i="3"/>
  <c r="Z153" i="3" s="1"/>
  <c r="AA153" i="3" s="1"/>
  <c r="Y154" i="3"/>
  <c r="Z154" i="3" s="1"/>
  <c r="AA154" i="3" s="1"/>
  <c r="Y155" i="3"/>
  <c r="Z155" i="3" s="1"/>
  <c r="AA155" i="3" s="1"/>
  <c r="Y156" i="3"/>
  <c r="Z156" i="3" s="1"/>
  <c r="AA156" i="3" s="1"/>
  <c r="Y157" i="3"/>
  <c r="Z157" i="3" s="1"/>
  <c r="AA157" i="3" s="1"/>
  <c r="Y158" i="3"/>
  <c r="Z158" i="3" s="1"/>
  <c r="AA158" i="3" s="1"/>
  <c r="Y159" i="3"/>
  <c r="Z159" i="3" s="1"/>
  <c r="AA159" i="3" s="1"/>
  <c r="Y160" i="3"/>
  <c r="Z160" i="3" s="1"/>
  <c r="AA160" i="3" s="1"/>
  <c r="Y161" i="3"/>
  <c r="Z161" i="3" s="1"/>
  <c r="AA161" i="3" s="1"/>
  <c r="Y162" i="3"/>
  <c r="Z162" i="3" s="1"/>
  <c r="AA162" i="3" s="1"/>
  <c r="Y163" i="3"/>
  <c r="Z163" i="3" s="1"/>
  <c r="AA163" i="3" s="1"/>
  <c r="Y164" i="3"/>
  <c r="Z164" i="3" s="1"/>
  <c r="AA164" i="3" s="1"/>
  <c r="Y165" i="3"/>
  <c r="Z165" i="3" s="1"/>
  <c r="AA165" i="3" s="1"/>
  <c r="Y166" i="3"/>
  <c r="Z166" i="3" s="1"/>
  <c r="AA166" i="3" s="1"/>
  <c r="Y167" i="3"/>
  <c r="Z167" i="3" s="1"/>
  <c r="AA167" i="3" s="1"/>
  <c r="Y168" i="3"/>
  <c r="Z168" i="3" s="1"/>
  <c r="AA168" i="3" s="1"/>
  <c r="Y169" i="3"/>
  <c r="Z169" i="3" s="1"/>
  <c r="AA169" i="3" s="1"/>
  <c r="Y170" i="3"/>
  <c r="Z170" i="3" s="1"/>
  <c r="AA170" i="3" s="1"/>
  <c r="Y171" i="3"/>
  <c r="Z171" i="3" s="1"/>
  <c r="AA171" i="3" s="1"/>
  <c r="Y172" i="3"/>
  <c r="Z172" i="3" s="1"/>
  <c r="AA172" i="3" s="1"/>
  <c r="Y173" i="3"/>
  <c r="Z173" i="3" s="1"/>
  <c r="AA173" i="3" s="1"/>
  <c r="Y174" i="3"/>
  <c r="Z174" i="3" s="1"/>
  <c r="AA174" i="3" s="1"/>
  <c r="Y175" i="3"/>
  <c r="Z175" i="3" s="1"/>
  <c r="AA175" i="3" s="1"/>
  <c r="Y176" i="3"/>
  <c r="Z176" i="3" s="1"/>
  <c r="AA176" i="3" s="1"/>
  <c r="Y177" i="3"/>
  <c r="Z177" i="3" s="1"/>
  <c r="AA177" i="3" s="1"/>
  <c r="Y178" i="3"/>
  <c r="Z178" i="3" s="1"/>
  <c r="AA178" i="3" s="1"/>
  <c r="Y179" i="3"/>
  <c r="Z179" i="3" s="1"/>
  <c r="AA179" i="3" s="1"/>
  <c r="Y180" i="3"/>
  <c r="Z180" i="3" s="1"/>
  <c r="AA180" i="3" s="1"/>
  <c r="Y181" i="3"/>
  <c r="Z181" i="3" s="1"/>
  <c r="AA181" i="3" s="1"/>
  <c r="Y182" i="3"/>
  <c r="Z182" i="3" s="1"/>
  <c r="AA182" i="3" s="1"/>
  <c r="Y183" i="3"/>
  <c r="Z183" i="3" s="1"/>
  <c r="AA183" i="3" s="1"/>
  <c r="Y184" i="3"/>
  <c r="Z184" i="3" s="1"/>
  <c r="AA184" i="3" s="1"/>
  <c r="Y185" i="3"/>
  <c r="Z185" i="3" s="1"/>
  <c r="AA185" i="3" s="1"/>
  <c r="Y186" i="3"/>
  <c r="Z186" i="3" s="1"/>
  <c r="AA186" i="3" s="1"/>
  <c r="Y187" i="3"/>
  <c r="Z187" i="3" s="1"/>
  <c r="AA187" i="3" s="1"/>
  <c r="Y188" i="3"/>
  <c r="Z188" i="3" s="1"/>
  <c r="AA188" i="3" s="1"/>
  <c r="Y189" i="3"/>
  <c r="Z189" i="3" s="1"/>
  <c r="AA189" i="3" s="1"/>
  <c r="Y190" i="3"/>
  <c r="Z190" i="3" s="1"/>
  <c r="AA190" i="3" s="1"/>
  <c r="Y191" i="3"/>
  <c r="Z191" i="3" s="1"/>
  <c r="AA191" i="3" s="1"/>
  <c r="Y192" i="3"/>
  <c r="Z192" i="3" s="1"/>
  <c r="AA192" i="3" s="1"/>
  <c r="Y193" i="3"/>
  <c r="Z193" i="3" s="1"/>
  <c r="AA193" i="3" s="1"/>
  <c r="Y194" i="3"/>
  <c r="Z194" i="3" s="1"/>
  <c r="AA194" i="3" s="1"/>
  <c r="Y195" i="3"/>
  <c r="Z195" i="3" s="1"/>
  <c r="AA195" i="3" s="1"/>
  <c r="Y196" i="3"/>
  <c r="Z196" i="3" s="1"/>
  <c r="AA196" i="3" s="1"/>
  <c r="Y197" i="3"/>
  <c r="Z197" i="3" s="1"/>
  <c r="AA197" i="3" s="1"/>
  <c r="Y198" i="3"/>
  <c r="Z198" i="3" s="1"/>
  <c r="AA198" i="3" s="1"/>
  <c r="Y199" i="3"/>
  <c r="Z199" i="3" s="1"/>
  <c r="AA199" i="3" s="1"/>
  <c r="Y200" i="3"/>
  <c r="Z200" i="3" s="1"/>
  <c r="AA200" i="3" s="1"/>
  <c r="Y201" i="3"/>
  <c r="Z201" i="3" s="1"/>
  <c r="AA201" i="3" s="1"/>
  <c r="Y202" i="3"/>
  <c r="Z202" i="3" s="1"/>
  <c r="AA202" i="3" s="1"/>
  <c r="Y203" i="3"/>
  <c r="Z203" i="3" s="1"/>
  <c r="AA203" i="3" s="1"/>
  <c r="Y204" i="3"/>
  <c r="Z204" i="3" s="1"/>
  <c r="AA204" i="3" s="1"/>
  <c r="Y205" i="3"/>
  <c r="Z205" i="3" s="1"/>
  <c r="AA205" i="3" s="1"/>
  <c r="Y206" i="3"/>
  <c r="Z206" i="3" s="1"/>
  <c r="AA206" i="3" s="1"/>
  <c r="Y207" i="3"/>
  <c r="Z207" i="3" s="1"/>
  <c r="AA207" i="3" s="1"/>
  <c r="Y208" i="3"/>
  <c r="Z208" i="3" s="1"/>
  <c r="AA208" i="3" s="1"/>
  <c r="Y209" i="3"/>
  <c r="Z209" i="3" s="1"/>
  <c r="AA209" i="3" s="1"/>
  <c r="Y210" i="3"/>
  <c r="Z210" i="3" s="1"/>
  <c r="AA210" i="3" s="1"/>
  <c r="Y211" i="3"/>
  <c r="Z211" i="3" s="1"/>
  <c r="AA211" i="3" s="1"/>
  <c r="Y212" i="3"/>
  <c r="Z212" i="3" s="1"/>
  <c r="AA212" i="3" s="1"/>
  <c r="Y213" i="3"/>
  <c r="Z213" i="3" s="1"/>
  <c r="AA213" i="3" s="1"/>
  <c r="Y214" i="3"/>
  <c r="Z214" i="3" s="1"/>
  <c r="AA214" i="3" s="1"/>
  <c r="Y215" i="3"/>
  <c r="Z215" i="3" s="1"/>
  <c r="AA215" i="3" s="1"/>
  <c r="Y216" i="3"/>
  <c r="Z216" i="3" s="1"/>
  <c r="AA216" i="3" s="1"/>
  <c r="Y217" i="3"/>
  <c r="Z217" i="3" s="1"/>
  <c r="AA217" i="3" s="1"/>
  <c r="Y218" i="3"/>
  <c r="Z218" i="3" s="1"/>
  <c r="AA218" i="3" s="1"/>
  <c r="Y219" i="3"/>
  <c r="Z219" i="3" s="1"/>
  <c r="AA219" i="3" s="1"/>
  <c r="Y220" i="3"/>
  <c r="Z220" i="3" s="1"/>
  <c r="AA220" i="3" s="1"/>
  <c r="Y221" i="3"/>
  <c r="Z221" i="3" s="1"/>
  <c r="AA221" i="3" s="1"/>
  <c r="Y222" i="3"/>
  <c r="Z222" i="3" s="1"/>
  <c r="AA222" i="3" s="1"/>
  <c r="Y223" i="3"/>
  <c r="Z223" i="3" s="1"/>
  <c r="AA223" i="3" s="1"/>
  <c r="Y224" i="3"/>
  <c r="Z224" i="3" s="1"/>
  <c r="AA224" i="3" s="1"/>
  <c r="Y225" i="3"/>
  <c r="Z225" i="3" s="1"/>
  <c r="AA225" i="3" s="1"/>
  <c r="Y226" i="3"/>
  <c r="Z226" i="3" s="1"/>
  <c r="AA226" i="3" s="1"/>
  <c r="Y227" i="3"/>
  <c r="Z227" i="3" s="1"/>
  <c r="AA227" i="3" s="1"/>
  <c r="Y228" i="3"/>
  <c r="Z228" i="3" s="1"/>
  <c r="AA228" i="3" s="1"/>
  <c r="Y229" i="3"/>
  <c r="Z229" i="3" s="1"/>
  <c r="AA229" i="3" s="1"/>
  <c r="Y230" i="3"/>
  <c r="Z230" i="3" s="1"/>
  <c r="AA230" i="3" s="1"/>
  <c r="Y231" i="3"/>
  <c r="Z231" i="3" s="1"/>
  <c r="AA231" i="3" s="1"/>
  <c r="Y232" i="3"/>
  <c r="Z232" i="3" s="1"/>
  <c r="AA232" i="3" s="1"/>
  <c r="Y233" i="3"/>
  <c r="Z233" i="3" s="1"/>
  <c r="AA233" i="3" s="1"/>
  <c r="Y234" i="3"/>
  <c r="Z234" i="3" s="1"/>
  <c r="AA234" i="3" s="1"/>
  <c r="Y235" i="3"/>
  <c r="Z235" i="3" s="1"/>
  <c r="AA235" i="3" s="1"/>
  <c r="Y236" i="3"/>
  <c r="Z236" i="3" s="1"/>
  <c r="AA236" i="3" s="1"/>
  <c r="Y237" i="3"/>
  <c r="Z237" i="3" s="1"/>
  <c r="AA237" i="3" s="1"/>
  <c r="Y238" i="3"/>
  <c r="Z238" i="3" s="1"/>
  <c r="AA238" i="3" s="1"/>
  <c r="Y239" i="3"/>
  <c r="Z239" i="3" s="1"/>
  <c r="AA239" i="3" s="1"/>
  <c r="Y240" i="3"/>
  <c r="Z240" i="3" s="1"/>
  <c r="AA240" i="3" s="1"/>
  <c r="Y241" i="3"/>
  <c r="Z241" i="3" s="1"/>
  <c r="AA241" i="3" s="1"/>
  <c r="Y242" i="3"/>
  <c r="Z242" i="3" s="1"/>
  <c r="AA242" i="3" s="1"/>
  <c r="Y243" i="3"/>
  <c r="Z243" i="3" s="1"/>
  <c r="AA243" i="3" s="1"/>
  <c r="Y244" i="3"/>
  <c r="Z244" i="3" s="1"/>
  <c r="AA244" i="3" s="1"/>
  <c r="Y245" i="3"/>
  <c r="Z245" i="3" s="1"/>
  <c r="AA245" i="3" s="1"/>
  <c r="Y246" i="3"/>
  <c r="Z246" i="3" s="1"/>
  <c r="AA246" i="3" s="1"/>
  <c r="Y247" i="3"/>
  <c r="Z247" i="3" s="1"/>
  <c r="AA247" i="3" s="1"/>
  <c r="Y248" i="3"/>
  <c r="Z248" i="3" s="1"/>
  <c r="AA248" i="3" s="1"/>
  <c r="Y249" i="3"/>
  <c r="Z249" i="3" s="1"/>
  <c r="AA249" i="3" s="1"/>
  <c r="Y250" i="3"/>
  <c r="Z250" i="3" s="1"/>
  <c r="AA250" i="3" s="1"/>
  <c r="Y251" i="3"/>
  <c r="Z251" i="3" s="1"/>
  <c r="AA251" i="3" s="1"/>
  <c r="Y252" i="3"/>
  <c r="Z252" i="3" s="1"/>
  <c r="AA252" i="3" s="1"/>
  <c r="Y253" i="3"/>
  <c r="Z253" i="3" s="1"/>
  <c r="AA253" i="3" s="1"/>
  <c r="Y4" i="3"/>
  <c r="Z4" i="3" s="1"/>
  <c r="AA4" i="3" s="1"/>
  <c r="C17" i="2"/>
  <c r="O17" i="2"/>
  <c r="AC28" i="7" l="1"/>
  <c r="AC43" i="7"/>
  <c r="AC75" i="7"/>
  <c r="AC108" i="7"/>
  <c r="AC124" i="7"/>
  <c r="AC204" i="7"/>
  <c r="AC220" i="7"/>
  <c r="AC235" i="7"/>
  <c r="AC83" i="7"/>
  <c r="AC115" i="7"/>
  <c r="AC131" i="7"/>
  <c r="AC172" i="7"/>
  <c r="AC236" i="7"/>
  <c r="AC60" i="7"/>
  <c r="AC148" i="7"/>
  <c r="AC180" i="7"/>
  <c r="AC164" i="7"/>
  <c r="AC196" i="7"/>
  <c r="AC240" i="7"/>
  <c r="AC59" i="7"/>
  <c r="AC185" i="7"/>
  <c r="AC217" i="7"/>
  <c r="AC156" i="7"/>
  <c r="AC35" i="7"/>
  <c r="AC44" i="7"/>
  <c r="AC52" i="7"/>
  <c r="AC113" i="7"/>
  <c r="AC129" i="7"/>
  <c r="AC169" i="7"/>
  <c r="AC177" i="7"/>
  <c r="AC8" i="7"/>
  <c r="AC6" i="7"/>
  <c r="AC12" i="7"/>
  <c r="AC15" i="7"/>
  <c r="AC21" i="7"/>
  <c r="AC27" i="7"/>
  <c r="AC30" i="7"/>
  <c r="AC36" i="7"/>
  <c r="AC39" i="7"/>
  <c r="AC84" i="7"/>
  <c r="AC5" i="7"/>
  <c r="AC24" i="7"/>
  <c r="AC51" i="7"/>
  <c r="AC11" i="7"/>
  <c r="AC14" i="7"/>
  <c r="AC20" i="7"/>
  <c r="AC23" i="7"/>
  <c r="AC48" i="7"/>
  <c r="AC133" i="7"/>
  <c r="AC127" i="7"/>
  <c r="AC163" i="7"/>
  <c r="AC117" i="7"/>
  <c r="AC53" i="7"/>
  <c r="AC61" i="7"/>
  <c r="AC86" i="7"/>
  <c r="AC111" i="7"/>
  <c r="AC116" i="7"/>
  <c r="AC162" i="7"/>
  <c r="AC171" i="7"/>
  <c r="AC195" i="7"/>
  <c r="AC202" i="7"/>
  <c r="AC226" i="7"/>
  <c r="AC132" i="7"/>
  <c r="AC78" i="7"/>
  <c r="AC179" i="7"/>
  <c r="AC101" i="7"/>
  <c r="AC70" i="7"/>
  <c r="AC102" i="7"/>
  <c r="AC125" i="7"/>
  <c r="AC194" i="7"/>
  <c r="AC77" i="7"/>
  <c r="AC69" i="7"/>
  <c r="AC95" i="7"/>
  <c r="K58" i="7"/>
  <c r="AC58" i="7" s="1"/>
  <c r="AC62" i="7"/>
  <c r="K81" i="7"/>
  <c r="AC81" i="7" s="1"/>
  <c r="K93" i="7"/>
  <c r="AC93" i="7" s="1"/>
  <c r="AC225" i="7"/>
  <c r="AC45" i="7"/>
  <c r="AC85" i="7"/>
  <c r="K73" i="7"/>
  <c r="AC73" i="7" s="1"/>
  <c r="K96" i="7"/>
  <c r="AC96" i="7" s="1"/>
  <c r="AC109" i="7"/>
  <c r="AC140" i="7"/>
  <c r="AC153" i="7"/>
  <c r="AC205" i="7"/>
  <c r="K207" i="7"/>
  <c r="AC207" i="7" s="1"/>
  <c r="AC244" i="7"/>
  <c r="K187" i="7"/>
  <c r="AC187" i="7" s="1"/>
  <c r="AC211" i="7"/>
  <c r="K167" i="7"/>
  <c r="AC167" i="7" s="1"/>
  <c r="K184" i="7"/>
  <c r="AC184" i="7" s="1"/>
  <c r="K199" i="7"/>
  <c r="AC199" i="7" s="1"/>
  <c r="K232" i="7"/>
  <c r="AC232" i="7" s="1"/>
  <c r="AC251" i="7"/>
  <c r="K161" i="7"/>
  <c r="AC161" i="7" s="1"/>
  <c r="K175" i="7"/>
  <c r="AC175" i="7" s="1"/>
  <c r="K208" i="7"/>
  <c r="AC208" i="7" s="1"/>
  <c r="AC227" i="7"/>
  <c r="K239" i="7"/>
  <c r="AC239" i="7" s="1"/>
  <c r="K136" i="7"/>
  <c r="AC136" i="7" s="1"/>
  <c r="K139" i="7"/>
  <c r="AC139" i="7" s="1"/>
  <c r="K144" i="7"/>
  <c r="AC144" i="7" s="1"/>
  <c r="K147" i="7"/>
  <c r="AC147" i="7" s="1"/>
  <c r="K152" i="7"/>
  <c r="AC152" i="7" s="1"/>
  <c r="K155" i="7"/>
  <c r="AC155" i="7" s="1"/>
  <c r="K160" i="7"/>
  <c r="AC160" i="7" s="1"/>
  <c r="AC188" i="7"/>
  <c r="AC203" i="7"/>
  <c r="AC212" i="7"/>
  <c r="AC215" i="7"/>
  <c r="K248" i="7"/>
  <c r="AC248" i="7" s="1"/>
  <c r="K91" i="7"/>
  <c r="AC91" i="7" s="1"/>
  <c r="K107" i="7"/>
  <c r="AC107" i="7" s="1"/>
  <c r="K123" i="7"/>
  <c r="AC123" i="7" s="1"/>
  <c r="K224" i="7"/>
  <c r="AC224" i="7" s="1"/>
  <c r="AC243" i="7"/>
  <c r="AC252" i="7"/>
  <c r="K200" i="7"/>
  <c r="AC200" i="7" s="1"/>
  <c r="AC219" i="7"/>
  <c r="AC228" i="7"/>
  <c r="K231" i="7"/>
  <c r="AC231" i="7" s="1"/>
  <c r="K241" i="7"/>
  <c r="AC241" i="7" s="1"/>
  <c r="AY11" i="4"/>
  <c r="AY25" i="4"/>
  <c r="AY18" i="4"/>
  <c r="AY14" i="4"/>
  <c r="AY10" i="4"/>
  <c r="AY9" i="4"/>
  <c r="AY8" i="4"/>
  <c r="AY6" i="4"/>
  <c r="AY13" i="4"/>
  <c r="AY5" i="4"/>
  <c r="AI15" i="5"/>
  <c r="O63" i="5"/>
  <c r="AY63" i="4"/>
  <c r="O55" i="5"/>
  <c r="AY55" i="4"/>
  <c r="AY251" i="4"/>
  <c r="AY247" i="4"/>
  <c r="N247" i="5"/>
  <c r="AY243" i="4"/>
  <c r="N243" i="5"/>
  <c r="AY239" i="4"/>
  <c r="N239" i="5"/>
  <c r="AY235" i="4"/>
  <c r="N235" i="5"/>
  <c r="AY231" i="4"/>
  <c r="N231" i="5"/>
  <c r="AY250" i="4"/>
  <c r="N250" i="5"/>
  <c r="AY238" i="4"/>
  <c r="N238" i="5"/>
  <c r="AY234" i="4"/>
  <c r="AY230" i="4"/>
  <c r="N230" i="5"/>
  <c r="AY178" i="4"/>
  <c r="N178" i="5"/>
  <c r="AY174" i="4"/>
  <c r="AY150" i="4"/>
  <c r="AY146" i="4"/>
  <c r="N146" i="5"/>
  <c r="AY142" i="4"/>
  <c r="N142" i="5"/>
  <c r="AY138" i="4"/>
  <c r="N138" i="5"/>
  <c r="AY137" i="4"/>
  <c r="P137" i="5"/>
  <c r="AY134" i="4"/>
  <c r="N134" i="5"/>
  <c r="N130" i="5"/>
  <c r="AY130" i="4"/>
  <c r="AY129" i="4"/>
  <c r="P129" i="5"/>
  <c r="AY126" i="4"/>
  <c r="AY122" i="4"/>
  <c r="P121" i="5"/>
  <c r="AY121" i="4"/>
  <c r="AY118" i="4"/>
  <c r="N118" i="5"/>
  <c r="AY114" i="4"/>
  <c r="N114" i="5"/>
  <c r="AY113" i="4"/>
  <c r="AY110" i="4"/>
  <c r="AY106" i="4"/>
  <c r="AY105" i="4"/>
  <c r="AY102" i="4"/>
  <c r="N102" i="5"/>
  <c r="N98" i="5"/>
  <c r="AY98" i="4"/>
  <c r="AY97" i="4"/>
  <c r="P97" i="5"/>
  <c r="AY94" i="4"/>
  <c r="AY90" i="4"/>
  <c r="P89" i="5"/>
  <c r="AY89" i="4"/>
  <c r="AY86" i="4"/>
  <c r="AY82" i="4"/>
  <c r="N82" i="5"/>
  <c r="AY81" i="4"/>
  <c r="AY78" i="4"/>
  <c r="N78" i="5"/>
  <c r="AY74" i="4"/>
  <c r="N74" i="5"/>
  <c r="AY73" i="4"/>
  <c r="P73" i="5"/>
  <c r="AY70" i="4"/>
  <c r="N70" i="5"/>
  <c r="AY66" i="4"/>
  <c r="N66" i="5"/>
  <c r="AY246" i="4"/>
  <c r="N246" i="5"/>
  <c r="AY214" i="4"/>
  <c r="N214" i="5"/>
  <c r="AY210" i="4"/>
  <c r="N210" i="5"/>
  <c r="AY206" i="4"/>
  <c r="AY198" i="4"/>
  <c r="AY170" i="4"/>
  <c r="N170" i="5"/>
  <c r="AY166" i="4"/>
  <c r="N166" i="5"/>
  <c r="N162" i="5"/>
  <c r="AY162" i="4"/>
  <c r="AY158" i="4"/>
  <c r="N158" i="5"/>
  <c r="AY154" i="4"/>
  <c r="AY145" i="4"/>
  <c r="P81" i="5"/>
  <c r="AY242" i="4"/>
  <c r="AY226" i="4"/>
  <c r="AY222" i="4"/>
  <c r="AY218" i="4"/>
  <c r="AY202" i="4"/>
  <c r="N194" i="5"/>
  <c r="AY194" i="4"/>
  <c r="AY190" i="4"/>
  <c r="N190" i="5"/>
  <c r="AY186" i="4"/>
  <c r="AY182" i="4"/>
  <c r="N222" i="5"/>
  <c r="N154" i="5"/>
  <c r="N126" i="5"/>
  <c r="N90" i="5"/>
  <c r="K10" i="5"/>
  <c r="N252" i="5"/>
  <c r="AY252" i="4"/>
  <c r="N248" i="5"/>
  <c r="AY248" i="4"/>
  <c r="N244" i="5"/>
  <c r="AY244" i="4"/>
  <c r="N240" i="5"/>
  <c r="AY240" i="4"/>
  <c r="N236" i="5"/>
  <c r="AY236" i="4"/>
  <c r="N232" i="5"/>
  <c r="AY232" i="4"/>
  <c r="N228" i="5"/>
  <c r="AY228" i="4"/>
  <c r="N224" i="5"/>
  <c r="AY224" i="4"/>
  <c r="N220" i="5"/>
  <c r="AY220" i="4"/>
  <c r="N216" i="5"/>
  <c r="AY216" i="4"/>
  <c r="N212" i="5"/>
  <c r="AY212" i="4"/>
  <c r="N208" i="5"/>
  <c r="AY208" i="4"/>
  <c r="N204" i="5"/>
  <c r="AY204" i="4"/>
  <c r="N200" i="5"/>
  <c r="AY200" i="4"/>
  <c r="N196" i="5"/>
  <c r="AY196" i="4"/>
  <c r="N192" i="5"/>
  <c r="AY192" i="4"/>
  <c r="N188" i="5"/>
  <c r="AY188" i="4"/>
  <c r="N184" i="5"/>
  <c r="AY184" i="4"/>
  <c r="N180" i="5"/>
  <c r="AY180" i="4"/>
  <c r="N176" i="5"/>
  <c r="AY176" i="4"/>
  <c r="N172" i="5"/>
  <c r="AY172" i="4"/>
  <c r="N168" i="5"/>
  <c r="AY168" i="4"/>
  <c r="N164" i="5"/>
  <c r="AY164" i="4"/>
  <c r="N160" i="5"/>
  <c r="AY160" i="4"/>
  <c r="N156" i="5"/>
  <c r="AY156" i="4"/>
  <c r="N152" i="5"/>
  <c r="AY152" i="4"/>
  <c r="N148" i="5"/>
  <c r="AY148" i="4"/>
  <c r="N144" i="5"/>
  <c r="AY144" i="4"/>
  <c r="N140" i="5"/>
  <c r="AY140" i="4"/>
  <c r="N136" i="5"/>
  <c r="AY136" i="4"/>
  <c r="O47" i="5"/>
  <c r="AY47" i="4"/>
  <c r="O39" i="5"/>
  <c r="AY39" i="4"/>
  <c r="O31" i="5"/>
  <c r="AY31" i="4"/>
  <c r="AY227" i="4"/>
  <c r="AY223" i="4"/>
  <c r="AY219" i="4"/>
  <c r="AY215" i="4"/>
  <c r="AY211" i="4"/>
  <c r="AY207" i="4"/>
  <c r="AY203" i="4"/>
  <c r="N203" i="5"/>
  <c r="N199" i="5"/>
  <c r="AY199" i="4"/>
  <c r="AY195" i="4"/>
  <c r="AY191" i="4"/>
  <c r="AY187" i="4"/>
  <c r="AY4" i="4"/>
  <c r="AY65" i="4"/>
  <c r="AY62" i="4"/>
  <c r="N62" i="5"/>
  <c r="AY58" i="4"/>
  <c r="N58" i="5"/>
  <c r="P57" i="5"/>
  <c r="AY57" i="4"/>
  <c r="AY54" i="4"/>
  <c r="N50" i="5"/>
  <c r="AY50" i="4"/>
  <c r="AY49" i="4"/>
  <c r="AY46" i="4"/>
  <c r="AY42" i="4"/>
  <c r="AY41" i="4"/>
  <c r="AY38" i="4"/>
  <c r="N38" i="5"/>
  <c r="N207" i="5"/>
  <c r="P41" i="5"/>
  <c r="N132" i="5"/>
  <c r="AY132" i="4"/>
  <c r="N128" i="5"/>
  <c r="AY128" i="4"/>
  <c r="N124" i="5"/>
  <c r="AY124" i="4"/>
  <c r="N120" i="5"/>
  <c r="AY120" i="4"/>
  <c r="N116" i="5"/>
  <c r="AY116" i="4"/>
  <c r="N112" i="5"/>
  <c r="AY112" i="4"/>
  <c r="N108" i="5"/>
  <c r="AY108" i="4"/>
  <c r="N104" i="5"/>
  <c r="AY104" i="4"/>
  <c r="N100" i="5"/>
  <c r="AY100" i="4"/>
  <c r="N96" i="5"/>
  <c r="AY96" i="4"/>
  <c r="N92" i="5"/>
  <c r="AY92" i="4"/>
  <c r="N88" i="5"/>
  <c r="AY88" i="4"/>
  <c r="N84" i="5"/>
  <c r="AY84" i="4"/>
  <c r="N80" i="5"/>
  <c r="AY80" i="4"/>
  <c r="N76" i="5"/>
  <c r="AY76" i="4"/>
  <c r="AY183" i="4"/>
  <c r="AY179" i="4"/>
  <c r="AY175" i="4"/>
  <c r="AY171" i="4"/>
  <c r="AY167" i="4"/>
  <c r="AY163" i="4"/>
  <c r="AY159" i="4"/>
  <c r="AY155" i="4"/>
  <c r="AY151" i="4"/>
  <c r="AY147" i="4"/>
  <c r="AY143" i="4"/>
  <c r="AY139" i="4"/>
  <c r="AY135" i="4"/>
  <c r="AY131" i="4"/>
  <c r="AY127" i="4"/>
  <c r="AY123" i="4"/>
  <c r="AY119" i="4"/>
  <c r="AY115" i="4"/>
  <c r="AY111" i="4"/>
  <c r="AY107" i="4"/>
  <c r="AY103" i="4"/>
  <c r="AY99" i="4"/>
  <c r="AY95" i="4"/>
  <c r="AY91" i="4"/>
  <c r="AY87" i="4"/>
  <c r="AY83" i="4"/>
  <c r="AY79" i="4"/>
  <c r="AY75" i="4"/>
  <c r="AY71" i="4"/>
  <c r="AY67" i="4"/>
  <c r="AY59" i="4"/>
  <c r="AY51" i="4"/>
  <c r="AY43" i="4"/>
  <c r="AY35" i="4"/>
  <c r="AY27" i="4"/>
  <c r="AY19" i="4"/>
  <c r="AY34" i="4"/>
  <c r="AY33" i="4"/>
  <c r="AY30" i="4"/>
  <c r="N30" i="5"/>
  <c r="N26" i="5"/>
  <c r="AY26" i="4"/>
  <c r="AY22" i="4"/>
  <c r="N34" i="5"/>
  <c r="AY253" i="4"/>
  <c r="AY249" i="4"/>
  <c r="AY245" i="4"/>
  <c r="AY241" i="4"/>
  <c r="AY237" i="4"/>
  <c r="AY233" i="4"/>
  <c r="AY229" i="4"/>
  <c r="AY225" i="4"/>
  <c r="AY221" i="4"/>
  <c r="AY217" i="4"/>
  <c r="AY213" i="4"/>
  <c r="AY209" i="4"/>
  <c r="AY205" i="4"/>
  <c r="AY201" i="4"/>
  <c r="AY197" i="4"/>
  <c r="AY193" i="4"/>
  <c r="AY189" i="4"/>
  <c r="AY185" i="4"/>
  <c r="AY181" i="4"/>
  <c r="AY177" i="4"/>
  <c r="AY173" i="4"/>
  <c r="AY169" i="4"/>
  <c r="AY165" i="4"/>
  <c r="AY161" i="4"/>
  <c r="AY157" i="4"/>
  <c r="AY153" i="4"/>
  <c r="AY149" i="4"/>
  <c r="AY141" i="4"/>
  <c r="AY133" i="4"/>
  <c r="AY125" i="4"/>
  <c r="AY117" i="4"/>
  <c r="AY109" i="4"/>
  <c r="AY101" i="4"/>
  <c r="AY93" i="4"/>
  <c r="AY85" i="4"/>
  <c r="AY77" i="4"/>
  <c r="AY69" i="4"/>
  <c r="AY61" i="4"/>
  <c r="AY53" i="4"/>
  <c r="AY45" i="4"/>
  <c r="AY37" i="4"/>
  <c r="AY29" i="4"/>
  <c r="AY21" i="4"/>
  <c r="N72" i="5"/>
  <c r="AY72" i="4"/>
  <c r="N68" i="5"/>
  <c r="AY68" i="4"/>
  <c r="N64" i="5"/>
  <c r="AY64" i="4"/>
  <c r="N60" i="5"/>
  <c r="AY60" i="4"/>
  <c r="N56" i="5"/>
  <c r="AY56" i="4"/>
  <c r="N52" i="5"/>
  <c r="AY52" i="4"/>
  <c r="N48" i="5"/>
  <c r="AY48" i="4"/>
  <c r="N44" i="5"/>
  <c r="AY44" i="4"/>
  <c r="AY17" i="4"/>
  <c r="AY40" i="4"/>
  <c r="AY32" i="4"/>
  <c r="AY24" i="4"/>
  <c r="AY16" i="4"/>
  <c r="AY23" i="4"/>
  <c r="AY15" i="4"/>
  <c r="AY7" i="4"/>
  <c r="AY36" i="4"/>
  <c r="AY28" i="4"/>
  <c r="AY20" i="4"/>
  <c r="AY12" i="4"/>
  <c r="AC12" i="3"/>
  <c r="AC20" i="3"/>
  <c r="AC28" i="3"/>
  <c r="AC36" i="3"/>
  <c r="AC76" i="3"/>
  <c r="AC84" i="3"/>
  <c r="AC92" i="3"/>
  <c r="AC100" i="3"/>
  <c r="AC108" i="3"/>
  <c r="AC116" i="3"/>
  <c r="AC124" i="3"/>
  <c r="AC132" i="3"/>
  <c r="AC140" i="3"/>
  <c r="AC148" i="3"/>
  <c r="AC156" i="3"/>
  <c r="AC164" i="3"/>
  <c r="AC172" i="3"/>
  <c r="AC180" i="3"/>
  <c r="AC188" i="3"/>
  <c r="AC196" i="3"/>
  <c r="AC204" i="3"/>
  <c r="AC212" i="3"/>
  <c r="AC220" i="3"/>
  <c r="AC228" i="3"/>
  <c r="AC236" i="3"/>
  <c r="AC244" i="3"/>
  <c r="AC252" i="3"/>
  <c r="AC44" i="3"/>
  <c r="AC52" i="3"/>
  <c r="AC60" i="3"/>
  <c r="AC68" i="3"/>
  <c r="AF12" i="5"/>
  <c r="AD13" i="5"/>
  <c r="AC10" i="5"/>
  <c r="AE12" i="5"/>
  <c r="AC14" i="5"/>
  <c r="AH11" i="5"/>
  <c r="AG16" i="5"/>
  <c r="I10" i="5"/>
  <c r="J10" i="5"/>
  <c r="I7" i="5"/>
  <c r="AF18" i="5"/>
  <c r="Z18" i="5"/>
  <c r="AI11" i="5"/>
  <c r="AG12" i="5"/>
  <c r="AF13" i="5"/>
  <c r="AD14" i="5"/>
  <c r="AH16" i="5"/>
  <c r="H9" i="5"/>
  <c r="AD10" i="5"/>
  <c r="AH12" i="5"/>
  <c r="AG13" i="5"/>
  <c r="AE14" i="5"/>
  <c r="AC15" i="5"/>
  <c r="AI16" i="5"/>
  <c r="I9" i="5"/>
  <c r="AE13" i="5"/>
  <c r="AE10" i="5"/>
  <c r="AC11" i="5"/>
  <c r="AI12" i="5"/>
  <c r="AH13" i="5"/>
  <c r="AF14" i="5"/>
  <c r="AD15" i="5"/>
  <c r="J7" i="5"/>
  <c r="J9" i="5"/>
  <c r="AF10" i="5"/>
  <c r="AD11" i="5"/>
  <c r="AI13" i="5"/>
  <c r="AG14" i="5"/>
  <c r="AE15" i="5"/>
  <c r="AC16" i="5"/>
  <c r="K7" i="5"/>
  <c r="K9" i="5"/>
  <c r="AG10" i="5"/>
  <c r="AE11" i="5"/>
  <c r="AC12" i="5"/>
  <c r="AH14" i="5"/>
  <c r="AF15" i="5"/>
  <c r="AD16" i="5"/>
  <c r="H8" i="5"/>
  <c r="H10" i="5"/>
  <c r="H7" i="5"/>
  <c r="AH10" i="5"/>
  <c r="AF11" i="5"/>
  <c r="AD12" i="5"/>
  <c r="AI14" i="5"/>
  <c r="AG15" i="5"/>
  <c r="AE16" i="5"/>
  <c r="I8" i="5"/>
  <c r="AI10" i="5"/>
  <c r="AG11" i="5"/>
  <c r="AC13" i="5"/>
  <c r="AH15" i="5"/>
  <c r="AF16" i="5"/>
  <c r="J8" i="5"/>
  <c r="K8" i="5"/>
  <c r="AF4" i="5"/>
  <c r="AH4" i="5"/>
  <c r="AE4" i="5"/>
  <c r="AD4" i="5"/>
  <c r="AI4" i="5"/>
  <c r="AG4" i="5"/>
  <c r="K4" i="5"/>
  <c r="AC4" i="5"/>
  <c r="P23" i="5"/>
  <c r="O87" i="5"/>
  <c r="O151" i="5"/>
  <c r="P111" i="5"/>
  <c r="O231" i="5"/>
  <c r="O215" i="5"/>
  <c r="O191" i="5"/>
  <c r="O119" i="5"/>
  <c r="I4" i="5"/>
  <c r="J4" i="5"/>
  <c r="H4" i="5"/>
  <c r="BA253" i="4"/>
  <c r="BA251" i="4"/>
  <c r="BA247" i="4"/>
  <c r="BA245" i="4"/>
  <c r="BA243" i="4"/>
  <c r="BA241" i="4"/>
  <c r="BA237" i="4"/>
  <c r="BA235" i="4"/>
  <c r="BA233" i="4"/>
  <c r="BA231" i="4"/>
  <c r="BA249" i="4"/>
  <c r="BA229" i="4"/>
  <c r="BA227" i="4"/>
  <c r="BA225" i="4"/>
  <c r="BA223" i="4"/>
  <c r="BA221" i="4"/>
  <c r="BA219" i="4"/>
  <c r="BA217" i="4"/>
  <c r="BA213" i="4"/>
  <c r="BA211" i="4"/>
  <c r="BA209" i="4"/>
  <c r="BA203" i="4"/>
  <c r="BA201" i="4"/>
  <c r="BA199" i="4"/>
  <c r="BA197" i="4"/>
  <c r="BA195" i="4"/>
  <c r="BA193" i="4"/>
  <c r="BA191" i="4"/>
  <c r="BA189" i="4"/>
  <c r="BA187" i="4"/>
  <c r="BA185" i="4"/>
  <c r="BA183" i="4"/>
  <c r="BA181" i="4"/>
  <c r="BA179" i="4"/>
  <c r="BA177" i="4"/>
  <c r="BA175" i="4"/>
  <c r="BA171" i="4"/>
  <c r="BA169" i="4"/>
  <c r="BA167" i="4"/>
  <c r="BA165" i="4"/>
  <c r="BA163" i="4"/>
  <c r="BA161" i="4"/>
  <c r="BA157" i="4"/>
  <c r="BA155" i="4"/>
  <c r="BA153" i="4"/>
  <c r="BA151" i="4"/>
  <c r="BA149" i="4"/>
  <c r="BA147" i="4"/>
  <c r="BA145" i="4"/>
  <c r="BA143" i="4"/>
  <c r="BA139" i="4"/>
  <c r="BA137" i="4"/>
  <c r="BA135" i="4"/>
  <c r="BA133" i="4"/>
  <c r="BA131" i="4"/>
  <c r="BA129" i="4"/>
  <c r="BA125" i="4"/>
  <c r="BA123" i="4"/>
  <c r="BA121" i="4"/>
  <c r="BA119" i="4"/>
  <c r="BA117" i="4"/>
  <c r="BA115" i="4"/>
  <c r="BA113" i="4"/>
  <c r="BA111" i="4"/>
  <c r="BA109" i="4"/>
  <c r="BA107" i="4"/>
  <c r="BA105" i="4"/>
  <c r="BA103" i="4"/>
  <c r="BA101" i="4"/>
  <c r="BA99" i="4"/>
  <c r="BA97" i="4"/>
  <c r="BA95" i="4"/>
  <c r="BA93" i="4"/>
  <c r="BA91" i="4"/>
  <c r="BA89" i="4"/>
  <c r="BA87" i="4"/>
  <c r="BA85" i="4"/>
  <c r="BA83" i="4"/>
  <c r="BA81" i="4"/>
  <c r="BA79" i="4"/>
  <c r="BA77" i="4"/>
  <c r="BA75" i="4"/>
  <c r="BA73" i="4"/>
  <c r="BA71" i="4"/>
  <c r="BA69" i="4"/>
  <c r="BA67" i="4"/>
  <c r="BA63" i="4"/>
  <c r="BA61" i="4"/>
  <c r="BA84" i="4"/>
  <c r="BA76" i="4"/>
  <c r="BA68" i="4"/>
  <c r="BA60" i="4"/>
  <c r="BA52" i="4"/>
  <c r="BA44" i="4"/>
  <c r="BA36" i="4"/>
  <c r="BA55" i="4"/>
  <c r="BA53" i="4"/>
  <c r="BA51" i="4"/>
  <c r="BA49" i="4"/>
  <c r="BA47" i="4"/>
  <c r="BA45" i="4"/>
  <c r="BA41" i="4"/>
  <c r="BA39" i="4"/>
  <c r="BA37" i="4"/>
  <c r="BA35" i="4"/>
  <c r="BA33" i="4"/>
  <c r="BA31" i="4"/>
  <c r="BA29" i="4"/>
  <c r="BA27" i="4"/>
  <c r="BA25" i="4"/>
  <c r="BA23" i="4"/>
  <c r="BA21" i="4"/>
  <c r="BA19" i="4"/>
  <c r="BA17" i="4"/>
  <c r="BA15" i="4"/>
  <c r="BA13" i="4"/>
  <c r="BA11" i="4"/>
  <c r="BA9" i="4"/>
  <c r="BA7" i="4"/>
  <c r="BA5" i="4"/>
  <c r="BA239" i="4"/>
  <c r="BA34" i="4"/>
  <c r="BA32" i="4"/>
  <c r="BA30" i="4"/>
  <c r="BA26" i="4"/>
  <c r="BA24" i="4"/>
  <c r="BA22" i="4"/>
  <c r="BA18" i="4"/>
  <c r="BA16" i="4"/>
  <c r="BA14" i="4"/>
  <c r="BA10" i="4"/>
  <c r="BA8" i="4"/>
  <c r="BA6" i="4"/>
  <c r="BA246" i="4"/>
  <c r="BA238" i="4"/>
  <c r="BA230" i="4"/>
  <c r="BA222" i="4"/>
  <c r="BA212" i="4"/>
  <c r="BA204" i="4"/>
  <c r="BA196" i="4"/>
  <c r="BA188" i="4"/>
  <c r="BA180" i="4"/>
  <c r="BA172" i="4"/>
  <c r="BA154" i="4"/>
  <c r="BA250" i="4"/>
  <c r="BA242" i="4"/>
  <c r="BA234" i="4"/>
  <c r="BA220" i="4"/>
  <c r="BA210" i="4"/>
  <c r="BA202" i="4"/>
  <c r="BA194" i="4"/>
  <c r="BA186" i="4"/>
  <c r="BA178" i="4"/>
  <c r="BA170" i="4"/>
  <c r="BA156" i="4"/>
  <c r="BA4" i="4"/>
  <c r="BA20" i="4"/>
  <c r="BA12" i="4"/>
  <c r="BA244" i="4"/>
  <c r="BA236" i="4"/>
  <c r="BA226" i="4"/>
  <c r="BA216" i="4"/>
  <c r="BA208" i="4"/>
  <c r="BA200" i="4"/>
  <c r="BA192" i="4"/>
  <c r="BA184" i="4"/>
  <c r="BA176" i="4"/>
  <c r="BA168" i="4"/>
  <c r="BA166" i="4"/>
  <c r="BA164" i="4"/>
  <c r="BA162" i="4"/>
  <c r="BA160" i="4"/>
  <c r="BA158" i="4"/>
  <c r="BA150" i="4"/>
  <c r="BA148" i="4"/>
  <c r="BA146" i="4"/>
  <c r="BA144" i="4"/>
  <c r="BA142" i="4"/>
  <c r="BA140" i="4"/>
  <c r="BA138" i="4"/>
  <c r="BA136" i="4"/>
  <c r="BA134" i="4"/>
  <c r="BA132" i="4"/>
  <c r="BA130" i="4"/>
  <c r="BA128" i="4"/>
  <c r="BA126" i="4"/>
  <c r="BA124" i="4"/>
  <c r="BA122" i="4"/>
  <c r="BA120" i="4"/>
  <c r="BA118" i="4"/>
  <c r="BA116" i="4"/>
  <c r="BA114" i="4"/>
  <c r="BA112" i="4"/>
  <c r="BA110" i="4"/>
  <c r="BA108" i="4"/>
  <c r="BA106" i="4"/>
  <c r="BA104" i="4"/>
  <c r="BA102" i="4"/>
  <c r="BA100" i="4"/>
  <c r="BA98" i="4"/>
  <c r="BA96" i="4"/>
  <c r="BA94" i="4"/>
  <c r="BA90" i="4"/>
  <c r="BA88" i="4"/>
  <c r="BA86" i="4"/>
  <c r="BA82" i="4"/>
  <c r="BA80" i="4"/>
  <c r="BA78" i="4"/>
  <c r="BA74" i="4"/>
  <c r="BA70" i="4"/>
  <c r="BA66" i="4"/>
  <c r="BA64" i="4"/>
  <c r="BA62" i="4"/>
  <c r="BA58" i="4"/>
  <c r="BA56" i="4"/>
  <c r="BA54" i="4"/>
  <c r="BA50" i="4"/>
  <c r="BA48" i="4"/>
  <c r="BA46" i="4"/>
  <c r="BA42" i="4"/>
  <c r="BA40" i="4"/>
  <c r="BA38" i="4"/>
  <c r="BA252" i="4"/>
  <c r="BA248" i="4"/>
  <c r="BA240" i="4"/>
  <c r="BA232" i="4"/>
  <c r="BA224" i="4"/>
  <c r="BA218" i="4"/>
  <c r="BA214" i="4"/>
  <c r="BA206" i="4"/>
  <c r="BA198" i="4"/>
  <c r="BA190" i="4"/>
  <c r="BA182" i="4"/>
  <c r="BA174" i="4"/>
  <c r="BA152" i="4"/>
  <c r="O26" i="2"/>
  <c r="O8" i="1"/>
  <c r="O18" i="2"/>
  <c r="O19" i="2"/>
  <c r="O20" i="2"/>
  <c r="O21" i="2"/>
  <c r="O22" i="2"/>
  <c r="O23" i="2"/>
  <c r="O24" i="2"/>
  <c r="O25" i="2"/>
  <c r="H26" i="2"/>
  <c r="J26" i="2" s="1"/>
  <c r="G26" i="2"/>
  <c r="E26" i="2"/>
  <c r="C26" i="2"/>
  <c r="H25" i="2"/>
  <c r="J25" i="2" s="1"/>
  <c r="I26" i="2" s="1"/>
  <c r="G25" i="2"/>
  <c r="E25" i="2"/>
  <c r="C25" i="2"/>
  <c r="H24" i="2"/>
  <c r="J24" i="2" s="1"/>
  <c r="I25" i="2" s="1"/>
  <c r="G24" i="2"/>
  <c r="E24" i="2"/>
  <c r="C24" i="2"/>
  <c r="H23" i="2"/>
  <c r="J23" i="2" s="1"/>
  <c r="I24" i="2" s="1"/>
  <c r="G23" i="2"/>
  <c r="E23" i="2"/>
  <c r="C23" i="2"/>
  <c r="H22" i="2"/>
  <c r="J22" i="2" s="1"/>
  <c r="I23" i="2" s="1"/>
  <c r="G22" i="2"/>
  <c r="E22" i="2"/>
  <c r="C22" i="2"/>
  <c r="H21" i="2"/>
  <c r="J21" i="2" s="1"/>
  <c r="I22" i="2" s="1"/>
  <c r="G21" i="2"/>
  <c r="E21" i="2"/>
  <c r="C21" i="2"/>
  <c r="H20" i="2"/>
  <c r="J20" i="2" s="1"/>
  <c r="I21" i="2" s="1"/>
  <c r="G20" i="2"/>
  <c r="E20" i="2"/>
  <c r="C20" i="2"/>
  <c r="H19" i="2"/>
  <c r="J19" i="2" s="1"/>
  <c r="I20" i="2" s="1"/>
  <c r="G19" i="2"/>
  <c r="E19" i="2"/>
  <c r="C19" i="2"/>
  <c r="H18" i="2"/>
  <c r="J18" i="2" s="1"/>
  <c r="I19" i="2" s="1"/>
  <c r="G18" i="2"/>
  <c r="E18" i="2"/>
  <c r="C18" i="2"/>
  <c r="I17" i="2"/>
  <c r="H17" i="2"/>
  <c r="J17" i="2" s="1"/>
  <c r="E17" i="2"/>
  <c r="F17" i="2" s="1"/>
  <c r="C2" i="2"/>
  <c r="E2" i="2"/>
  <c r="H2" i="2"/>
  <c r="J2" i="2" s="1"/>
  <c r="I2" i="2"/>
  <c r="C3" i="2"/>
  <c r="E3" i="2"/>
  <c r="G3" i="2"/>
  <c r="H3" i="2"/>
  <c r="J3" i="2" s="1"/>
  <c r="I4" i="2" s="1"/>
  <c r="C4" i="2"/>
  <c r="E4" i="2"/>
  <c r="F4" i="2"/>
  <c r="G4" i="2"/>
  <c r="H4" i="2"/>
  <c r="J4" i="2" s="1"/>
  <c r="I5" i="2" s="1"/>
  <c r="C5" i="2"/>
  <c r="E5" i="2"/>
  <c r="G5" i="2"/>
  <c r="H5" i="2"/>
  <c r="J5" i="2" s="1"/>
  <c r="I6" i="2" s="1"/>
  <c r="C6" i="2"/>
  <c r="E6" i="2"/>
  <c r="G6" i="2"/>
  <c r="H6" i="2"/>
  <c r="J6" i="2" s="1"/>
  <c r="I7" i="2" s="1"/>
  <c r="K7" i="2" s="1"/>
  <c r="L7" i="2" s="1"/>
  <c r="M7" i="2" s="1"/>
  <c r="C7" i="2"/>
  <c r="E7" i="2"/>
  <c r="G7" i="2"/>
  <c r="H7" i="2"/>
  <c r="J7" i="2"/>
  <c r="I8" i="2" s="1"/>
  <c r="C8" i="2"/>
  <c r="E8" i="2"/>
  <c r="G8" i="2"/>
  <c r="H8" i="2"/>
  <c r="J8" i="2" s="1"/>
  <c r="I9" i="2" s="1"/>
  <c r="K9" i="2" s="1"/>
  <c r="L9" i="2" s="1"/>
  <c r="M9" i="2" s="1"/>
  <c r="C9" i="2"/>
  <c r="E9" i="2"/>
  <c r="G9" i="2"/>
  <c r="H9" i="2"/>
  <c r="J9" i="2" s="1"/>
  <c r="I10" i="2" s="1"/>
  <c r="C10" i="2"/>
  <c r="E10" i="2"/>
  <c r="F10" i="2" s="1"/>
  <c r="G10" i="2"/>
  <c r="H10" i="2"/>
  <c r="J10" i="2" s="1"/>
  <c r="I11" i="2" s="1"/>
  <c r="C11" i="2"/>
  <c r="F11" i="2" s="1"/>
  <c r="E11" i="2"/>
  <c r="G11" i="2"/>
  <c r="H11" i="2"/>
  <c r="J11" i="2" s="1"/>
  <c r="W8" i="1"/>
  <c r="Y8" i="1" s="1"/>
  <c r="P8" i="1"/>
  <c r="X8" i="1" s="1"/>
  <c r="P12" i="1"/>
  <c r="P11" i="1"/>
  <c r="P10" i="1"/>
  <c r="P9" i="1"/>
  <c r="AD4" i="7" l="1"/>
  <c r="Z7" i="5"/>
  <c r="AF7" i="5"/>
  <c r="BA65" i="4"/>
  <c r="BA28" i="4"/>
  <c r="BA72" i="4"/>
  <c r="BA43" i="4"/>
  <c r="BA173" i="4"/>
  <c r="BA205" i="4"/>
  <c r="AI7" i="5"/>
  <c r="BA215" i="4"/>
  <c r="BA228" i="4"/>
  <c r="BA141" i="4"/>
  <c r="Z14" i="5"/>
  <c r="BA92" i="4"/>
  <c r="BA207" i="4"/>
  <c r="AF8" i="5"/>
  <c r="BA59" i="4"/>
  <c r="BA127" i="4"/>
  <c r="BA159" i="4"/>
  <c r="BA57" i="4"/>
  <c r="Z15" i="5"/>
  <c r="AE7" i="5"/>
  <c r="Z16" i="5"/>
  <c r="Z11" i="5"/>
  <c r="Z13" i="5"/>
  <c r="AC7" i="5"/>
  <c r="Z12" i="5"/>
  <c r="Z4" i="5"/>
  <c r="AD7" i="5"/>
  <c r="AH7" i="5"/>
  <c r="AG7" i="5"/>
  <c r="Z10" i="5"/>
  <c r="AB10" i="5"/>
  <c r="Z8" i="5"/>
  <c r="AH9" i="5"/>
  <c r="AA8" i="5"/>
  <c r="AB7" i="5"/>
  <c r="AB14" i="5"/>
  <c r="Z9" i="5"/>
  <c r="AD9" i="5"/>
  <c r="AI9" i="5"/>
  <c r="AB8" i="5"/>
  <c r="AG8" i="5"/>
  <c r="AB9" i="5"/>
  <c r="AA9" i="5"/>
  <c r="AA12" i="5"/>
  <c r="AB11" i="5"/>
  <c r="AD8" i="5"/>
  <c r="AC8" i="5"/>
  <c r="AA11" i="5"/>
  <c r="AA10" i="5"/>
  <c r="AA14" i="5"/>
  <c r="AB12" i="5"/>
  <c r="AA16" i="5"/>
  <c r="AF9" i="5"/>
  <c r="AB15" i="5"/>
  <c r="AE9" i="5"/>
  <c r="AC9" i="5"/>
  <c r="AB13" i="5"/>
  <c r="AA7" i="5"/>
  <c r="AA13" i="5"/>
  <c r="AB16" i="5"/>
  <c r="AG9" i="5"/>
  <c r="AH8" i="5"/>
  <c r="AA15" i="5"/>
  <c r="AE8" i="5"/>
  <c r="AI8" i="5"/>
  <c r="H15" i="5" a="1"/>
  <c r="H15" i="5" s="1"/>
  <c r="AB4" i="5"/>
  <c r="AA4" i="5"/>
  <c r="Z20" i="5" s="1"/>
  <c r="H14" i="5"/>
  <c r="Z8" i="1"/>
  <c r="AA8" i="1" s="1"/>
  <c r="AB8" i="1" s="1"/>
  <c r="AC8" i="1" s="1"/>
  <c r="W9" i="1"/>
  <c r="Q8" i="1"/>
  <c r="R8" i="1" s="1"/>
  <c r="K17" i="2"/>
  <c r="L17" i="2" s="1"/>
  <c r="M17" i="2" s="1"/>
  <c r="Q26" i="2"/>
  <c r="F9" i="2"/>
  <c r="F6" i="2"/>
  <c r="K5" i="2"/>
  <c r="L5" i="2" s="1"/>
  <c r="M5" i="2" s="1"/>
  <c r="Q18" i="2"/>
  <c r="F2" i="2"/>
  <c r="Q17" i="2"/>
  <c r="F26" i="2"/>
  <c r="Q24" i="2"/>
  <c r="F20" i="2"/>
  <c r="F7" i="2"/>
  <c r="F24" i="2"/>
  <c r="K11" i="2"/>
  <c r="L11" i="2" s="1"/>
  <c r="M11" i="2" s="1"/>
  <c r="F21" i="2"/>
  <c r="F8" i="2"/>
  <c r="Q23" i="2"/>
  <c r="K6" i="2"/>
  <c r="L6" i="2" s="1"/>
  <c r="M6" i="2" s="1"/>
  <c r="Q25" i="2"/>
  <c r="F3" i="2"/>
  <c r="F19" i="2"/>
  <c r="F22" i="2"/>
  <c r="F25" i="2"/>
  <c r="F23" i="2"/>
  <c r="F18" i="2"/>
  <c r="F5" i="2"/>
  <c r="K4" i="2"/>
  <c r="L4" i="2" s="1"/>
  <c r="M4" i="2" s="1"/>
  <c r="K8" i="2"/>
  <c r="L8" i="2" s="1"/>
  <c r="M8" i="2" s="1"/>
  <c r="Q19" i="2"/>
  <c r="K20" i="2"/>
  <c r="L20" i="2" s="1"/>
  <c r="M20" i="2" s="1"/>
  <c r="K26" i="2"/>
  <c r="L26" i="2" s="1"/>
  <c r="M26" i="2" s="1"/>
  <c r="Q20" i="2"/>
  <c r="Q21" i="2"/>
  <c r="Q22" i="2"/>
  <c r="K21" i="2"/>
  <c r="L21" i="2" s="1"/>
  <c r="M21" i="2" s="1"/>
  <c r="K23" i="2"/>
  <c r="L23" i="2" s="1"/>
  <c r="M23" i="2" s="1"/>
  <c r="K19" i="2"/>
  <c r="L19" i="2" s="1"/>
  <c r="M19" i="2" s="1"/>
  <c r="K25" i="2"/>
  <c r="L25" i="2" s="1"/>
  <c r="M25" i="2" s="1"/>
  <c r="K22" i="2"/>
  <c r="L22" i="2" s="1"/>
  <c r="M22" i="2" s="1"/>
  <c r="K24" i="2"/>
  <c r="L24" i="2" s="1"/>
  <c r="M24" i="2" s="1"/>
  <c r="I18" i="2"/>
  <c r="K18" i="2" s="1"/>
  <c r="L18" i="2" s="1"/>
  <c r="M18" i="2" s="1"/>
  <c r="K10" i="2"/>
  <c r="L10" i="2" s="1"/>
  <c r="M10" i="2" s="1"/>
  <c r="I3" i="2"/>
  <c r="K3" i="2" s="1"/>
  <c r="L3" i="2" s="1"/>
  <c r="M3" i="2" s="1"/>
  <c r="K2" i="2"/>
  <c r="L2" i="2" s="1"/>
  <c r="M2" i="2" s="1"/>
  <c r="X9" i="1"/>
  <c r="W10" i="1" s="1"/>
  <c r="X10" i="1"/>
  <c r="Z10" i="1" s="1"/>
  <c r="Y11" i="1" s="1"/>
  <c r="X11" i="1"/>
  <c r="Z11" i="1" s="1"/>
  <c r="Y12" i="1" s="1"/>
  <c r="X12" i="1"/>
  <c r="Z12" i="1" s="1"/>
  <c r="Y13" i="1" s="1"/>
  <c r="X13" i="1"/>
  <c r="Z13" i="1" s="1"/>
  <c r="Y14" i="1" s="1"/>
  <c r="X16" i="1"/>
  <c r="Z16" i="1" s="1"/>
  <c r="Y17" i="1" s="1"/>
  <c r="AA17" i="1" s="1"/>
  <c r="AB17" i="1" s="1"/>
  <c r="AC17" i="1" s="1"/>
  <c r="Q9" i="1"/>
  <c r="Q10" i="1"/>
  <c r="Q11" i="1"/>
  <c r="R11" i="1" s="1"/>
  <c r="Q12" i="1"/>
  <c r="Q13" i="1"/>
  <c r="R13" i="1" s="1"/>
  <c r="Q14" i="1"/>
  <c r="R14" i="1" s="1"/>
  <c r="Q16" i="1"/>
  <c r="R16" i="1" s="1"/>
  <c r="P16" i="1"/>
  <c r="P14" i="1"/>
  <c r="X14" i="1" s="1"/>
  <c r="P13" i="1"/>
  <c r="P15" i="1"/>
  <c r="X15" i="1" s="1"/>
  <c r="P17" i="1"/>
  <c r="X17" i="1" s="1"/>
  <c r="Z17" i="1" s="1"/>
  <c r="O9" i="1"/>
  <c r="O10" i="1"/>
  <c r="O11" i="1"/>
  <c r="O12" i="1"/>
  <c r="O13" i="1"/>
  <c r="O14" i="1"/>
  <c r="O15" i="1"/>
  <c r="O16" i="1"/>
  <c r="O17" i="1"/>
  <c r="J9" i="1"/>
  <c r="BB4" i="4" l="1"/>
  <c r="Z21" i="5" a="1"/>
  <c r="Z21" i="5" s="1"/>
  <c r="Z23" i="5" s="1"/>
  <c r="F27" i="2"/>
  <c r="W16" i="1"/>
  <c r="Z15" i="1"/>
  <c r="Y16" i="1" s="1"/>
  <c r="AA16" i="1" s="1"/>
  <c r="AB16" i="1" s="1"/>
  <c r="AC16" i="1" s="1"/>
  <c r="Z14" i="1"/>
  <c r="Y15" i="1" s="1"/>
  <c r="W15" i="1"/>
  <c r="W12" i="1"/>
  <c r="W17" i="1"/>
  <c r="W14" i="1"/>
  <c r="Q17" i="1"/>
  <c r="R17" i="1" s="1"/>
  <c r="R9" i="1"/>
  <c r="AA13" i="1"/>
  <c r="AB13" i="1" s="1"/>
  <c r="AC13" i="1" s="1"/>
  <c r="W13" i="1"/>
  <c r="Q15" i="1"/>
  <c r="R15" i="1" s="1"/>
  <c r="W11" i="1"/>
  <c r="Z9" i="1"/>
  <c r="Y10" i="1" s="1"/>
  <c r="AA10" i="1" s="1"/>
  <c r="AB10" i="1" s="1"/>
  <c r="AC10" i="1" s="1"/>
  <c r="F12" i="2"/>
  <c r="R12" i="1"/>
  <c r="Y9" i="1"/>
  <c r="Q29" i="2"/>
  <c r="M12" i="2"/>
  <c r="M13" i="2" s="1"/>
  <c r="M27" i="2"/>
  <c r="AA12" i="1"/>
  <c r="AB12" i="1" s="1"/>
  <c r="AC12" i="1" s="1"/>
  <c r="R10" i="1"/>
  <c r="N6" i="1" s="1"/>
  <c r="AA14" i="1"/>
  <c r="AB14" i="1" s="1"/>
  <c r="AC14" i="1" s="1"/>
  <c r="AA11" i="1"/>
  <c r="AB11" i="1" s="1"/>
  <c r="AC11" i="1" s="1"/>
  <c r="M28" i="2" l="1"/>
  <c r="AA15" i="1"/>
  <c r="AB15" i="1" s="1"/>
  <c r="AC15" i="1" s="1"/>
  <c r="AA9" i="1"/>
  <c r="AB9" i="1" s="1"/>
  <c r="AC9" i="1" s="1"/>
  <c r="V6" i="1" s="1"/>
  <c r="J13" i="1" s="1"/>
  <c r="J19" i="1"/>
  <c r="M29" i="2"/>
  <c r="J20" i="1"/>
  <c r="J21" i="1" s="1"/>
  <c r="H32" i="5"/>
  <c r="G32" i="5"/>
  <c r="H31" i="5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<sst xmlns="http://schemas.openxmlformats.org/spreadsheetml/2006/main" count="301" uniqueCount="133">
  <si>
    <t>Tenor</t>
  </si>
  <si>
    <t>T</t>
  </si>
  <si>
    <t>ZeroRate</t>
  </si>
  <si>
    <t>1D</t>
  </si>
  <si>
    <t>1M</t>
  </si>
  <si>
    <t>2M</t>
  </si>
  <si>
    <t>3M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</si>
  <si>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</si>
  <si>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</si>
  <si>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</si>
  <si>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</si>
  <si>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</si>
  <si>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</si>
  <si>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</si>
  <si>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</si>
  <si>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</si>
  <si>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</si>
  <si>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</si>
  <si>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</si>
  <si>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</si>
  <si>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</si>
  <si>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</si>
  <si>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</si>
  <si>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</si>
  <si>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</si>
  <si>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</si>
  <si>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</si>
  <si>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</si>
  <si>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</si>
  <si>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25Y</t>
  </si>
  <si>
    <t>30Y</t>
  </si>
  <si>
    <t>35Y</t>
  </si>
  <si>
    <t>40Y</t>
  </si>
  <si>
    <t>Date</t>
  </si>
  <si>
    <t>Example:  SOFR SWAP</t>
  </si>
  <si>
    <t>Fixed Leg Cash Flow</t>
  </si>
  <si>
    <t>Payer/Receiver</t>
  </si>
  <si>
    <t>Payer</t>
  </si>
  <si>
    <t>Strike</t>
  </si>
  <si>
    <t>Start Date</t>
  </si>
  <si>
    <t>Fixed Leg Freq.</t>
  </si>
  <si>
    <t>Float Leg Freq.</t>
  </si>
  <si>
    <t>Notional</t>
  </si>
  <si>
    <t>CashFlow</t>
  </si>
  <si>
    <t>Semi-Annual</t>
  </si>
  <si>
    <t>2Y6M</t>
  </si>
  <si>
    <t>1Y6M</t>
  </si>
  <si>
    <t>4Y6M</t>
  </si>
  <si>
    <t>3Y6M</t>
  </si>
  <si>
    <t>DF</t>
  </si>
  <si>
    <t>PV</t>
  </si>
  <si>
    <t>Zero Rate</t>
  </si>
  <si>
    <t>PaymentTenor</t>
  </si>
  <si>
    <t>Leg Value</t>
  </si>
  <si>
    <t>Float Leg Cash Flow</t>
  </si>
  <si>
    <t>ZeroRate Start</t>
  </si>
  <si>
    <t>ZeroRate End</t>
  </si>
  <si>
    <t>DF Start</t>
  </si>
  <si>
    <t>DF End</t>
  </si>
  <si>
    <t>Forward Rate</t>
  </si>
  <si>
    <t>Swap PV</t>
  </si>
  <si>
    <t>PV01</t>
  </si>
  <si>
    <t>Par Swap Rate</t>
  </si>
  <si>
    <t>PV swap</t>
  </si>
  <si>
    <t>PV flt</t>
  </si>
  <si>
    <t>PV fix</t>
  </si>
  <si>
    <t>Swap Rate</t>
  </si>
  <si>
    <t>product</t>
  </si>
  <si>
    <t>max idff</t>
  </si>
  <si>
    <t>Sensitivity</t>
  </si>
  <si>
    <t>Zero Rate Abs Change</t>
  </si>
  <si>
    <t>PnL_full</t>
  </si>
  <si>
    <t>PnL_sens</t>
  </si>
  <si>
    <t>appl_price</t>
  </si>
  <si>
    <t>boa_price</t>
  </si>
  <si>
    <t>ford_price</t>
  </si>
  <si>
    <t>msft_price</t>
  </si>
  <si>
    <t>stocks_pnl</t>
  </si>
  <si>
    <t>STOCKS</t>
  </si>
  <si>
    <t>swap_pv</t>
  </si>
  <si>
    <t>pv01</t>
  </si>
  <si>
    <t>&lt;-- TODAY --&gt;</t>
  </si>
  <si>
    <t>swap_pnl</t>
  </si>
  <si>
    <t>original data</t>
  </si>
  <si>
    <t>derived data</t>
  </si>
  <si>
    <t>SWAP</t>
  </si>
  <si>
    <t>total_pnl</t>
  </si>
  <si>
    <t>5_percentile</t>
  </si>
  <si>
    <t/>
  </si>
  <si>
    <t>appl_return</t>
  </si>
  <si>
    <t>boa_return</t>
  </si>
  <si>
    <t>ford_return</t>
  </si>
  <si>
    <t>msft_return</t>
  </si>
  <si>
    <t>mean</t>
  </si>
  <si>
    <t>weight (sensitivity)</t>
  </si>
  <si>
    <t>zero_rate_change_bps_1</t>
  </si>
  <si>
    <t>zero_rate_change_bps_2</t>
  </si>
  <si>
    <t>zero_rate_change_bps_3</t>
  </si>
  <si>
    <t>zero_rate_change_bps_4</t>
  </si>
  <si>
    <t>zero_rate_change_bps_5</t>
  </si>
  <si>
    <t>zero_rate_change_bps_6</t>
  </si>
  <si>
    <t>zero_rate_change_bps_7</t>
  </si>
  <si>
    <t>zero_rate_change_bps_8</t>
  </si>
  <si>
    <t>zero_rate_change_bps_9</t>
  </si>
  <si>
    <t>zero_rate_change_bps_10</t>
  </si>
  <si>
    <t>stocks_pnl_mean</t>
  </si>
  <si>
    <t>stocks_pnl_var</t>
  </si>
  <si>
    <t>5_percentile_of_total_pnl</t>
  </si>
  <si>
    <t>swap_pnl_mean</t>
  </si>
  <si>
    <t>swap_pnl_var</t>
  </si>
  <si>
    <t>=W * COV * W^T</t>
  </si>
  <si>
    <t>covar_matrix</t>
  </si>
  <si>
    <t>test matrix multiplication 1)</t>
  </si>
  <si>
    <t>test matrix multiplication 2)</t>
  </si>
  <si>
    <t>sensitivity_to_zero_rate_bps_change_1</t>
  </si>
  <si>
    <t>sensitivity_to_zero_rate_bps_change_2</t>
  </si>
  <si>
    <t>sensitivity_to_zero_rate_bps_change_3</t>
  </si>
  <si>
    <t>sensitivity_to_zero_rate_bps_change_4</t>
  </si>
  <si>
    <t>sensitivity_to_zero_rate_bps_change_5</t>
  </si>
  <si>
    <t>sensitivity_to_zero_rate_bps_change_6</t>
  </si>
  <si>
    <t>sensitivity_to_zero_rate_bps_change_7</t>
  </si>
  <si>
    <t>sensitivity_to_zero_rate_bps_change_8</t>
  </si>
  <si>
    <t>sensitivity_to_zero_rate_bps_change_9</t>
  </si>
  <si>
    <t>sensitivity_to_zero_rate_bps_change_10</t>
  </si>
  <si>
    <t>sensitivity_to_appl_return</t>
  </si>
  <si>
    <t>sensitivity_to_boa_return</t>
  </si>
  <si>
    <t>sensitivity_to_ford_return</t>
  </si>
  <si>
    <t>sensitivity_to_msft_return</t>
  </si>
  <si>
    <t>&lt;-- so swap probably should also do the same (check out next sheet)</t>
  </si>
  <si>
    <t>&lt;-- consider it as "large" coz even 1E5 times Monte Carlo simulation wouldn't have this extreme value</t>
  </si>
  <si>
    <t>&lt;-- very large VAR coz all of swap_pnl uses 2023-10-30 as benchmark then it becomes N-day position move instead of 1-day</t>
  </si>
  <si>
    <t>&lt;-- if you wonder why it compares with T+1 instead of 2023-10-30, check previous sheet "RETIRED_hist_var_full"</t>
  </si>
  <si>
    <t>&lt;-- if you check the formula in L4, can see that stocks pnl derived from relative price change is actually using T+1 as benchmark instead of 2023-10-30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</si>
</sst>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* #,##0.00_-;\-* #,##0.00_-;_-* &quot;-&quot;??_-;_-@_-"/>
    <numFmt numFmtId="165" formatCode="dd/mmm/yyyy"/>
    <numFmt numFmtId="166" formatCode="#,##0_ ;\-#,##0\ "/>
    <numFmt numFmtId="167" formatCode="0.000000"/>
    <numFmt numFmtId="168" formatCode="_-* #,##0_-;\-* #,##0_-;_-* &quot;-&quot;??_-;_-@_-"/>
    <numFmt numFmtId="169" formatCode="yyyymmdd"/>
  </numFmts>
  <fonts count="15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6"/>
      <name val="Aptos Narrow"/>
      <family val="2"/>
      <scheme val="minor"/>
    </font>
    <font>
      <b/>
      <sz val="12"/>
      <color rgb="FFFF0000"/>
      <name val="Aptos Narrow"/>
      <family val="2"/>
      <scheme val="minor"/>
    </font>
    <font>
      <b/>
      <sz val="12"/>
      <color rgb="FFFF0000"/>
      <name val="Aptos Narrow"/>
      <scheme val="minor"/>
    </font>
    <font>
      <sz val="11"/>
      <color theme="0"/>
      <name val="Aptos Narrow"/>
      <family val="2"/>
      <scheme val="minor"/>
    </font>
    <font>
      <b/>
      <sz val="11"/>
      <color theme="0"/>
      <name val="Aptos Narrow"/>
      <scheme val="minor"/>
    </font>
    <font>
      <b/>
      <sz val="11"/>
      <color rgb="FFFF0000"/>
      <name val="Aptos Narrow"/>
      <scheme val="minor"/>
    </font>
    <font>
      <sz val="8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164" fontId="4" fillId="0" borderId="0" applyFont="0" applyFill="0" applyBorder="0" applyAlignment="0" applyProtection="0"/>
    <xf numFmtId="0" fontId="3" fillId="0" borderId="0"/>
  </cellStyleXfs>
  <cellXfs count="92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left"/>
    </xf>
    <xf numFmtId="10" fontId="0" fillId="0" borderId="1" xfId="0" applyNumberFormat="1" applyBorder="1" applyAlignment="1">
      <alignment horizontal="left"/>
    </xf>
    <xf numFmtId="165" fontId="0" fillId="0" borderId="1" xfId="0" applyNumberFormat="1" applyBorder="1" applyAlignment="1">
      <alignment horizontal="left"/>
    </xf>
    <xf numFmtId="0" fontId="5" fillId="0" borderId="0" xfId="0" applyFont="1"/>
    <xf numFmtId="166" fontId="0" fillId="0" borderId="1" xfId="1" applyNumberFormat="1" applyFont="1" applyBorder="1" applyAlignment="1">
      <alignment horizontal="left"/>
    </xf>
    <xf numFmtId="3" fontId="0" fillId="0" borderId="6" xfId="0" applyNumberFormat="1" applyBorder="1" applyAlignment="1">
      <alignment horizontal="center"/>
    </xf>
    <xf numFmtId="3" fontId="0" fillId="0" borderId="9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3" fontId="0" fillId="0" borderId="11" xfId="0" applyNumberFormat="1" applyBorder="1" applyAlignment="1">
      <alignment horizontal="center"/>
    </xf>
    <xf numFmtId="3" fontId="0" fillId="0" borderId="12" xfId="0" applyNumberFormat="1" applyBorder="1" applyAlignment="1">
      <alignment horizontal="center"/>
    </xf>
    <xf numFmtId="0" fontId="5" fillId="0" borderId="1" xfId="0" applyFont="1" applyBorder="1"/>
    <xf numFmtId="3" fontId="6" fillId="0" borderId="10" xfId="0" applyNumberFormat="1" applyFont="1" applyBorder="1" applyAlignment="1">
      <alignment horizontal="center"/>
    </xf>
    <xf numFmtId="167" fontId="0" fillId="0" borderId="11" xfId="0" applyNumberFormat="1" applyBorder="1" applyAlignment="1">
      <alignment horizontal="center"/>
    </xf>
    <xf numFmtId="167" fontId="0" fillId="0" borderId="12" xfId="0" applyNumberFormat="1" applyBorder="1" applyAlignment="1">
      <alignment horizontal="center"/>
    </xf>
    <xf numFmtId="165" fontId="5" fillId="0" borderId="0" xfId="0" applyNumberFormat="1" applyFont="1"/>
    <xf numFmtId="0" fontId="0" fillId="2" borderId="1" xfId="0" applyFill="1" applyBorder="1"/>
    <xf numFmtId="0" fontId="3" fillId="0" borderId="0" xfId="2"/>
    <xf numFmtId="3" fontId="7" fillId="0" borderId="0" xfId="2" applyNumberFormat="1" applyFont="1"/>
    <xf numFmtId="3" fontId="3" fillId="0" borderId="0" xfId="2" applyNumberFormat="1"/>
    <xf numFmtId="0" fontId="3" fillId="0" borderId="11" xfId="2" applyBorder="1" applyAlignment="1">
      <alignment horizontal="center"/>
    </xf>
    <xf numFmtId="0" fontId="3" fillId="0" borderId="12" xfId="2" applyBorder="1" applyAlignment="1">
      <alignment horizontal="center"/>
    </xf>
    <xf numFmtId="0" fontId="3" fillId="2" borderId="1" xfId="2" applyFill="1" applyBorder="1" applyAlignment="1">
      <alignment horizontal="center"/>
    </xf>
    <xf numFmtId="0" fontId="3" fillId="0" borderId="1" xfId="2" applyBorder="1" applyAlignment="1">
      <alignment horizontal="center"/>
    </xf>
    <xf numFmtId="0" fontId="3" fillId="0" borderId="10" xfId="2" applyBorder="1" applyAlignment="1">
      <alignment horizontal="center"/>
    </xf>
    <xf numFmtId="3" fontId="3" fillId="0" borderId="11" xfId="2" applyNumberFormat="1" applyBorder="1" applyAlignment="1">
      <alignment horizontal="center"/>
    </xf>
    <xf numFmtId="3" fontId="3" fillId="0" borderId="6" xfId="2" applyNumberFormat="1" applyBorder="1" applyAlignment="1">
      <alignment horizontal="center"/>
    </xf>
    <xf numFmtId="3" fontId="3" fillId="0" borderId="9" xfId="2" applyNumberFormat="1" applyBorder="1" applyAlignment="1">
      <alignment horizontal="center"/>
    </xf>
    <xf numFmtId="167" fontId="3" fillId="0" borderId="11" xfId="2" applyNumberFormat="1" applyBorder="1" applyAlignment="1">
      <alignment horizontal="center"/>
    </xf>
    <xf numFmtId="0" fontId="3" fillId="2" borderId="0" xfId="2" applyFill="1"/>
    <xf numFmtId="3" fontId="8" fillId="0" borderId="0" xfId="2" applyNumberFormat="1" applyFont="1"/>
    <xf numFmtId="0" fontId="2" fillId="0" borderId="0" xfId="2" applyFont="1"/>
    <xf numFmtId="167" fontId="3" fillId="0" borderId="0" xfId="2" applyNumberFormat="1"/>
    <xf numFmtId="168" fontId="3" fillId="0" borderId="0" xfId="1" applyNumberFormat="1" applyFont="1"/>
    <xf numFmtId="14" fontId="0" fillId="0" borderId="0" xfId="0" applyNumberFormat="1"/>
    <xf numFmtId="169" fontId="0" fillId="0" borderId="0" xfId="0" applyNumberFormat="1"/>
    <xf numFmtId="0" fontId="9" fillId="3" borderId="0" xfId="0" applyFont="1" applyFill="1" applyAlignment="1">
      <alignment horizontal="center"/>
    </xf>
    <xf numFmtId="0" fontId="10" fillId="3" borderId="0" xfId="0" applyFont="1" applyFill="1" applyAlignment="1">
      <alignment horizontal="center"/>
    </xf>
    <xf numFmtId="0" fontId="0" fillId="3" borderId="0" xfId="0" applyFill="1"/>
    <xf numFmtId="0" fontId="1" fillId="0" borderId="0" xfId="2" quotePrefix="1" applyFont="1"/>
    <xf numFmtId="14" fontId="0" fillId="4" borderId="0" xfId="0" applyNumberFormat="1" applyFill="1"/>
    <xf numFmtId="0" fontId="0" fillId="4" borderId="0" xfId="0" applyFill="1"/>
    <xf numFmtId="0" fontId="11" fillId="4" borderId="0" xfId="0" applyFont="1" applyFill="1"/>
    <xf numFmtId="169" fontId="0" fillId="4" borderId="0" xfId="0" applyNumberFormat="1" applyFill="1"/>
    <xf numFmtId="164" fontId="0" fillId="4" borderId="0" xfId="1" applyFont="1" applyFill="1"/>
    <xf numFmtId="164" fontId="11" fillId="4" borderId="0" xfId="1" applyFont="1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3" xfId="0" applyBorder="1"/>
    <xf numFmtId="0" fontId="13" fillId="0" borderId="13" xfId="0" applyFont="1" applyBorder="1"/>
    <xf numFmtId="0" fontId="0" fillId="0" borderId="14" xfId="0" applyBorder="1"/>
    <xf numFmtId="0" fontId="0" fillId="0" borderId="10" xfId="0" applyBorder="1"/>
    <xf numFmtId="0" fontId="0" fillId="0" borderId="5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quotePrefix="1"/>
    <xf numFmtId="0" fontId="0" fillId="0" borderId="7" xfId="0" applyBorder="1" applyAlignment="1">
      <alignment horizontal="left"/>
    </xf>
    <xf numFmtId="14" fontId="0" fillId="2" borderId="0" xfId="0" applyNumberFormat="1" applyFill="1"/>
    <xf numFmtId="169" fontId="0" fillId="2" borderId="0" xfId="0" applyNumberFormat="1" applyFill="1"/>
    <xf numFmtId="0" fontId="0" fillId="4" borderId="0" xfId="1" applyNumberFormat="1" applyFont="1" applyFill="1"/>
    <xf numFmtId="0" fontId="0" fillId="4" borderId="9" xfId="0" applyFill="1" applyBorder="1"/>
    <xf numFmtId="0" fontId="0" fillId="0" borderId="8" xfId="0" applyBorder="1" applyAlignment="1">
      <alignment horizontal="left"/>
    </xf>
    <xf numFmtId="0" fontId="0" fillId="0" borderId="15" xfId="0" applyBorder="1"/>
    <xf numFmtId="0" fontId="0" fillId="0" borderId="12" xfId="0" applyBorder="1"/>
    <xf numFmtId="0" fontId="0" fillId="0" borderId="1" xfId="0" applyBorder="1"/>
    <xf numFmtId="0" fontId="14" fillId="0" borderId="0" xfId="0" applyFont="1"/>
    <xf numFmtId="0" fontId="10" fillId="3" borderId="0" xfId="0" applyFont="1" applyFill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10" fillId="3" borderId="3" xfId="0" applyFont="1" applyFill="1" applyBorder="1" applyAlignment="1">
      <alignment horizontal="center"/>
    </xf>
    <xf numFmtId="0" fontId="10" fillId="3" borderId="4" xfId="0" applyFont="1" applyFill="1" applyBorder="1" applyAlignment="1">
      <alignment horizontal="center"/>
    </xf>
    <xf numFmtId="0" fontId="9" fillId="3" borderId="0" xfId="0" applyFont="1" applyFill="1" applyAlignment="1">
      <alignment horizontal="center"/>
    </xf>
    <xf numFmtId="0" fontId="9" fillId="3" borderId="2" xfId="0" applyFont="1" applyFill="1" applyBorder="1" applyAlignment="1">
      <alignment horizontal="center"/>
    </xf>
    <xf numFmtId="0" fontId="9" fillId="3" borderId="3" xfId="0" applyFont="1" applyFill="1" applyBorder="1" applyAlignment="1">
      <alignment horizontal="center"/>
    </xf>
    <xf numFmtId="0" fontId="9" fillId="3" borderId="4" xfId="0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Normal 2" xfId="2" xr:uid="{35D53639-C168-2447-9EF0-4AE3B53262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30</xdr:col>
      <xdr:colOff>0</xdr:colOff>
      <xdr:row>9</xdr:row>
      <xdr:rowOff>0</xdr:rowOff>
    </xdr:from>
    <xdr:to>
      <xdr:col>38</xdr:col>
      <xdr:colOff>520700</xdr:colOff>
      <xdr:row>39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E547D61-8431-F11D-3B68-8C5AA94772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52400" y="1714500"/>
          <a:ext cx="7124700" cy="572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1313E-EBC3-4351-ABE2-90FABFCBBD1B}">
  <dimension ref="C2:AC35"/>
  <sheetViews>
    <sheetView showGridLines="0" topLeftCell="B1" workbookViewId="0">
      <selection activeCell="E12" sqref="E12"/>
    </sheetView>
  </sheetViews>
  <sheetFormatPr baseColWidth="10" defaultColWidth="8.83203125" defaultRowHeight="15"/>
  <cols>
    <col min="4" max="4" width="11.33203125" bestFit="1" customWidth="1"/>
    <col min="9" max="9" width="16.83203125" customWidth="1"/>
    <col min="10" max="10" width="14.1640625" bestFit="1" customWidth="1"/>
    <col min="13" max="13" width="13.1640625" customWidth="1"/>
    <col min="15" max="15" width="16.1640625" bestFit="1" customWidth="1"/>
    <col min="16" max="17" width="13.83203125" bestFit="1" customWidth="1"/>
    <col min="21" max="21" width="17.1640625" bestFit="1" customWidth="1"/>
    <col min="23" max="23" width="12.33203125" bestFit="1" customWidth="1"/>
    <col min="24" max="24" width="11.5" bestFit="1" customWidth="1"/>
    <col min="25" max="25" width="9.83203125" customWidth="1"/>
    <col min="26" max="26" width="11" customWidth="1"/>
    <col min="27" max="27" width="11.6640625" bestFit="1" customWidth="1"/>
  </cols>
  <sheetData>
    <row r="2" spans="3:29">
      <c r="C2" s="13" t="s">
        <v>33</v>
      </c>
      <c r="D2" s="27">
        <v>45692</v>
      </c>
    </row>
    <row r="4" spans="3:29">
      <c r="I4" s="13" t="s">
        <v>34</v>
      </c>
      <c r="M4" s="13" t="s">
        <v>35</v>
      </c>
      <c r="S4" s="1"/>
      <c r="T4" s="1"/>
      <c r="U4" s="13" t="s">
        <v>54</v>
      </c>
      <c r="AA4" s="1"/>
      <c r="AB4" s="1"/>
    </row>
    <row r="5" spans="3:29">
      <c r="C5" s="2" t="s">
        <v>0</v>
      </c>
      <c r="D5" s="3" t="s">
        <v>1</v>
      </c>
      <c r="E5" s="4" t="s">
        <v>2</v>
      </c>
      <c r="I5" s="10" t="s">
        <v>0</v>
      </c>
      <c r="J5" s="10" t="s">
        <v>13</v>
      </c>
      <c r="S5" s="1"/>
      <c r="T5" s="1"/>
      <c r="AA5" s="1"/>
      <c r="AB5" s="1"/>
    </row>
    <row r="6" spans="3:29">
      <c r="C6" s="5" t="s">
        <v>3</v>
      </c>
      <c r="D6" s="1">
        <v>2.7777777777777779E-3</v>
      </c>
      <c r="E6" s="6">
        <v>0.04</v>
      </c>
      <c r="I6" s="10" t="s">
        <v>42</v>
      </c>
      <c r="J6" s="14">
        <v>1000000</v>
      </c>
      <c r="M6" s="23" t="s">
        <v>53</v>
      </c>
      <c r="N6" s="24">
        <f>SUM(R8:R17)</f>
        <v>170489.46688470969</v>
      </c>
      <c r="S6" s="1"/>
      <c r="T6" s="1"/>
      <c r="U6" s="23" t="s">
        <v>53</v>
      </c>
      <c r="V6" s="24">
        <f>SUM(AC8:AC17)</f>
        <v>181269.2469220178</v>
      </c>
      <c r="AA6" s="1"/>
      <c r="AB6" s="1"/>
    </row>
    <row r="7" spans="3:29">
      <c r="C7" s="5" t="s">
        <v>4</v>
      </c>
      <c r="D7" s="1">
        <v>8.3333333333333329E-2</v>
      </c>
      <c r="E7" s="6">
        <v>0.04</v>
      </c>
      <c r="I7" s="10" t="s">
        <v>36</v>
      </c>
      <c r="J7" s="10" t="s">
        <v>37</v>
      </c>
      <c r="M7" s="18" t="s">
        <v>52</v>
      </c>
      <c r="N7" s="18" t="s">
        <v>1</v>
      </c>
      <c r="O7" s="18" t="s">
        <v>43</v>
      </c>
      <c r="P7" s="18" t="s">
        <v>51</v>
      </c>
      <c r="Q7" s="18" t="s">
        <v>49</v>
      </c>
      <c r="R7" s="17" t="s">
        <v>50</v>
      </c>
      <c r="S7" s="1"/>
      <c r="T7" s="1"/>
      <c r="U7" s="18" t="s">
        <v>52</v>
      </c>
      <c r="V7" s="18" t="s">
        <v>1</v>
      </c>
      <c r="W7" s="18" t="s">
        <v>55</v>
      </c>
      <c r="X7" s="18" t="s">
        <v>56</v>
      </c>
      <c r="Y7" s="18" t="s">
        <v>57</v>
      </c>
      <c r="Z7" s="18" t="s">
        <v>58</v>
      </c>
      <c r="AA7" s="18" t="s">
        <v>59</v>
      </c>
      <c r="AB7" s="18" t="s">
        <v>43</v>
      </c>
      <c r="AC7" s="17" t="s">
        <v>50</v>
      </c>
    </row>
    <row r="8" spans="3:29">
      <c r="C8" s="5" t="s">
        <v>5</v>
      </c>
      <c r="D8" s="1">
        <v>0.16666666666666666</v>
      </c>
      <c r="E8" s="6">
        <v>0.04</v>
      </c>
      <c r="I8" s="10" t="s">
        <v>38</v>
      </c>
      <c r="J8" s="11">
        <v>3.7999999999999999E-2</v>
      </c>
      <c r="M8" s="19" t="s">
        <v>7</v>
      </c>
      <c r="N8" s="19">
        <v>0.5</v>
      </c>
      <c r="O8" s="21">
        <f>$J$6*$J$8*0.5</f>
        <v>19000</v>
      </c>
      <c r="P8" s="19">
        <f>E10</f>
        <v>0.04</v>
      </c>
      <c r="Q8" s="19">
        <f>EXP(-P8*N8)</f>
        <v>0.98019867330675525</v>
      </c>
      <c r="R8" s="15">
        <f>Q8*O8</f>
        <v>18623.77479282835</v>
      </c>
      <c r="S8" s="1"/>
      <c r="T8" s="1"/>
      <c r="U8" s="19" t="s">
        <v>7</v>
      </c>
      <c r="V8" s="19">
        <v>0.5</v>
      </c>
      <c r="W8" s="19">
        <f>E6</f>
        <v>0.04</v>
      </c>
      <c r="X8" s="19">
        <f>P8</f>
        <v>0.04</v>
      </c>
      <c r="Y8" s="19">
        <f>EXP(-W8*0)</f>
        <v>1</v>
      </c>
      <c r="Z8" s="19">
        <f>EXP(-X8*V8)</f>
        <v>0.98019867330675525</v>
      </c>
      <c r="AA8" s="25">
        <f>1/0.5*(Y8/Z8-1)</f>
        <v>4.0402680053511553E-2</v>
      </c>
      <c r="AB8" s="21">
        <f>$J$6*AA8*0.5</f>
        <v>20201.340026755777</v>
      </c>
      <c r="AC8" s="15">
        <f>AB8*Z8</f>
        <v>19801.326693244664</v>
      </c>
    </row>
    <row r="9" spans="3:29">
      <c r="C9" s="5" t="s">
        <v>6</v>
      </c>
      <c r="D9" s="1">
        <v>0.25</v>
      </c>
      <c r="E9" s="6">
        <v>0.04</v>
      </c>
      <c r="I9" s="10" t="s">
        <v>39</v>
      </c>
      <c r="J9" s="12">
        <f>D2</f>
        <v>45692</v>
      </c>
      <c r="M9" s="19" t="s">
        <v>9</v>
      </c>
      <c r="N9" s="19">
        <v>1</v>
      </c>
      <c r="O9" s="21">
        <f t="shared" ref="O9:O17" si="0">$J$6*$J$8*0.5</f>
        <v>19000</v>
      </c>
      <c r="P9" s="19">
        <f>E12</f>
        <v>0.04</v>
      </c>
      <c r="Q9" s="19">
        <f t="shared" ref="Q9:Q17" si="1">EXP(-P9*N9)</f>
        <v>0.96078943915232318</v>
      </c>
      <c r="R9" s="15">
        <f t="shared" ref="R9:R17" si="2">Q9*O9</f>
        <v>18254.999343894142</v>
      </c>
      <c r="S9" s="1"/>
      <c r="T9" s="1"/>
      <c r="U9" s="19" t="s">
        <v>9</v>
      </c>
      <c r="V9" s="19">
        <v>1</v>
      </c>
      <c r="W9" s="19">
        <f>X8</f>
        <v>0.04</v>
      </c>
      <c r="X9" s="19">
        <f t="shared" ref="X9:X17" si="3">P9</f>
        <v>0.04</v>
      </c>
      <c r="Y9" s="19">
        <f t="shared" ref="Y9:Y17" si="4">Z8</f>
        <v>0.98019867330675525</v>
      </c>
      <c r="Z9" s="19">
        <f t="shared" ref="Z9:Z17" si="5">EXP(-X9*V9)</f>
        <v>0.96078943915232318</v>
      </c>
      <c r="AA9" s="25">
        <f t="shared" ref="AA9:AA17" si="6">1/0.5*(Y9/Z9-1)</f>
        <v>4.0402680053511553E-2</v>
      </c>
      <c r="AB9" s="21">
        <f t="shared" ref="AB9:AB17" si="7">$J$6*AA9*0.5</f>
        <v>20201.340026755777</v>
      </c>
      <c r="AC9" s="15">
        <f t="shared" ref="AC9:AC17" si="8">AB9*Z9</f>
        <v>19409.234154432059</v>
      </c>
    </row>
    <row r="10" spans="3:29">
      <c r="C10" s="5" t="s">
        <v>7</v>
      </c>
      <c r="D10" s="1">
        <v>0.5</v>
      </c>
      <c r="E10" s="6">
        <v>0.04</v>
      </c>
      <c r="I10" s="10" t="s">
        <v>40</v>
      </c>
      <c r="J10" s="10" t="s">
        <v>44</v>
      </c>
      <c r="M10" s="19" t="s">
        <v>46</v>
      </c>
      <c r="N10" s="19">
        <v>1.5</v>
      </c>
      <c r="O10" s="21">
        <f t="shared" si="0"/>
        <v>19000</v>
      </c>
      <c r="P10" s="19">
        <f>AVERAGE(E12:E13)</f>
        <v>0.04</v>
      </c>
      <c r="Q10" s="19">
        <f t="shared" si="1"/>
        <v>0.94176453358424872</v>
      </c>
      <c r="R10" s="15">
        <f t="shared" si="2"/>
        <v>17893.526138100726</v>
      </c>
      <c r="S10" s="1"/>
      <c r="T10" s="1"/>
      <c r="U10" s="19" t="s">
        <v>46</v>
      </c>
      <c r="V10" s="19">
        <v>1.5</v>
      </c>
      <c r="W10" s="19">
        <f t="shared" ref="W10:W17" si="9">X9</f>
        <v>0.04</v>
      </c>
      <c r="X10" s="19">
        <f t="shared" si="3"/>
        <v>0.04</v>
      </c>
      <c r="Y10" s="19">
        <f t="shared" si="4"/>
        <v>0.96078943915232318</v>
      </c>
      <c r="Z10" s="19">
        <f t="shared" si="5"/>
        <v>0.94176453358424872</v>
      </c>
      <c r="AA10" s="25">
        <f t="shared" si="6"/>
        <v>4.0402680053511553E-2</v>
      </c>
      <c r="AB10" s="21">
        <f t="shared" si="7"/>
        <v>20201.340026755777</v>
      </c>
      <c r="AC10" s="15">
        <f t="shared" si="8"/>
        <v>19024.905568074468</v>
      </c>
    </row>
    <row r="11" spans="3:29">
      <c r="C11" s="5" t="s">
        <v>8</v>
      </c>
      <c r="D11" s="1">
        <v>0.75</v>
      </c>
      <c r="E11" s="6">
        <v>0.04</v>
      </c>
      <c r="I11" s="10" t="s">
        <v>41</v>
      </c>
      <c r="J11" s="10" t="s">
        <v>44</v>
      </c>
      <c r="M11" s="19" t="s">
        <v>10</v>
      </c>
      <c r="N11" s="19">
        <v>2</v>
      </c>
      <c r="O11" s="21">
        <f t="shared" si="0"/>
        <v>19000</v>
      </c>
      <c r="P11" s="19">
        <f>E13</f>
        <v>0.04</v>
      </c>
      <c r="Q11" s="19">
        <f t="shared" si="1"/>
        <v>0.92311634638663576</v>
      </c>
      <c r="R11" s="15">
        <f t="shared" si="2"/>
        <v>17539.21058134608</v>
      </c>
      <c r="S11" s="1"/>
      <c r="T11" s="1"/>
      <c r="U11" s="19" t="s">
        <v>10</v>
      </c>
      <c r="V11" s="19">
        <v>2</v>
      </c>
      <c r="W11" s="19">
        <f t="shared" si="9"/>
        <v>0.04</v>
      </c>
      <c r="X11" s="19">
        <f t="shared" si="3"/>
        <v>0.04</v>
      </c>
      <c r="Y11" s="19">
        <f t="shared" si="4"/>
        <v>0.94176453358424872</v>
      </c>
      <c r="Z11" s="19">
        <f t="shared" si="5"/>
        <v>0.92311634638663576</v>
      </c>
      <c r="AA11" s="25">
        <f t="shared" si="6"/>
        <v>4.0402680053511553E-2</v>
      </c>
      <c r="AB11" s="21">
        <f t="shared" si="7"/>
        <v>20201.340026755777</v>
      </c>
      <c r="AC11" s="15">
        <f t="shared" si="8"/>
        <v>18648.187197612897</v>
      </c>
    </row>
    <row r="12" spans="3:29">
      <c r="C12" s="5" t="s">
        <v>9</v>
      </c>
      <c r="D12" s="1">
        <v>1</v>
      </c>
      <c r="E12" s="6">
        <v>0.04</v>
      </c>
      <c r="M12" s="19" t="s">
        <v>45</v>
      </c>
      <c r="N12" s="19">
        <v>2.5</v>
      </c>
      <c r="O12" s="21">
        <f t="shared" si="0"/>
        <v>19000</v>
      </c>
      <c r="P12" s="19">
        <f>AVERAGE(E13:E14)</f>
        <v>0.04</v>
      </c>
      <c r="Q12" s="19">
        <f t="shared" si="1"/>
        <v>0.90483741803595952</v>
      </c>
      <c r="R12" s="15">
        <f t="shared" si="2"/>
        <v>17191.910942683229</v>
      </c>
      <c r="S12" s="1"/>
      <c r="T12" s="1"/>
      <c r="U12" s="19" t="s">
        <v>45</v>
      </c>
      <c r="V12" s="19">
        <v>2.5</v>
      </c>
      <c r="W12" s="19">
        <f t="shared" si="9"/>
        <v>0.04</v>
      </c>
      <c r="X12" s="19">
        <f t="shared" si="3"/>
        <v>0.04</v>
      </c>
      <c r="Y12" s="19">
        <f t="shared" si="4"/>
        <v>0.92311634638663576</v>
      </c>
      <c r="Z12" s="19">
        <f t="shared" si="5"/>
        <v>0.90483741803595952</v>
      </c>
      <c r="AA12" s="25">
        <f t="shared" si="6"/>
        <v>4.0402680053511553E-2</v>
      </c>
      <c r="AB12" s="21">
        <f t="shared" si="7"/>
        <v>20201.340026755777</v>
      </c>
      <c r="AC12" s="15">
        <f t="shared" si="8"/>
        <v>18278.928350676179</v>
      </c>
    </row>
    <row r="13" spans="3:29">
      <c r="C13" s="5" t="s">
        <v>10</v>
      </c>
      <c r="D13" s="1">
        <v>2</v>
      </c>
      <c r="E13" s="6">
        <v>0.04</v>
      </c>
      <c r="I13" s="23" t="s">
        <v>60</v>
      </c>
      <c r="J13" s="24">
        <f>V6-N6</f>
        <v>10779.780037308112</v>
      </c>
      <c r="M13" s="19" t="s">
        <v>11</v>
      </c>
      <c r="N13" s="19">
        <v>3</v>
      </c>
      <c r="O13" s="21">
        <f t="shared" si="0"/>
        <v>19000</v>
      </c>
      <c r="P13" s="19">
        <f>E14</f>
        <v>0.04</v>
      </c>
      <c r="Q13" s="19">
        <f t="shared" si="1"/>
        <v>0.88692043671715748</v>
      </c>
      <c r="R13" s="15">
        <f t="shared" si="2"/>
        <v>16851.488297625991</v>
      </c>
      <c r="S13" s="1"/>
      <c r="T13" s="1"/>
      <c r="U13" s="19" t="s">
        <v>11</v>
      </c>
      <c r="V13" s="19">
        <v>3</v>
      </c>
      <c r="W13" s="19">
        <f t="shared" si="9"/>
        <v>0.04</v>
      </c>
      <c r="X13" s="19">
        <f t="shared" si="3"/>
        <v>0.04</v>
      </c>
      <c r="Y13" s="19">
        <f t="shared" si="4"/>
        <v>0.90483741803595952</v>
      </c>
      <c r="Z13" s="19">
        <f t="shared" si="5"/>
        <v>0.88692043671715748</v>
      </c>
      <c r="AA13" s="25">
        <f t="shared" si="6"/>
        <v>4.0402680053511553E-2</v>
      </c>
      <c r="AB13" s="21">
        <f t="shared" si="7"/>
        <v>20201.340026755777</v>
      </c>
      <c r="AC13" s="15">
        <f t="shared" si="8"/>
        <v>17916.981318802027</v>
      </c>
    </row>
    <row r="14" spans="3:29">
      <c r="C14" s="5" t="s">
        <v>11</v>
      </c>
      <c r="D14" s="1">
        <v>3</v>
      </c>
      <c r="E14" s="6">
        <v>0.04</v>
      </c>
      <c r="M14" s="19" t="s">
        <v>48</v>
      </c>
      <c r="N14" s="19">
        <v>3.5</v>
      </c>
      <c r="O14" s="21">
        <f t="shared" si="0"/>
        <v>19000</v>
      </c>
      <c r="P14" s="19">
        <f>AVERAGE(E14:E15)</f>
        <v>0.04</v>
      </c>
      <c r="Q14" s="19">
        <f t="shared" si="1"/>
        <v>0.86935823539880586</v>
      </c>
      <c r="R14" s="15">
        <f t="shared" si="2"/>
        <v>16517.806472577311</v>
      </c>
      <c r="S14" s="1"/>
      <c r="T14" s="1"/>
      <c r="U14" s="19" t="s">
        <v>48</v>
      </c>
      <c r="V14" s="19">
        <v>3.5</v>
      </c>
      <c r="W14" s="19">
        <f t="shared" si="9"/>
        <v>0.04</v>
      </c>
      <c r="X14" s="19">
        <f t="shared" si="3"/>
        <v>0.04</v>
      </c>
      <c r="Y14" s="19">
        <f t="shared" si="4"/>
        <v>0.88692043671715748</v>
      </c>
      <c r="Z14" s="19">
        <f t="shared" si="5"/>
        <v>0.86935823539880586</v>
      </c>
      <c r="AA14" s="25">
        <f t="shared" si="6"/>
        <v>4.0402680053511553E-2</v>
      </c>
      <c r="AB14" s="21">
        <f t="shared" si="7"/>
        <v>20201.340026755777</v>
      </c>
      <c r="AC14" s="15">
        <f t="shared" si="8"/>
        <v>17562.201318351668</v>
      </c>
    </row>
    <row r="15" spans="3:29">
      <c r="C15" s="5" t="s">
        <v>12</v>
      </c>
      <c r="D15" s="1">
        <v>4</v>
      </c>
      <c r="E15" s="6">
        <v>0.04</v>
      </c>
      <c r="M15" s="19" t="s">
        <v>12</v>
      </c>
      <c r="N15" s="19">
        <v>4</v>
      </c>
      <c r="O15" s="21">
        <f t="shared" si="0"/>
        <v>19000</v>
      </c>
      <c r="P15" s="19">
        <f>E15</f>
        <v>0.04</v>
      </c>
      <c r="Q15" s="19">
        <f t="shared" si="1"/>
        <v>0.85214378896621135</v>
      </c>
      <c r="R15" s="15">
        <f t="shared" si="2"/>
        <v>16190.731990358016</v>
      </c>
      <c r="S15" s="1"/>
      <c r="T15" s="1"/>
      <c r="U15" s="19" t="s">
        <v>12</v>
      </c>
      <c r="V15" s="19">
        <v>4</v>
      </c>
      <c r="W15" s="19">
        <f t="shared" si="9"/>
        <v>0.04</v>
      </c>
      <c r="X15" s="19">
        <f t="shared" si="3"/>
        <v>0.04</v>
      </c>
      <c r="Y15" s="19">
        <f t="shared" si="4"/>
        <v>0.86935823539880586</v>
      </c>
      <c r="Z15" s="19">
        <f t="shared" si="5"/>
        <v>0.85214378896621135</v>
      </c>
      <c r="AA15" s="25">
        <f t="shared" si="6"/>
        <v>4.0402680053511553E-2</v>
      </c>
      <c r="AB15" s="21">
        <f t="shared" si="7"/>
        <v>20201.340026755777</v>
      </c>
      <c r="AC15" s="15">
        <f t="shared" si="8"/>
        <v>17214.446432594454</v>
      </c>
    </row>
    <row r="16" spans="3:29">
      <c r="C16" s="5" t="s">
        <v>13</v>
      </c>
      <c r="D16" s="1">
        <v>5</v>
      </c>
      <c r="E16" s="6">
        <v>0.04</v>
      </c>
      <c r="M16" s="19" t="s">
        <v>47</v>
      </c>
      <c r="N16" s="19">
        <v>4.5</v>
      </c>
      <c r="O16" s="21">
        <f t="shared" si="0"/>
        <v>19000</v>
      </c>
      <c r="P16" s="19">
        <f>AVERAGE(E15:E16)</f>
        <v>0.04</v>
      </c>
      <c r="Q16" s="19">
        <f t="shared" si="1"/>
        <v>0.835270211411272</v>
      </c>
      <c r="R16" s="15">
        <f t="shared" si="2"/>
        <v>15870.134016814169</v>
      </c>
      <c r="S16" s="1"/>
      <c r="T16" s="1"/>
      <c r="U16" s="19" t="s">
        <v>47</v>
      </c>
      <c r="V16" s="19">
        <v>4.5</v>
      </c>
      <c r="W16" s="19">
        <f t="shared" si="9"/>
        <v>0.04</v>
      </c>
      <c r="X16" s="19">
        <f t="shared" si="3"/>
        <v>0.04</v>
      </c>
      <c r="Y16" s="19">
        <f t="shared" si="4"/>
        <v>0.85214378896621135</v>
      </c>
      <c r="Z16" s="19">
        <f t="shared" si="5"/>
        <v>0.835270211411272</v>
      </c>
      <c r="AA16" s="25">
        <f t="shared" si="6"/>
        <v>4.0402680053511553E-2</v>
      </c>
      <c r="AB16" s="21">
        <f t="shared" si="7"/>
        <v>20201.340026755777</v>
      </c>
      <c r="AC16" s="15">
        <f t="shared" si="8"/>
        <v>16873.577554939289</v>
      </c>
    </row>
    <row r="17" spans="3:29">
      <c r="C17" s="5" t="s">
        <v>14</v>
      </c>
      <c r="D17" s="1">
        <v>6</v>
      </c>
      <c r="E17" s="6">
        <v>0.04</v>
      </c>
      <c r="M17" s="20" t="s">
        <v>13</v>
      </c>
      <c r="N17" s="20">
        <v>5</v>
      </c>
      <c r="O17" s="22">
        <f t="shared" si="0"/>
        <v>19000</v>
      </c>
      <c r="P17" s="20">
        <f>E16</f>
        <v>0.04</v>
      </c>
      <c r="Q17" s="20">
        <f t="shared" si="1"/>
        <v>0.81873075307798182</v>
      </c>
      <c r="R17" s="16">
        <f t="shared" si="2"/>
        <v>15555.884308481654</v>
      </c>
      <c r="S17" s="1"/>
      <c r="T17" s="1"/>
      <c r="U17" s="20" t="s">
        <v>13</v>
      </c>
      <c r="V17" s="20">
        <v>5</v>
      </c>
      <c r="W17" s="20">
        <f t="shared" si="9"/>
        <v>0.04</v>
      </c>
      <c r="X17" s="20">
        <f t="shared" si="3"/>
        <v>0.04</v>
      </c>
      <c r="Y17" s="20">
        <f t="shared" si="4"/>
        <v>0.835270211411272</v>
      </c>
      <c r="Z17" s="20">
        <f t="shared" si="5"/>
        <v>0.81873075307798182</v>
      </c>
      <c r="AA17" s="26">
        <f t="shared" si="6"/>
        <v>4.0402680053511553E-2</v>
      </c>
      <c r="AB17" s="22">
        <f t="shared" si="7"/>
        <v>20201.340026755777</v>
      </c>
      <c r="AC17" s="16">
        <f t="shared" si="8"/>
        <v>16539.458333290135</v>
      </c>
    </row>
    <row r="18" spans="3:29">
      <c r="C18" s="5" t="s">
        <v>15</v>
      </c>
      <c r="D18" s="1">
        <v>7</v>
      </c>
      <c r="E18" s="6">
        <v>0.04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3:29">
      <c r="C19" s="5" t="s">
        <v>16</v>
      </c>
      <c r="D19" s="1">
        <v>8</v>
      </c>
      <c r="E19" s="6">
        <v>0.04</v>
      </c>
      <c r="I19" s="28" t="s">
        <v>61</v>
      </c>
      <c r="J19" s="28">
        <f>0.5*SUM(Q8:Q17)</f>
        <v>4.4865649180186757</v>
      </c>
    </row>
    <row r="20" spans="3:29">
      <c r="C20" s="5" t="s">
        <v>17</v>
      </c>
      <c r="D20" s="1">
        <v>9</v>
      </c>
      <c r="E20" s="6">
        <v>0.04</v>
      </c>
      <c r="I20" s="28" t="s">
        <v>62</v>
      </c>
      <c r="J20" s="28">
        <f>(1-Q17)/J19</f>
        <v>4.0402680053511629E-2</v>
      </c>
    </row>
    <row r="21" spans="3:29">
      <c r="C21" s="5" t="s">
        <v>18</v>
      </c>
      <c r="D21" s="1">
        <v>10</v>
      </c>
      <c r="E21" s="6">
        <v>0.04</v>
      </c>
      <c r="I21" s="28" t="s">
        <v>60</v>
      </c>
      <c r="J21" s="28">
        <f>J19*(J20-J8)*J6</f>
        <v>10779.780037308514</v>
      </c>
    </row>
    <row r="22" spans="3:29">
      <c r="C22" s="5" t="s">
        <v>19</v>
      </c>
      <c r="D22" s="1">
        <v>11</v>
      </c>
      <c r="E22" s="6">
        <v>0.04</v>
      </c>
    </row>
    <row r="23" spans="3:29">
      <c r="C23" s="5" t="s">
        <v>20</v>
      </c>
      <c r="D23" s="1">
        <v>12</v>
      </c>
      <c r="E23" s="6">
        <v>0.04</v>
      </c>
    </row>
    <row r="24" spans="3:29">
      <c r="C24" s="5" t="s">
        <v>21</v>
      </c>
      <c r="D24" s="1">
        <v>13</v>
      </c>
      <c r="E24" s="6">
        <v>0.04</v>
      </c>
    </row>
    <row r="25" spans="3:29">
      <c r="C25" s="5" t="s">
        <v>22</v>
      </c>
      <c r="D25" s="1">
        <v>14</v>
      </c>
      <c r="E25" s="6">
        <v>0.04</v>
      </c>
    </row>
    <row r="26" spans="3:29">
      <c r="C26" s="5" t="s">
        <v>23</v>
      </c>
      <c r="D26" s="1">
        <v>15</v>
      </c>
      <c r="E26" s="6">
        <v>0.04</v>
      </c>
    </row>
    <row r="27" spans="3:29">
      <c r="C27" s="5" t="s">
        <v>24</v>
      </c>
      <c r="D27" s="1">
        <v>16</v>
      </c>
      <c r="E27" s="6">
        <v>0.04</v>
      </c>
    </row>
    <row r="28" spans="3:29">
      <c r="C28" s="5" t="s">
        <v>25</v>
      </c>
      <c r="D28" s="1">
        <v>17</v>
      </c>
      <c r="E28" s="6">
        <v>0.04</v>
      </c>
    </row>
    <row r="29" spans="3:29">
      <c r="C29" s="5" t="s">
        <v>26</v>
      </c>
      <c r="D29" s="1">
        <v>18</v>
      </c>
      <c r="E29" s="6">
        <v>0.04</v>
      </c>
    </row>
    <row r="30" spans="3:29">
      <c r="C30" s="5" t="s">
        <v>27</v>
      </c>
      <c r="D30" s="1">
        <v>19</v>
      </c>
      <c r="E30" s="6">
        <v>0.04</v>
      </c>
    </row>
    <row r="31" spans="3:29">
      <c r="C31" s="5" t="s">
        <v>28</v>
      </c>
      <c r="D31" s="1">
        <v>20</v>
      </c>
      <c r="E31" s="6">
        <v>0.04</v>
      </c>
    </row>
    <row r="32" spans="3:29">
      <c r="C32" s="5" t="s">
        <v>29</v>
      </c>
      <c r="D32" s="1">
        <v>25</v>
      </c>
      <c r="E32" s="6">
        <v>0.04</v>
      </c>
    </row>
    <row r="33" spans="3:5">
      <c r="C33" s="5" t="s">
        <v>30</v>
      </c>
      <c r="D33" s="1">
        <v>30</v>
      </c>
      <c r="E33" s="6">
        <v>0.04</v>
      </c>
    </row>
    <row r="34" spans="3:5">
      <c r="C34" s="5" t="s">
        <v>31</v>
      </c>
      <c r="D34" s="1">
        <v>35</v>
      </c>
      <c r="E34" s="6">
        <v>0.04</v>
      </c>
    </row>
    <row r="35" spans="3:5">
      <c r="C35" s="7" t="s">
        <v>32</v>
      </c>
      <c r="D35" s="8">
        <v>40</v>
      </c>
      <c r="E35" s="9">
        <v>0.04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FB715-35B2-6541-B5AA-91BEBA61F75D}">
  <dimension ref="A1:V36"/>
  <sheetViews>
    <sheetView workbookViewId="0">
      <selection activeCell="M29" sqref="M29"/>
    </sheetView>
  </sheetViews>
  <sheetFormatPr baseColWidth="10" defaultRowHeight="16"/>
  <cols>
    <col min="1" max="5" width="10.83203125" style="29"/>
    <col min="6" max="6" width="11.5" style="29" bestFit="1" customWidth="1"/>
    <col min="7" max="7" width="13.1640625" style="29" bestFit="1" customWidth="1"/>
    <col min="8" max="10" width="12.1640625" style="29" bestFit="1" customWidth="1"/>
    <col min="11" max="11" width="12.33203125" style="29" bestFit="1" customWidth="1"/>
    <col min="12" max="12" width="10.33203125" style="29" bestFit="1" customWidth="1"/>
    <col min="13" max="13" width="11.5" style="29" bestFit="1" customWidth="1"/>
    <col min="14" max="14" width="10.83203125" style="29"/>
    <col min="15" max="15" width="21.5" style="29" customWidth="1"/>
    <col min="16" max="16" width="14" style="29" bestFit="1" customWidth="1"/>
    <col min="17" max="19" width="10.83203125" style="29"/>
    <col min="20" max="20" width="13" style="29" customWidth="1"/>
    <col min="21" max="21" width="10.83203125" style="29"/>
    <col min="22" max="22" width="12.83203125" style="29" bestFit="1" customWidth="1"/>
    <col min="23" max="16384" width="10.83203125" style="29"/>
  </cols>
  <sheetData>
    <row r="1" spans="1:22">
      <c r="A1" s="35" t="s">
        <v>1</v>
      </c>
      <c r="B1" s="34" t="s">
        <v>51</v>
      </c>
      <c r="C1" s="35" t="s">
        <v>49</v>
      </c>
      <c r="D1" s="35" t="s">
        <v>66</v>
      </c>
      <c r="E1" s="35" t="s">
        <v>43</v>
      </c>
      <c r="F1" s="36" t="s">
        <v>50</v>
      </c>
      <c r="G1" s="35" t="s">
        <v>55</v>
      </c>
      <c r="H1" s="35" t="s">
        <v>56</v>
      </c>
      <c r="I1" s="35" t="s">
        <v>57</v>
      </c>
      <c r="J1" s="35" t="s">
        <v>58</v>
      </c>
      <c r="K1" s="35" t="s">
        <v>59</v>
      </c>
      <c r="L1" s="35" t="s">
        <v>43</v>
      </c>
      <c r="M1" s="36" t="s">
        <v>50</v>
      </c>
    </row>
    <row r="2" spans="1:22">
      <c r="A2" s="32">
        <v>1</v>
      </c>
      <c r="B2" s="41">
        <v>5.22446062245015E-2</v>
      </c>
      <c r="C2" s="32">
        <f t="shared" ref="C2:C11" si="0">EXP(-B2*A2)</f>
        <v>0.94909668349086507</v>
      </c>
      <c r="D2" s="32">
        <v>4.2000000000000003E-2</v>
      </c>
      <c r="E2" s="37">
        <f t="shared" ref="E2:E11" si="1">100*1000000*D2</f>
        <v>4200000</v>
      </c>
      <c r="F2" s="38">
        <f t="shared" ref="F2:F11" si="2">C2*E2</f>
        <v>3986206.0706616333</v>
      </c>
      <c r="G2" s="29">
        <v>0.04</v>
      </c>
      <c r="H2" s="29">
        <f t="shared" ref="H2:H11" si="3">B2</f>
        <v>5.22446062245015E-2</v>
      </c>
      <c r="I2" s="32">
        <f>EXP(-G2*0)</f>
        <v>1</v>
      </c>
      <c r="J2" s="32">
        <f t="shared" ref="J2:J11" si="4">EXP(-A2*H2)</f>
        <v>0.94909668349086507</v>
      </c>
      <c r="K2" s="40">
        <f t="shared" ref="K2:K11" si="5">(I2-J2)/J2</f>
        <v>5.3633436292188738E-2</v>
      </c>
      <c r="L2" s="37">
        <f t="shared" ref="L2:L11" si="6">100*1000000*K2</f>
        <v>5363343.6292188736</v>
      </c>
      <c r="M2" s="38">
        <f t="shared" ref="M2:M11" si="7">L2*J2</f>
        <v>5090331.6509134928</v>
      </c>
    </row>
    <row r="3" spans="1:22">
      <c r="A3" s="32">
        <v>2</v>
      </c>
      <c r="B3" s="41">
        <v>4.7904200566131802E-2</v>
      </c>
      <c r="C3" s="32">
        <f t="shared" si="0"/>
        <v>0.90863809342154345</v>
      </c>
      <c r="D3" s="32">
        <v>4.2000000000000003E-2</v>
      </c>
      <c r="E3" s="37">
        <f t="shared" si="1"/>
        <v>4200000</v>
      </c>
      <c r="F3" s="38">
        <f t="shared" si="2"/>
        <v>3816279.9923704825</v>
      </c>
      <c r="G3" s="29">
        <f t="shared" ref="G3:G11" si="8">B2</f>
        <v>5.22446062245015E-2</v>
      </c>
      <c r="H3" s="29">
        <f t="shared" si="3"/>
        <v>4.7904200566131802E-2</v>
      </c>
      <c r="I3" s="32">
        <f t="shared" ref="I3:I11" si="9">J2</f>
        <v>0.94909668349086507</v>
      </c>
      <c r="J3" s="32">
        <f t="shared" si="4"/>
        <v>0.90863809342154345</v>
      </c>
      <c r="K3" s="40">
        <f t="shared" si="5"/>
        <v>4.4526627666436294E-2</v>
      </c>
      <c r="L3" s="37">
        <f t="shared" si="6"/>
        <v>4452662.7666436294</v>
      </c>
      <c r="M3" s="38">
        <f t="shared" si="7"/>
        <v>4045859.0069321622</v>
      </c>
    </row>
    <row r="4" spans="1:22">
      <c r="A4" s="32">
        <v>3</v>
      </c>
      <c r="B4" s="41">
        <v>4.5429337602591303E-2</v>
      </c>
      <c r="C4" s="32">
        <f t="shared" si="0"/>
        <v>0.87259127882966547</v>
      </c>
      <c r="D4" s="32">
        <v>4.2000000000000003E-2</v>
      </c>
      <c r="E4" s="37">
        <f t="shared" si="1"/>
        <v>4200000</v>
      </c>
      <c r="F4" s="38">
        <f t="shared" si="2"/>
        <v>3664883.3710845951</v>
      </c>
      <c r="G4" s="29">
        <f t="shared" si="8"/>
        <v>4.7904200566131802E-2</v>
      </c>
      <c r="H4" s="29">
        <f t="shared" si="3"/>
        <v>4.5429337602591303E-2</v>
      </c>
      <c r="I4" s="32">
        <f t="shared" si="9"/>
        <v>0.90863809342154345</v>
      </c>
      <c r="J4" s="32">
        <f t="shared" si="4"/>
        <v>0.87259127882966547</v>
      </c>
      <c r="K4" s="40">
        <f t="shared" si="5"/>
        <v>4.131007891830478E-2</v>
      </c>
      <c r="L4" s="37">
        <f t="shared" si="6"/>
        <v>4131007.8918304779</v>
      </c>
      <c r="M4" s="38">
        <f t="shared" si="7"/>
        <v>3604681.4591877973</v>
      </c>
    </row>
    <row r="5" spans="1:22">
      <c r="A5" s="32">
        <v>4</v>
      </c>
      <c r="B5" s="41">
        <v>4.4344750256342602E-2</v>
      </c>
      <c r="C5" s="32">
        <f t="shared" si="0"/>
        <v>0.83746232528811282</v>
      </c>
      <c r="D5" s="32">
        <v>4.2000000000000003E-2</v>
      </c>
      <c r="E5" s="37">
        <f t="shared" si="1"/>
        <v>4200000</v>
      </c>
      <c r="F5" s="38">
        <f t="shared" si="2"/>
        <v>3517341.7662100741</v>
      </c>
      <c r="G5" s="29">
        <f t="shared" si="8"/>
        <v>4.5429337602591303E-2</v>
      </c>
      <c r="H5" s="29">
        <f t="shared" si="3"/>
        <v>4.4344750256342602E-2</v>
      </c>
      <c r="I5" s="32">
        <f t="shared" si="9"/>
        <v>0.87259127882966547</v>
      </c>
      <c r="J5" s="32">
        <f t="shared" si="4"/>
        <v>0.83746232528811282</v>
      </c>
      <c r="K5" s="40">
        <f t="shared" si="5"/>
        <v>4.1946906124364712E-2</v>
      </c>
      <c r="L5" s="37">
        <f t="shared" si="6"/>
        <v>4194690.6124364715</v>
      </c>
      <c r="M5" s="38">
        <f t="shared" si="7"/>
        <v>3512895.3541552653</v>
      </c>
    </row>
    <row r="6" spans="1:22">
      <c r="A6" s="33">
        <v>5</v>
      </c>
      <c r="B6" s="41">
        <v>4.3927974682530103E-2</v>
      </c>
      <c r="C6" s="33">
        <f t="shared" si="0"/>
        <v>0.80280785836451651</v>
      </c>
      <c r="D6" s="32">
        <v>4.2000000000000003E-2</v>
      </c>
      <c r="E6" s="37">
        <f t="shared" si="1"/>
        <v>4200000</v>
      </c>
      <c r="F6" s="39">
        <f t="shared" si="2"/>
        <v>3371793.0051309695</v>
      </c>
      <c r="G6" s="29">
        <f t="shared" si="8"/>
        <v>4.4344750256342602E-2</v>
      </c>
      <c r="H6" s="29">
        <f t="shared" si="3"/>
        <v>4.3927974682530103E-2</v>
      </c>
      <c r="I6" s="32">
        <f t="shared" si="9"/>
        <v>0.83746232528811282</v>
      </c>
      <c r="J6" s="32">
        <f t="shared" si="4"/>
        <v>0.80280785836451651</v>
      </c>
      <c r="K6" s="40">
        <f t="shared" si="5"/>
        <v>4.3166576612982496E-2</v>
      </c>
      <c r="L6" s="37">
        <f t="shared" si="6"/>
        <v>4316657.6612982498</v>
      </c>
      <c r="M6" s="38">
        <f t="shared" si="7"/>
        <v>3465446.6923596305</v>
      </c>
    </row>
    <row r="7" spans="1:22">
      <c r="A7" s="33">
        <v>6</v>
      </c>
      <c r="B7" s="41">
        <v>4.3794001970382003E-2</v>
      </c>
      <c r="C7" s="33">
        <f t="shared" si="0"/>
        <v>0.76892333271809798</v>
      </c>
      <c r="D7" s="32">
        <v>4.2000000000000003E-2</v>
      </c>
      <c r="E7" s="37">
        <f t="shared" si="1"/>
        <v>4200000</v>
      </c>
      <c r="F7" s="39">
        <f t="shared" si="2"/>
        <v>3229477.9974160115</v>
      </c>
      <c r="G7" s="29">
        <f t="shared" si="8"/>
        <v>4.3927974682530103E-2</v>
      </c>
      <c r="H7" s="29">
        <f t="shared" si="3"/>
        <v>4.3794001970382003E-2</v>
      </c>
      <c r="I7" s="32">
        <f t="shared" si="9"/>
        <v>0.80280785836451651</v>
      </c>
      <c r="J7" s="32">
        <f t="shared" si="4"/>
        <v>0.76892333271809798</v>
      </c>
      <c r="K7" s="40">
        <f t="shared" si="5"/>
        <v>4.4067495684698185E-2</v>
      </c>
      <c r="L7" s="37">
        <f t="shared" si="6"/>
        <v>4406749.5684698187</v>
      </c>
      <c r="M7" s="38">
        <f t="shared" si="7"/>
        <v>3388452.5646418533</v>
      </c>
    </row>
    <row r="8" spans="1:22">
      <c r="A8" s="33">
        <v>7</v>
      </c>
      <c r="B8" s="41">
        <v>4.3779352153421297E-2</v>
      </c>
      <c r="C8" s="33">
        <f t="shared" si="0"/>
        <v>0.73605129743954478</v>
      </c>
      <c r="D8" s="32">
        <v>4.2000000000000003E-2</v>
      </c>
      <c r="E8" s="37">
        <f t="shared" si="1"/>
        <v>4200000</v>
      </c>
      <c r="F8" s="39">
        <f t="shared" si="2"/>
        <v>3091415.449246088</v>
      </c>
      <c r="G8" s="29">
        <f t="shared" si="8"/>
        <v>4.3794001970382003E-2</v>
      </c>
      <c r="H8" s="29">
        <f t="shared" si="3"/>
        <v>4.3779352153421297E-2</v>
      </c>
      <c r="I8" s="32">
        <f t="shared" si="9"/>
        <v>0.76892333271809798</v>
      </c>
      <c r="J8" s="32">
        <f t="shared" si="4"/>
        <v>0.73605129743954478</v>
      </c>
      <c r="K8" s="40">
        <f t="shared" si="5"/>
        <v>4.4659978717384342E-2</v>
      </c>
      <c r="L8" s="37">
        <f t="shared" si="6"/>
        <v>4465997.8717384338</v>
      </c>
      <c r="M8" s="38">
        <f t="shared" si="7"/>
        <v>3287203.5278553199</v>
      </c>
    </row>
    <row r="9" spans="1:22">
      <c r="A9" s="33">
        <v>8</v>
      </c>
      <c r="B9" s="41">
        <v>4.3828314476850198E-2</v>
      </c>
      <c r="C9" s="33">
        <f t="shared" si="0"/>
        <v>0.70424672975993641</v>
      </c>
      <c r="D9" s="32">
        <v>4.2000000000000003E-2</v>
      </c>
      <c r="E9" s="37">
        <f t="shared" si="1"/>
        <v>4200000</v>
      </c>
      <c r="F9" s="39">
        <f t="shared" si="2"/>
        <v>2957836.2649917328</v>
      </c>
      <c r="G9" s="29">
        <f t="shared" si="8"/>
        <v>4.3779352153421297E-2</v>
      </c>
      <c r="H9" s="29">
        <f t="shared" si="3"/>
        <v>4.3828314476850198E-2</v>
      </c>
      <c r="I9" s="32">
        <f t="shared" si="9"/>
        <v>0.73605129743954478</v>
      </c>
      <c r="J9" s="32">
        <f t="shared" si="4"/>
        <v>0.70424672975993641</v>
      </c>
      <c r="K9" s="40">
        <f t="shared" si="5"/>
        <v>4.5161115182529729E-2</v>
      </c>
      <c r="L9" s="37">
        <f t="shared" si="6"/>
        <v>4516111.5182529725</v>
      </c>
      <c r="M9" s="38">
        <f t="shared" si="7"/>
        <v>3180456.7679608371</v>
      </c>
    </row>
    <row r="10" spans="1:22">
      <c r="A10" s="33">
        <v>9</v>
      </c>
      <c r="B10" s="41">
        <v>4.3914561862350203E-2</v>
      </c>
      <c r="C10" s="33">
        <f t="shared" si="0"/>
        <v>0.6735243989025157</v>
      </c>
      <c r="D10" s="32">
        <v>4.2000000000000003E-2</v>
      </c>
      <c r="E10" s="37">
        <f t="shared" si="1"/>
        <v>4200000</v>
      </c>
      <c r="F10" s="39">
        <f t="shared" si="2"/>
        <v>2828802.475390566</v>
      </c>
      <c r="G10" s="29">
        <f t="shared" si="8"/>
        <v>4.3828314476850198E-2</v>
      </c>
      <c r="H10" s="29">
        <f t="shared" si="3"/>
        <v>4.3914561862350203E-2</v>
      </c>
      <c r="I10" s="32">
        <f t="shared" si="9"/>
        <v>0.70424672975993641</v>
      </c>
      <c r="J10" s="32">
        <f t="shared" si="4"/>
        <v>0.6735243989025157</v>
      </c>
      <c r="K10" s="40">
        <f t="shared" si="5"/>
        <v>4.5614280503396262E-2</v>
      </c>
      <c r="L10" s="37">
        <f t="shared" si="6"/>
        <v>4561428.0503396261</v>
      </c>
      <c r="M10" s="38">
        <f t="shared" si="7"/>
        <v>3072233.0857420708</v>
      </c>
    </row>
    <row r="11" spans="1:22">
      <c r="A11" s="33">
        <v>10</v>
      </c>
      <c r="B11" s="41">
        <v>4.4023149444895E-2</v>
      </c>
      <c r="C11" s="33">
        <f t="shared" si="0"/>
        <v>0.64388734748226029</v>
      </c>
      <c r="D11" s="32">
        <v>4.2000000000000003E-2</v>
      </c>
      <c r="E11" s="37">
        <f t="shared" si="1"/>
        <v>4200000</v>
      </c>
      <c r="F11" s="39">
        <f t="shared" si="2"/>
        <v>2704326.8594254931</v>
      </c>
      <c r="G11" s="29">
        <f t="shared" si="8"/>
        <v>4.3914561862350203E-2</v>
      </c>
      <c r="H11" s="29">
        <f t="shared" si="3"/>
        <v>4.4023149444895E-2</v>
      </c>
      <c r="I11" s="33">
        <f t="shared" si="9"/>
        <v>0.6735243989025157</v>
      </c>
      <c r="J11" s="32">
        <f t="shared" si="4"/>
        <v>0.64388734748226029</v>
      </c>
      <c r="K11" s="40">
        <f t="shared" si="5"/>
        <v>4.6028317742447859E-2</v>
      </c>
      <c r="L11" s="37">
        <f t="shared" si="6"/>
        <v>4602831.7742447862</v>
      </c>
      <c r="M11" s="39">
        <f t="shared" si="7"/>
        <v>2963705.1420255415</v>
      </c>
    </row>
    <row r="12" spans="1:22">
      <c r="E12" s="29" t="s">
        <v>65</v>
      </c>
      <c r="F12" s="31">
        <f>SUM(F2:F11)</f>
        <v>33168363.251927644</v>
      </c>
      <c r="L12" s="29" t="s">
        <v>64</v>
      </c>
      <c r="M12" s="31">
        <f>SUM(M2:M11)</f>
        <v>35611265.251773968</v>
      </c>
    </row>
    <row r="13" spans="1:22">
      <c r="L13" s="29" t="s">
        <v>63</v>
      </c>
      <c r="M13" s="30">
        <f>M12-F12</f>
        <v>2442901.9998463243</v>
      </c>
    </row>
    <row r="16" spans="1:22">
      <c r="A16" s="35" t="s">
        <v>1</v>
      </c>
      <c r="B16" s="34" t="s">
        <v>51</v>
      </c>
      <c r="C16" s="35" t="s">
        <v>49</v>
      </c>
      <c r="D16" s="35" t="s">
        <v>66</v>
      </c>
      <c r="E16" s="35" t="s">
        <v>43</v>
      </c>
      <c r="F16" s="36" t="s">
        <v>50</v>
      </c>
      <c r="G16" s="35" t="s">
        <v>55</v>
      </c>
      <c r="H16" s="35" t="s">
        <v>56</v>
      </c>
      <c r="I16" s="35" t="s">
        <v>57</v>
      </c>
      <c r="J16" s="35" t="s">
        <v>58</v>
      </c>
      <c r="K16" s="35" t="s">
        <v>59</v>
      </c>
      <c r="L16" s="35" t="s">
        <v>43</v>
      </c>
      <c r="M16" s="36" t="s">
        <v>50</v>
      </c>
      <c r="O16" s="29" t="s">
        <v>70</v>
      </c>
      <c r="P16" s="29" t="s">
        <v>69</v>
      </c>
      <c r="Q16" s="29" t="s">
        <v>67</v>
      </c>
      <c r="S16" s="43"/>
      <c r="T16" s="43"/>
      <c r="V16" s="43"/>
    </row>
    <row r="17" spans="1:22">
      <c r="A17" s="32">
        <v>1</v>
      </c>
      <c r="B17">
        <v>5.21146307866239E-2</v>
      </c>
      <c r="C17" s="32">
        <f>EXP(-B17*A17)</f>
        <v>0.9492200507650741</v>
      </c>
      <c r="D17" s="32">
        <v>4.2000000000000003E-2</v>
      </c>
      <c r="E17" s="37">
        <f t="shared" ref="E17:E26" si="10">100*1000000*D17</f>
        <v>4200000</v>
      </c>
      <c r="F17" s="38">
        <f>C17*E17</f>
        <v>3986724.213213311</v>
      </c>
      <c r="G17" s="29">
        <v>0.04</v>
      </c>
      <c r="H17" s="29">
        <f t="shared" ref="H17:H26" si="11">B17</f>
        <v>5.21146307866239E-2</v>
      </c>
      <c r="I17" s="32">
        <f>EXP(-G17*0)</f>
        <v>1</v>
      </c>
      <c r="J17" s="32">
        <f t="shared" ref="J17:J26" si="12">EXP(-A17*H17)</f>
        <v>0.9492200507650741</v>
      </c>
      <c r="K17" s="40">
        <f t="shared" ref="K17:K26" si="13">(I17-J17)/J17</f>
        <v>5.3496498724397067E-2</v>
      </c>
      <c r="L17" s="37">
        <f t="shared" ref="L17:L26" si="14">100*1000000*K17</f>
        <v>5349649.8724397067</v>
      </c>
      <c r="M17" s="38">
        <f t="shared" ref="M17:M26" si="15">L17*J17</f>
        <v>5077994.9234925909</v>
      </c>
      <c r="O17" s="29">
        <f>B17-B2</f>
        <v>-1.2997543787759969E-4</v>
      </c>
      <c r="P17" s="29">
        <f>A2*C2*E2</f>
        <v>3986206.0706616333</v>
      </c>
      <c r="Q17" s="29">
        <f>O17*P17</f>
        <v>-518.10887950459187</v>
      </c>
      <c r="S17" s="44"/>
      <c r="T17" s="44"/>
    </row>
    <row r="18" spans="1:22">
      <c r="A18" s="32">
        <v>2</v>
      </c>
      <c r="B18">
        <v>4.7757531235542397E-2</v>
      </c>
      <c r="C18" s="32">
        <f t="shared" ref="C18:C26" si="16">EXP(-B18*A18)</f>
        <v>0.90890467120023666</v>
      </c>
      <c r="D18" s="32">
        <v>4.2000000000000003E-2</v>
      </c>
      <c r="E18" s="37">
        <f t="shared" si="10"/>
        <v>4200000</v>
      </c>
      <c r="F18" s="38">
        <f t="shared" ref="F18:F26" si="17">C18*E18</f>
        <v>3817399.619040994</v>
      </c>
      <c r="G18" s="29">
        <f t="shared" ref="G18:G26" si="18">B17</f>
        <v>5.21146307866239E-2</v>
      </c>
      <c r="H18" s="29">
        <f t="shared" si="11"/>
        <v>4.7757531235542397E-2</v>
      </c>
      <c r="I18" s="32">
        <f t="shared" ref="I18:I26" si="19">J17</f>
        <v>0.9492200507650741</v>
      </c>
      <c r="J18" s="32">
        <f t="shared" si="12"/>
        <v>0.90890467120023666</v>
      </c>
      <c r="K18" s="40">
        <f t="shared" si="13"/>
        <v>4.4356004366882321E-2</v>
      </c>
      <c r="L18" s="37">
        <f t="shared" si="14"/>
        <v>4435600.4366882322</v>
      </c>
      <c r="M18" s="38">
        <f t="shared" si="15"/>
        <v>4031537.9564837441</v>
      </c>
      <c r="O18" s="29">
        <f t="shared" ref="O18:O25" si="20">B18-B3</f>
        <v>-1.4666933058940512E-4</v>
      </c>
      <c r="P18" s="29">
        <f t="shared" ref="P18:P24" si="21">A3*C3*E3</f>
        <v>7632559.9847409651</v>
      </c>
      <c r="Q18" s="29">
        <f t="shared" ref="Q18:Q25" si="22">O18*P18</f>
        <v>-1119.4624636454375</v>
      </c>
      <c r="S18" s="44"/>
      <c r="T18" s="44"/>
    </row>
    <row r="19" spans="1:22">
      <c r="A19" s="32">
        <v>3</v>
      </c>
      <c r="B19">
        <v>4.5284208245891203E-2</v>
      </c>
      <c r="C19" s="32">
        <f t="shared" si="16"/>
        <v>0.8729712773799565</v>
      </c>
      <c r="D19" s="32">
        <v>4.2000000000000003E-2</v>
      </c>
      <c r="E19" s="37">
        <f t="shared" si="10"/>
        <v>4200000</v>
      </c>
      <c r="F19" s="38">
        <f t="shared" si="17"/>
        <v>3666479.3649958172</v>
      </c>
      <c r="G19" s="29">
        <f t="shared" si="18"/>
        <v>4.7757531235542397E-2</v>
      </c>
      <c r="H19" s="29">
        <f t="shared" si="11"/>
        <v>4.5284208245891203E-2</v>
      </c>
      <c r="I19" s="32">
        <f t="shared" si="19"/>
        <v>0.90890467120023666</v>
      </c>
      <c r="J19" s="32">
        <f t="shared" si="12"/>
        <v>0.8729712773799565</v>
      </c>
      <c r="K19" s="40">
        <f t="shared" si="13"/>
        <v>4.1162171942388345E-2</v>
      </c>
      <c r="L19" s="37">
        <f t="shared" si="14"/>
        <v>4116217.1942388345</v>
      </c>
      <c r="M19" s="38">
        <f t="shared" si="15"/>
        <v>3593339.3820280158</v>
      </c>
      <c r="O19" s="29">
        <f t="shared" si="20"/>
        <v>-1.451293567001008E-4</v>
      </c>
      <c r="P19" s="29">
        <f t="shared" si="21"/>
        <v>10994650.113253785</v>
      </c>
      <c r="Q19" s="29">
        <f t="shared" si="22"/>
        <v>-1595.6464980792123</v>
      </c>
      <c r="S19" s="44"/>
      <c r="T19" s="44"/>
    </row>
    <row r="20" spans="1:22">
      <c r="A20" s="32">
        <v>4</v>
      </c>
      <c r="B20">
        <v>4.4199830020701103E-2</v>
      </c>
      <c r="C20" s="32">
        <f t="shared" si="16"/>
        <v>0.83794792697162213</v>
      </c>
      <c r="D20" s="32">
        <v>4.2000000000000003E-2</v>
      </c>
      <c r="E20" s="37">
        <f t="shared" si="10"/>
        <v>4200000</v>
      </c>
      <c r="F20" s="38">
        <f t="shared" si="17"/>
        <v>3519381.2932808129</v>
      </c>
      <c r="G20" s="29">
        <f t="shared" si="18"/>
        <v>4.5284208245891203E-2</v>
      </c>
      <c r="H20" s="29">
        <f t="shared" si="11"/>
        <v>4.4199830020701103E-2</v>
      </c>
      <c r="I20" s="32">
        <f t="shared" si="19"/>
        <v>0.8729712773799565</v>
      </c>
      <c r="J20" s="32">
        <f t="shared" si="12"/>
        <v>0.83794792697162213</v>
      </c>
      <c r="K20" s="40">
        <f t="shared" si="13"/>
        <v>4.1796571458694559E-2</v>
      </c>
      <c r="L20" s="37">
        <f t="shared" si="14"/>
        <v>4179657.1458694558</v>
      </c>
      <c r="M20" s="38">
        <f t="shared" si="15"/>
        <v>3502335.0408334373</v>
      </c>
      <c r="O20" s="29">
        <f t="shared" si="20"/>
        <v>-1.4492023564149914E-4</v>
      </c>
      <c r="P20" s="29">
        <f t="shared" si="21"/>
        <v>14069367.064840296</v>
      </c>
      <c r="Q20" s="29">
        <f t="shared" si="22"/>
        <v>-2038.9359903634029</v>
      </c>
      <c r="S20" s="44"/>
      <c r="T20" s="44"/>
    </row>
    <row r="21" spans="1:22">
      <c r="A21" s="33">
        <v>5</v>
      </c>
      <c r="B21">
        <v>4.3761788620538797E-2</v>
      </c>
      <c r="C21" s="33">
        <f t="shared" si="16"/>
        <v>0.80347521297129032</v>
      </c>
      <c r="D21" s="32">
        <v>4.2000000000000003E-2</v>
      </c>
      <c r="E21" s="37">
        <f t="shared" si="10"/>
        <v>4200000</v>
      </c>
      <c r="F21" s="39">
        <f t="shared" si="17"/>
        <v>3374595.8944794196</v>
      </c>
      <c r="G21" s="29">
        <f t="shared" si="18"/>
        <v>4.4199830020701103E-2</v>
      </c>
      <c r="H21" s="29">
        <f t="shared" si="11"/>
        <v>4.3761788620538797E-2</v>
      </c>
      <c r="I21" s="32">
        <f t="shared" si="19"/>
        <v>0.83794792697162213</v>
      </c>
      <c r="J21" s="32">
        <f t="shared" si="12"/>
        <v>0.80347521297129032</v>
      </c>
      <c r="K21" s="40">
        <f t="shared" si="13"/>
        <v>4.2904514593362544E-2</v>
      </c>
      <c r="L21" s="37">
        <f t="shared" si="14"/>
        <v>4290451.4593362547</v>
      </c>
      <c r="M21" s="38">
        <f t="shared" si="15"/>
        <v>3447271.4000331806</v>
      </c>
      <c r="O21" s="29">
        <f t="shared" si="20"/>
        <v>-1.6618606199130664E-4</v>
      </c>
      <c r="P21" s="29">
        <f t="shared" si="21"/>
        <v>16858965.025654845</v>
      </c>
      <c r="Q21" s="29">
        <f t="shared" si="22"/>
        <v>-2801.7250068627468</v>
      </c>
      <c r="S21" s="44"/>
      <c r="T21" s="44"/>
    </row>
    <row r="22" spans="1:22">
      <c r="A22" s="33">
        <v>6</v>
      </c>
      <c r="B22">
        <v>4.3635655352621303E-2</v>
      </c>
      <c r="C22" s="33">
        <f t="shared" si="16"/>
        <v>0.76965421831722713</v>
      </c>
      <c r="D22" s="32">
        <v>4.2000000000000003E-2</v>
      </c>
      <c r="E22" s="37">
        <f t="shared" si="10"/>
        <v>4200000</v>
      </c>
      <c r="F22" s="39">
        <f t="shared" si="17"/>
        <v>3232547.716932354</v>
      </c>
      <c r="G22" s="29">
        <f t="shared" si="18"/>
        <v>4.3761788620538797E-2</v>
      </c>
      <c r="H22" s="29">
        <f t="shared" si="11"/>
        <v>4.3635655352621303E-2</v>
      </c>
      <c r="I22" s="32">
        <f t="shared" si="19"/>
        <v>0.80347521297129032</v>
      </c>
      <c r="J22" s="32">
        <f t="shared" si="12"/>
        <v>0.76965421831722713</v>
      </c>
      <c r="K22" s="40">
        <f t="shared" si="13"/>
        <v>4.394310308336833E-2</v>
      </c>
      <c r="L22" s="37">
        <f t="shared" si="14"/>
        <v>4394310.3083368335</v>
      </c>
      <c r="M22" s="38">
        <f t="shared" si="15"/>
        <v>3382099.4654063191</v>
      </c>
      <c r="O22" s="29">
        <f t="shared" si="20"/>
        <v>-1.5834661776070041E-4</v>
      </c>
      <c r="P22" s="29">
        <f t="shared" si="21"/>
        <v>19376867.984496068</v>
      </c>
      <c r="Q22" s="29">
        <f t="shared" si="22"/>
        <v>-3068.2615081405525</v>
      </c>
      <c r="S22" s="44"/>
      <c r="T22" s="44"/>
    </row>
    <row r="23" spans="1:22">
      <c r="A23" s="33">
        <v>7</v>
      </c>
      <c r="B23">
        <v>4.3642587975696097E-2</v>
      </c>
      <c r="C23" s="33">
        <f t="shared" si="16"/>
        <v>0.73675629300238954</v>
      </c>
      <c r="D23" s="32">
        <v>4.2000000000000003E-2</v>
      </c>
      <c r="E23" s="37">
        <f t="shared" si="10"/>
        <v>4200000</v>
      </c>
      <c r="F23" s="39">
        <f t="shared" si="17"/>
        <v>3094376.430610036</v>
      </c>
      <c r="G23" s="29">
        <f t="shared" si="18"/>
        <v>4.3635655352621303E-2</v>
      </c>
      <c r="H23" s="29">
        <f t="shared" si="11"/>
        <v>4.3642587975696097E-2</v>
      </c>
      <c r="I23" s="32">
        <f t="shared" si="19"/>
        <v>0.76965421831722713</v>
      </c>
      <c r="J23" s="32">
        <f t="shared" si="12"/>
        <v>0.73675629300238954</v>
      </c>
      <c r="K23" s="40">
        <f t="shared" si="13"/>
        <v>4.4652384550084724E-2</v>
      </c>
      <c r="L23" s="37">
        <f t="shared" si="14"/>
        <v>4465238.4550084723</v>
      </c>
      <c r="M23" s="38">
        <f t="shared" si="15"/>
        <v>3289792.5314837592</v>
      </c>
      <c r="O23" s="29">
        <f t="shared" si="20"/>
        <v>-1.3676417772520016E-4</v>
      </c>
      <c r="P23" s="29">
        <f t="shared" si="21"/>
        <v>21639908.144722618</v>
      </c>
      <c r="Q23" s="29">
        <f t="shared" si="22"/>
        <v>-2959.5642434618508</v>
      </c>
      <c r="S23" s="44"/>
      <c r="T23" s="44"/>
    </row>
    <row r="24" spans="1:22">
      <c r="A24" s="33">
        <v>8</v>
      </c>
      <c r="B24">
        <v>4.3702128774029403E-2</v>
      </c>
      <c r="C24" s="33">
        <f t="shared" si="16"/>
        <v>0.70495801566441185</v>
      </c>
      <c r="D24" s="32">
        <v>4.2000000000000003E-2</v>
      </c>
      <c r="E24" s="37">
        <f t="shared" si="10"/>
        <v>4200000</v>
      </c>
      <c r="F24" s="39">
        <f t="shared" si="17"/>
        <v>2960823.6657905299</v>
      </c>
      <c r="G24" s="29">
        <f t="shared" si="18"/>
        <v>4.3642587975696097E-2</v>
      </c>
      <c r="H24" s="29">
        <f t="shared" si="11"/>
        <v>4.3702128774029403E-2</v>
      </c>
      <c r="I24" s="32">
        <f t="shared" si="19"/>
        <v>0.73675629300238954</v>
      </c>
      <c r="J24" s="32">
        <f t="shared" si="12"/>
        <v>0.70495801566441185</v>
      </c>
      <c r="K24" s="40">
        <f t="shared" si="13"/>
        <v>4.5106625687500429E-2</v>
      </c>
      <c r="L24" s="37">
        <f t="shared" si="14"/>
        <v>4510662.5687500425</v>
      </c>
      <c r="M24" s="38">
        <f t="shared" si="15"/>
        <v>3179827.7337977686</v>
      </c>
      <c r="O24" s="29">
        <f t="shared" si="20"/>
        <v>-1.261857028207955E-4</v>
      </c>
      <c r="P24" s="29">
        <f t="shared" si="21"/>
        <v>23662690.119933862</v>
      </c>
      <c r="Q24" s="29">
        <f t="shared" si="22"/>
        <v>-2985.8931834145483</v>
      </c>
      <c r="S24" s="44"/>
      <c r="T24" s="44"/>
    </row>
    <row r="25" spans="1:22">
      <c r="A25" s="33">
        <v>9</v>
      </c>
      <c r="B25">
        <v>4.3792592578693702E-2</v>
      </c>
      <c r="C25" s="33">
        <f t="shared" si="16"/>
        <v>0.67426414844461435</v>
      </c>
      <c r="D25" s="32">
        <v>4.2000000000000003E-2</v>
      </c>
      <c r="E25" s="37">
        <f t="shared" si="10"/>
        <v>4200000</v>
      </c>
      <c r="F25" s="39">
        <f t="shared" si="17"/>
        <v>2831909.4234673805</v>
      </c>
      <c r="G25" s="29">
        <f t="shared" si="18"/>
        <v>4.3702128774029403E-2</v>
      </c>
      <c r="H25" s="29">
        <f t="shared" si="11"/>
        <v>4.3792592578693702E-2</v>
      </c>
      <c r="I25" s="32">
        <f t="shared" si="19"/>
        <v>0.70495801566441185</v>
      </c>
      <c r="J25" s="32">
        <f t="shared" si="12"/>
        <v>0.67426414844461435</v>
      </c>
      <c r="K25" s="40">
        <f t="shared" si="13"/>
        <v>4.552202173376977E-2</v>
      </c>
      <c r="L25" s="37">
        <f t="shared" si="14"/>
        <v>4552202.1733769774</v>
      </c>
      <c r="M25" s="38">
        <f t="shared" si="15"/>
        <v>3069386.7219797503</v>
      </c>
      <c r="O25" s="29">
        <f t="shared" si="20"/>
        <v>-1.2196928365650062E-4</v>
      </c>
      <c r="P25" s="29">
        <f>A10*C10*E10</f>
        <v>25459222.278515093</v>
      </c>
      <c r="Q25" s="29">
        <f t="shared" si="22"/>
        <v>-3105.2431037621072</v>
      </c>
      <c r="S25" s="44"/>
      <c r="T25" s="44"/>
    </row>
    <row r="26" spans="1:22">
      <c r="A26" s="33">
        <v>10</v>
      </c>
      <c r="B26">
        <v>4.3908457891398397E-2</v>
      </c>
      <c r="C26" s="33">
        <f t="shared" si="16"/>
        <v>0.64462625553542063</v>
      </c>
      <c r="D26" s="32">
        <v>4.2000000000000003E-2</v>
      </c>
      <c r="E26" s="37">
        <f t="shared" si="10"/>
        <v>4200000</v>
      </c>
      <c r="F26" s="39">
        <f t="shared" si="17"/>
        <v>2707430.2732487665</v>
      </c>
      <c r="G26" s="29">
        <f t="shared" si="18"/>
        <v>4.3792592578693702E-2</v>
      </c>
      <c r="H26" s="29">
        <f t="shared" si="11"/>
        <v>4.3908457891398397E-2</v>
      </c>
      <c r="I26" s="33">
        <f t="shared" si="19"/>
        <v>0.67426414844461435</v>
      </c>
      <c r="J26" s="32">
        <f t="shared" si="12"/>
        <v>0.64462625553542063</v>
      </c>
      <c r="K26" s="40">
        <f t="shared" si="13"/>
        <v>4.5976862801805608E-2</v>
      </c>
      <c r="L26" s="37">
        <f t="shared" si="14"/>
        <v>4597686.2801805604</v>
      </c>
      <c r="M26" s="39">
        <f t="shared" si="15"/>
        <v>2963789.2909193714</v>
      </c>
      <c r="O26" s="29">
        <f>B26-B11</f>
        <v>-1.1469155349660282E-4</v>
      </c>
      <c r="P26" s="29">
        <f>A11*C11*(E11+100*1000000)</f>
        <v>670930616.0765152</v>
      </c>
      <c r="Q26" s="29">
        <f>O26*P26</f>
        <v>-76950.074646248322</v>
      </c>
      <c r="T26" s="44"/>
    </row>
    <row r="27" spans="1:22">
      <c r="E27" s="29" t="s">
        <v>65</v>
      </c>
      <c r="F27" s="31">
        <f>SUM(F17:F26)</f>
        <v>33191667.895059414</v>
      </c>
      <c r="L27" s="29" t="s">
        <v>64</v>
      </c>
      <c r="M27" s="31">
        <f>SUM(M17:M26)</f>
        <v>35537374.446457937</v>
      </c>
      <c r="T27" s="43"/>
    </row>
    <row r="28" spans="1:22">
      <c r="L28" s="29" t="s">
        <v>63</v>
      </c>
      <c r="M28" s="30">
        <f>M27-F27</f>
        <v>2345706.5513985232</v>
      </c>
    </row>
    <row r="29" spans="1:22">
      <c r="L29" s="29" t="s">
        <v>71</v>
      </c>
      <c r="M29" s="42">
        <f>M28-M13</f>
        <v>-97195.448447801173</v>
      </c>
      <c r="P29" s="29" t="s">
        <v>72</v>
      </c>
      <c r="Q29" s="42">
        <f>SUM(Q17:Q26)</f>
        <v>-97142.915523482778</v>
      </c>
      <c r="V29" s="45"/>
    </row>
    <row r="30" spans="1:22">
      <c r="I30" s="51" t="s">
        <v>88</v>
      </c>
    </row>
    <row r="36" spans="1:11">
      <c r="A36" s="29" t="s">
        <v>68</v>
      </c>
      <c r="B36" s="29">
        <v>5.3302919999999997E-2</v>
      </c>
      <c r="C36" s="29">
        <v>4.838816E-2</v>
      </c>
      <c r="D36" s="29">
        <v>4.6185370000000003E-2</v>
      </c>
      <c r="E36" s="29">
        <v>4.6584199999999999E-2</v>
      </c>
      <c r="F36" s="29">
        <v>4.7092509999999997E-2</v>
      </c>
      <c r="G36" s="29">
        <v>4.7489150000000001E-2</v>
      </c>
      <c r="H36" s="29">
        <v>4.7842700000000002E-2</v>
      </c>
      <c r="I36" s="29">
        <v>4.7482219999999999E-2</v>
      </c>
      <c r="J36" s="29">
        <v>4.729469E-2</v>
      </c>
      <c r="K36" s="29">
        <v>4.7069739999999999E-2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659B0-09AA-7145-91E5-539805A715F6}">
  <dimension ref="A1:AE254"/>
  <sheetViews>
    <sheetView topLeftCell="Y1" workbookViewId="0">
      <selection activeCell="AE4" sqref="AE4"/>
    </sheetView>
  </sheetViews>
  <sheetFormatPr baseColWidth="10" defaultRowHeight="15"/>
  <cols>
    <col min="1" max="1" width="12.6640625" customWidth="1"/>
    <col min="27" max="27" width="13.6640625" bestFit="1" customWidth="1"/>
    <col min="29" max="30" width="13.6640625" bestFit="1" customWidth="1"/>
  </cols>
  <sheetData>
    <row r="1" spans="1:31">
      <c r="A1" s="84" t="s">
        <v>78</v>
      </c>
      <c r="B1" s="84"/>
      <c r="C1" s="84"/>
      <c r="D1" s="84"/>
      <c r="E1" s="84"/>
      <c r="F1" s="84"/>
      <c r="G1" s="84"/>
      <c r="H1" s="84"/>
      <c r="I1" s="84"/>
      <c r="J1" s="84"/>
      <c r="K1" s="84"/>
      <c r="M1" s="88" t="s">
        <v>85</v>
      </c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</row>
    <row r="2" spans="1:31">
      <c r="A2" s="85" t="s">
        <v>83</v>
      </c>
      <c r="B2" s="86"/>
      <c r="C2" s="86"/>
      <c r="D2" s="86"/>
      <c r="E2" s="87"/>
      <c r="F2" s="49"/>
      <c r="G2" s="85" t="s">
        <v>84</v>
      </c>
      <c r="H2" s="86"/>
      <c r="I2" s="86"/>
      <c r="J2" s="86"/>
      <c r="K2" s="87"/>
      <c r="M2" s="89" t="s">
        <v>83</v>
      </c>
      <c r="N2" s="90"/>
      <c r="O2" s="90"/>
      <c r="P2" s="90"/>
      <c r="Q2" s="90"/>
      <c r="R2" s="90"/>
      <c r="S2" s="90"/>
      <c r="T2" s="90"/>
      <c r="U2" s="90"/>
      <c r="V2" s="90"/>
      <c r="W2" s="91"/>
      <c r="X2" s="50"/>
      <c r="Y2" s="89" t="s">
        <v>84</v>
      </c>
      <c r="Z2" s="90"/>
      <c r="AA2" s="91"/>
    </row>
    <row r="3" spans="1:31">
      <c r="A3" s="63" t="s">
        <v>33</v>
      </c>
      <c r="B3" s="64" t="s">
        <v>73</v>
      </c>
      <c r="C3" s="64" t="s">
        <v>74</v>
      </c>
      <c r="D3" s="64" t="s">
        <v>75</v>
      </c>
      <c r="E3" s="65" t="s">
        <v>76</v>
      </c>
      <c r="G3" s="63" t="s">
        <v>89</v>
      </c>
      <c r="H3" s="64" t="s">
        <v>90</v>
      </c>
      <c r="I3" s="64" t="s">
        <v>91</v>
      </c>
      <c r="J3" s="64" t="s">
        <v>92</v>
      </c>
      <c r="K3" s="78" t="s">
        <v>77</v>
      </c>
      <c r="M3" s="7" t="s">
        <v>1</v>
      </c>
      <c r="N3" s="8">
        <v>1</v>
      </c>
      <c r="O3" s="8">
        <v>2</v>
      </c>
      <c r="P3" s="8">
        <v>3</v>
      </c>
      <c r="Q3" s="8">
        <v>4</v>
      </c>
      <c r="R3" s="8">
        <v>5</v>
      </c>
      <c r="S3" s="8">
        <v>6</v>
      </c>
      <c r="T3" s="8">
        <v>7</v>
      </c>
      <c r="U3" s="8">
        <v>8</v>
      </c>
      <c r="V3" s="8">
        <v>9</v>
      </c>
      <c r="W3" s="9">
        <v>10</v>
      </c>
      <c r="Y3" s="63" t="s">
        <v>80</v>
      </c>
      <c r="Z3" s="64" t="s">
        <v>79</v>
      </c>
      <c r="AA3" s="78" t="s">
        <v>82</v>
      </c>
      <c r="AC3" s="53" t="s">
        <v>86</v>
      </c>
      <c r="AD3" s="53" t="s">
        <v>87</v>
      </c>
    </row>
    <row r="4" spans="1:31">
      <c r="A4" s="46">
        <v>44865</v>
      </c>
      <c r="B4">
        <v>152.041122</v>
      </c>
      <c r="C4">
        <v>34.748581000000001</v>
      </c>
      <c r="D4">
        <v>11.97438</v>
      </c>
      <c r="E4">
        <v>229.443207</v>
      </c>
      <c r="G4">
        <f>B5/B4-1</f>
        <v>-1.7542655335048063E-2</v>
      </c>
      <c r="H4">
        <f t="shared" ref="H4:J19" si="0">C5/C4-1</f>
        <v>4.4394906370421872E-3</v>
      </c>
      <c r="I4">
        <f t="shared" si="0"/>
        <v>2.2437904927019581E-3</v>
      </c>
      <c r="J4">
        <f t="shared" si="0"/>
        <v>-1.705942856700049E-2</v>
      </c>
      <c r="K4" s="53">
        <f>1000000*((1+G4-1)+(1+H4-1)+(1+I4-1)+(1+J4-1))</f>
        <v>-27918.802772304407</v>
      </c>
      <c r="L4">
        <f>1000000/B4*B5+1000000/C4*C5+1000000/D4*D5+1000000/E4*E5-4000000</f>
        <v>-27918.802772304974</v>
      </c>
      <c r="M4" s="47">
        <v>44865</v>
      </c>
      <c r="N4">
        <v>4.64487889491359E-2</v>
      </c>
      <c r="O4">
        <v>4.45828847935624E-2</v>
      </c>
      <c r="P4">
        <v>4.2002173588379398E-2</v>
      </c>
      <c r="Q4">
        <v>4.0317784041847701E-2</v>
      </c>
      <c r="R4">
        <v>3.9296881526024098E-2</v>
      </c>
      <c r="S4">
        <v>3.8534034609840402E-2</v>
      </c>
      <c r="T4">
        <v>3.7978835246006697E-2</v>
      </c>
      <c r="U4">
        <v>3.7647930021470398E-2</v>
      </c>
      <c r="V4">
        <v>3.7464818102586797E-2</v>
      </c>
      <c r="W4">
        <v>3.7352509837149599E-2</v>
      </c>
      <c r="Y4">
        <f>EXP(-N$3*N4)+EXP(-O$3*O4)+EXP(-P$3*P4)+EXP(-Q$3*Q4)+EXP(-R$3*R4)+EXP(-S$3*S4)+EXP(-T$3*T4)+EXP(-U$3*U4)+EXP(-V$3*V4)+EXP(-W$3*W4)</f>
        <v>8.1257456698390715</v>
      </c>
      <c r="Z4">
        <f>100*1000000*(1-EXP(-W$3*W4)-0.042*Y4)</f>
        <v>-2958502.8910555588</v>
      </c>
      <c r="AA4" s="77">
        <f>Z4-Z$254</f>
        <v>-5401404.8909018785</v>
      </c>
      <c r="AC4" s="77">
        <f>K4+AA4</f>
        <v>-5429323.6936741825</v>
      </c>
      <c r="AD4" s="57">
        <f>ABS(PERCENTILE(AC4:AC253,0.05))</f>
        <v>11561764.580796896</v>
      </c>
      <c r="AE4" s="83" t="s">
        <v>130</v>
      </c>
    </row>
    <row r="5" spans="1:31">
      <c r="A5" s="46">
        <v>44866</v>
      </c>
      <c r="B5">
        <v>149.37391700000001</v>
      </c>
      <c r="C5">
        <v>34.902847000000001</v>
      </c>
      <c r="D5">
        <v>12.001248</v>
      </c>
      <c r="E5">
        <v>225.52903699999999</v>
      </c>
      <c r="G5">
        <f t="shared" ref="G5:J68" si="1">B6/B5-1</f>
        <v>-3.7305060427651582E-2</v>
      </c>
      <c r="H5">
        <f t="shared" si="0"/>
        <v>-3.0388351987448159E-3</v>
      </c>
      <c r="I5">
        <f t="shared" si="0"/>
        <v>-2.5373027871767984E-2</v>
      </c>
      <c r="J5">
        <f t="shared" si="0"/>
        <v>-3.5368363675494119E-2</v>
      </c>
      <c r="K5" s="53">
        <f t="shared" ref="K5:K68" si="2">1000000*((1+G5-1)+(1+H5-1)+(1+I5-1)+(1+J5-1))</f>
        <v>-101085.28717365849</v>
      </c>
      <c r="M5" s="47">
        <v>44866</v>
      </c>
      <c r="N5">
        <v>4.6969724822988203E-2</v>
      </c>
      <c r="O5">
        <v>4.5021836095135402E-2</v>
      </c>
      <c r="P5">
        <v>4.23440649285367E-2</v>
      </c>
      <c r="Q5">
        <v>4.0614176571527098E-2</v>
      </c>
      <c r="R5">
        <v>3.9522093372806898E-2</v>
      </c>
      <c r="S5">
        <v>3.8658018303993402E-2</v>
      </c>
      <c r="T5">
        <v>3.8007466662105298E-2</v>
      </c>
      <c r="U5">
        <v>3.7604967998742897E-2</v>
      </c>
      <c r="V5">
        <v>3.73675737100422E-2</v>
      </c>
      <c r="W5">
        <v>3.7208744124130701E-2</v>
      </c>
      <c r="Y5">
        <f t="shared" ref="Y5:Y68" si="3">EXP(-N$3*N5)+EXP(-O$3*O5)+EXP(-P$3*P5)+EXP(-Q$3*Q5)+EXP(-R$3*R5)+EXP(-S$3*S5)+EXP(-T$3*T5)+EXP(-U$3*U5)+EXP(-V$3*V5)+EXP(-W$3*W5)</f>
        <v>8.1227348522211411</v>
      </c>
      <c r="Z5">
        <f t="shared" ref="Z5:Z68" si="4">100*1000000*(1-EXP(-W$3*W5)-0.042*Y5)</f>
        <v>-3044883.0962158223</v>
      </c>
      <c r="AA5" s="77">
        <f t="shared" ref="AA5:AA68" si="5">Z5-Z$254</f>
        <v>-5487785.0960621424</v>
      </c>
      <c r="AC5" s="77">
        <f t="shared" ref="AC5:AC68" si="6">K5+AA5</f>
        <v>-5588870.383235801</v>
      </c>
      <c r="AE5" s="83" t="s">
        <v>129</v>
      </c>
    </row>
    <row r="6" spans="1:31">
      <c r="A6" s="46">
        <v>44867</v>
      </c>
      <c r="B6">
        <v>143.801514</v>
      </c>
      <c r="C6">
        <v>34.796782999999998</v>
      </c>
      <c r="D6">
        <v>11.69674</v>
      </c>
      <c r="E6">
        <v>217.55244400000001</v>
      </c>
      <c r="G6">
        <f t="shared" si="1"/>
        <v>-4.2404984692998471E-2</v>
      </c>
      <c r="H6">
        <f t="shared" si="0"/>
        <v>-5.5415754956427143E-3</v>
      </c>
      <c r="I6">
        <f t="shared" si="0"/>
        <v>1.5313925076559931E-2</v>
      </c>
      <c r="J6">
        <f t="shared" si="0"/>
        <v>-2.6578818852524555E-2</v>
      </c>
      <c r="K6" s="53">
        <f t="shared" si="2"/>
        <v>-59211.453964605811</v>
      </c>
      <c r="M6" s="47">
        <v>44867</v>
      </c>
      <c r="N6">
        <v>4.7203484531017498E-2</v>
      </c>
      <c r="O6">
        <v>4.5495825721753799E-2</v>
      </c>
      <c r="P6">
        <v>4.2748560649369299E-2</v>
      </c>
      <c r="Q6">
        <v>4.0868266808712202E-2</v>
      </c>
      <c r="R6">
        <v>3.9674845713772201E-2</v>
      </c>
      <c r="S6">
        <v>3.8776185013255401E-2</v>
      </c>
      <c r="T6">
        <v>3.81165879030353E-2</v>
      </c>
      <c r="U6">
        <v>3.7703637816862999E-2</v>
      </c>
      <c r="V6">
        <v>3.7457523603463203E-2</v>
      </c>
      <c r="W6">
        <v>3.7300175342988899E-2</v>
      </c>
      <c r="Y6">
        <f t="shared" si="3"/>
        <v>8.1161484147983582</v>
      </c>
      <c r="Z6">
        <f t="shared" si="4"/>
        <v>-2954225.874034272</v>
      </c>
      <c r="AA6" s="77">
        <f t="shared" si="5"/>
        <v>-5397127.8738805912</v>
      </c>
      <c r="AC6" s="77">
        <f t="shared" si="6"/>
        <v>-5456339.3278451972</v>
      </c>
      <c r="AE6" s="83" t="s">
        <v>132</v>
      </c>
    </row>
    <row r="7" spans="1:31">
      <c r="A7" s="46">
        <v>44868</v>
      </c>
      <c r="B7">
        <v>137.70361299999999</v>
      </c>
      <c r="C7">
        <v>34.603954000000002</v>
      </c>
      <c r="D7">
        <v>11.875863000000001</v>
      </c>
      <c r="E7">
        <v>211.77015700000001</v>
      </c>
      <c r="G7">
        <f t="shared" si="1"/>
        <v>-1.9473563122850424E-3</v>
      </c>
      <c r="H7">
        <f t="shared" si="0"/>
        <v>2.5076585178676281E-2</v>
      </c>
      <c r="I7">
        <f t="shared" si="0"/>
        <v>1.8853703516114928E-2</v>
      </c>
      <c r="J7">
        <f t="shared" si="0"/>
        <v>3.3325554931708412E-2</v>
      </c>
      <c r="K7" s="53">
        <f t="shared" si="2"/>
        <v>75308.487314214581</v>
      </c>
      <c r="M7" s="47">
        <v>44868</v>
      </c>
      <c r="N7">
        <v>4.7893773660861602E-2</v>
      </c>
      <c r="O7">
        <v>4.6593765374791103E-2</v>
      </c>
      <c r="P7">
        <v>4.3833207769010098E-2</v>
      </c>
      <c r="Q7">
        <v>4.1825141752567303E-2</v>
      </c>
      <c r="R7">
        <v>4.0506991163567603E-2</v>
      </c>
      <c r="S7">
        <v>3.9536966578270202E-2</v>
      </c>
      <c r="T7">
        <v>3.88203625481729E-2</v>
      </c>
      <c r="U7">
        <v>3.8327571817918397E-2</v>
      </c>
      <c r="V7">
        <v>3.8002183090645299E-2</v>
      </c>
      <c r="W7">
        <v>3.7795510756871001E-2</v>
      </c>
      <c r="Y7">
        <f t="shared" si="3"/>
        <v>8.0860325643924362</v>
      </c>
      <c r="Z7">
        <f t="shared" si="4"/>
        <v>-2487463.0724014859</v>
      </c>
      <c r="AA7" s="77">
        <f t="shared" si="5"/>
        <v>-4930365.0722478051</v>
      </c>
      <c r="AC7" s="77">
        <f t="shared" si="6"/>
        <v>-4855056.5849335901</v>
      </c>
      <c r="AE7" s="83" t="s">
        <v>128</v>
      </c>
    </row>
    <row r="8" spans="1:31">
      <c r="A8" s="46">
        <v>44869</v>
      </c>
      <c r="B8">
        <v>137.43545499999999</v>
      </c>
      <c r="C8">
        <v>35.471702999999998</v>
      </c>
      <c r="D8">
        <v>12.099767</v>
      </c>
      <c r="E8">
        <v>218.82751500000001</v>
      </c>
      <c r="G8">
        <f t="shared" si="1"/>
        <v>3.9020935318330174E-3</v>
      </c>
      <c r="H8">
        <f t="shared" si="0"/>
        <v>5.9798651336249176E-3</v>
      </c>
      <c r="I8">
        <f t="shared" si="0"/>
        <v>1.4063576596144323E-2</v>
      </c>
      <c r="J8">
        <f t="shared" si="0"/>
        <v>2.9269692159141769E-2</v>
      </c>
      <c r="K8" s="53">
        <f t="shared" si="2"/>
        <v>53215.227420744028</v>
      </c>
      <c r="M8" s="47">
        <v>44869</v>
      </c>
      <c r="N8">
        <v>4.7499667992430203E-2</v>
      </c>
      <c r="O8">
        <v>4.6097103274748898E-2</v>
      </c>
      <c r="P8">
        <v>4.3385272792973502E-2</v>
      </c>
      <c r="Q8">
        <v>4.1502675483171401E-2</v>
      </c>
      <c r="R8">
        <v>4.0303006220321798E-2</v>
      </c>
      <c r="S8">
        <v>3.9421426691324001E-2</v>
      </c>
      <c r="T8">
        <v>3.8782495056994902E-2</v>
      </c>
      <c r="U8">
        <v>3.83730538112073E-2</v>
      </c>
      <c r="V8">
        <v>3.8128004913924499E-2</v>
      </c>
      <c r="W8">
        <v>3.7987657569636499E-2</v>
      </c>
      <c r="Y8">
        <f t="shared" si="3"/>
        <v>8.0887798923434477</v>
      </c>
      <c r="Z8">
        <f t="shared" si="4"/>
        <v>-2367457.5018031383</v>
      </c>
      <c r="AA8" s="77">
        <f t="shared" si="5"/>
        <v>-4810359.501649458</v>
      </c>
      <c r="AC8" s="77">
        <f t="shared" si="6"/>
        <v>-4757144.2742287135</v>
      </c>
    </row>
    <row r="9" spans="1:31">
      <c r="A9" s="46">
        <v>44872</v>
      </c>
      <c r="B9">
        <v>137.97174100000001</v>
      </c>
      <c r="C9">
        <v>35.683819</v>
      </c>
      <c r="D9">
        <v>12.269933</v>
      </c>
      <c r="E9">
        <v>225.232529</v>
      </c>
      <c r="G9">
        <f t="shared" si="1"/>
        <v>4.1752390440590315E-3</v>
      </c>
      <c r="H9">
        <f t="shared" si="0"/>
        <v>2.702065045224078E-3</v>
      </c>
      <c r="I9">
        <f t="shared" si="0"/>
        <v>1.45982867225114E-3</v>
      </c>
      <c r="J9">
        <f t="shared" si="0"/>
        <v>4.388433608539799E-3</v>
      </c>
      <c r="K9" s="53">
        <f t="shared" si="2"/>
        <v>12725.566370074048</v>
      </c>
      <c r="M9" s="47">
        <v>44872</v>
      </c>
      <c r="N9">
        <v>4.7928887405223997E-2</v>
      </c>
      <c r="O9">
        <v>4.6633273759932703E-2</v>
      </c>
      <c r="P9">
        <v>4.3884349075469301E-2</v>
      </c>
      <c r="Q9">
        <v>4.1915514741689801E-2</v>
      </c>
      <c r="R9">
        <v>4.0634891609402597E-2</v>
      </c>
      <c r="S9">
        <v>3.9734220512250798E-2</v>
      </c>
      <c r="T9">
        <v>3.9110855612680698E-2</v>
      </c>
      <c r="U9">
        <v>3.8714763658914901E-2</v>
      </c>
      <c r="V9">
        <v>3.8473293275572501E-2</v>
      </c>
      <c r="W9">
        <v>3.8326982143673402E-2</v>
      </c>
      <c r="Y9">
        <f t="shared" si="3"/>
        <v>8.0735699349885888</v>
      </c>
      <c r="Z9">
        <f t="shared" si="4"/>
        <v>-2071889.3636429426</v>
      </c>
      <c r="AA9" s="77">
        <f t="shared" si="5"/>
        <v>-4514791.3634892628</v>
      </c>
      <c r="AC9" s="77">
        <f t="shared" si="6"/>
        <v>-4502065.7971191891</v>
      </c>
    </row>
    <row r="10" spans="1:31">
      <c r="A10" s="46">
        <v>44873</v>
      </c>
      <c r="B10">
        <v>138.54780600000001</v>
      </c>
      <c r="C10">
        <v>35.780239000000002</v>
      </c>
      <c r="D10">
        <v>12.287845000000001</v>
      </c>
      <c r="E10">
        <v>226.220947</v>
      </c>
      <c r="G10">
        <f t="shared" si="1"/>
        <v>-3.3190016736894479E-2</v>
      </c>
      <c r="H10">
        <f t="shared" si="0"/>
        <v>-1.5898692012649818E-2</v>
      </c>
      <c r="I10">
        <f t="shared" si="0"/>
        <v>-2.9883270825763253E-2</v>
      </c>
      <c r="J10">
        <f t="shared" si="0"/>
        <v>-1.905013685580581E-2</v>
      </c>
      <c r="K10" s="53">
        <f t="shared" si="2"/>
        <v>-98022.116431113362</v>
      </c>
      <c r="M10" s="47">
        <v>44873</v>
      </c>
      <c r="N10">
        <v>4.7589415919251303E-2</v>
      </c>
      <c r="O10">
        <v>4.6046289303680599E-2</v>
      </c>
      <c r="P10">
        <v>4.3209440351233697E-2</v>
      </c>
      <c r="Q10">
        <v>4.1181699170539897E-2</v>
      </c>
      <c r="R10">
        <v>3.98574588480246E-2</v>
      </c>
      <c r="S10">
        <v>3.8881000891536302E-2</v>
      </c>
      <c r="T10">
        <v>3.8192086854110498E-2</v>
      </c>
      <c r="U10">
        <v>3.7781096834414302E-2</v>
      </c>
      <c r="V10">
        <v>3.75597810830842E-2</v>
      </c>
      <c r="W10">
        <v>3.7446859301538203E-2</v>
      </c>
      <c r="Y10">
        <f t="shared" si="3"/>
        <v>8.1087208772420709</v>
      </c>
      <c r="Z10">
        <f t="shared" si="4"/>
        <v>-2822088.3018506169</v>
      </c>
      <c r="AA10" s="77">
        <f t="shared" si="5"/>
        <v>-5264990.3016969366</v>
      </c>
      <c r="AC10" s="77">
        <f t="shared" si="6"/>
        <v>-5363012.4181280499</v>
      </c>
    </row>
    <row r="11" spans="1:31">
      <c r="A11" s="46">
        <v>44874</v>
      </c>
      <c r="B11">
        <v>133.94940199999999</v>
      </c>
      <c r="C11">
        <v>35.211379999999998</v>
      </c>
      <c r="D11">
        <v>11.920643999999999</v>
      </c>
      <c r="E11">
        <v>221.911407</v>
      </c>
      <c r="G11">
        <f t="shared" si="1"/>
        <v>8.8974686128124647E-2</v>
      </c>
      <c r="H11">
        <f t="shared" si="0"/>
        <v>4.4085378079473214E-2</v>
      </c>
      <c r="I11">
        <f t="shared" si="0"/>
        <v>6.5364337698533781E-2</v>
      </c>
      <c r="J11">
        <f t="shared" si="0"/>
        <v>8.2268015181391707E-2</v>
      </c>
      <c r="K11" s="53">
        <f t="shared" si="2"/>
        <v>280692.41708752332</v>
      </c>
      <c r="M11" s="47">
        <v>44874</v>
      </c>
      <c r="N11">
        <v>4.7479350301581999E-2</v>
      </c>
      <c r="O11">
        <v>4.5585345751731197E-2</v>
      </c>
      <c r="P11">
        <v>4.2644578523474898E-2</v>
      </c>
      <c r="Q11">
        <v>4.0703976215363598E-2</v>
      </c>
      <c r="R11">
        <v>3.9489262511866602E-2</v>
      </c>
      <c r="S11">
        <v>3.8646737847318903E-2</v>
      </c>
      <c r="T11">
        <v>3.8084842441472602E-2</v>
      </c>
      <c r="U11">
        <v>3.7764816476867497E-2</v>
      </c>
      <c r="V11">
        <v>3.76115433962863E-2</v>
      </c>
      <c r="W11">
        <v>3.75617515830294E-2</v>
      </c>
      <c r="Y11">
        <f t="shared" si="3"/>
        <v>8.1149520041842589</v>
      </c>
      <c r="Z11">
        <f t="shared" si="4"/>
        <v>-2769298.19706645</v>
      </c>
      <c r="AA11" s="77">
        <f t="shared" si="5"/>
        <v>-5212200.1969127692</v>
      </c>
      <c r="AC11" s="77">
        <f t="shared" si="6"/>
        <v>-4931507.779825246</v>
      </c>
    </row>
    <row r="12" spans="1:31">
      <c r="A12" s="46">
        <v>44875</v>
      </c>
      <c r="B12">
        <v>145.86750799999999</v>
      </c>
      <c r="C12">
        <v>36.763686999999997</v>
      </c>
      <c r="D12">
        <v>12.699828999999999</v>
      </c>
      <c r="E12">
        <v>240.167618</v>
      </c>
      <c r="G12">
        <f t="shared" si="1"/>
        <v>1.9268746265275194E-2</v>
      </c>
      <c r="H12">
        <f t="shared" si="0"/>
        <v>7.343278708688894E-3</v>
      </c>
      <c r="I12">
        <f t="shared" si="0"/>
        <v>2.25669180270065E-2</v>
      </c>
      <c r="J12">
        <f t="shared" si="0"/>
        <v>1.69972289936271E-2</v>
      </c>
      <c r="K12" s="53">
        <f t="shared" si="2"/>
        <v>66176.171994597695</v>
      </c>
      <c r="M12" s="47">
        <v>44875</v>
      </c>
      <c r="N12">
        <v>4.5988862858515903E-2</v>
      </c>
      <c r="O12">
        <v>4.2911810700638701E-2</v>
      </c>
      <c r="P12">
        <v>3.9630781645644701E-2</v>
      </c>
      <c r="Q12">
        <v>3.7583903898030097E-2</v>
      </c>
      <c r="R12">
        <v>3.6385724973585901E-2</v>
      </c>
      <c r="S12">
        <v>3.5571799025469503E-2</v>
      </c>
      <c r="T12">
        <v>3.5026848588326102E-2</v>
      </c>
      <c r="U12">
        <v>3.4724616890203203E-2</v>
      </c>
      <c r="V12">
        <v>3.4597736869645103E-2</v>
      </c>
      <c r="W12">
        <v>3.4588137402143601E-2</v>
      </c>
      <c r="Y12">
        <f t="shared" si="3"/>
        <v>8.2426403897541558</v>
      </c>
      <c r="Z12">
        <f t="shared" si="4"/>
        <v>-5378731.7815603586</v>
      </c>
      <c r="AA12" s="77">
        <f t="shared" si="5"/>
        <v>-7821633.7814066783</v>
      </c>
      <c r="AC12" s="77">
        <f t="shared" si="6"/>
        <v>-7755457.6094120806</v>
      </c>
    </row>
    <row r="13" spans="1:31">
      <c r="A13" s="75">
        <v>44876</v>
      </c>
      <c r="B13">
        <v>148.678192</v>
      </c>
      <c r="C13">
        <v>37.033653000000001</v>
      </c>
      <c r="D13">
        <v>12.986425000000001</v>
      </c>
      <c r="E13">
        <v>244.24980199999999</v>
      </c>
      <c r="G13">
        <f t="shared" si="1"/>
        <v>-9.4856480363978424E-3</v>
      </c>
      <c r="H13">
        <f t="shared" si="0"/>
        <v>-1.6922689209190267E-2</v>
      </c>
      <c r="I13">
        <f t="shared" si="0"/>
        <v>-2.0209025963650595E-2</v>
      </c>
      <c r="J13">
        <f t="shared" si="0"/>
        <v>-2.2500001862846952E-2</v>
      </c>
      <c r="K13" s="53">
        <f t="shared" si="2"/>
        <v>-69117.365072085653</v>
      </c>
      <c r="M13" s="47">
        <v>44879</v>
      </c>
      <c r="N13">
        <v>4.6469158178922998E-2</v>
      </c>
      <c r="O13">
        <v>4.3393640215791E-2</v>
      </c>
      <c r="P13">
        <v>3.9988719882986502E-2</v>
      </c>
      <c r="Q13">
        <v>3.7869246611919399E-2</v>
      </c>
      <c r="R13">
        <v>3.6626618813038601E-2</v>
      </c>
      <c r="S13">
        <v>3.5792760962374902E-2</v>
      </c>
      <c r="T13">
        <v>3.5245884267168501E-2</v>
      </c>
      <c r="U13">
        <v>3.49497837557807E-2</v>
      </c>
      <c r="V13">
        <v>3.4824985866045703E-2</v>
      </c>
      <c r="W13">
        <v>3.48045622008442E-2</v>
      </c>
      <c r="Y13">
        <f t="shared" si="3"/>
        <v>8.2317012461473826</v>
      </c>
      <c r="Z13">
        <f t="shared" si="4"/>
        <v>-5179811.5638497397</v>
      </c>
      <c r="AA13" s="77">
        <f t="shared" si="5"/>
        <v>-7622713.5636960594</v>
      </c>
      <c r="AC13" s="77">
        <f t="shared" si="6"/>
        <v>-7691830.9287681449</v>
      </c>
    </row>
    <row r="14" spans="1:31">
      <c r="A14" s="46">
        <v>44879</v>
      </c>
      <c r="B14">
        <v>147.26788300000001</v>
      </c>
      <c r="C14">
        <v>36.406944000000003</v>
      </c>
      <c r="D14">
        <v>12.723981999999999</v>
      </c>
      <c r="E14">
        <v>238.75418099999999</v>
      </c>
      <c r="G14">
        <f t="shared" si="1"/>
        <v>1.1869329309228904E-2</v>
      </c>
      <c r="H14">
        <f t="shared" si="0"/>
        <v>-1.5888727161501581E-3</v>
      </c>
      <c r="I14">
        <f t="shared" si="0"/>
        <v>1.7069656338715378E-2</v>
      </c>
      <c r="J14">
        <f t="shared" si="0"/>
        <v>1.7387381375324473E-3</v>
      </c>
      <c r="K14" s="53">
        <f t="shared" si="2"/>
        <v>29088.851069326571</v>
      </c>
      <c r="M14" s="47">
        <v>44880</v>
      </c>
      <c r="N14">
        <v>4.6294426629588201E-2</v>
      </c>
      <c r="O14">
        <v>4.2710493178171501E-2</v>
      </c>
      <c r="P14">
        <v>3.90911750019333E-2</v>
      </c>
      <c r="Q14">
        <v>3.6978935709946002E-2</v>
      </c>
      <c r="R14">
        <v>3.5781951977953801E-2</v>
      </c>
      <c r="S14">
        <v>3.4988824853976898E-2</v>
      </c>
      <c r="T14">
        <v>3.4472522145902199E-2</v>
      </c>
      <c r="U14">
        <v>3.4196500025515102E-2</v>
      </c>
      <c r="V14">
        <v>3.4079111658184703E-2</v>
      </c>
      <c r="W14">
        <v>3.4051635771138899E-2</v>
      </c>
      <c r="Y14">
        <f t="shared" si="3"/>
        <v>8.2650749833937915</v>
      </c>
      <c r="Z14">
        <f t="shared" si="4"/>
        <v>-5853603.8841905724</v>
      </c>
      <c r="AA14" s="77">
        <f t="shared" si="5"/>
        <v>-8296505.8840368921</v>
      </c>
      <c r="AC14" s="77">
        <f t="shared" si="6"/>
        <v>-8267417.0329675656</v>
      </c>
    </row>
    <row r="15" spans="1:31">
      <c r="A15" s="46">
        <v>44880</v>
      </c>
      <c r="B15">
        <v>149.01585399999999</v>
      </c>
      <c r="C15">
        <v>36.349097999999998</v>
      </c>
      <c r="D15">
        <v>12.941176</v>
      </c>
      <c r="E15">
        <v>239.16931199999999</v>
      </c>
      <c r="G15">
        <f t="shared" si="1"/>
        <v>-8.3311269685438782E-3</v>
      </c>
      <c r="H15">
        <f t="shared" si="0"/>
        <v>-9.0186557036434634E-3</v>
      </c>
      <c r="I15">
        <f t="shared" si="0"/>
        <v>-2.7972032835346661E-2</v>
      </c>
      <c r="J15">
        <f t="shared" si="0"/>
        <v>1.8235031758588871E-3</v>
      </c>
      <c r="K15" s="53">
        <f t="shared" si="2"/>
        <v>-43498.312331675115</v>
      </c>
      <c r="M15" s="47">
        <v>44881</v>
      </c>
      <c r="N15">
        <v>4.6416413472937401E-2</v>
      </c>
      <c r="O15">
        <v>4.2688646260285901E-2</v>
      </c>
      <c r="P15">
        <v>3.8758513810567503E-2</v>
      </c>
      <c r="Q15">
        <v>3.6447602139028E-2</v>
      </c>
      <c r="R15">
        <v>3.5108382505683502E-2</v>
      </c>
      <c r="S15">
        <v>3.4146768397586201E-2</v>
      </c>
      <c r="T15">
        <v>3.3470728223026297E-2</v>
      </c>
      <c r="U15">
        <v>3.30780593279206E-2</v>
      </c>
      <c r="V15">
        <v>3.2885188741315401E-2</v>
      </c>
      <c r="W15">
        <v>3.2815700209172002E-2</v>
      </c>
      <c r="Y15">
        <f t="shared" si="3"/>
        <v>8.3038102638929949</v>
      </c>
      <c r="Z15">
        <f t="shared" si="4"/>
        <v>-6900996.1165801547</v>
      </c>
      <c r="AA15" s="77">
        <f t="shared" si="5"/>
        <v>-9343898.1164264753</v>
      </c>
      <c r="AC15" s="77">
        <f t="shared" si="6"/>
        <v>-9387396.42875815</v>
      </c>
    </row>
    <row r="16" spans="1:31">
      <c r="A16" s="46">
        <v>44881</v>
      </c>
      <c r="B16">
        <v>147.774384</v>
      </c>
      <c r="C16">
        <v>36.021278000000002</v>
      </c>
      <c r="D16">
        <v>12.579185000000001</v>
      </c>
      <c r="E16">
        <v>239.60543799999999</v>
      </c>
      <c r="G16">
        <f t="shared" si="1"/>
        <v>1.297138887075322E-2</v>
      </c>
      <c r="H16">
        <f t="shared" si="0"/>
        <v>-5.0856885199909163E-3</v>
      </c>
      <c r="I16">
        <f t="shared" si="0"/>
        <v>7.194424758041329E-4</v>
      </c>
      <c r="J16">
        <f t="shared" si="0"/>
        <v>-2.0684004676052581E-4</v>
      </c>
      <c r="K16" s="53">
        <f t="shared" si="2"/>
        <v>8398.3027798059102</v>
      </c>
      <c r="M16" s="47">
        <v>44882</v>
      </c>
      <c r="N16">
        <v>4.6958654396669998E-2</v>
      </c>
      <c r="O16">
        <v>4.3640933014433801E-2</v>
      </c>
      <c r="P16">
        <v>3.9719753856561499E-2</v>
      </c>
      <c r="Q16">
        <v>3.7350249880049202E-2</v>
      </c>
      <c r="R16">
        <v>3.5971970095515102E-2</v>
      </c>
      <c r="S16">
        <v>3.4972570633185401E-2</v>
      </c>
      <c r="T16">
        <v>3.4279148074123099E-2</v>
      </c>
      <c r="U16">
        <v>3.3900182955659101E-2</v>
      </c>
      <c r="V16">
        <v>3.3720963979136903E-2</v>
      </c>
      <c r="W16">
        <v>3.3635011724754298E-2</v>
      </c>
      <c r="Y16">
        <f t="shared" si="3"/>
        <v>8.2672787407139712</v>
      </c>
      <c r="Z16">
        <f t="shared" si="4"/>
        <v>-6159865.4846089836</v>
      </c>
      <c r="AA16" s="77">
        <f t="shared" si="5"/>
        <v>-8602767.4844553024</v>
      </c>
      <c r="AC16" s="77">
        <f t="shared" si="6"/>
        <v>-8594369.1816754956</v>
      </c>
    </row>
    <row r="17" spans="1:29">
      <c r="A17" s="46">
        <v>44882</v>
      </c>
      <c r="B17">
        <v>149.69122300000001</v>
      </c>
      <c r="C17">
        <v>35.838085</v>
      </c>
      <c r="D17">
        <v>12.588234999999999</v>
      </c>
      <c r="E17">
        <v>239.55587800000001</v>
      </c>
      <c r="G17">
        <f t="shared" si="1"/>
        <v>3.7818917412411057E-3</v>
      </c>
      <c r="H17">
        <f t="shared" si="0"/>
        <v>5.3817049655413562E-4</v>
      </c>
      <c r="I17">
        <f t="shared" si="0"/>
        <v>5.7512431250290597E-3</v>
      </c>
      <c r="J17">
        <f t="shared" si="0"/>
        <v>-1.9033680317374069E-3</v>
      </c>
      <c r="K17" s="53">
        <f t="shared" si="2"/>
        <v>8167.9373310868941</v>
      </c>
      <c r="M17" s="47">
        <v>44883</v>
      </c>
      <c r="N17">
        <v>4.7462065626951801E-2</v>
      </c>
      <c r="O17">
        <v>4.4304533942044401E-2</v>
      </c>
      <c r="P17">
        <v>4.04859083229114E-2</v>
      </c>
      <c r="Q17">
        <v>3.8122781426392499E-2</v>
      </c>
      <c r="R17">
        <v>3.6756166031354301E-2</v>
      </c>
      <c r="S17">
        <v>3.5699745649075999E-2</v>
      </c>
      <c r="T17">
        <v>3.4918656024732701E-2</v>
      </c>
      <c r="U17">
        <v>3.4471887442315399E-2</v>
      </c>
      <c r="V17">
        <v>3.4250341084707599E-2</v>
      </c>
      <c r="W17">
        <v>3.4144280736261898E-2</v>
      </c>
      <c r="Y17">
        <f t="shared" si="3"/>
        <v>8.2399586855164468</v>
      </c>
      <c r="Z17">
        <f t="shared" si="4"/>
        <v>-5682238.0579634849</v>
      </c>
      <c r="AA17" s="77">
        <f t="shared" si="5"/>
        <v>-8125140.0578098046</v>
      </c>
      <c r="AC17" s="77">
        <f t="shared" si="6"/>
        <v>-8116972.1204787176</v>
      </c>
    </row>
    <row r="18" spans="1:29">
      <c r="A18" s="46">
        <v>44883</v>
      </c>
      <c r="B18">
        <v>150.257339</v>
      </c>
      <c r="C18">
        <v>35.857371999999998</v>
      </c>
      <c r="D18">
        <v>12.660633000000001</v>
      </c>
      <c r="E18">
        <v>239.09991500000001</v>
      </c>
      <c r="G18">
        <f t="shared" si="1"/>
        <v>-2.168023220483084E-2</v>
      </c>
      <c r="H18">
        <f t="shared" si="0"/>
        <v>3.2265610541675205E-3</v>
      </c>
      <c r="I18">
        <f t="shared" si="0"/>
        <v>-2.8591777362159121E-3</v>
      </c>
      <c r="J18">
        <f t="shared" si="0"/>
        <v>3.4409171580005449E-3</v>
      </c>
      <c r="K18" s="53">
        <f t="shared" si="2"/>
        <v>-17871.931728878688</v>
      </c>
      <c r="M18" s="47">
        <v>44886</v>
      </c>
      <c r="N18">
        <v>4.7790991883778701E-2</v>
      </c>
      <c r="O18">
        <v>4.4538388422152402E-2</v>
      </c>
      <c r="P18">
        <v>4.06729927315485E-2</v>
      </c>
      <c r="Q18">
        <v>3.8337562554373698E-2</v>
      </c>
      <c r="R18">
        <v>3.6921682676873603E-2</v>
      </c>
      <c r="S18">
        <v>3.5823811427470001E-2</v>
      </c>
      <c r="T18">
        <v>3.50359085410622E-2</v>
      </c>
      <c r="U18">
        <v>3.4605443010586601E-2</v>
      </c>
      <c r="V18">
        <v>3.4398436192494303E-2</v>
      </c>
      <c r="W18">
        <v>3.4285654887523803E-2</v>
      </c>
      <c r="Y18">
        <f t="shared" si="3"/>
        <v>8.2332581285335387</v>
      </c>
      <c r="Z18">
        <f t="shared" si="4"/>
        <v>-5553685.8660136303</v>
      </c>
      <c r="AA18" s="77">
        <f t="shared" si="5"/>
        <v>-7996587.86585995</v>
      </c>
      <c r="AC18" s="77">
        <f t="shared" si="6"/>
        <v>-8014459.797588829</v>
      </c>
    </row>
    <row r="19" spans="1:29">
      <c r="A19" s="46">
        <v>44886</v>
      </c>
      <c r="B19">
        <v>146.99972500000001</v>
      </c>
      <c r="C19">
        <v>35.973067999999998</v>
      </c>
      <c r="D19">
        <v>12.624434000000001</v>
      </c>
      <c r="E19">
        <v>239.92263800000001</v>
      </c>
      <c r="G19">
        <f t="shared" si="1"/>
        <v>1.4661129468099388E-2</v>
      </c>
      <c r="H19">
        <f t="shared" si="0"/>
        <v>4.8245537467086486E-3</v>
      </c>
      <c r="I19">
        <f t="shared" si="0"/>
        <v>8.6021282221444562E-3</v>
      </c>
      <c r="J19">
        <f t="shared" si="0"/>
        <v>1.2311451827234254E-2</v>
      </c>
      <c r="K19" s="53">
        <f t="shared" si="2"/>
        <v>40399.263264186746</v>
      </c>
      <c r="M19" s="47">
        <v>44887</v>
      </c>
      <c r="N19">
        <v>4.79483632909335E-2</v>
      </c>
      <c r="O19">
        <v>4.4183715013467899E-2</v>
      </c>
      <c r="P19">
        <v>4.0013677248994101E-2</v>
      </c>
      <c r="Q19">
        <v>3.7665406750066903E-2</v>
      </c>
      <c r="R19">
        <v>3.62005293763282E-2</v>
      </c>
      <c r="S19">
        <v>3.5071505065364397E-2</v>
      </c>
      <c r="T19">
        <v>3.4252664860943097E-2</v>
      </c>
      <c r="U19">
        <v>3.3757431649192898E-2</v>
      </c>
      <c r="V19">
        <v>3.3481571578083201E-2</v>
      </c>
      <c r="W19">
        <v>3.3328473405525902E-2</v>
      </c>
      <c r="Y19">
        <f t="shared" si="3"/>
        <v>8.266840544891414</v>
      </c>
      <c r="Z19">
        <f t="shared" si="4"/>
        <v>-6377343.7209837912</v>
      </c>
      <c r="AA19" s="77">
        <f t="shared" si="5"/>
        <v>-8820245.7208301108</v>
      </c>
      <c r="AC19" s="77">
        <f t="shared" si="6"/>
        <v>-8779846.4575659242</v>
      </c>
    </row>
    <row r="20" spans="1:29">
      <c r="A20" s="46">
        <v>44887</v>
      </c>
      <c r="B20">
        <v>149.15490700000001</v>
      </c>
      <c r="C20">
        <v>36.146622000000001</v>
      </c>
      <c r="D20">
        <v>12.733031</v>
      </c>
      <c r="E20">
        <v>242.87643399999999</v>
      </c>
      <c r="G20">
        <f t="shared" si="1"/>
        <v>5.9263353635425897E-3</v>
      </c>
      <c r="H20">
        <f t="shared" si="1"/>
        <v>3.2009353460469292E-3</v>
      </c>
      <c r="I20">
        <f t="shared" si="1"/>
        <v>-2.8429994398034841E-3</v>
      </c>
      <c r="J20">
        <f t="shared" si="1"/>
        <v>1.0406888632101818E-2</v>
      </c>
      <c r="K20" s="53">
        <f t="shared" si="2"/>
        <v>16691.159901887851</v>
      </c>
      <c r="M20" s="47">
        <v>44888</v>
      </c>
      <c r="N20">
        <v>4.7648574404615597E-2</v>
      </c>
      <c r="O20">
        <v>4.3975269292716897E-2</v>
      </c>
      <c r="P20">
        <v>3.9761295823434302E-2</v>
      </c>
      <c r="Q20">
        <v>3.7324417621468403E-2</v>
      </c>
      <c r="R20">
        <v>3.57988991127468E-2</v>
      </c>
      <c r="S20">
        <v>3.4631144095715397E-2</v>
      </c>
      <c r="T20">
        <v>3.3795302923090201E-2</v>
      </c>
      <c r="U20">
        <v>3.33058851513338E-2</v>
      </c>
      <c r="V20">
        <v>3.3037016270502102E-2</v>
      </c>
      <c r="W20">
        <v>3.2872726337201501E-2</v>
      </c>
      <c r="Y20">
        <f t="shared" si="3"/>
        <v>8.284699400910883</v>
      </c>
      <c r="Z20">
        <f t="shared" si="4"/>
        <v>-6779669.1362925936</v>
      </c>
      <c r="AA20" s="77">
        <f t="shared" si="5"/>
        <v>-9222571.1361389123</v>
      </c>
      <c r="AC20" s="77">
        <f t="shared" si="6"/>
        <v>-9205879.9762370251</v>
      </c>
    </row>
    <row r="21" spans="1:29">
      <c r="A21" s="46">
        <v>44888</v>
      </c>
      <c r="B21">
        <v>150.038849</v>
      </c>
      <c r="C21">
        <v>36.262324999999997</v>
      </c>
      <c r="D21">
        <v>12.696831</v>
      </c>
      <c r="E21">
        <v>245.404022</v>
      </c>
      <c r="G21">
        <f t="shared" si="1"/>
        <v>-1.9593618716709948E-2</v>
      </c>
      <c r="H21">
        <f t="shared" si="1"/>
        <v>2.3929243367599717E-3</v>
      </c>
      <c r="I21">
        <f t="shared" si="1"/>
        <v>3.5638814126139895E-3</v>
      </c>
      <c r="J21">
        <f t="shared" si="1"/>
        <v>-3.6349444998096114E-4</v>
      </c>
      <c r="K21" s="53">
        <f t="shared" si="2"/>
        <v>-14000.307417316948</v>
      </c>
      <c r="M21" s="47">
        <v>44890</v>
      </c>
      <c r="N21">
        <v>4.7588138782072999E-2</v>
      </c>
      <c r="O21">
        <v>4.3980207392939202E-2</v>
      </c>
      <c r="P21">
        <v>3.9746078965707199E-2</v>
      </c>
      <c r="Q21">
        <v>3.7261317698121701E-2</v>
      </c>
      <c r="R21">
        <v>3.57565726074172E-2</v>
      </c>
      <c r="S21">
        <v>3.4600073738053801E-2</v>
      </c>
      <c r="T21">
        <v>3.3757994536354398E-2</v>
      </c>
      <c r="U21">
        <v>3.3256197353040202E-2</v>
      </c>
      <c r="V21">
        <v>3.2976288309596501E-2</v>
      </c>
      <c r="W21">
        <v>3.2807779293503703E-2</v>
      </c>
      <c r="Y21">
        <f t="shared" si="3"/>
        <v>8.286718856663283</v>
      </c>
      <c r="Z21">
        <f t="shared" si="4"/>
        <v>-6834917.4711232865</v>
      </c>
      <c r="AA21" s="77">
        <f t="shared" si="5"/>
        <v>-9277819.4709696062</v>
      </c>
      <c r="AC21" s="77">
        <f t="shared" si="6"/>
        <v>-9291819.7783869226</v>
      </c>
    </row>
    <row r="22" spans="1:29">
      <c r="A22" s="46">
        <v>44890</v>
      </c>
      <c r="B22">
        <v>147.09904499999999</v>
      </c>
      <c r="C22">
        <v>36.349097999999998</v>
      </c>
      <c r="D22">
        <v>12.742081000000001</v>
      </c>
      <c r="E22">
        <v>245.314819</v>
      </c>
      <c r="G22">
        <f t="shared" si="1"/>
        <v>-2.6264269764633807E-2</v>
      </c>
      <c r="H22">
        <f t="shared" si="1"/>
        <v>-2.2281213140419642E-2</v>
      </c>
      <c r="I22">
        <f t="shared" si="1"/>
        <v>-2.4857949027321524E-2</v>
      </c>
      <c r="J22">
        <f t="shared" si="1"/>
        <v>-2.3152457821963068E-2</v>
      </c>
      <c r="K22" s="53">
        <f t="shared" si="2"/>
        <v>-96555.889754338044</v>
      </c>
      <c r="M22" s="47">
        <v>44893</v>
      </c>
      <c r="N22">
        <v>4.76186217948402E-2</v>
      </c>
      <c r="O22">
        <v>4.3913110217465502E-2</v>
      </c>
      <c r="P22">
        <v>3.9715554364832199E-2</v>
      </c>
      <c r="Q22">
        <v>3.72146907118708E-2</v>
      </c>
      <c r="R22">
        <v>3.5671565415240303E-2</v>
      </c>
      <c r="S22">
        <v>3.4519998181468697E-2</v>
      </c>
      <c r="T22">
        <v>3.3695072985649201E-2</v>
      </c>
      <c r="U22">
        <v>3.3192985217481E-2</v>
      </c>
      <c r="V22">
        <v>3.2909186671005598E-2</v>
      </c>
      <c r="W22">
        <v>3.2751069171413197E-2</v>
      </c>
      <c r="Y22">
        <f t="shared" si="3"/>
        <v>8.2893937443743368</v>
      </c>
      <c r="Z22">
        <f t="shared" si="4"/>
        <v>-6887012.2813058319</v>
      </c>
      <c r="AA22" s="77">
        <f t="shared" si="5"/>
        <v>-9329914.2811521515</v>
      </c>
      <c r="AC22" s="77">
        <f t="shared" si="6"/>
        <v>-9426470.1709064897</v>
      </c>
    </row>
    <row r="23" spans="1:29">
      <c r="A23" s="46">
        <v>44893</v>
      </c>
      <c r="B23">
        <v>143.23559599999999</v>
      </c>
      <c r="C23">
        <v>35.539195999999997</v>
      </c>
      <c r="D23">
        <v>12.425338999999999</v>
      </c>
      <c r="E23">
        <v>239.635178</v>
      </c>
      <c r="G23">
        <f t="shared" si="1"/>
        <v>-2.1148304503860849E-2</v>
      </c>
      <c r="H23">
        <f t="shared" si="1"/>
        <v>3.7982570005241634E-3</v>
      </c>
      <c r="I23">
        <f t="shared" si="1"/>
        <v>1.4567006984678166E-3</v>
      </c>
      <c r="J23">
        <f t="shared" si="1"/>
        <v>-5.9149078688270906E-3</v>
      </c>
      <c r="K23" s="53">
        <f t="shared" si="2"/>
        <v>-21808.254673695959</v>
      </c>
      <c r="M23" s="47">
        <v>44894</v>
      </c>
      <c r="N23">
        <v>4.7583511103188099E-2</v>
      </c>
      <c r="O23">
        <v>4.3920187015608299E-2</v>
      </c>
      <c r="P23">
        <v>3.9741304512150001E-2</v>
      </c>
      <c r="Q23">
        <v>3.7259199273383801E-2</v>
      </c>
      <c r="R23">
        <v>3.5774141282428902E-2</v>
      </c>
      <c r="S23">
        <v>3.4671590568786603E-2</v>
      </c>
      <c r="T23">
        <v>3.3904960839781902E-2</v>
      </c>
      <c r="U23">
        <v>3.3485761348327599E-2</v>
      </c>
      <c r="V23">
        <v>3.3276141681694203E-2</v>
      </c>
      <c r="W23">
        <v>3.3152052494785297E-2</v>
      </c>
      <c r="Y23">
        <f t="shared" si="3"/>
        <v>8.2797346128209099</v>
      </c>
      <c r="Z23">
        <f t="shared" si="4"/>
        <v>-6558027.6351494603</v>
      </c>
      <c r="AA23" s="77">
        <f t="shared" si="5"/>
        <v>-9000929.6349957809</v>
      </c>
      <c r="AC23" s="77">
        <f t="shared" si="6"/>
        <v>-9022737.8896694761</v>
      </c>
    </row>
    <row r="24" spans="1:29">
      <c r="A24" s="46">
        <v>44894</v>
      </c>
      <c r="B24">
        <v>140.20640599999999</v>
      </c>
      <c r="C24">
        <v>35.674182999999999</v>
      </c>
      <c r="D24">
        <v>12.443439</v>
      </c>
      <c r="E24">
        <v>238.217758</v>
      </c>
      <c r="G24">
        <f t="shared" si="1"/>
        <v>4.8593863821029704E-2</v>
      </c>
      <c r="H24">
        <f t="shared" si="1"/>
        <v>2.2972859672778068E-2</v>
      </c>
      <c r="I24">
        <f t="shared" si="1"/>
        <v>1.0909042106446609E-2</v>
      </c>
      <c r="J24">
        <f t="shared" si="1"/>
        <v>6.1623554529465441E-2</v>
      </c>
      <c r="K24" s="53">
        <f t="shared" si="2"/>
        <v>144099.32012971982</v>
      </c>
      <c r="M24" s="47">
        <v>44895</v>
      </c>
      <c r="N24">
        <v>4.7100359584409598E-2</v>
      </c>
      <c r="O24">
        <v>4.29036325204116E-2</v>
      </c>
      <c r="P24">
        <v>3.8629974953527102E-2</v>
      </c>
      <c r="Q24">
        <v>3.6218539029861503E-2</v>
      </c>
      <c r="R24">
        <v>3.4852633830677798E-2</v>
      </c>
      <c r="S24">
        <v>3.3932123910644499E-2</v>
      </c>
      <c r="T24">
        <v>3.3311324466784198E-2</v>
      </c>
      <c r="U24">
        <v>3.2941710014027598E-2</v>
      </c>
      <c r="V24">
        <v>3.2749042886612602E-2</v>
      </c>
      <c r="W24">
        <v>3.2675070518216699E-2</v>
      </c>
      <c r="Y24">
        <f t="shared" si="3"/>
        <v>8.3096684915946959</v>
      </c>
      <c r="Z24">
        <f t="shared" si="4"/>
        <v>-7026960.4522728901</v>
      </c>
      <c r="AA24" s="77">
        <f t="shared" si="5"/>
        <v>-9469862.4521192089</v>
      </c>
      <c r="AC24" s="77">
        <f t="shared" si="6"/>
        <v>-9325763.1319894884</v>
      </c>
    </row>
    <row r="25" spans="1:29">
      <c r="A25" s="46">
        <v>44895</v>
      </c>
      <c r="B25">
        <v>147.019577</v>
      </c>
      <c r="C25">
        <v>36.493721000000001</v>
      </c>
      <c r="D25">
        <v>12.579185000000001</v>
      </c>
      <c r="E25">
        <v>252.897583</v>
      </c>
      <c r="G25">
        <f t="shared" si="1"/>
        <v>1.8915236030097038E-3</v>
      </c>
      <c r="H25">
        <f t="shared" si="1"/>
        <v>-2.8700663327809295E-2</v>
      </c>
      <c r="I25">
        <f t="shared" si="1"/>
        <v>1.2949646578852336E-2</v>
      </c>
      <c r="J25">
        <f t="shared" si="1"/>
        <v>-1.7637970071069375E-3</v>
      </c>
      <c r="K25" s="53">
        <f t="shared" si="2"/>
        <v>-15623.290153054193</v>
      </c>
      <c r="M25" s="47">
        <v>44896</v>
      </c>
      <c r="N25">
        <v>4.6487711358085097E-2</v>
      </c>
      <c r="O25">
        <v>4.1959943696910598E-2</v>
      </c>
      <c r="P25">
        <v>3.7470633511671299E-2</v>
      </c>
      <c r="Q25">
        <v>3.4932245845906297E-2</v>
      </c>
      <c r="R25">
        <v>3.3504216957030597E-2</v>
      </c>
      <c r="S25">
        <v>3.2467226489892198E-2</v>
      </c>
      <c r="T25">
        <v>3.1729791879062802E-2</v>
      </c>
      <c r="U25">
        <v>3.1296367385071001E-2</v>
      </c>
      <c r="V25">
        <v>3.1079852084812599E-2</v>
      </c>
      <c r="W25">
        <v>3.10026727628358E-2</v>
      </c>
      <c r="Y25">
        <f t="shared" si="3"/>
        <v>8.3748705577112652</v>
      </c>
      <c r="Z25">
        <f t="shared" si="4"/>
        <v>-8517191.6612468697</v>
      </c>
      <c r="AA25" s="77">
        <f t="shared" si="5"/>
        <v>-10960093.66109319</v>
      </c>
      <c r="AC25" s="77">
        <f t="shared" si="6"/>
        <v>-10975716.951246245</v>
      </c>
    </row>
    <row r="26" spans="1:29">
      <c r="A26" s="46">
        <v>44896</v>
      </c>
      <c r="B26">
        <v>147.29766799999999</v>
      </c>
      <c r="C26">
        <v>35.446326999999997</v>
      </c>
      <c r="D26">
        <v>12.742081000000001</v>
      </c>
      <c r="E26">
        <v>252.45152300000001</v>
      </c>
      <c r="G26">
        <f t="shared" si="1"/>
        <v>-3.3711735341255267E-3</v>
      </c>
      <c r="H26">
        <f t="shared" si="1"/>
        <v>-1.2858962791828743E-2</v>
      </c>
      <c r="I26">
        <f t="shared" si="1"/>
        <v>-1.5624920293631828E-2</v>
      </c>
      <c r="J26">
        <f t="shared" si="1"/>
        <v>1.2958250206318578E-3</v>
      </c>
      <c r="K26" s="53">
        <f t="shared" si="2"/>
        <v>-30559.23159895424</v>
      </c>
      <c r="M26" s="47">
        <v>44897</v>
      </c>
      <c r="N26">
        <v>4.6855572130114202E-2</v>
      </c>
      <c r="O26">
        <v>4.2123815184977903E-2</v>
      </c>
      <c r="P26">
        <v>3.7342220984246201E-2</v>
      </c>
      <c r="Q26">
        <v>3.4702498322565598E-2</v>
      </c>
      <c r="R26">
        <v>3.3216424485258599E-2</v>
      </c>
      <c r="S26">
        <v>3.22049936810637E-2</v>
      </c>
      <c r="T26">
        <v>3.1519523038041598E-2</v>
      </c>
      <c r="U26">
        <v>3.1110474513148901E-2</v>
      </c>
      <c r="V26">
        <v>3.0891020077843501E-2</v>
      </c>
      <c r="W26">
        <v>3.0792161104959501E-2</v>
      </c>
      <c r="Y26">
        <f t="shared" si="3"/>
        <v>8.3830455172147946</v>
      </c>
      <c r="Z26">
        <f t="shared" si="4"/>
        <v>-8706084.1230528317</v>
      </c>
      <c r="AA26" s="77">
        <f t="shared" si="5"/>
        <v>-11148986.122899152</v>
      </c>
      <c r="AC26" s="77">
        <f t="shared" si="6"/>
        <v>-11179545.354498107</v>
      </c>
    </row>
    <row r="27" spans="1:29">
      <c r="A27" s="46">
        <v>44897</v>
      </c>
      <c r="B27">
        <v>146.80110199999999</v>
      </c>
      <c r="C27">
        <v>34.990524000000001</v>
      </c>
      <c r="D27">
        <v>12.542987</v>
      </c>
      <c r="E27">
        <v>252.77865600000001</v>
      </c>
      <c r="G27">
        <f t="shared" si="1"/>
        <v>-7.9832643218167298E-3</v>
      </c>
      <c r="H27">
        <f t="shared" si="1"/>
        <v>-4.4622995643049057E-2</v>
      </c>
      <c r="I27">
        <f t="shared" si="1"/>
        <v>-3.4632101587923181E-2</v>
      </c>
      <c r="J27">
        <f t="shared" si="1"/>
        <v>-1.8900583125182946E-2</v>
      </c>
      <c r="K27" s="53">
        <f t="shared" si="2"/>
        <v>-106138.94467797191</v>
      </c>
      <c r="M27" s="47">
        <v>44900</v>
      </c>
      <c r="N27">
        <v>4.7636141649436102E-2</v>
      </c>
      <c r="O27">
        <v>4.3232244490612998E-2</v>
      </c>
      <c r="P27">
        <v>3.85133492291065E-2</v>
      </c>
      <c r="Q27">
        <v>3.5915359122177901E-2</v>
      </c>
      <c r="R27">
        <v>3.43840249261263E-2</v>
      </c>
      <c r="S27">
        <v>3.3330731045163299E-2</v>
      </c>
      <c r="T27">
        <v>3.2613540271116299E-2</v>
      </c>
      <c r="U27">
        <v>3.2168464087008998E-2</v>
      </c>
      <c r="V27">
        <v>3.1911407508950801E-2</v>
      </c>
      <c r="W27">
        <v>3.1778184705839402E-2</v>
      </c>
      <c r="Y27">
        <f t="shared" si="3"/>
        <v>8.3356147250860584</v>
      </c>
      <c r="Z27">
        <f t="shared" si="4"/>
        <v>-7785735.2871647524</v>
      </c>
      <c r="AA27" s="77">
        <f t="shared" si="5"/>
        <v>-10228637.287011072</v>
      </c>
      <c r="AC27" s="77">
        <f t="shared" si="6"/>
        <v>-10334776.231689043</v>
      </c>
    </row>
    <row r="28" spans="1:29">
      <c r="A28" s="46">
        <v>44900</v>
      </c>
      <c r="B28">
        <v>145.62915000000001</v>
      </c>
      <c r="C28">
        <v>33.429141999999999</v>
      </c>
      <c r="D28">
        <v>12.108597</v>
      </c>
      <c r="E28">
        <v>248.000992</v>
      </c>
      <c r="G28">
        <f t="shared" si="1"/>
        <v>-2.5369989456094588E-2</v>
      </c>
      <c r="H28">
        <f t="shared" si="1"/>
        <v>-4.2645814840237217E-2</v>
      </c>
      <c r="I28">
        <f t="shared" si="1"/>
        <v>-7.4738634046537245E-3</v>
      </c>
      <c r="J28">
        <f t="shared" si="1"/>
        <v>-2.0303830075002249E-2</v>
      </c>
      <c r="K28" s="53">
        <f t="shared" si="2"/>
        <v>-95793.49777598778</v>
      </c>
      <c r="M28" s="47">
        <v>44901</v>
      </c>
      <c r="N28">
        <v>4.7380595159080899E-2</v>
      </c>
      <c r="O28">
        <v>4.2875246035348501E-2</v>
      </c>
      <c r="P28">
        <v>3.8133389495011098E-2</v>
      </c>
      <c r="Q28">
        <v>3.5429258408088499E-2</v>
      </c>
      <c r="R28">
        <v>3.3825188135350397E-2</v>
      </c>
      <c r="S28">
        <v>3.2643525159185997E-2</v>
      </c>
      <c r="T28">
        <v>3.1778419277060301E-2</v>
      </c>
      <c r="U28">
        <v>3.1209631166775199E-2</v>
      </c>
      <c r="V28">
        <v>3.0861464762635599E-2</v>
      </c>
      <c r="W28">
        <v>3.0670516026566501E-2</v>
      </c>
      <c r="Y28">
        <f t="shared" si="3"/>
        <v>8.3708037697853328</v>
      </c>
      <c r="Z28">
        <f t="shared" si="4"/>
        <v>-8744129.024434071</v>
      </c>
      <c r="AA28" s="77">
        <f t="shared" si="5"/>
        <v>-11187031.024280392</v>
      </c>
      <c r="AC28" s="77">
        <f t="shared" si="6"/>
        <v>-11282824.52205638</v>
      </c>
    </row>
    <row r="29" spans="1:29">
      <c r="A29" s="46">
        <v>44901</v>
      </c>
      <c r="B29">
        <v>141.93454</v>
      </c>
      <c r="C29">
        <v>32.003529</v>
      </c>
      <c r="D29">
        <v>12.018098999999999</v>
      </c>
      <c r="E29">
        <v>242.965622</v>
      </c>
      <c r="G29">
        <f t="shared" si="1"/>
        <v>-1.3784932124344063E-2</v>
      </c>
      <c r="H29">
        <f t="shared" si="1"/>
        <v>-7.8789436002510982E-3</v>
      </c>
      <c r="I29">
        <f t="shared" si="1"/>
        <v>-1.3554140301223927E-2</v>
      </c>
      <c r="J29">
        <f t="shared" si="1"/>
        <v>-3.0596633131908524E-3</v>
      </c>
      <c r="K29" s="53">
        <f t="shared" si="2"/>
        <v>-38277.679339009941</v>
      </c>
      <c r="M29" s="47">
        <v>44902</v>
      </c>
      <c r="N29">
        <v>4.6929456798435999E-2</v>
      </c>
      <c r="O29">
        <v>4.2014693638844899E-2</v>
      </c>
      <c r="P29">
        <v>3.7203321529869098E-2</v>
      </c>
      <c r="Q29">
        <v>3.4472434702027502E-2</v>
      </c>
      <c r="R29">
        <v>3.28437657366503E-2</v>
      </c>
      <c r="S29">
        <v>3.1652365120523399E-2</v>
      </c>
      <c r="T29">
        <v>3.0805582884173201E-2</v>
      </c>
      <c r="U29">
        <v>3.0283803018058199E-2</v>
      </c>
      <c r="V29">
        <v>2.9986892805010799E-2</v>
      </c>
      <c r="W29">
        <v>2.98304576811813E-2</v>
      </c>
      <c r="Y29">
        <f t="shared" si="3"/>
        <v>8.4111480381859813</v>
      </c>
      <c r="Z29">
        <f t="shared" si="4"/>
        <v>-9534350.4003172256</v>
      </c>
      <c r="AA29" s="77">
        <f t="shared" si="5"/>
        <v>-11977252.400163546</v>
      </c>
      <c r="AC29" s="77">
        <f t="shared" si="6"/>
        <v>-12015530.079502556</v>
      </c>
    </row>
    <row r="30" spans="1:29">
      <c r="A30" s="46">
        <v>44902</v>
      </c>
      <c r="B30">
        <v>139.977982</v>
      </c>
      <c r="C30">
        <v>31.751374999999999</v>
      </c>
      <c r="D30">
        <v>11.855204000000001</v>
      </c>
      <c r="E30">
        <v>242.222229</v>
      </c>
      <c r="G30">
        <f t="shared" si="1"/>
        <v>1.2132750992223995E-2</v>
      </c>
      <c r="H30">
        <f t="shared" si="1"/>
        <v>-9.1630362464617532E-3</v>
      </c>
      <c r="I30">
        <f t="shared" si="1"/>
        <v>1.5266713250989827E-3</v>
      </c>
      <c r="J30">
        <f t="shared" si="1"/>
        <v>1.2399303781487347E-2</v>
      </c>
      <c r="K30" s="53">
        <f t="shared" si="2"/>
        <v>16895.689852348572</v>
      </c>
      <c r="M30" s="47">
        <v>44903</v>
      </c>
      <c r="N30">
        <v>4.7256969073554998E-2</v>
      </c>
      <c r="O30">
        <v>4.2558708258042803E-2</v>
      </c>
      <c r="P30">
        <v>3.7890403211750898E-2</v>
      </c>
      <c r="Q30">
        <v>3.5287190629309503E-2</v>
      </c>
      <c r="R30">
        <v>3.37458038260572E-2</v>
      </c>
      <c r="S30">
        <v>3.2591057938521198E-2</v>
      </c>
      <c r="T30">
        <v>3.1761914019188903E-2</v>
      </c>
      <c r="U30">
        <v>3.1259677279217503E-2</v>
      </c>
      <c r="V30">
        <v>3.0975445453356499E-2</v>
      </c>
      <c r="W30">
        <v>3.0814416618712301E-2</v>
      </c>
      <c r="Y30">
        <f t="shared" si="3"/>
        <v>8.3711865631894966</v>
      </c>
      <c r="Z30">
        <f t="shared" si="4"/>
        <v>-8639921.1360604297</v>
      </c>
      <c r="AA30" s="77">
        <f t="shared" si="5"/>
        <v>-11082823.135906748</v>
      </c>
      <c r="AC30" s="77">
        <f t="shared" si="6"/>
        <v>-11065927.446054399</v>
      </c>
    </row>
    <row r="31" spans="1:29">
      <c r="A31" s="46">
        <v>44903</v>
      </c>
      <c r="B31">
        <v>141.6763</v>
      </c>
      <c r="C31">
        <v>31.460436000000001</v>
      </c>
      <c r="D31">
        <v>11.873303</v>
      </c>
      <c r="E31">
        <v>245.225616</v>
      </c>
      <c r="G31">
        <f t="shared" si="1"/>
        <v>-3.4349358361278615E-3</v>
      </c>
      <c r="H31">
        <f t="shared" si="1"/>
        <v>-1.8494340002154219E-3</v>
      </c>
      <c r="I31">
        <f t="shared" si="1"/>
        <v>4.5732009028995879E-3</v>
      </c>
      <c r="J31">
        <f t="shared" si="1"/>
        <v>-8.0033074521872472E-3</v>
      </c>
      <c r="K31" s="53">
        <f t="shared" si="2"/>
        <v>-8714.4763856309419</v>
      </c>
      <c r="M31" s="47">
        <v>44904</v>
      </c>
      <c r="N31">
        <v>4.73731216278796E-2</v>
      </c>
      <c r="O31">
        <v>4.2739574489392897E-2</v>
      </c>
      <c r="P31">
        <v>3.8219571882089597E-2</v>
      </c>
      <c r="Q31">
        <v>3.5743481565790498E-2</v>
      </c>
      <c r="R31">
        <v>3.4281512357247697E-2</v>
      </c>
      <c r="S31">
        <v>3.3213607495117398E-2</v>
      </c>
      <c r="T31">
        <v>3.2463537837001802E-2</v>
      </c>
      <c r="U31">
        <v>3.2015018464567897E-2</v>
      </c>
      <c r="V31">
        <v>3.17672104270195E-2</v>
      </c>
      <c r="W31">
        <v>3.1635109148399398E-2</v>
      </c>
      <c r="Y31">
        <f t="shared" si="3"/>
        <v>8.3429603866498709</v>
      </c>
      <c r="Z31">
        <f t="shared" si="4"/>
        <v>-7920786.4771221494</v>
      </c>
      <c r="AA31" s="77">
        <f t="shared" si="5"/>
        <v>-10363688.476968469</v>
      </c>
      <c r="AC31" s="77">
        <f t="shared" si="6"/>
        <v>-10372402.9533541</v>
      </c>
    </row>
    <row r="32" spans="1:29">
      <c r="A32" s="46">
        <v>44904</v>
      </c>
      <c r="B32">
        <v>141.189651</v>
      </c>
      <c r="C32">
        <v>31.402252000000001</v>
      </c>
      <c r="D32">
        <v>11.927602</v>
      </c>
      <c r="E32">
        <v>243.26300000000001</v>
      </c>
      <c r="G32">
        <f t="shared" si="1"/>
        <v>1.6389919399970809E-2</v>
      </c>
      <c r="H32">
        <f t="shared" si="1"/>
        <v>1.0809033696054682E-2</v>
      </c>
      <c r="I32">
        <f t="shared" si="1"/>
        <v>2.1244253455136919E-2</v>
      </c>
      <c r="J32">
        <f t="shared" si="1"/>
        <v>2.8889226886127384E-2</v>
      </c>
      <c r="K32" s="53">
        <f t="shared" si="2"/>
        <v>77332.433437289787</v>
      </c>
      <c r="M32" s="47">
        <v>44907</v>
      </c>
      <c r="N32">
        <v>4.7708584788169299E-2</v>
      </c>
      <c r="O32">
        <v>4.3181902082141399E-2</v>
      </c>
      <c r="P32">
        <v>3.8737108784919497E-2</v>
      </c>
      <c r="Q32">
        <v>3.6247626688206601E-2</v>
      </c>
      <c r="R32">
        <v>3.4754415507957902E-2</v>
      </c>
      <c r="S32">
        <v>3.3625742830536702E-2</v>
      </c>
      <c r="T32">
        <v>3.2824078956927398E-2</v>
      </c>
      <c r="U32">
        <v>3.2359211269449101E-2</v>
      </c>
      <c r="V32">
        <v>3.2120034330407797E-2</v>
      </c>
      <c r="W32">
        <v>3.2009771015632599E-2</v>
      </c>
      <c r="Y32">
        <f t="shared" si="3"/>
        <v>8.325441824751632</v>
      </c>
      <c r="Z32">
        <f t="shared" si="4"/>
        <v>-7574664.5043590358</v>
      </c>
      <c r="AA32" s="77">
        <f t="shared" si="5"/>
        <v>-10017566.504205355</v>
      </c>
      <c r="AC32" s="77">
        <f t="shared" si="6"/>
        <v>-9940234.0707680658</v>
      </c>
    </row>
    <row r="33" spans="1:29">
      <c r="A33" s="46">
        <v>44907</v>
      </c>
      <c r="B33">
        <v>143.503738</v>
      </c>
      <c r="C33">
        <v>31.741679999999999</v>
      </c>
      <c r="D33">
        <v>12.180994999999999</v>
      </c>
      <c r="E33">
        <v>250.29068000000001</v>
      </c>
      <c r="G33">
        <f t="shared" si="1"/>
        <v>6.7825968407875248E-3</v>
      </c>
      <c r="H33">
        <f t="shared" si="1"/>
        <v>6.1118378107272164E-4</v>
      </c>
      <c r="I33">
        <f t="shared" si="1"/>
        <v>8.1724029933516462E-3</v>
      </c>
      <c r="J33">
        <f t="shared" si="1"/>
        <v>1.7464741395884165E-2</v>
      </c>
      <c r="K33" s="53">
        <f t="shared" si="2"/>
        <v>33030.925011096057</v>
      </c>
      <c r="M33" s="47">
        <v>44908</v>
      </c>
      <c r="N33">
        <v>4.6590160889340898E-2</v>
      </c>
      <c r="O33">
        <v>4.1570348884885602E-2</v>
      </c>
      <c r="P33">
        <v>3.7231500353731399E-2</v>
      </c>
      <c r="Q33">
        <v>3.4840041172774602E-2</v>
      </c>
      <c r="R33">
        <v>3.3443540105664797E-2</v>
      </c>
      <c r="S33">
        <v>3.2367390601276101E-2</v>
      </c>
      <c r="T33">
        <v>3.1601554682319302E-2</v>
      </c>
      <c r="U33">
        <v>3.1182272864170999E-2</v>
      </c>
      <c r="V33">
        <v>3.0987897140558399E-2</v>
      </c>
      <c r="W33">
        <v>3.0909336408961801E-2</v>
      </c>
      <c r="Y33">
        <f t="shared" si="3"/>
        <v>8.3799423151684262</v>
      </c>
      <c r="Z33">
        <f t="shared" si="4"/>
        <v>-8606980.4343902152</v>
      </c>
      <c r="AA33" s="77">
        <f t="shared" si="5"/>
        <v>-11049882.434236534</v>
      </c>
      <c r="AC33" s="77">
        <f t="shared" si="6"/>
        <v>-11016851.509225437</v>
      </c>
    </row>
    <row r="34" spans="1:29">
      <c r="A34" s="46">
        <v>44908</v>
      </c>
      <c r="B34">
        <v>144.47706600000001</v>
      </c>
      <c r="C34">
        <v>31.76108</v>
      </c>
      <c r="D34">
        <v>12.280543</v>
      </c>
      <c r="E34">
        <v>254.66194200000001</v>
      </c>
      <c r="G34">
        <f t="shared" si="1"/>
        <v>-1.5535808292231112E-2</v>
      </c>
      <c r="H34">
        <f t="shared" si="1"/>
        <v>-1.4351180753299331E-2</v>
      </c>
      <c r="I34">
        <f t="shared" si="1"/>
        <v>-6.6323614517695972E-3</v>
      </c>
      <c r="J34">
        <f t="shared" si="1"/>
        <v>1.1677363239457339E-3</v>
      </c>
      <c r="K34" s="53">
        <f t="shared" si="2"/>
        <v>-35351.614173354305</v>
      </c>
      <c r="M34" s="47">
        <v>44909</v>
      </c>
      <c r="N34">
        <v>4.6563299380908099E-2</v>
      </c>
      <c r="O34">
        <v>4.1556172353276799E-2</v>
      </c>
      <c r="P34">
        <v>3.7211119304879199E-2</v>
      </c>
      <c r="Q34">
        <v>3.4818006652585803E-2</v>
      </c>
      <c r="R34">
        <v>3.3414149429956699E-2</v>
      </c>
      <c r="S34">
        <v>3.2356713624785899E-2</v>
      </c>
      <c r="T34">
        <v>3.1614123824287098E-2</v>
      </c>
      <c r="U34">
        <v>3.1204785666380699E-2</v>
      </c>
      <c r="V34">
        <v>3.1018203229799101E-2</v>
      </c>
      <c r="W34">
        <v>3.0957575236115999E-2</v>
      </c>
      <c r="Y34">
        <f t="shared" si="3"/>
        <v>8.379531261181377</v>
      </c>
      <c r="Z34">
        <f t="shared" si="4"/>
        <v>-8569849.8347748406</v>
      </c>
      <c r="AA34" s="77">
        <f t="shared" si="5"/>
        <v>-11012751.834621161</v>
      </c>
      <c r="AC34" s="77">
        <f t="shared" si="6"/>
        <v>-11048103.448794516</v>
      </c>
    </row>
    <row r="35" spans="1:29">
      <c r="A35" s="46">
        <v>44909</v>
      </c>
      <c r="B35">
        <v>142.23249799999999</v>
      </c>
      <c r="C35">
        <v>31.305271000000001</v>
      </c>
      <c r="D35">
        <v>12.199094000000001</v>
      </c>
      <c r="E35">
        <v>254.95931999999999</v>
      </c>
      <c r="G35">
        <f t="shared" si="1"/>
        <v>-4.6854376416843868E-2</v>
      </c>
      <c r="H35">
        <f t="shared" si="1"/>
        <v>-1.5799256297765352E-2</v>
      </c>
      <c r="I35">
        <f t="shared" si="1"/>
        <v>-3.3382724979412415E-2</v>
      </c>
      <c r="J35">
        <f t="shared" si="1"/>
        <v>-3.1918280139749289E-2</v>
      </c>
      <c r="K35" s="53">
        <f t="shared" si="2"/>
        <v>-127954.63783377092</v>
      </c>
      <c r="M35" s="47">
        <v>44910</v>
      </c>
      <c r="N35">
        <v>4.6818529198413901E-2</v>
      </c>
      <c r="O35">
        <v>4.1693344976168299E-2</v>
      </c>
      <c r="P35">
        <v>3.7200315878162603E-2</v>
      </c>
      <c r="Q35">
        <v>3.4658499461923099E-2</v>
      </c>
      <c r="R35">
        <v>3.3183626075643999E-2</v>
      </c>
      <c r="S35">
        <v>3.2086441600193499E-2</v>
      </c>
      <c r="T35">
        <v>3.1312727799347101E-2</v>
      </c>
      <c r="U35">
        <v>3.08730810735709E-2</v>
      </c>
      <c r="V35">
        <v>3.0652735643951101E-2</v>
      </c>
      <c r="W35">
        <v>3.0552457424072602E-2</v>
      </c>
      <c r="Y35">
        <f t="shared" si="3"/>
        <v>8.3911654777219802</v>
      </c>
      <c r="Z35">
        <f t="shared" si="4"/>
        <v>-8916574.9923893586</v>
      </c>
      <c r="AA35" s="77">
        <f t="shared" si="5"/>
        <v>-11359476.992235679</v>
      </c>
      <c r="AC35" s="77">
        <f t="shared" si="6"/>
        <v>-11487431.63006945</v>
      </c>
    </row>
    <row r="36" spans="1:29">
      <c r="A36" s="46">
        <v>44910</v>
      </c>
      <c r="B36">
        <v>135.56828300000001</v>
      </c>
      <c r="C36">
        <v>30.810670999999999</v>
      </c>
      <c r="D36">
        <v>11.791855</v>
      </c>
      <c r="E36">
        <v>246.82145700000001</v>
      </c>
      <c r="G36">
        <f t="shared" si="1"/>
        <v>-1.4578704961543343E-2</v>
      </c>
      <c r="H36">
        <f t="shared" si="1"/>
        <v>-2.2033275419415244E-3</v>
      </c>
      <c r="I36">
        <f t="shared" si="1"/>
        <v>-6.9838884552091196E-2</v>
      </c>
      <c r="J36">
        <f t="shared" si="1"/>
        <v>-1.7348686180067352E-2</v>
      </c>
      <c r="K36" s="53">
        <f t="shared" si="2"/>
        <v>-103969.60323564342</v>
      </c>
      <c r="M36" s="47">
        <v>44911</v>
      </c>
      <c r="N36">
        <v>4.6359104517787797E-2</v>
      </c>
      <c r="O36">
        <v>4.1188151553339498E-2</v>
      </c>
      <c r="P36">
        <v>3.6834354142950602E-2</v>
      </c>
      <c r="Q36">
        <v>3.4471407983428501E-2</v>
      </c>
      <c r="R36">
        <v>3.3124214233386101E-2</v>
      </c>
      <c r="S36">
        <v>3.2154136099694197E-2</v>
      </c>
      <c r="T36">
        <v>3.1489024088665898E-2</v>
      </c>
      <c r="U36">
        <v>3.1121158082742802E-2</v>
      </c>
      <c r="V36">
        <v>3.0947919774811702E-2</v>
      </c>
      <c r="W36">
        <v>3.08832020907467E-2</v>
      </c>
      <c r="Y36">
        <f t="shared" si="3"/>
        <v>8.3870994549234368</v>
      </c>
      <c r="Z36">
        <f t="shared" si="4"/>
        <v>-8656228.4511312377</v>
      </c>
      <c r="AA36" s="77">
        <f t="shared" si="5"/>
        <v>-11099130.450977556</v>
      </c>
      <c r="AC36" s="77">
        <f t="shared" si="6"/>
        <v>-11203100.0542132</v>
      </c>
    </row>
    <row r="37" spans="1:29">
      <c r="A37" s="46">
        <v>44911</v>
      </c>
      <c r="B37">
        <v>133.59187299999999</v>
      </c>
      <c r="C37">
        <v>30.742785000000001</v>
      </c>
      <c r="D37">
        <v>10.968325</v>
      </c>
      <c r="E37">
        <v>242.53942900000001</v>
      </c>
      <c r="G37">
        <f t="shared" si="1"/>
        <v>-1.590974025792713E-2</v>
      </c>
      <c r="H37">
        <f t="shared" si="1"/>
        <v>1.1356355645723015E-2</v>
      </c>
      <c r="I37">
        <f t="shared" si="1"/>
        <v>-3.5478525663672378E-2</v>
      </c>
      <c r="J37">
        <f t="shared" si="1"/>
        <v>-1.7328023807625992E-2</v>
      </c>
      <c r="K37" s="53">
        <f t="shared" si="2"/>
        <v>-57359.934083502485</v>
      </c>
      <c r="M37" s="47">
        <v>44914</v>
      </c>
      <c r="N37">
        <v>4.6818558568758002E-2</v>
      </c>
      <c r="O37">
        <v>4.1770936893489E-2</v>
      </c>
      <c r="P37">
        <v>3.7473099148418502E-2</v>
      </c>
      <c r="Q37">
        <v>3.5195686979228598E-2</v>
      </c>
      <c r="R37">
        <v>3.3900948773127902E-2</v>
      </c>
      <c r="S37">
        <v>3.2985200343713703E-2</v>
      </c>
      <c r="T37">
        <v>3.2345878076182499E-2</v>
      </c>
      <c r="U37">
        <v>3.2008445552058999E-2</v>
      </c>
      <c r="V37">
        <v>3.1863897750300102E-2</v>
      </c>
      <c r="W37">
        <v>3.1789049102710701E-2</v>
      </c>
      <c r="Y37">
        <f t="shared" si="3"/>
        <v>8.3508209323391789</v>
      </c>
      <c r="Z37">
        <f t="shared" si="4"/>
        <v>-7841695.096981816</v>
      </c>
      <c r="AA37" s="77">
        <f t="shared" si="5"/>
        <v>-10284597.096828137</v>
      </c>
      <c r="AC37" s="77">
        <f t="shared" si="6"/>
        <v>-10341957.030911639</v>
      </c>
    </row>
    <row r="38" spans="1:29">
      <c r="A38" s="46">
        <v>44914</v>
      </c>
      <c r="B38">
        <v>131.46646100000001</v>
      </c>
      <c r="C38">
        <v>31.091911</v>
      </c>
      <c r="D38">
        <v>10.579185000000001</v>
      </c>
      <c r="E38">
        <v>238.33670000000001</v>
      </c>
      <c r="G38">
        <f t="shared" si="1"/>
        <v>-5.2856066460937878E-4</v>
      </c>
      <c r="H38">
        <f t="shared" si="1"/>
        <v>4.0549453521849799E-3</v>
      </c>
      <c r="I38">
        <f t="shared" si="1"/>
        <v>-1.8819408111305447E-2</v>
      </c>
      <c r="J38">
        <f t="shared" si="1"/>
        <v>5.6144731382115065E-3</v>
      </c>
      <c r="K38" s="53">
        <f t="shared" si="2"/>
        <v>-9678.5502855183386</v>
      </c>
      <c r="M38" s="47">
        <v>44915</v>
      </c>
      <c r="N38">
        <v>4.68094452846659E-2</v>
      </c>
      <c r="O38">
        <v>4.1952311541389897E-2</v>
      </c>
      <c r="P38">
        <v>3.7828202705852403E-2</v>
      </c>
      <c r="Q38">
        <v>3.57094573761099E-2</v>
      </c>
      <c r="R38">
        <v>3.4549498855766698E-2</v>
      </c>
      <c r="S38">
        <v>3.3759837017978397E-2</v>
      </c>
      <c r="T38">
        <v>3.3202076571252397E-2</v>
      </c>
      <c r="U38">
        <v>3.2856288227512902E-2</v>
      </c>
      <c r="V38">
        <v>3.2657393648046699E-2</v>
      </c>
      <c r="W38">
        <v>3.2540662100339603E-2</v>
      </c>
      <c r="Y38">
        <f t="shared" si="3"/>
        <v>8.3204358479908045</v>
      </c>
      <c r="Z38">
        <f t="shared" si="4"/>
        <v>-7169192.4183639511</v>
      </c>
      <c r="AA38" s="77">
        <f t="shared" si="5"/>
        <v>-9612094.4182102717</v>
      </c>
      <c r="AC38" s="77">
        <f t="shared" si="6"/>
        <v>-9621772.9684957899</v>
      </c>
    </row>
    <row r="39" spans="1:29">
      <c r="A39" s="46">
        <v>44915</v>
      </c>
      <c r="B39">
        <v>131.396973</v>
      </c>
      <c r="C39">
        <v>31.217987000000001</v>
      </c>
      <c r="D39">
        <v>10.380091</v>
      </c>
      <c r="E39">
        <v>239.674835</v>
      </c>
      <c r="G39">
        <f t="shared" si="1"/>
        <v>2.3809368880971071E-2</v>
      </c>
      <c r="H39">
        <f t="shared" si="1"/>
        <v>1.5222185850740422E-2</v>
      </c>
      <c r="I39">
        <f t="shared" si="1"/>
        <v>2.7026930688758055E-2</v>
      </c>
      <c r="J39">
        <f t="shared" si="1"/>
        <v>1.087664460058968E-2</v>
      </c>
      <c r="K39" s="53">
        <f t="shared" si="2"/>
        <v>76935.130021059231</v>
      </c>
      <c r="M39" s="47">
        <v>44916</v>
      </c>
      <c r="N39">
        <v>4.6555041011867297E-2</v>
      </c>
      <c r="O39">
        <v>4.1658999951958403E-2</v>
      </c>
      <c r="P39">
        <v>3.7666684137507497E-2</v>
      </c>
      <c r="Q39">
        <v>3.5672947421706902E-2</v>
      </c>
      <c r="R39">
        <v>3.4601828211221299E-2</v>
      </c>
      <c r="S39">
        <v>3.38479593028903E-2</v>
      </c>
      <c r="T39">
        <v>3.3296665706847202E-2</v>
      </c>
      <c r="U39">
        <v>3.2958113321454499E-2</v>
      </c>
      <c r="V39">
        <v>3.2771063164206998E-2</v>
      </c>
      <c r="W39">
        <v>3.26674802495499E-2</v>
      </c>
      <c r="Y39">
        <f t="shared" si="3"/>
        <v>8.3182975801632395</v>
      </c>
      <c r="Z39">
        <f t="shared" si="4"/>
        <v>-7068677.415989982</v>
      </c>
      <c r="AA39" s="77">
        <f t="shared" si="5"/>
        <v>-9511579.4158363007</v>
      </c>
      <c r="AC39" s="77">
        <f t="shared" si="6"/>
        <v>-9434644.2858152408</v>
      </c>
    </row>
    <row r="40" spans="1:29">
      <c r="A40" s="46">
        <v>44916</v>
      </c>
      <c r="B40">
        <v>134.525452</v>
      </c>
      <c r="C40">
        <v>31.693193000000001</v>
      </c>
      <c r="D40">
        <v>10.660633000000001</v>
      </c>
      <c r="E40">
        <v>242.28169299999999</v>
      </c>
      <c r="G40">
        <f t="shared" si="1"/>
        <v>-2.3772557181223952E-2</v>
      </c>
      <c r="H40">
        <f t="shared" si="1"/>
        <v>-8.8739559942729862E-3</v>
      </c>
      <c r="I40">
        <f t="shared" si="1"/>
        <v>-3.989809985954873E-2</v>
      </c>
      <c r="J40">
        <f t="shared" si="1"/>
        <v>-2.5528759203444995E-2</v>
      </c>
      <c r="K40" s="53">
        <f t="shared" si="2"/>
        <v>-98073.372238490658</v>
      </c>
      <c r="M40" s="47">
        <v>44917</v>
      </c>
      <c r="N40">
        <v>4.6877586292879601E-2</v>
      </c>
      <c r="O40">
        <v>4.2033536423778099E-2</v>
      </c>
      <c r="P40">
        <v>3.8007514038026498E-2</v>
      </c>
      <c r="Q40">
        <v>3.5925998926230898E-2</v>
      </c>
      <c r="R40">
        <v>3.4764589440986197E-2</v>
      </c>
      <c r="S40">
        <v>3.3926857151019299E-2</v>
      </c>
      <c r="T40">
        <v>3.3311775305537E-2</v>
      </c>
      <c r="U40">
        <v>3.2937108783738199E-2</v>
      </c>
      <c r="V40">
        <v>3.2730930591348698E-2</v>
      </c>
      <c r="W40">
        <v>3.2612224623082199E-2</v>
      </c>
      <c r="Y40">
        <f t="shared" si="3"/>
        <v>8.3151533565336102</v>
      </c>
      <c r="Z40">
        <f t="shared" si="4"/>
        <v>-7095339.5835735677</v>
      </c>
      <c r="AA40" s="77">
        <f t="shared" si="5"/>
        <v>-9538241.5834198873</v>
      </c>
      <c r="AC40" s="77">
        <f t="shared" si="6"/>
        <v>-9636314.9556583781</v>
      </c>
    </row>
    <row r="41" spans="1:29">
      <c r="A41" s="46">
        <v>44917</v>
      </c>
      <c r="B41">
        <v>131.327438</v>
      </c>
      <c r="C41">
        <v>31.411949</v>
      </c>
      <c r="D41">
        <v>10.235294</v>
      </c>
      <c r="E41">
        <v>236.096542</v>
      </c>
      <c r="G41">
        <f t="shared" si="1"/>
        <v>-2.7982880470112104E-3</v>
      </c>
      <c r="H41">
        <f t="shared" si="1"/>
        <v>2.4699199658066995E-3</v>
      </c>
      <c r="I41">
        <f t="shared" si="1"/>
        <v>4.4207816600090322E-3</v>
      </c>
      <c r="J41">
        <f t="shared" si="1"/>
        <v>2.2670725943965131E-3</v>
      </c>
      <c r="K41" s="53">
        <f t="shared" si="2"/>
        <v>6359.486173201034</v>
      </c>
      <c r="M41" s="47">
        <v>44918</v>
      </c>
      <c r="N41">
        <v>4.71266335279295E-2</v>
      </c>
      <c r="O41">
        <v>4.2541531636297501E-2</v>
      </c>
      <c r="P41">
        <v>3.8640919125294201E-2</v>
      </c>
      <c r="Q41">
        <v>3.65631555534758E-2</v>
      </c>
      <c r="R41">
        <v>3.53573532812139E-2</v>
      </c>
      <c r="S41">
        <v>3.4539907386056501E-2</v>
      </c>
      <c r="T41">
        <v>3.3981490199442403E-2</v>
      </c>
      <c r="U41">
        <v>3.36434238903109E-2</v>
      </c>
      <c r="V41">
        <v>3.34565834569844E-2</v>
      </c>
      <c r="W41">
        <v>3.3357319500436897E-2</v>
      </c>
      <c r="Y41">
        <f t="shared" si="3"/>
        <v>8.2863613050435401</v>
      </c>
      <c r="Z41">
        <f t="shared" si="4"/>
        <v>-6438663.7598786987</v>
      </c>
      <c r="AA41" s="77">
        <f t="shared" si="5"/>
        <v>-8881565.7597250193</v>
      </c>
      <c r="AC41" s="77">
        <f t="shared" si="6"/>
        <v>-8875206.273551818</v>
      </c>
    </row>
    <row r="42" spans="1:29">
      <c r="A42" s="46">
        <v>44918</v>
      </c>
      <c r="B42">
        <v>130.959946</v>
      </c>
      <c r="C42">
        <v>31.489533999999999</v>
      </c>
      <c r="D42">
        <v>10.280542000000001</v>
      </c>
      <c r="E42">
        <v>236.63179</v>
      </c>
      <c r="G42">
        <f t="shared" si="1"/>
        <v>-1.3878327347508268E-2</v>
      </c>
      <c r="H42">
        <f t="shared" si="1"/>
        <v>1.8476615119169537E-3</v>
      </c>
      <c r="I42">
        <f t="shared" si="1"/>
        <v>-1.4084374150701406E-2</v>
      </c>
      <c r="J42">
        <f t="shared" si="1"/>
        <v>-7.4141559762532783E-3</v>
      </c>
      <c r="K42" s="53">
        <f t="shared" si="2"/>
        <v>-33529.195962546</v>
      </c>
      <c r="M42" s="47">
        <v>44922</v>
      </c>
      <c r="N42">
        <v>4.7774877407474499E-2</v>
      </c>
      <c r="O42">
        <v>4.3268027330231003E-2</v>
      </c>
      <c r="P42">
        <v>3.9410959687269202E-2</v>
      </c>
      <c r="Q42">
        <v>3.7354418520999397E-2</v>
      </c>
      <c r="R42">
        <v>3.6150233899943103E-2</v>
      </c>
      <c r="S42">
        <v>3.53753675912096E-2</v>
      </c>
      <c r="T42">
        <v>3.4872447548226701E-2</v>
      </c>
      <c r="U42">
        <v>3.4563292110532502E-2</v>
      </c>
      <c r="V42">
        <v>3.4384731584778297E-2</v>
      </c>
      <c r="W42">
        <v>3.4289514022225499E-2</v>
      </c>
      <c r="Y42">
        <f t="shared" si="3"/>
        <v>8.2489394045227744</v>
      </c>
      <c r="Z42">
        <f t="shared" si="4"/>
        <v>-5616808.2956884578</v>
      </c>
      <c r="AA42" s="77">
        <f t="shared" si="5"/>
        <v>-8059710.2955347775</v>
      </c>
      <c r="AC42" s="77">
        <f t="shared" si="6"/>
        <v>-8093239.4914973238</v>
      </c>
    </row>
    <row r="43" spans="1:29">
      <c r="A43" s="46">
        <v>44922</v>
      </c>
      <c r="B43">
        <v>129.14244099999999</v>
      </c>
      <c r="C43">
        <v>31.547716000000001</v>
      </c>
      <c r="D43">
        <v>10.135747</v>
      </c>
      <c r="E43">
        <v>234.877365</v>
      </c>
      <c r="G43">
        <f t="shared" si="1"/>
        <v>-3.0685257064329452E-2</v>
      </c>
      <c r="H43">
        <f t="shared" si="1"/>
        <v>7.3780301559707162E-3</v>
      </c>
      <c r="I43">
        <f t="shared" si="1"/>
        <v>-2.2321492436620627E-2</v>
      </c>
      <c r="J43">
        <f t="shared" si="1"/>
        <v>-1.0254908981970234E-2</v>
      </c>
      <c r="K43" s="53">
        <f t="shared" si="2"/>
        <v>-55883.628326949598</v>
      </c>
      <c r="M43" s="47">
        <v>44923</v>
      </c>
      <c r="N43">
        <v>4.7530628660276797E-2</v>
      </c>
      <c r="O43">
        <v>4.3153811143312598E-2</v>
      </c>
      <c r="P43">
        <v>3.9460099982415502E-2</v>
      </c>
      <c r="Q43">
        <v>3.7509596385944699E-2</v>
      </c>
      <c r="R43">
        <v>3.6404993401861999E-2</v>
      </c>
      <c r="S43">
        <v>3.5675063336597097E-2</v>
      </c>
      <c r="T43">
        <v>3.5181102187737998E-2</v>
      </c>
      <c r="U43">
        <v>3.4896842440514601E-2</v>
      </c>
      <c r="V43">
        <v>3.4750450820228602E-2</v>
      </c>
      <c r="W43">
        <v>3.4673424509647402E-2</v>
      </c>
      <c r="Y43">
        <f t="shared" si="3"/>
        <v>8.2373582001904389</v>
      </c>
      <c r="Z43">
        <f t="shared" si="4"/>
        <v>-5296223.4609081447</v>
      </c>
      <c r="AA43" s="77">
        <f t="shared" si="5"/>
        <v>-7739125.4607544644</v>
      </c>
      <c r="AC43" s="77">
        <f t="shared" si="6"/>
        <v>-7795009.089081414</v>
      </c>
    </row>
    <row r="44" spans="1:29">
      <c r="A44" s="46">
        <v>44923</v>
      </c>
      <c r="B44">
        <v>125.179672</v>
      </c>
      <c r="C44">
        <v>31.780476</v>
      </c>
      <c r="D44">
        <v>9.9095019999999998</v>
      </c>
      <c r="E44">
        <v>232.46871899999999</v>
      </c>
      <c r="G44">
        <f t="shared" si="1"/>
        <v>2.8324399188392357E-2</v>
      </c>
      <c r="H44">
        <f t="shared" si="1"/>
        <v>1.1290611254532568E-2</v>
      </c>
      <c r="I44">
        <f t="shared" si="1"/>
        <v>5.3881315125623885E-2</v>
      </c>
      <c r="J44">
        <f t="shared" si="1"/>
        <v>2.7629738863920172E-2</v>
      </c>
      <c r="K44" s="53">
        <f t="shared" si="2"/>
        <v>121126.06443246898</v>
      </c>
      <c r="M44" s="47">
        <v>44924</v>
      </c>
      <c r="N44">
        <v>4.7510942477665803E-2</v>
      </c>
      <c r="O44">
        <v>4.3159434530815097E-2</v>
      </c>
      <c r="P44">
        <v>3.9403423395802703E-2</v>
      </c>
      <c r="Q44">
        <v>3.7409930252990303E-2</v>
      </c>
      <c r="R44">
        <v>3.6260568349466497E-2</v>
      </c>
      <c r="S44">
        <v>3.5444220346562097E-2</v>
      </c>
      <c r="T44">
        <v>3.4863732488830797E-2</v>
      </c>
      <c r="U44">
        <v>3.4518648775499698E-2</v>
      </c>
      <c r="V44">
        <v>3.43306635244209E-2</v>
      </c>
      <c r="W44">
        <v>3.4218564953914198E-2</v>
      </c>
      <c r="Y44">
        <f t="shared" si="3"/>
        <v>8.2496043856918408</v>
      </c>
      <c r="Z44">
        <f t="shared" si="4"/>
        <v>-5669972.5331984749</v>
      </c>
      <c r="AA44" s="77">
        <f t="shared" si="5"/>
        <v>-8112874.5330447946</v>
      </c>
      <c r="AC44" s="77">
        <f t="shared" si="6"/>
        <v>-7991748.4686123254</v>
      </c>
    </row>
    <row r="45" spans="1:29">
      <c r="A45" s="46">
        <v>44924</v>
      </c>
      <c r="B45">
        <v>128.725311</v>
      </c>
      <c r="C45">
        <v>32.139296999999999</v>
      </c>
      <c r="D45">
        <v>10.443439</v>
      </c>
      <c r="E45">
        <v>238.89176900000001</v>
      </c>
      <c r="G45">
        <f t="shared" si="1"/>
        <v>2.4689006189311247E-3</v>
      </c>
      <c r="H45">
        <f t="shared" si="1"/>
        <v>-6.0340461087249331E-4</v>
      </c>
      <c r="I45">
        <f t="shared" si="1"/>
        <v>7.7990592945484938E-3</v>
      </c>
      <c r="J45">
        <f t="shared" si="1"/>
        <v>-4.9375288438674447E-3</v>
      </c>
      <c r="K45" s="53">
        <f t="shared" si="2"/>
        <v>4727.0264587396805</v>
      </c>
      <c r="M45" s="47">
        <v>44925</v>
      </c>
      <c r="N45">
        <v>4.7769413880667001E-2</v>
      </c>
      <c r="O45">
        <v>4.3333651305315503E-2</v>
      </c>
      <c r="P45">
        <v>3.94050453250199E-2</v>
      </c>
      <c r="Q45">
        <v>3.7291634134763697E-2</v>
      </c>
      <c r="R45">
        <v>3.6107390917128002E-2</v>
      </c>
      <c r="S45">
        <v>3.52958052361372E-2</v>
      </c>
      <c r="T45">
        <v>3.47026896037569E-2</v>
      </c>
      <c r="U45">
        <v>3.4314297342945499E-2</v>
      </c>
      <c r="V45">
        <v>3.40821383835914E-2</v>
      </c>
      <c r="W45">
        <v>3.3958889778601897E-2</v>
      </c>
      <c r="Y45">
        <f t="shared" si="3"/>
        <v>8.2564166406780082</v>
      </c>
      <c r="Z45">
        <f t="shared" si="4"/>
        <v>-5883249.2181245256</v>
      </c>
      <c r="AA45" s="77">
        <f t="shared" si="5"/>
        <v>-8326151.2179708453</v>
      </c>
      <c r="AC45" s="77">
        <f t="shared" si="6"/>
        <v>-8321424.191512106</v>
      </c>
    </row>
    <row r="46" spans="1:29">
      <c r="A46" s="46">
        <v>44925</v>
      </c>
      <c r="B46">
        <v>129.04312100000001</v>
      </c>
      <c r="C46">
        <v>32.119903999999998</v>
      </c>
      <c r="D46">
        <v>10.524888000000001</v>
      </c>
      <c r="E46">
        <v>237.712234</v>
      </c>
      <c r="G46">
        <f t="shared" si="1"/>
        <v>-3.7404705981964104E-2</v>
      </c>
      <c r="H46">
        <f t="shared" si="1"/>
        <v>1.177547105993848E-2</v>
      </c>
      <c r="I46">
        <f t="shared" si="1"/>
        <v>4.2991431357748411E-3</v>
      </c>
      <c r="J46">
        <f t="shared" si="1"/>
        <v>-1.0007225795539698E-3</v>
      </c>
      <c r="K46" s="53">
        <f t="shared" si="2"/>
        <v>-22330.814365804752</v>
      </c>
      <c r="M46" s="47">
        <v>44929</v>
      </c>
      <c r="N46">
        <v>4.7773704458281503E-2</v>
      </c>
      <c r="O46">
        <v>4.3163361434280997E-2</v>
      </c>
      <c r="P46">
        <v>3.9150337814749497E-2</v>
      </c>
      <c r="Q46">
        <v>3.7014916946041101E-2</v>
      </c>
      <c r="R46">
        <v>3.5768335376886201E-2</v>
      </c>
      <c r="S46">
        <v>3.4868536284914799E-2</v>
      </c>
      <c r="T46">
        <v>3.4218795996553197E-2</v>
      </c>
      <c r="U46">
        <v>3.3819638311849899E-2</v>
      </c>
      <c r="V46">
        <v>3.3596003624235503E-2</v>
      </c>
      <c r="W46">
        <v>3.3470968837845998E-2</v>
      </c>
      <c r="Y46">
        <f t="shared" si="3"/>
        <v>8.2742353790986822</v>
      </c>
      <c r="Z46">
        <f t="shared" si="4"/>
        <v>-6306367.3382066805</v>
      </c>
      <c r="AA46" s="77">
        <f t="shared" si="5"/>
        <v>-8749269.3380529992</v>
      </c>
      <c r="AC46" s="77">
        <f t="shared" si="6"/>
        <v>-8771600.1524188034</v>
      </c>
    </row>
    <row r="47" spans="1:29">
      <c r="A47" s="46">
        <v>44929</v>
      </c>
      <c r="B47">
        <v>124.216301</v>
      </c>
      <c r="C47">
        <v>32.498131000000001</v>
      </c>
      <c r="D47">
        <v>10.570136</v>
      </c>
      <c r="E47">
        <v>237.47434999999999</v>
      </c>
      <c r="G47">
        <f t="shared" si="1"/>
        <v>1.0314242089691561E-2</v>
      </c>
      <c r="H47">
        <f t="shared" si="1"/>
        <v>1.8800250389783946E-2</v>
      </c>
      <c r="I47">
        <f t="shared" si="1"/>
        <v>2.8253373466528897E-2</v>
      </c>
      <c r="J47">
        <f t="shared" si="1"/>
        <v>-4.3743225320966195E-2</v>
      </c>
      <c r="K47" s="53">
        <f t="shared" si="2"/>
        <v>13624.64062503821</v>
      </c>
      <c r="M47" s="47">
        <v>44930</v>
      </c>
      <c r="N47">
        <v>4.7849555175575202E-2</v>
      </c>
      <c r="O47">
        <v>4.3038326265702503E-2</v>
      </c>
      <c r="P47">
        <v>3.8768314400249401E-2</v>
      </c>
      <c r="Q47">
        <v>3.6475416847369303E-2</v>
      </c>
      <c r="R47">
        <v>3.5148202934590402E-2</v>
      </c>
      <c r="S47">
        <v>3.4159952957222801E-2</v>
      </c>
      <c r="T47">
        <v>3.3439311720767598E-2</v>
      </c>
      <c r="U47">
        <v>3.3033437925291703E-2</v>
      </c>
      <c r="V47">
        <v>3.2837804716463498E-2</v>
      </c>
      <c r="W47">
        <v>3.2735445314998897E-2</v>
      </c>
      <c r="Y47">
        <f t="shared" si="3"/>
        <v>8.3027909465755538</v>
      </c>
      <c r="Z47">
        <f t="shared" si="4"/>
        <v>-6954541.7670719149</v>
      </c>
      <c r="AA47" s="77">
        <f t="shared" si="5"/>
        <v>-9397443.7669182345</v>
      </c>
      <c r="AC47" s="77">
        <f t="shared" si="6"/>
        <v>-9383819.1262931954</v>
      </c>
    </row>
    <row r="48" spans="1:29">
      <c r="A48" s="46">
        <v>44930</v>
      </c>
      <c r="B48">
        <v>125.49749799999999</v>
      </c>
      <c r="C48">
        <v>33.109104000000002</v>
      </c>
      <c r="D48">
        <v>10.868778000000001</v>
      </c>
      <c r="E48">
        <v>227.086456</v>
      </c>
      <c r="G48">
        <f t="shared" si="1"/>
        <v>-1.0604585917720732E-2</v>
      </c>
      <c r="H48">
        <f t="shared" si="1"/>
        <v>-2.0502517978138179E-3</v>
      </c>
      <c r="I48">
        <f t="shared" si="1"/>
        <v>1.9983479283503636E-2</v>
      </c>
      <c r="J48">
        <f t="shared" si="1"/>
        <v>-2.9637681253874448E-2</v>
      </c>
      <c r="K48" s="53">
        <f t="shared" si="2"/>
        <v>-22309.039685905362</v>
      </c>
      <c r="M48" s="47">
        <v>44931</v>
      </c>
      <c r="N48">
        <v>4.8338449477014801E-2</v>
      </c>
      <c r="O48">
        <v>4.3667449229000697E-2</v>
      </c>
      <c r="P48">
        <v>3.93195800488189E-2</v>
      </c>
      <c r="Q48">
        <v>3.69147841452079E-2</v>
      </c>
      <c r="R48">
        <v>3.5498063753551502E-2</v>
      </c>
      <c r="S48">
        <v>3.44494680447473E-2</v>
      </c>
      <c r="T48">
        <v>3.3681708871184698E-2</v>
      </c>
      <c r="U48">
        <v>3.3225344951117897E-2</v>
      </c>
      <c r="V48">
        <v>3.2983456848257701E-2</v>
      </c>
      <c r="W48">
        <v>3.2850771050123198E-2</v>
      </c>
      <c r="Y48">
        <f t="shared" si="3"/>
        <v>8.2909776961132131</v>
      </c>
      <c r="Z48">
        <f t="shared" si="4"/>
        <v>-6821843.9900513021</v>
      </c>
      <c r="AA48" s="77">
        <f t="shared" si="5"/>
        <v>-9264745.9898976218</v>
      </c>
      <c r="AC48" s="77">
        <f t="shared" si="6"/>
        <v>-9287055.0295835268</v>
      </c>
    </row>
    <row r="49" spans="1:29">
      <c r="A49" s="46">
        <v>44931</v>
      </c>
      <c r="B49">
        <v>124.16664900000001</v>
      </c>
      <c r="C49">
        <v>33.041221999999998</v>
      </c>
      <c r="D49">
        <v>11.085974</v>
      </c>
      <c r="E49">
        <v>220.35614000000001</v>
      </c>
      <c r="G49">
        <f t="shared" si="1"/>
        <v>3.6793938121016723E-2</v>
      </c>
      <c r="H49">
        <f t="shared" si="1"/>
        <v>9.9793827237988353E-3</v>
      </c>
      <c r="I49">
        <f t="shared" si="1"/>
        <v>2.6938724554107729E-2</v>
      </c>
      <c r="J49">
        <f t="shared" si="1"/>
        <v>1.1785258173427682E-2</v>
      </c>
      <c r="K49" s="53">
        <f t="shared" si="2"/>
        <v>85497.303572350967</v>
      </c>
      <c r="M49" s="47">
        <v>44932</v>
      </c>
      <c r="N49">
        <v>4.7537935449118898E-2</v>
      </c>
      <c r="O49">
        <v>4.1901952132136197E-2</v>
      </c>
      <c r="P49">
        <v>3.73193304242476E-2</v>
      </c>
      <c r="Q49">
        <v>3.4935501111245097E-2</v>
      </c>
      <c r="R49">
        <v>3.3571437419405797E-2</v>
      </c>
      <c r="S49">
        <v>3.2612882103442001E-2</v>
      </c>
      <c r="T49">
        <v>3.19613610009538E-2</v>
      </c>
      <c r="U49">
        <v>3.1626790619199097E-2</v>
      </c>
      <c r="V49">
        <v>3.1490133967642601E-2</v>
      </c>
      <c r="W49">
        <v>3.1429145973570598E-2</v>
      </c>
      <c r="Y49">
        <f t="shared" si="3"/>
        <v>8.3641066150091667</v>
      </c>
      <c r="Z49">
        <f t="shared" si="4"/>
        <v>-8159862.0132269319</v>
      </c>
      <c r="AA49" s="77">
        <f t="shared" si="5"/>
        <v>-10602764.013073251</v>
      </c>
      <c r="AC49" s="77">
        <f t="shared" si="6"/>
        <v>-10517266.7095009</v>
      </c>
    </row>
    <row r="50" spans="1:29">
      <c r="A50" s="46">
        <v>44932</v>
      </c>
      <c r="B50">
        <v>128.735229</v>
      </c>
      <c r="C50">
        <v>33.370953</v>
      </c>
      <c r="D50">
        <v>11.384615999999999</v>
      </c>
      <c r="E50">
        <v>222.95309399999999</v>
      </c>
      <c r="G50">
        <f t="shared" si="1"/>
        <v>4.0887642340698971E-3</v>
      </c>
      <c r="H50">
        <f t="shared" si="1"/>
        <v>-1.5111944810206723E-2</v>
      </c>
      <c r="I50">
        <f t="shared" si="1"/>
        <v>8.7439049327620033E-3</v>
      </c>
      <c r="J50">
        <f t="shared" si="1"/>
        <v>9.7362676653414137E-3</v>
      </c>
      <c r="K50" s="53">
        <f t="shared" si="2"/>
        <v>7456.992021966591</v>
      </c>
      <c r="M50" s="47">
        <v>44935</v>
      </c>
      <c r="N50">
        <v>4.7251359021761002E-2</v>
      </c>
      <c r="O50">
        <v>4.1302248646221E-2</v>
      </c>
      <c r="P50">
        <v>3.6799393652774598E-2</v>
      </c>
      <c r="Q50">
        <v>3.4412582942711101E-2</v>
      </c>
      <c r="R50">
        <v>3.3043056296701803E-2</v>
      </c>
      <c r="S50">
        <v>3.2080331461190499E-2</v>
      </c>
      <c r="T50">
        <v>3.1422159944503897E-2</v>
      </c>
      <c r="U50">
        <v>3.1083457459063199E-2</v>
      </c>
      <c r="V50">
        <v>3.09448577121401E-2</v>
      </c>
      <c r="W50">
        <v>3.0883864598106599E-2</v>
      </c>
      <c r="Y50">
        <f t="shared" si="3"/>
        <v>8.3876726497080494</v>
      </c>
      <c r="Z50">
        <f t="shared" si="4"/>
        <v>-8658149.3889625389</v>
      </c>
      <c r="AA50" s="77">
        <f t="shared" si="5"/>
        <v>-11101051.388808858</v>
      </c>
      <c r="AC50" s="77">
        <f t="shared" si="6"/>
        <v>-11093594.396786891</v>
      </c>
    </row>
    <row r="51" spans="1:29">
      <c r="A51" s="46">
        <v>44935</v>
      </c>
      <c r="B51">
        <v>129.26159699999999</v>
      </c>
      <c r="C51">
        <v>32.866652999999999</v>
      </c>
      <c r="D51">
        <v>11.484162</v>
      </c>
      <c r="E51">
        <v>225.12382500000001</v>
      </c>
      <c r="G51">
        <f t="shared" si="1"/>
        <v>4.4564589434865631E-3</v>
      </c>
      <c r="H51">
        <f t="shared" si="1"/>
        <v>6.7866052560934254E-3</v>
      </c>
      <c r="I51">
        <f t="shared" si="1"/>
        <v>1.182036617038329E-2</v>
      </c>
      <c r="J51">
        <f t="shared" si="1"/>
        <v>7.6171991125328908E-3</v>
      </c>
      <c r="K51" s="53">
        <f t="shared" si="2"/>
        <v>30680.62948249617</v>
      </c>
      <c r="M51" s="47">
        <v>44936</v>
      </c>
      <c r="N51">
        <v>4.7413271019062002E-2</v>
      </c>
      <c r="O51">
        <v>4.1696948516003397E-2</v>
      </c>
      <c r="P51">
        <v>3.7344257107739899E-2</v>
      </c>
      <c r="Q51">
        <v>3.5052951055624899E-2</v>
      </c>
      <c r="R51">
        <v>3.3768975778580498E-2</v>
      </c>
      <c r="S51">
        <v>3.2885977301808103E-2</v>
      </c>
      <c r="T51">
        <v>3.2293475338328E-2</v>
      </c>
      <c r="U51">
        <v>3.2000942198302101E-2</v>
      </c>
      <c r="V51">
        <v>3.18978684880541E-2</v>
      </c>
      <c r="W51">
        <v>3.1872237525816201E-2</v>
      </c>
      <c r="Y51">
        <f t="shared" si="3"/>
        <v>8.3517815142662215</v>
      </c>
      <c r="Z51">
        <f t="shared" si="4"/>
        <v>-7785219.9556983747</v>
      </c>
      <c r="AA51" s="77">
        <f t="shared" si="5"/>
        <v>-10228121.955544695</v>
      </c>
      <c r="AC51" s="77">
        <f t="shared" si="6"/>
        <v>-10197441.326062199</v>
      </c>
    </row>
    <row r="52" spans="1:29">
      <c r="A52" s="46">
        <v>44936</v>
      </c>
      <c r="B52">
        <v>129.83764600000001</v>
      </c>
      <c r="C52">
        <v>33.089706</v>
      </c>
      <c r="D52">
        <v>11.619909</v>
      </c>
      <c r="E52">
        <v>226.838638</v>
      </c>
      <c r="G52">
        <f t="shared" si="1"/>
        <v>2.1112489978445836E-2</v>
      </c>
      <c r="H52">
        <f t="shared" si="1"/>
        <v>7.6202550726802709E-3</v>
      </c>
      <c r="I52">
        <f t="shared" si="1"/>
        <v>2.9594982198225539E-2</v>
      </c>
      <c r="J52">
        <f t="shared" si="1"/>
        <v>3.0238199543412891E-2</v>
      </c>
      <c r="K52" s="53">
        <f t="shared" si="2"/>
        <v>88565.926792764541</v>
      </c>
      <c r="M52" s="47">
        <v>44937</v>
      </c>
      <c r="N52">
        <v>4.7377118421818097E-2</v>
      </c>
      <c r="O52">
        <v>4.1339414704076899E-2</v>
      </c>
      <c r="P52">
        <v>3.6896978007316297E-2</v>
      </c>
      <c r="Q52">
        <v>3.4582347333476302E-2</v>
      </c>
      <c r="R52">
        <v>3.3285070394632403E-2</v>
      </c>
      <c r="S52">
        <v>3.2386221532000201E-2</v>
      </c>
      <c r="T52">
        <v>3.1789091354774299E-2</v>
      </c>
      <c r="U52">
        <v>3.1514553349510303E-2</v>
      </c>
      <c r="V52">
        <v>3.1438938142144802E-2</v>
      </c>
      <c r="W52">
        <v>3.1435200959847601E-2</v>
      </c>
      <c r="Y52">
        <f t="shared" si="3"/>
        <v>8.3719536230302509</v>
      </c>
      <c r="Z52">
        <f t="shared" si="4"/>
        <v>-8188397.5871186843</v>
      </c>
      <c r="AA52" s="77">
        <f t="shared" si="5"/>
        <v>-10631299.586965004</v>
      </c>
      <c r="AC52" s="77">
        <f t="shared" si="6"/>
        <v>-10542733.660172239</v>
      </c>
    </row>
    <row r="53" spans="1:29">
      <c r="A53" s="46">
        <v>44937</v>
      </c>
      <c r="B53">
        <v>132.57884200000001</v>
      </c>
      <c r="C53">
        <v>33.341858000000002</v>
      </c>
      <c r="D53">
        <v>11.963800000000001</v>
      </c>
      <c r="E53">
        <v>233.69783000000001</v>
      </c>
      <c r="G53">
        <f t="shared" si="1"/>
        <v>-5.9940182612261417E-4</v>
      </c>
      <c r="H53">
        <f t="shared" si="1"/>
        <v>2.6178505109102357E-3</v>
      </c>
      <c r="I53">
        <f t="shared" si="1"/>
        <v>1.5885170263628678E-2</v>
      </c>
      <c r="J53">
        <f t="shared" si="1"/>
        <v>1.1621468628955522E-2</v>
      </c>
      <c r="K53" s="53">
        <f t="shared" si="2"/>
        <v>29525.087577371822</v>
      </c>
      <c r="M53" s="47">
        <v>44938</v>
      </c>
      <c r="N53">
        <v>4.7007012046756697E-2</v>
      </c>
      <c r="O53">
        <v>4.0676755727210599E-2</v>
      </c>
      <c r="P53">
        <v>3.6071043810263402E-2</v>
      </c>
      <c r="Q53">
        <v>3.36126877558773E-2</v>
      </c>
      <c r="R53">
        <v>3.2273915223705402E-2</v>
      </c>
      <c r="S53">
        <v>3.13661340992583E-2</v>
      </c>
      <c r="T53">
        <v>3.07713788734225E-2</v>
      </c>
      <c r="U53">
        <v>3.0520255125098299E-2</v>
      </c>
      <c r="V53">
        <v>3.0478493124448901E-2</v>
      </c>
      <c r="W53">
        <v>3.0507024264207101E-2</v>
      </c>
      <c r="Y53">
        <f t="shared" si="3"/>
        <v>8.4137604168424538</v>
      </c>
      <c r="Z53">
        <f t="shared" si="4"/>
        <v>-9044953.6224112622</v>
      </c>
      <c r="AA53" s="77">
        <f t="shared" si="5"/>
        <v>-11487855.622257583</v>
      </c>
      <c r="AC53" s="77">
        <f t="shared" si="6"/>
        <v>-11458330.534680212</v>
      </c>
    </row>
    <row r="54" spans="1:29">
      <c r="A54" s="46">
        <v>44938</v>
      </c>
      <c r="B54">
        <v>132.49937399999999</v>
      </c>
      <c r="C54">
        <v>33.429141999999999</v>
      </c>
      <c r="D54">
        <v>12.153847000000001</v>
      </c>
      <c r="E54">
        <v>236.41374200000001</v>
      </c>
      <c r="G54">
        <f t="shared" si="1"/>
        <v>1.0119104411768776E-2</v>
      </c>
      <c r="H54">
        <f t="shared" si="1"/>
        <v>2.2048098033745411E-2</v>
      </c>
      <c r="I54">
        <f t="shared" si="1"/>
        <v>-5.2866800116868395E-2</v>
      </c>
      <c r="J54">
        <f t="shared" si="1"/>
        <v>3.0187289197427525E-3</v>
      </c>
      <c r="K54" s="53">
        <f t="shared" si="2"/>
        <v>-17680.868751611455</v>
      </c>
      <c r="M54" s="47">
        <v>44939</v>
      </c>
      <c r="N54">
        <v>4.7364148555901098E-2</v>
      </c>
      <c r="O54">
        <v>4.1401268387803003E-2</v>
      </c>
      <c r="P54">
        <v>3.6791988164613203E-2</v>
      </c>
      <c r="Q54">
        <v>3.43015099754376E-2</v>
      </c>
      <c r="R54">
        <v>3.28673196021005E-2</v>
      </c>
      <c r="S54">
        <v>3.1953180138989103E-2</v>
      </c>
      <c r="T54">
        <v>3.1409626871712601E-2</v>
      </c>
      <c r="U54">
        <v>3.11838128576747E-2</v>
      </c>
      <c r="V54">
        <v>3.1133996038014301E-2</v>
      </c>
      <c r="W54">
        <v>3.1131766164132699E-2</v>
      </c>
      <c r="Y54">
        <f t="shared" si="3"/>
        <v>8.3855037877101317</v>
      </c>
      <c r="Z54">
        <f t="shared" si="4"/>
        <v>-8467231.6825494412</v>
      </c>
      <c r="AA54" s="77">
        <f t="shared" si="5"/>
        <v>-10910133.68239576</v>
      </c>
      <c r="AC54" s="77">
        <f t="shared" si="6"/>
        <v>-10927814.551147372</v>
      </c>
    </row>
    <row r="55" spans="1:29">
      <c r="A55" s="46">
        <v>44939</v>
      </c>
      <c r="B55">
        <v>133.840149</v>
      </c>
      <c r="C55">
        <v>34.166190999999998</v>
      </c>
      <c r="D55">
        <v>11.511312</v>
      </c>
      <c r="E55">
        <v>237.127411</v>
      </c>
      <c r="G55">
        <f t="shared" si="1"/>
        <v>8.7562365161444333E-3</v>
      </c>
      <c r="H55">
        <f t="shared" si="1"/>
        <v>-2.0153168376304986E-2</v>
      </c>
      <c r="I55">
        <f t="shared" si="1"/>
        <v>-3.93082908360054E-3</v>
      </c>
      <c r="J55">
        <f t="shared" si="1"/>
        <v>4.6817362670905638E-3</v>
      </c>
      <c r="K55" s="53">
        <f t="shared" si="2"/>
        <v>-10646.02467667053</v>
      </c>
      <c r="M55" s="47">
        <v>44943</v>
      </c>
      <c r="N55">
        <v>4.7101598846123402E-2</v>
      </c>
      <c r="O55">
        <v>4.0865591044418399E-2</v>
      </c>
      <c r="P55">
        <v>3.6360976499335902E-2</v>
      </c>
      <c r="Q55">
        <v>3.4010743766631997E-2</v>
      </c>
      <c r="R55">
        <v>3.2720815264482402E-2</v>
      </c>
      <c r="S55">
        <v>3.1912935621253802E-2</v>
      </c>
      <c r="T55">
        <v>3.1435820619907302E-2</v>
      </c>
      <c r="U55">
        <v>3.1249781817464101E-2</v>
      </c>
      <c r="V55">
        <v>3.1224392811916E-2</v>
      </c>
      <c r="W55">
        <v>3.1240951539344499E-2</v>
      </c>
      <c r="Y55">
        <f t="shared" si="3"/>
        <v>8.38776316425621</v>
      </c>
      <c r="Z55">
        <f t="shared" si="4"/>
        <v>-8396788.4792866036</v>
      </c>
      <c r="AA55" s="77">
        <f t="shared" si="5"/>
        <v>-10839690.479132924</v>
      </c>
      <c r="AC55" s="77">
        <f t="shared" si="6"/>
        <v>-10850336.503809595</v>
      </c>
    </row>
    <row r="56" spans="1:29">
      <c r="A56" s="46">
        <v>44943</v>
      </c>
      <c r="B56">
        <v>135.01208500000001</v>
      </c>
      <c r="C56">
        <v>33.477634000000002</v>
      </c>
      <c r="D56">
        <v>11.466063</v>
      </c>
      <c r="E56">
        <v>238.23757900000001</v>
      </c>
      <c r="G56">
        <f t="shared" si="1"/>
        <v>-5.369823005103691E-3</v>
      </c>
      <c r="H56">
        <f t="shared" si="1"/>
        <v>-2.3174994983217734E-2</v>
      </c>
      <c r="I56">
        <f t="shared" si="1"/>
        <v>-2.0520993125539344E-2</v>
      </c>
      <c r="J56">
        <f t="shared" si="1"/>
        <v>-1.8889219823712167E-2</v>
      </c>
      <c r="K56" s="53">
        <f t="shared" si="2"/>
        <v>-67955.030937572941</v>
      </c>
      <c r="M56" s="47">
        <v>44944</v>
      </c>
      <c r="N56">
        <v>4.6725535962551898E-2</v>
      </c>
      <c r="O56">
        <v>3.9881444374295603E-2</v>
      </c>
      <c r="P56">
        <v>3.51294430758528E-2</v>
      </c>
      <c r="Q56">
        <v>3.2674062425222798E-2</v>
      </c>
      <c r="R56">
        <v>3.1326771451989997E-2</v>
      </c>
      <c r="S56">
        <v>3.05348430736728E-2</v>
      </c>
      <c r="T56">
        <v>3.0102229394974998E-2</v>
      </c>
      <c r="U56">
        <v>2.9936868042115001E-2</v>
      </c>
      <c r="V56">
        <v>2.9921384571112101E-2</v>
      </c>
      <c r="W56">
        <v>2.9960718950602899E-2</v>
      </c>
      <c r="Y56">
        <f t="shared" si="3"/>
        <v>8.4448136566079004</v>
      </c>
      <c r="Z56">
        <f t="shared" si="4"/>
        <v>-9579145.2592099644</v>
      </c>
      <c r="AA56" s="77">
        <f t="shared" si="5"/>
        <v>-12022047.259056285</v>
      </c>
      <c r="AC56" s="77">
        <f t="shared" si="6"/>
        <v>-12090002.289993858</v>
      </c>
    </row>
    <row r="57" spans="1:29">
      <c r="A57" s="46">
        <v>44944</v>
      </c>
      <c r="B57">
        <v>134.287094</v>
      </c>
      <c r="C57">
        <v>32.701790000000003</v>
      </c>
      <c r="D57">
        <v>11.230767999999999</v>
      </c>
      <c r="E57">
        <v>233.73745700000001</v>
      </c>
      <c r="G57">
        <f t="shared" si="1"/>
        <v>4.4372097291778267E-4</v>
      </c>
      <c r="H57">
        <f t="shared" si="1"/>
        <v>-1.453146754351986E-2</v>
      </c>
      <c r="I57">
        <f t="shared" si="1"/>
        <v>-1.8533282852962518E-2</v>
      </c>
      <c r="J57">
        <f t="shared" si="1"/>
        <v>-1.6453935322826796E-2</v>
      </c>
      <c r="K57" s="53">
        <f t="shared" si="2"/>
        <v>-49074.964746391393</v>
      </c>
      <c r="M57" s="47">
        <v>44945</v>
      </c>
      <c r="N57">
        <v>4.7013607948292201E-2</v>
      </c>
      <c r="O57">
        <v>4.0246088260230302E-2</v>
      </c>
      <c r="P57">
        <v>3.5511384720043997E-2</v>
      </c>
      <c r="Q57">
        <v>3.3082133806733298E-2</v>
      </c>
      <c r="R57">
        <v>3.1724255406665798E-2</v>
      </c>
      <c r="S57">
        <v>3.0866653047801899E-2</v>
      </c>
      <c r="T57">
        <v>3.0345195301927599E-2</v>
      </c>
      <c r="U57">
        <v>3.0096957286395401E-2</v>
      </c>
      <c r="V57">
        <v>3.00162629618131E-2</v>
      </c>
      <c r="W57">
        <v>3.00135268790051E-2</v>
      </c>
      <c r="Y57">
        <f t="shared" si="3"/>
        <v>8.4346233035804463</v>
      </c>
      <c r="Z57">
        <f t="shared" si="4"/>
        <v>-9497219.6625046302</v>
      </c>
      <c r="AA57" s="77">
        <f t="shared" si="5"/>
        <v>-11940121.662350949</v>
      </c>
      <c r="AC57" s="77">
        <f t="shared" si="6"/>
        <v>-11989196.62709734</v>
      </c>
    </row>
    <row r="58" spans="1:29">
      <c r="A58" s="46">
        <v>44945</v>
      </c>
      <c r="B58">
        <v>134.34667999999999</v>
      </c>
      <c r="C58">
        <v>32.226585</v>
      </c>
      <c r="D58">
        <v>11.022625</v>
      </c>
      <c r="E58">
        <v>229.89155600000001</v>
      </c>
      <c r="G58">
        <f t="shared" si="1"/>
        <v>1.922075781850352E-2</v>
      </c>
      <c r="H58">
        <f t="shared" si="1"/>
        <v>1.8657670367493218E-2</v>
      </c>
      <c r="I58">
        <f t="shared" si="1"/>
        <v>1.8062303670858926E-2</v>
      </c>
      <c r="J58">
        <f t="shared" si="1"/>
        <v>3.5743583378938792E-2</v>
      </c>
      <c r="K58" s="53">
        <f t="shared" si="2"/>
        <v>91684.315235794449</v>
      </c>
      <c r="M58" s="47">
        <v>44946</v>
      </c>
      <c r="N58">
        <v>4.7176756728455303E-2</v>
      </c>
      <c r="O58">
        <v>4.0725204184306397E-2</v>
      </c>
      <c r="P58">
        <v>3.6155079545774599E-2</v>
      </c>
      <c r="Q58">
        <v>3.3813678148222802E-2</v>
      </c>
      <c r="R58">
        <v>3.25033417360822E-2</v>
      </c>
      <c r="S58">
        <v>3.1679695164085399E-2</v>
      </c>
      <c r="T58">
        <v>3.1179464924875201E-2</v>
      </c>
      <c r="U58">
        <v>3.0935929648176499E-2</v>
      </c>
      <c r="V58">
        <v>3.0852355893947501E-2</v>
      </c>
      <c r="W58">
        <v>3.0848732193514802E-2</v>
      </c>
      <c r="Y58">
        <f t="shared" si="3"/>
        <v>8.4000796092666956</v>
      </c>
      <c r="Z58">
        <f t="shared" si="4"/>
        <v>-8736060.8493979704</v>
      </c>
      <c r="AA58" s="77">
        <f t="shared" si="5"/>
        <v>-11178962.849244289</v>
      </c>
      <c r="AC58" s="77">
        <f t="shared" si="6"/>
        <v>-11087278.534008496</v>
      </c>
    </row>
    <row r="59" spans="1:29">
      <c r="A59" s="46">
        <v>44946</v>
      </c>
      <c r="B59">
        <v>136.92892499999999</v>
      </c>
      <c r="C59">
        <v>32.827857999999999</v>
      </c>
      <c r="D59">
        <v>11.221719</v>
      </c>
      <c r="E59">
        <v>238.10870399999999</v>
      </c>
      <c r="G59">
        <f t="shared" si="1"/>
        <v>2.3500367069996475E-2</v>
      </c>
      <c r="H59">
        <f t="shared" si="1"/>
        <v>1.3884762143177243E-2</v>
      </c>
      <c r="I59">
        <f t="shared" si="1"/>
        <v>3.2258159378255602E-2</v>
      </c>
      <c r="J59">
        <f t="shared" si="1"/>
        <v>9.8243531660229255E-3</v>
      </c>
      <c r="K59" s="53">
        <f t="shared" si="2"/>
        <v>79467.641757452249</v>
      </c>
      <c r="M59" s="47">
        <v>44949</v>
      </c>
      <c r="N59">
        <v>4.7451218477057203E-2</v>
      </c>
      <c r="O59">
        <v>4.1226699775154599E-2</v>
      </c>
      <c r="P59">
        <v>3.6722867097098801E-2</v>
      </c>
      <c r="Q59">
        <v>3.4356533265516298E-2</v>
      </c>
      <c r="R59">
        <v>3.3025342772148997E-2</v>
      </c>
      <c r="S59">
        <v>3.2146755284014797E-2</v>
      </c>
      <c r="T59">
        <v>3.1574887359557699E-2</v>
      </c>
      <c r="U59">
        <v>3.1270367058250002E-2</v>
      </c>
      <c r="V59">
        <v>3.1144138113361301E-2</v>
      </c>
      <c r="W59">
        <v>3.11186114370893E-2</v>
      </c>
      <c r="Y59">
        <f t="shared" si="3"/>
        <v>8.3826677430815373</v>
      </c>
      <c r="Z59">
        <f t="shared" si="4"/>
        <v>-8464956.518599432</v>
      </c>
      <c r="AA59" s="77">
        <f t="shared" si="5"/>
        <v>-10907858.518445753</v>
      </c>
      <c r="AC59" s="77">
        <f t="shared" si="6"/>
        <v>-10828390.8766883</v>
      </c>
    </row>
    <row r="60" spans="1:29">
      <c r="A60" s="46">
        <v>44949</v>
      </c>
      <c r="B60">
        <v>140.146805</v>
      </c>
      <c r="C60">
        <v>33.283664999999999</v>
      </c>
      <c r="D60">
        <v>11.583710999999999</v>
      </c>
      <c r="E60">
        <v>240.447968</v>
      </c>
      <c r="G60">
        <f t="shared" si="1"/>
        <v>1.0063190523679877E-2</v>
      </c>
      <c r="H60">
        <f t="shared" si="1"/>
        <v>7.2844742308277866E-3</v>
      </c>
      <c r="I60">
        <f t="shared" si="1"/>
        <v>-4.6876169476257612E-3</v>
      </c>
      <c r="J60">
        <f t="shared" si="1"/>
        <v>-2.2260450127821185E-3</v>
      </c>
      <c r="K60" s="53">
        <f t="shared" si="2"/>
        <v>10434.002794099784</v>
      </c>
      <c r="M60" s="47">
        <v>44950</v>
      </c>
      <c r="N60">
        <v>4.73451333209787E-2</v>
      </c>
      <c r="O60">
        <v>4.0987334990842103E-2</v>
      </c>
      <c r="P60">
        <v>3.6380616003167297E-2</v>
      </c>
      <c r="Q60">
        <v>3.3946491689709299E-2</v>
      </c>
      <c r="R60">
        <v>3.2568438170381298E-2</v>
      </c>
      <c r="S60">
        <v>3.16446048331352E-2</v>
      </c>
      <c r="T60">
        <v>3.1036430472574501E-2</v>
      </c>
      <c r="U60">
        <v>3.0713217735064899E-2</v>
      </c>
      <c r="V60">
        <v>3.0579074398441399E-2</v>
      </c>
      <c r="W60">
        <v>3.0548398141422999E-2</v>
      </c>
      <c r="Y60">
        <f t="shared" si="3"/>
        <v>8.4045351796360919</v>
      </c>
      <c r="Z60">
        <f t="shared" si="4"/>
        <v>-8975718.4240373541</v>
      </c>
      <c r="AA60" s="77">
        <f t="shared" si="5"/>
        <v>-11418620.423883673</v>
      </c>
      <c r="AC60" s="77">
        <f t="shared" si="6"/>
        <v>-11408186.421089573</v>
      </c>
    </row>
    <row r="61" spans="1:29">
      <c r="A61" s="46">
        <v>44950</v>
      </c>
      <c r="B61">
        <v>141.557129</v>
      </c>
      <c r="C61">
        <v>33.526119000000001</v>
      </c>
      <c r="D61">
        <v>11.529411</v>
      </c>
      <c r="E61">
        <v>239.91272000000001</v>
      </c>
      <c r="G61">
        <f t="shared" si="1"/>
        <v>-4.7008300090629618E-3</v>
      </c>
      <c r="H61">
        <f t="shared" si="1"/>
        <v>8.6780996034763191E-3</v>
      </c>
      <c r="I61">
        <f t="shared" si="1"/>
        <v>3.9246584235743676E-3</v>
      </c>
      <c r="J61">
        <f t="shared" si="1"/>
        <v>-5.9081277557938572E-3</v>
      </c>
      <c r="K61" s="53">
        <f t="shared" si="2"/>
        <v>1993.8002621938676</v>
      </c>
      <c r="M61" s="47">
        <v>44951</v>
      </c>
      <c r="N61">
        <v>4.69921906434764E-2</v>
      </c>
      <c r="O61">
        <v>4.0706774786691102E-2</v>
      </c>
      <c r="P61">
        <v>3.6202595682394603E-2</v>
      </c>
      <c r="Q61">
        <v>3.3815107106834399E-2</v>
      </c>
      <c r="R61">
        <v>3.2462549580953098E-2</v>
      </c>
      <c r="S61">
        <v>3.1581633711582E-2</v>
      </c>
      <c r="T61">
        <v>3.1023615913404599E-2</v>
      </c>
      <c r="U61">
        <v>3.07407484349063E-2</v>
      </c>
      <c r="V61">
        <v>3.06309257832151E-2</v>
      </c>
      <c r="W61">
        <v>3.06061775779671E-2</v>
      </c>
      <c r="Y61">
        <f t="shared" si="3"/>
        <v>8.4062094703544759</v>
      </c>
      <c r="Z61">
        <f t="shared" si="4"/>
        <v>-8940192.7758519575</v>
      </c>
      <c r="AA61" s="77">
        <f t="shared" si="5"/>
        <v>-11383094.775698278</v>
      </c>
      <c r="AC61" s="77">
        <f t="shared" si="6"/>
        <v>-11381100.975436084</v>
      </c>
    </row>
    <row r="62" spans="1:29">
      <c r="A62" s="46">
        <v>44951</v>
      </c>
      <c r="B62">
        <v>140.891693</v>
      </c>
      <c r="C62">
        <v>33.817062</v>
      </c>
      <c r="D62">
        <v>11.57466</v>
      </c>
      <c r="E62">
        <v>238.495285</v>
      </c>
      <c r="G62">
        <f t="shared" si="1"/>
        <v>1.4803413569599133E-2</v>
      </c>
      <c r="H62">
        <f t="shared" si="1"/>
        <v>1.3478610294412885E-2</v>
      </c>
      <c r="I62">
        <f t="shared" si="1"/>
        <v>1.0164186248235341E-2</v>
      </c>
      <c r="J62">
        <f t="shared" si="1"/>
        <v>3.0713638636503893E-2</v>
      </c>
      <c r="K62" s="53">
        <f t="shared" si="2"/>
        <v>69159.848748751247</v>
      </c>
      <c r="M62" s="47">
        <v>44952</v>
      </c>
      <c r="N62">
        <v>4.7197713682266398E-2</v>
      </c>
      <c r="O62">
        <v>4.1065191675775201E-2</v>
      </c>
      <c r="P62">
        <v>3.6610035463418802E-2</v>
      </c>
      <c r="Q62">
        <v>3.4230518196198198E-2</v>
      </c>
      <c r="R62">
        <v>3.2860375732637802E-2</v>
      </c>
      <c r="S62">
        <v>3.1962133337268897E-2</v>
      </c>
      <c r="T62">
        <v>3.1389297877982503E-2</v>
      </c>
      <c r="U62">
        <v>3.1089080496044998E-2</v>
      </c>
      <c r="V62">
        <v>3.0964078199178999E-2</v>
      </c>
      <c r="W62">
        <v>3.0931911550308201E-2</v>
      </c>
      <c r="Y62">
        <f t="shared" si="3"/>
        <v>8.3903299181440332</v>
      </c>
      <c r="Z62">
        <f t="shared" si="4"/>
        <v>-8634037.5501097459</v>
      </c>
      <c r="AA62" s="77">
        <f t="shared" si="5"/>
        <v>-11076939.549956065</v>
      </c>
      <c r="AC62" s="77">
        <f t="shared" si="6"/>
        <v>-11007779.701207314</v>
      </c>
    </row>
    <row r="63" spans="1:29">
      <c r="A63" s="46">
        <v>44952</v>
      </c>
      <c r="B63">
        <v>142.97737100000001</v>
      </c>
      <c r="C63">
        <v>34.272869</v>
      </c>
      <c r="D63">
        <v>11.692307</v>
      </c>
      <c r="E63">
        <v>245.82034300000001</v>
      </c>
      <c r="G63">
        <f t="shared" si="1"/>
        <v>1.3684284347345921E-2</v>
      </c>
      <c r="H63">
        <f t="shared" si="1"/>
        <v>3.1127245285476057E-3</v>
      </c>
      <c r="I63">
        <f t="shared" si="1"/>
        <v>2.7089863446110307E-2</v>
      </c>
      <c r="J63">
        <f t="shared" si="1"/>
        <v>6.4518663534673948E-4</v>
      </c>
      <c r="K63" s="53">
        <f t="shared" si="2"/>
        <v>44532.058957350571</v>
      </c>
      <c r="M63" s="47">
        <v>44953</v>
      </c>
      <c r="N63">
        <v>4.7268330931576202E-2</v>
      </c>
      <c r="O63">
        <v>4.1311883754434099E-2</v>
      </c>
      <c r="P63">
        <v>3.69043187977477E-2</v>
      </c>
      <c r="Q63">
        <v>3.4570273103084297E-2</v>
      </c>
      <c r="R63">
        <v>3.32519881963141E-2</v>
      </c>
      <c r="S63">
        <v>3.23612701120079E-2</v>
      </c>
      <c r="T63">
        <v>3.1764878166661299E-2</v>
      </c>
      <c r="U63">
        <v>3.1436801374200997E-2</v>
      </c>
      <c r="V63">
        <v>3.1288253910770801E-2</v>
      </c>
      <c r="W63">
        <v>3.1240063945663001E-2</v>
      </c>
      <c r="Y63">
        <f t="shared" si="3"/>
        <v>8.3754620422114652</v>
      </c>
      <c r="Z63">
        <f t="shared" si="4"/>
        <v>-8345773.2057517217</v>
      </c>
      <c r="AA63" s="77">
        <f t="shared" si="5"/>
        <v>-10788675.205598041</v>
      </c>
      <c r="AC63" s="77">
        <f t="shared" si="6"/>
        <v>-10744143.14664069</v>
      </c>
    </row>
    <row r="64" spans="1:29">
      <c r="A64" s="46">
        <v>44953</v>
      </c>
      <c r="B64">
        <v>144.93391399999999</v>
      </c>
      <c r="C64">
        <v>34.379550999999999</v>
      </c>
      <c r="D64">
        <v>12.00905</v>
      </c>
      <c r="E64">
        <v>245.97894299999999</v>
      </c>
      <c r="G64">
        <f t="shared" si="1"/>
        <v>-2.0078137129450502E-2</v>
      </c>
      <c r="H64">
        <f t="shared" si="1"/>
        <v>-4.231410701088012E-3</v>
      </c>
      <c r="I64">
        <f t="shared" si="1"/>
        <v>-2.8635987026450982E-2</v>
      </c>
      <c r="J64">
        <f t="shared" si="1"/>
        <v>-2.1961696940863695E-2</v>
      </c>
      <c r="K64" s="53">
        <f t="shared" si="2"/>
        <v>-74907.231797853194</v>
      </c>
      <c r="M64" s="47">
        <v>44956</v>
      </c>
      <c r="N64">
        <v>4.75040325551759E-2</v>
      </c>
      <c r="O64">
        <v>4.1815391901457603E-2</v>
      </c>
      <c r="P64">
        <v>3.7503726639485799E-2</v>
      </c>
      <c r="Q64">
        <v>3.5167419625386102E-2</v>
      </c>
      <c r="R64">
        <v>3.3798954802976802E-2</v>
      </c>
      <c r="S64">
        <v>3.2826685869417997E-2</v>
      </c>
      <c r="T64">
        <v>3.2155807904518899E-2</v>
      </c>
      <c r="U64">
        <v>3.1781740591397697E-2</v>
      </c>
      <c r="V64">
        <v>3.1602471231920198E-2</v>
      </c>
      <c r="W64">
        <v>3.1523018329100497E-2</v>
      </c>
      <c r="Y64">
        <f t="shared" si="3"/>
        <v>8.3574861788944723</v>
      </c>
      <c r="Z64">
        <f t="shared" si="4"/>
        <v>-8063532.7910016878</v>
      </c>
      <c r="AA64" s="77">
        <f t="shared" si="5"/>
        <v>-10506434.790848007</v>
      </c>
      <c r="AC64" s="77">
        <f t="shared" si="6"/>
        <v>-10581342.022645861</v>
      </c>
    </row>
    <row r="65" spans="1:29">
      <c r="A65" s="46">
        <v>44956</v>
      </c>
      <c r="B65">
        <v>142.023911</v>
      </c>
      <c r="C65">
        <v>34.234076999999999</v>
      </c>
      <c r="D65">
        <v>11.665158999999999</v>
      </c>
      <c r="E65">
        <v>240.57682800000001</v>
      </c>
      <c r="G65">
        <f t="shared" si="1"/>
        <v>9.0208260776594162E-3</v>
      </c>
      <c r="H65">
        <f t="shared" si="1"/>
        <v>5.0990421035743694E-3</v>
      </c>
      <c r="I65">
        <f t="shared" si="1"/>
        <v>4.8099301518307769E-2</v>
      </c>
      <c r="J65">
        <f t="shared" si="1"/>
        <v>2.1012730286725567E-2</v>
      </c>
      <c r="K65" s="53">
        <f t="shared" si="2"/>
        <v>83231.899986267119</v>
      </c>
      <c r="M65" s="47">
        <v>44957</v>
      </c>
      <c r="N65">
        <v>4.7294523274737002E-2</v>
      </c>
      <c r="O65">
        <v>4.1326394514874097E-2</v>
      </c>
      <c r="P65">
        <v>3.6914096164974E-2</v>
      </c>
      <c r="Q65">
        <v>3.4585471204720601E-2</v>
      </c>
      <c r="R65">
        <v>3.3261219839113697E-2</v>
      </c>
      <c r="S65">
        <v>3.2419857539411102E-2</v>
      </c>
      <c r="T65">
        <v>3.1877975877634399E-2</v>
      </c>
      <c r="U65">
        <v>3.1554588651885797E-2</v>
      </c>
      <c r="V65">
        <v>3.1378979902543097E-2</v>
      </c>
      <c r="W65">
        <v>3.1299598455761399E-2</v>
      </c>
      <c r="Y65">
        <f t="shared" si="3"/>
        <v>8.3725852348564906</v>
      </c>
      <c r="Z65">
        <f t="shared" si="4"/>
        <v>-8290142.8730643597</v>
      </c>
      <c r="AA65" s="77">
        <f t="shared" si="5"/>
        <v>-10733044.872910678</v>
      </c>
      <c r="AC65" s="77">
        <f t="shared" si="6"/>
        <v>-10649812.972924411</v>
      </c>
    </row>
    <row r="66" spans="1:29">
      <c r="A66" s="46">
        <v>44957</v>
      </c>
      <c r="B66">
        <v>143.30508399999999</v>
      </c>
      <c r="C66">
        <v>34.408638000000003</v>
      </c>
      <c r="D66">
        <v>12.226245</v>
      </c>
      <c r="E66">
        <v>245.63200399999999</v>
      </c>
      <c r="G66">
        <f t="shared" si="1"/>
        <v>7.9008571670773353E-3</v>
      </c>
      <c r="H66">
        <f t="shared" si="1"/>
        <v>1.2401420829269538E-2</v>
      </c>
      <c r="I66">
        <f t="shared" si="1"/>
        <v>2.0725251293426616E-2</v>
      </c>
      <c r="J66">
        <f t="shared" si="1"/>
        <v>1.9934601030246801E-2</v>
      </c>
      <c r="K66" s="53">
        <f t="shared" si="2"/>
        <v>60962.130320020289</v>
      </c>
      <c r="M66" s="47">
        <v>44958</v>
      </c>
      <c r="N66">
        <v>4.6962658777657901E-2</v>
      </c>
      <c r="O66">
        <v>4.0459922110973899E-2</v>
      </c>
      <c r="P66">
        <v>3.58011619833064E-2</v>
      </c>
      <c r="Q66">
        <v>3.3401920893978601E-2</v>
      </c>
      <c r="R66">
        <v>3.2054035203903999E-2</v>
      </c>
      <c r="S66">
        <v>3.1248625575732301E-2</v>
      </c>
      <c r="T66">
        <v>3.0742655376785898E-2</v>
      </c>
      <c r="U66">
        <v>3.0404880663299699E-2</v>
      </c>
      <c r="V66">
        <v>3.0196696853534499E-2</v>
      </c>
      <c r="W66">
        <v>3.0102385902244701E-2</v>
      </c>
      <c r="Y66">
        <f t="shared" si="3"/>
        <v>8.4229913990800984</v>
      </c>
      <c r="Z66">
        <f t="shared" si="4"/>
        <v>-9382575.4186523389</v>
      </c>
      <c r="AA66" s="77">
        <f t="shared" si="5"/>
        <v>-11825477.418498658</v>
      </c>
      <c r="AC66" s="77">
        <f t="shared" si="6"/>
        <v>-11764515.288178638</v>
      </c>
    </row>
    <row r="67" spans="1:29">
      <c r="A67" s="46">
        <v>44958</v>
      </c>
      <c r="B67">
        <v>144.43731700000001</v>
      </c>
      <c r="C67">
        <v>34.835354000000002</v>
      </c>
      <c r="D67">
        <v>12.479637</v>
      </c>
      <c r="E67">
        <v>250.52858000000001</v>
      </c>
      <c r="G67">
        <f t="shared" si="1"/>
        <v>3.7062728048320004E-2</v>
      </c>
      <c r="H67">
        <f t="shared" si="1"/>
        <v>5.8463307133320708E-3</v>
      </c>
      <c r="I67">
        <f t="shared" si="1"/>
        <v>3.8433649953119486E-2</v>
      </c>
      <c r="J67">
        <f t="shared" si="1"/>
        <v>4.6884451266997029E-2</v>
      </c>
      <c r="K67" s="53">
        <f t="shared" si="2"/>
        <v>128227.15998176859</v>
      </c>
      <c r="M67" s="47">
        <v>44959</v>
      </c>
      <c r="N67">
        <v>4.6870503559174499E-2</v>
      </c>
      <c r="O67">
        <v>4.0248009878318503E-2</v>
      </c>
      <c r="P67">
        <v>3.5674960150206603E-2</v>
      </c>
      <c r="Q67">
        <v>3.3316162356439999E-2</v>
      </c>
      <c r="R67">
        <v>3.1998984590990397E-2</v>
      </c>
      <c r="S67">
        <v>3.1181948599791301E-2</v>
      </c>
      <c r="T67">
        <v>3.06809431986526E-2</v>
      </c>
      <c r="U67">
        <v>3.0411260771375698E-2</v>
      </c>
      <c r="V67">
        <v>3.0289598486310802E-2</v>
      </c>
      <c r="W67">
        <v>3.02536882680252E-2</v>
      </c>
      <c r="Y67">
        <f t="shared" si="3"/>
        <v>8.4232294878148863</v>
      </c>
      <c r="Z67">
        <f t="shared" si="4"/>
        <v>-9271687.2111315858</v>
      </c>
      <c r="AA67" s="77">
        <f t="shared" si="5"/>
        <v>-11714589.210977904</v>
      </c>
      <c r="AC67" s="77">
        <f t="shared" si="6"/>
        <v>-11586362.050996136</v>
      </c>
    </row>
    <row r="68" spans="1:29">
      <c r="A68" s="46">
        <v>44959</v>
      </c>
      <c r="B68">
        <v>149.790558</v>
      </c>
      <c r="C68">
        <v>35.039012999999997</v>
      </c>
      <c r="D68">
        <v>12.959275</v>
      </c>
      <c r="E68">
        <v>262.274475</v>
      </c>
      <c r="G68">
        <f t="shared" si="1"/>
        <v>2.4399808965261949E-2</v>
      </c>
      <c r="H68">
        <f t="shared" si="1"/>
        <v>8.3034016968459579E-3</v>
      </c>
      <c r="I68">
        <f t="shared" si="1"/>
        <v>-7.6117298228488894E-2</v>
      </c>
      <c r="J68">
        <f t="shared" si="1"/>
        <v>-2.3620670673346944E-2</v>
      </c>
      <c r="K68" s="53">
        <f t="shared" si="2"/>
        <v>-67034.758239727933</v>
      </c>
      <c r="M68" s="47">
        <v>44960</v>
      </c>
      <c r="N68">
        <v>4.8206483157362499E-2</v>
      </c>
      <c r="O68">
        <v>4.2127335344776203E-2</v>
      </c>
      <c r="P68">
        <v>3.7597664061476098E-2</v>
      </c>
      <c r="Q68">
        <v>3.51640520431344E-2</v>
      </c>
      <c r="R68">
        <v>3.3734016120353101E-2</v>
      </c>
      <c r="S68">
        <v>3.2801043824420499E-2</v>
      </c>
      <c r="T68">
        <v>3.2182982509617798E-2</v>
      </c>
      <c r="U68">
        <v>3.1795888180007802E-2</v>
      </c>
      <c r="V68">
        <v>3.15679189266364E-2</v>
      </c>
      <c r="W68">
        <v>3.1447080692809597E-2</v>
      </c>
      <c r="Y68">
        <f t="shared" si="3"/>
        <v>8.3569520820604648</v>
      </c>
      <c r="Z68">
        <f t="shared" si="4"/>
        <v>-8116716.3136814879</v>
      </c>
      <c r="AA68" s="77">
        <f t="shared" si="5"/>
        <v>-10559618.313527808</v>
      </c>
      <c r="AC68" s="77">
        <f t="shared" si="6"/>
        <v>-10626653.071767535</v>
      </c>
    </row>
    <row r="69" spans="1:29">
      <c r="A69" s="46">
        <v>44960</v>
      </c>
      <c r="B69">
        <v>153.44541899999999</v>
      </c>
      <c r="C69">
        <v>35.329956000000003</v>
      </c>
      <c r="D69">
        <v>11.972849999999999</v>
      </c>
      <c r="E69">
        <v>256.07937600000002</v>
      </c>
      <c r="G69">
        <f t="shared" ref="G69:J132" si="7">B70/B69-1</f>
        <v>-1.7928837614891502E-2</v>
      </c>
      <c r="H69">
        <f t="shared" si="7"/>
        <v>-1.6470159204275969E-3</v>
      </c>
      <c r="I69">
        <f t="shared" si="7"/>
        <v>-6.802640975206331E-3</v>
      </c>
      <c r="J69">
        <f t="shared" si="7"/>
        <v>-6.1157443620137864E-3</v>
      </c>
      <c r="K69" s="53">
        <f t="shared" ref="K69:K132" si="8">1000000*((1+G69-1)+(1+H69-1)+(1+I69-1)+(1+J69-1))</f>
        <v>-32494.238872539216</v>
      </c>
      <c r="M69" s="47">
        <v>44963</v>
      </c>
      <c r="N69">
        <v>4.9117812954222399E-2</v>
      </c>
      <c r="O69">
        <v>4.3496609214398699E-2</v>
      </c>
      <c r="P69">
        <v>3.89850822620183E-2</v>
      </c>
      <c r="Q69">
        <v>3.6482244630870797E-2</v>
      </c>
      <c r="R69">
        <v>3.4993874977410799E-2</v>
      </c>
      <c r="S69">
        <v>3.3997119914685098E-2</v>
      </c>
      <c r="T69">
        <v>3.33015710294539E-2</v>
      </c>
      <c r="U69">
        <v>3.28204798410444E-2</v>
      </c>
      <c r="V69">
        <v>3.2494159784910097E-2</v>
      </c>
      <c r="W69">
        <v>3.2282164954362001E-2</v>
      </c>
      <c r="Y69">
        <f t="shared" ref="Y69:Y132" si="9">EXP(-N$3*N69)+EXP(-O$3*O69)+EXP(-P$3*P69)+EXP(-Q$3*Q69)+EXP(-R$3*R69)+EXP(-S$3*S69)+EXP(-T$3*T69)+EXP(-U$3*U69)+EXP(-V$3*V69)+EXP(-W$3*W69)</f>
        <v>8.3092359291692084</v>
      </c>
      <c r="Z69">
        <f t="shared" ref="Z69:Z132" si="10">100*1000000*(1-EXP(-W$3*W69)-0.042*Y69)</f>
        <v>-7309089.5975440936</v>
      </c>
      <c r="AA69" s="77">
        <f t="shared" ref="AA69:AA132" si="11">Z69-Z$254</f>
        <v>-9751991.5973904133</v>
      </c>
      <c r="AC69" s="77">
        <f t="shared" ref="AC69:AC132" si="12">K69+AA69</f>
        <v>-9784485.8362629525</v>
      </c>
    </row>
    <row r="70" spans="1:29">
      <c r="A70" s="46">
        <v>44963</v>
      </c>
      <c r="B70">
        <v>150.694321</v>
      </c>
      <c r="C70">
        <v>35.271766999999997</v>
      </c>
      <c r="D70">
        <v>11.891403</v>
      </c>
      <c r="E70">
        <v>254.51326</v>
      </c>
      <c r="G70">
        <f t="shared" si="7"/>
        <v>1.9244719912172359E-2</v>
      </c>
      <c r="H70">
        <f t="shared" si="7"/>
        <v>1.0998144776812824E-2</v>
      </c>
      <c r="I70">
        <f t="shared" si="7"/>
        <v>2.3592085811909635E-2</v>
      </c>
      <c r="J70">
        <f t="shared" si="7"/>
        <v>4.2022073820436656E-2</v>
      </c>
      <c r="K70" s="53">
        <f t="shared" si="8"/>
        <v>95857.024321331468</v>
      </c>
      <c r="M70" s="47">
        <v>44964</v>
      </c>
      <c r="N70">
        <v>4.9351863546063197E-2</v>
      </c>
      <c r="O70">
        <v>4.37495847685734E-2</v>
      </c>
      <c r="P70">
        <v>3.92243857324013E-2</v>
      </c>
      <c r="Q70">
        <v>3.6738925678093601E-2</v>
      </c>
      <c r="R70">
        <v>3.5218871761908598E-2</v>
      </c>
      <c r="S70">
        <v>3.4272075640802799E-2</v>
      </c>
      <c r="T70">
        <v>3.3664379839565599E-2</v>
      </c>
      <c r="U70">
        <v>3.32422406043969E-2</v>
      </c>
      <c r="V70">
        <v>3.2937967625456401E-2</v>
      </c>
      <c r="W70">
        <v>3.2715354708260203E-2</v>
      </c>
      <c r="Y70">
        <f t="shared" si="9"/>
        <v>8.2940310010146518</v>
      </c>
      <c r="Z70">
        <f t="shared" si="10"/>
        <v>-6932233.3264123732</v>
      </c>
      <c r="AA70" s="77">
        <f t="shared" si="11"/>
        <v>-9375135.3262586929</v>
      </c>
      <c r="AC70" s="77">
        <f t="shared" si="12"/>
        <v>-9279278.3019373622</v>
      </c>
    </row>
    <row r="71" spans="1:29">
      <c r="A71" s="46">
        <v>44964</v>
      </c>
      <c r="B71">
        <v>153.594391</v>
      </c>
      <c r="C71">
        <v>35.659691000000002</v>
      </c>
      <c r="D71">
        <v>12.171946</v>
      </c>
      <c r="E71">
        <v>265.20843500000001</v>
      </c>
      <c r="G71">
        <f t="shared" si="7"/>
        <v>-1.7652760509984988E-2</v>
      </c>
      <c r="H71">
        <f t="shared" si="7"/>
        <v>-7.3429968868772288E-3</v>
      </c>
      <c r="I71">
        <f t="shared" si="7"/>
        <v>-2.2305389787303787E-3</v>
      </c>
      <c r="J71">
        <f t="shared" si="7"/>
        <v>-3.1021750873044818E-3</v>
      </c>
      <c r="K71" s="53">
        <f t="shared" si="8"/>
        <v>-30328.471462897076</v>
      </c>
      <c r="M71" s="47">
        <v>44965</v>
      </c>
      <c r="N71">
        <v>4.9325277632631899E-2</v>
      </c>
      <c r="O71">
        <v>4.3617787073323901E-2</v>
      </c>
      <c r="P71">
        <v>3.9050878313063302E-2</v>
      </c>
      <c r="Q71">
        <v>3.6518862753014102E-2</v>
      </c>
      <c r="R71">
        <v>3.5009426330342798E-2</v>
      </c>
      <c r="S71">
        <v>3.4037816032752501E-2</v>
      </c>
      <c r="T71">
        <v>3.3406527305193397E-2</v>
      </c>
      <c r="U71">
        <v>3.3009105338447302E-2</v>
      </c>
      <c r="V71">
        <v>3.2750589443556098E-2</v>
      </c>
      <c r="W71">
        <v>3.2561898159390402E-2</v>
      </c>
      <c r="Y71">
        <f t="shared" si="9"/>
        <v>8.3027649755678024</v>
      </c>
      <c r="Z71">
        <f t="shared" si="10"/>
        <v>-7079638.9868288953</v>
      </c>
      <c r="AA71" s="77">
        <f t="shared" si="11"/>
        <v>-9522540.986675214</v>
      </c>
      <c r="AC71" s="77">
        <f t="shared" si="12"/>
        <v>-9552869.458138112</v>
      </c>
    </row>
    <row r="72" spans="1:29">
      <c r="A72" s="46">
        <v>44965</v>
      </c>
      <c r="B72">
        <v>150.883026</v>
      </c>
      <c r="C72">
        <v>35.397841999999997</v>
      </c>
      <c r="D72">
        <v>12.144795999999999</v>
      </c>
      <c r="E72">
        <v>264.38571200000001</v>
      </c>
      <c r="G72">
        <f t="shared" si="7"/>
        <v>-6.9115196562932191E-3</v>
      </c>
      <c r="H72">
        <f t="shared" si="7"/>
        <v>-2.1369946789411509E-2</v>
      </c>
      <c r="I72">
        <f t="shared" si="7"/>
        <v>5.2160612660765437E-3</v>
      </c>
      <c r="J72">
        <f t="shared" si="7"/>
        <v>-1.1659752626874131E-2</v>
      </c>
      <c r="K72" s="53">
        <f t="shared" si="8"/>
        <v>-34725.157806502313</v>
      </c>
      <c r="M72" s="47">
        <v>44966</v>
      </c>
      <c r="N72">
        <v>4.9548010898521497E-2</v>
      </c>
      <c r="O72">
        <v>4.4226654876524399E-2</v>
      </c>
      <c r="P72">
        <v>3.9764483301354098E-2</v>
      </c>
      <c r="Q72">
        <v>3.7189906909891698E-2</v>
      </c>
      <c r="R72">
        <v>3.5600956276222902E-2</v>
      </c>
      <c r="S72">
        <v>3.4556449907315399E-2</v>
      </c>
      <c r="T72">
        <v>3.3862432764145703E-2</v>
      </c>
      <c r="U72">
        <v>3.3409595828139502E-2</v>
      </c>
      <c r="V72">
        <v>3.3109473125130101E-2</v>
      </c>
      <c r="W72">
        <v>3.2899388907295997E-2</v>
      </c>
      <c r="Y72">
        <f t="shared" si="9"/>
        <v>8.2823945705572175</v>
      </c>
      <c r="Z72">
        <f t="shared" si="10"/>
        <v>-6750798.6409885753</v>
      </c>
      <c r="AA72" s="77">
        <f t="shared" si="11"/>
        <v>-9193700.640834894</v>
      </c>
      <c r="AC72" s="77">
        <f t="shared" si="12"/>
        <v>-9228425.7986413967</v>
      </c>
    </row>
    <row r="73" spans="1:29">
      <c r="A73" s="46">
        <v>44966</v>
      </c>
      <c r="B73">
        <v>149.84019499999999</v>
      </c>
      <c r="C73">
        <v>34.641392000000003</v>
      </c>
      <c r="D73">
        <v>12.208144000000001</v>
      </c>
      <c r="E73">
        <v>261.30304000000001</v>
      </c>
      <c r="G73">
        <f t="shared" si="7"/>
        <v>2.4561233386009018E-3</v>
      </c>
      <c r="H73">
        <f t="shared" si="7"/>
        <v>-3.9192709115154489E-3</v>
      </c>
      <c r="I73">
        <f t="shared" si="7"/>
        <v>3.1520761878298664E-3</v>
      </c>
      <c r="J73">
        <f t="shared" si="7"/>
        <v>-1.9725832504665641E-3</v>
      </c>
      <c r="K73" s="53">
        <f t="shared" si="8"/>
        <v>-283.65463555124484</v>
      </c>
      <c r="M73" s="47">
        <v>44967</v>
      </c>
      <c r="N73">
        <v>4.9736139324362702E-2</v>
      </c>
      <c r="O73">
        <v>4.4427700415100101E-2</v>
      </c>
      <c r="P73">
        <v>4.0009506291241101E-2</v>
      </c>
      <c r="Q73">
        <v>3.7511288432398503E-2</v>
      </c>
      <c r="R73">
        <v>3.5966475778373398E-2</v>
      </c>
      <c r="S73">
        <v>3.4997975229047303E-2</v>
      </c>
      <c r="T73">
        <v>3.4374874908911203E-2</v>
      </c>
      <c r="U73">
        <v>3.39512685839473E-2</v>
      </c>
      <c r="V73">
        <v>3.36524246719304E-2</v>
      </c>
      <c r="W73">
        <v>3.3434354909474301E-2</v>
      </c>
      <c r="Y73">
        <f t="shared" si="9"/>
        <v>8.2628168894444585</v>
      </c>
      <c r="Z73">
        <f t="shared" si="10"/>
        <v>-6284613.4206840545</v>
      </c>
      <c r="AA73" s="77">
        <f t="shared" si="11"/>
        <v>-8727515.4205303751</v>
      </c>
      <c r="AC73" s="77">
        <f t="shared" si="12"/>
        <v>-8727799.0751659255</v>
      </c>
    </row>
    <row r="74" spans="1:29">
      <c r="A74" s="46">
        <v>44967</v>
      </c>
      <c r="B74">
        <v>150.20822100000001</v>
      </c>
      <c r="C74">
        <v>34.505623</v>
      </c>
      <c r="D74">
        <v>12.246625</v>
      </c>
      <c r="E74">
        <v>260.787598</v>
      </c>
      <c r="G74">
        <f t="shared" si="7"/>
        <v>1.8806800195043882E-2</v>
      </c>
      <c r="H74">
        <f t="shared" si="7"/>
        <v>1.9675054120888991E-3</v>
      </c>
      <c r="I74">
        <f t="shared" si="7"/>
        <v>2.8279791371092156E-2</v>
      </c>
      <c r="J74">
        <f t="shared" si="7"/>
        <v>3.1242919764919108E-2</v>
      </c>
      <c r="K74" s="53">
        <f t="shared" si="8"/>
        <v>80297.01674314405</v>
      </c>
      <c r="M74" s="47">
        <v>44970</v>
      </c>
      <c r="N74">
        <v>4.9935219599635303E-2</v>
      </c>
      <c r="O74">
        <v>4.4591303022080697E-2</v>
      </c>
      <c r="P74">
        <v>4.0189292970702097E-2</v>
      </c>
      <c r="Q74">
        <v>3.7619383941265697E-2</v>
      </c>
      <c r="R74">
        <v>3.6040672212219599E-2</v>
      </c>
      <c r="S74">
        <v>3.5020778346205698E-2</v>
      </c>
      <c r="T74">
        <v>3.4330948746552299E-2</v>
      </c>
      <c r="U74">
        <v>3.3844650806499101E-2</v>
      </c>
      <c r="V74">
        <v>3.3493888877888497E-2</v>
      </c>
      <c r="W74">
        <v>3.3237384341479798E-2</v>
      </c>
      <c r="Y74">
        <f t="shared" si="9"/>
        <v>8.2644152714094155</v>
      </c>
      <c r="Z74">
        <f t="shared" si="10"/>
        <v>-6432458.6474160338</v>
      </c>
      <c r="AA74" s="77">
        <f t="shared" si="11"/>
        <v>-8875360.6472623535</v>
      </c>
      <c r="AC74" s="77">
        <f t="shared" si="12"/>
        <v>-8795063.6305192094</v>
      </c>
    </row>
    <row r="75" spans="1:29">
      <c r="A75" s="46">
        <v>44970</v>
      </c>
      <c r="B75">
        <v>153.03315699999999</v>
      </c>
      <c r="C75">
        <v>34.573512999999998</v>
      </c>
      <c r="D75">
        <v>12.592957</v>
      </c>
      <c r="E75">
        <v>268.93536399999999</v>
      </c>
      <c r="G75">
        <f t="shared" si="7"/>
        <v>-4.2248687322054002E-3</v>
      </c>
      <c r="H75">
        <f t="shared" si="7"/>
        <v>-8.4174263691405571E-4</v>
      </c>
      <c r="I75">
        <f t="shared" si="7"/>
        <v>-9.1674258873432057E-3</v>
      </c>
      <c r="J75">
        <f t="shared" si="7"/>
        <v>3.1329461007589821E-3</v>
      </c>
      <c r="K75" s="53">
        <f t="shared" si="8"/>
        <v>-11101.09115570368</v>
      </c>
      <c r="M75" s="47">
        <v>44971</v>
      </c>
      <c r="N75">
        <v>5.0610048016584398E-2</v>
      </c>
      <c r="O75">
        <v>4.5834634429819401E-2</v>
      </c>
      <c r="P75">
        <v>4.1426639625454398E-2</v>
      </c>
      <c r="Q75">
        <v>3.8678543625604397E-2</v>
      </c>
      <c r="R75">
        <v>3.6928853191115399E-2</v>
      </c>
      <c r="S75">
        <v>3.5763800184579697E-2</v>
      </c>
      <c r="T75">
        <v>3.49562694011629E-2</v>
      </c>
      <c r="U75">
        <v>3.4380425798057501E-2</v>
      </c>
      <c r="V75">
        <v>3.3958921791472703E-2</v>
      </c>
      <c r="W75">
        <v>3.3641768248559203E-2</v>
      </c>
      <c r="Y75">
        <f t="shared" si="9"/>
        <v>8.2345936754326932</v>
      </c>
      <c r="Z75">
        <f t="shared" si="10"/>
        <v>-6017761.6956548048</v>
      </c>
      <c r="AA75" s="77">
        <f t="shared" si="11"/>
        <v>-8460663.6955011245</v>
      </c>
      <c r="AC75" s="77">
        <f t="shared" si="12"/>
        <v>-8471764.7866568286</v>
      </c>
    </row>
    <row r="76" spans="1:29">
      <c r="A76" s="46">
        <v>44971</v>
      </c>
      <c r="B76">
        <v>152.38661200000001</v>
      </c>
      <c r="C76">
        <v>34.544410999999997</v>
      </c>
      <c r="D76">
        <v>12.477512000000001</v>
      </c>
      <c r="E76">
        <v>269.77792399999998</v>
      </c>
      <c r="G76">
        <f t="shared" si="7"/>
        <v>1.3903340800043296E-2</v>
      </c>
      <c r="H76">
        <f t="shared" si="7"/>
        <v>-1.6842666676237794E-3</v>
      </c>
      <c r="I76">
        <f t="shared" si="7"/>
        <v>-3.0839481460728235E-3</v>
      </c>
      <c r="J76">
        <f t="shared" si="7"/>
        <v>-7.9929112361319943E-3</v>
      </c>
      <c r="K76" s="53">
        <f t="shared" si="8"/>
        <v>1142.2147502146984</v>
      </c>
      <c r="M76" s="47">
        <v>44972</v>
      </c>
      <c r="N76">
        <v>5.0414896953785399E-2</v>
      </c>
      <c r="O76">
        <v>4.59543757039311E-2</v>
      </c>
      <c r="P76">
        <v>4.1701243033050797E-2</v>
      </c>
      <c r="Q76">
        <v>3.9023015182064399E-2</v>
      </c>
      <c r="R76">
        <v>3.7304192266618602E-2</v>
      </c>
      <c r="S76">
        <v>3.6177854325465997E-2</v>
      </c>
      <c r="T76">
        <v>3.5394620336227499E-2</v>
      </c>
      <c r="U76">
        <v>3.4809447314812801E-2</v>
      </c>
      <c r="V76">
        <v>3.4368611747604701E-2</v>
      </c>
      <c r="W76">
        <v>3.4046384583408397E-2</v>
      </c>
      <c r="Y76">
        <f t="shared" si="9"/>
        <v>8.21849625467717</v>
      </c>
      <c r="Z76">
        <f t="shared" si="10"/>
        <v>-5661709.0317920446</v>
      </c>
      <c r="AA76" s="77">
        <f t="shared" si="11"/>
        <v>-8104611.0316383643</v>
      </c>
      <c r="AC76" s="77">
        <f t="shared" si="12"/>
        <v>-8103468.8168881498</v>
      </c>
    </row>
    <row r="77" spans="1:29">
      <c r="A77" s="46">
        <v>44972</v>
      </c>
      <c r="B77">
        <v>154.50529499999999</v>
      </c>
      <c r="C77">
        <v>34.486229000000002</v>
      </c>
      <c r="D77">
        <v>12.439031999999999</v>
      </c>
      <c r="E77">
        <v>267.62161300000002</v>
      </c>
      <c r="G77">
        <f t="shared" si="7"/>
        <v>-1.0429344832486143E-2</v>
      </c>
      <c r="H77">
        <f t="shared" si="7"/>
        <v>-7.8741285398296057E-3</v>
      </c>
      <c r="I77">
        <f t="shared" si="7"/>
        <v>-1.546904936010951E-3</v>
      </c>
      <c r="J77">
        <f t="shared" si="7"/>
        <v>-2.662272646865782E-2</v>
      </c>
      <c r="K77" s="53">
        <f t="shared" si="8"/>
        <v>-46473.104776984517</v>
      </c>
      <c r="M77" s="47">
        <v>44973</v>
      </c>
      <c r="N77">
        <v>5.0283580938307801E-2</v>
      </c>
      <c r="O77">
        <v>4.5637636458310302E-2</v>
      </c>
      <c r="P77">
        <v>4.1533030567162198E-2</v>
      </c>
      <c r="Q77">
        <v>3.8949063265691503E-2</v>
      </c>
      <c r="R77">
        <v>3.7356722720551599E-2</v>
      </c>
      <c r="S77">
        <v>3.6301432628600902E-2</v>
      </c>
      <c r="T77">
        <v>3.5576140852397298E-2</v>
      </c>
      <c r="U77">
        <v>3.5084672736418902E-2</v>
      </c>
      <c r="V77">
        <v>3.4744044406410601E-2</v>
      </c>
      <c r="W77">
        <v>3.4494738160212403E-2</v>
      </c>
      <c r="Y77">
        <f t="shared" si="9"/>
        <v>8.2107688268139771</v>
      </c>
      <c r="Z77">
        <f t="shared" si="10"/>
        <v>-5310991.0594770219</v>
      </c>
      <c r="AA77" s="77">
        <f t="shared" si="11"/>
        <v>-7753893.0593233416</v>
      </c>
      <c r="AC77" s="77">
        <f t="shared" si="12"/>
        <v>-7800366.1641003257</v>
      </c>
    </row>
    <row r="78" spans="1:29">
      <c r="A78" s="46">
        <v>44973</v>
      </c>
      <c r="B78">
        <v>152.89390599999999</v>
      </c>
      <c r="C78">
        <v>34.214680000000001</v>
      </c>
      <c r="D78">
        <v>12.419790000000001</v>
      </c>
      <c r="E78">
        <v>260.49679600000002</v>
      </c>
      <c r="G78">
        <f t="shared" si="7"/>
        <v>-7.5466644170891772E-3</v>
      </c>
      <c r="H78">
        <f t="shared" si="7"/>
        <v>1.9840021885342285E-3</v>
      </c>
      <c r="I78">
        <f t="shared" si="7"/>
        <v>-1.5491405249202783E-3</v>
      </c>
      <c r="J78">
        <f t="shared" si="7"/>
        <v>-1.5601761950269855E-2</v>
      </c>
      <c r="K78" s="53">
        <f t="shared" si="8"/>
        <v>-22713.56470374508</v>
      </c>
      <c r="M78" s="47">
        <v>44974</v>
      </c>
      <c r="N78">
        <v>5.0677749103665903E-2</v>
      </c>
      <c r="O78">
        <v>4.5672404672362797E-2</v>
      </c>
      <c r="P78">
        <v>4.14174542810564E-2</v>
      </c>
      <c r="Q78">
        <v>3.8776381384393398E-2</v>
      </c>
      <c r="R78">
        <v>3.7171613286613801E-2</v>
      </c>
      <c r="S78">
        <v>3.6147586464525303E-2</v>
      </c>
      <c r="T78">
        <v>3.5460348499960402E-2</v>
      </c>
      <c r="U78">
        <v>3.4984974897694497E-2</v>
      </c>
      <c r="V78">
        <v>3.4641539410397403E-2</v>
      </c>
      <c r="W78">
        <v>3.4377861508204502E-2</v>
      </c>
      <c r="Y78">
        <f t="shared" si="9"/>
        <v>8.2154771576590413</v>
      </c>
      <c r="Z78">
        <f t="shared" si="10"/>
        <v>-5413593.2217802554</v>
      </c>
      <c r="AA78" s="77">
        <f t="shared" si="11"/>
        <v>-7856495.2216265751</v>
      </c>
      <c r="AC78" s="77">
        <f t="shared" si="12"/>
        <v>-7879208.7863303199</v>
      </c>
    </row>
    <row r="79" spans="1:29">
      <c r="A79" s="46">
        <v>44974</v>
      </c>
      <c r="B79">
        <v>151.74006700000001</v>
      </c>
      <c r="C79">
        <v>34.282561999999999</v>
      </c>
      <c r="D79">
        <v>12.400550000000001</v>
      </c>
      <c r="E79">
        <v>256.43258700000001</v>
      </c>
      <c r="G79">
        <f t="shared" si="7"/>
        <v>-2.6679841916769531E-2</v>
      </c>
      <c r="H79">
        <f t="shared" si="7"/>
        <v>-2.3479225385780622E-2</v>
      </c>
      <c r="I79">
        <f t="shared" si="7"/>
        <v>-5.3529803113571695E-2</v>
      </c>
      <c r="J79">
        <f t="shared" si="7"/>
        <v>-2.0886592701262363E-2</v>
      </c>
      <c r="K79" s="53">
        <f t="shared" si="8"/>
        <v>-124575.46311738421</v>
      </c>
      <c r="M79" s="47">
        <v>44978</v>
      </c>
      <c r="N79">
        <v>5.1398383459212903E-2</v>
      </c>
      <c r="O79">
        <v>4.6649432866008998E-2</v>
      </c>
      <c r="P79">
        <v>4.2501949221341102E-2</v>
      </c>
      <c r="Q79">
        <v>3.9995165622354299E-2</v>
      </c>
      <c r="R79">
        <v>3.8440922058549001E-2</v>
      </c>
      <c r="S79">
        <v>3.7417274700332799E-2</v>
      </c>
      <c r="T79">
        <v>3.6704416708019098E-2</v>
      </c>
      <c r="U79">
        <v>3.6187622162044901E-2</v>
      </c>
      <c r="V79">
        <v>3.5812881013609903E-2</v>
      </c>
      <c r="W79">
        <v>3.5549381686236899E-2</v>
      </c>
      <c r="Y79">
        <f t="shared" si="9"/>
        <v>8.1646758584996544</v>
      </c>
      <c r="Z79">
        <f t="shared" si="10"/>
        <v>-4374366.3474143157</v>
      </c>
      <c r="AA79" s="77">
        <f t="shared" si="11"/>
        <v>-6817268.3472606353</v>
      </c>
      <c r="AC79" s="77">
        <f t="shared" si="12"/>
        <v>-6941843.8103780197</v>
      </c>
    </row>
    <row r="80" spans="1:29">
      <c r="A80" s="46">
        <v>44978</v>
      </c>
      <c r="B80">
        <v>147.691666</v>
      </c>
      <c r="C80">
        <v>33.477634000000002</v>
      </c>
      <c r="D80">
        <v>11.736751</v>
      </c>
      <c r="E80">
        <v>251.076584</v>
      </c>
      <c r="G80">
        <f t="shared" si="7"/>
        <v>2.8960266451323324E-3</v>
      </c>
      <c r="H80">
        <f t="shared" si="7"/>
        <v>-6.6629559305177999E-3</v>
      </c>
      <c r="I80">
        <f t="shared" si="7"/>
        <v>8.1956241552716413E-4</v>
      </c>
      <c r="J80">
        <f t="shared" si="7"/>
        <v>-4.590949827483759E-3</v>
      </c>
      <c r="K80" s="53">
        <f t="shared" si="8"/>
        <v>-7538.3166973420621</v>
      </c>
      <c r="M80" s="47">
        <v>44979</v>
      </c>
      <c r="N80">
        <v>5.1485759074239801E-2</v>
      </c>
      <c r="O80">
        <v>4.6671625155120001E-2</v>
      </c>
      <c r="P80">
        <v>4.2421819753074401E-2</v>
      </c>
      <c r="Q80">
        <v>3.9921420102783899E-2</v>
      </c>
      <c r="R80">
        <v>3.8326795135955098E-2</v>
      </c>
      <c r="S80">
        <v>3.7282636010183598E-2</v>
      </c>
      <c r="T80">
        <v>3.6569964482846301E-2</v>
      </c>
      <c r="U80">
        <v>3.6054654828411303E-2</v>
      </c>
      <c r="V80">
        <v>3.5667376547101899E-2</v>
      </c>
      <c r="W80">
        <v>3.5366694200292703E-2</v>
      </c>
      <c r="Y80">
        <f t="shared" si="9"/>
        <v>8.1698879898529029</v>
      </c>
      <c r="Z80">
        <f t="shared" si="10"/>
        <v>-4524406.6933024405</v>
      </c>
      <c r="AA80" s="77">
        <f t="shared" si="11"/>
        <v>-6967308.6931487601</v>
      </c>
      <c r="AC80" s="77">
        <f t="shared" si="12"/>
        <v>-6974847.0098461024</v>
      </c>
    </row>
    <row r="81" spans="1:29">
      <c r="A81" s="46">
        <v>44979</v>
      </c>
      <c r="B81">
        <v>148.11938499999999</v>
      </c>
      <c r="C81">
        <v>33.254573999999998</v>
      </c>
      <c r="D81">
        <v>11.746370000000001</v>
      </c>
      <c r="E81">
        <v>249.92390399999999</v>
      </c>
      <c r="G81">
        <f t="shared" si="7"/>
        <v>3.2905618666998482E-3</v>
      </c>
      <c r="H81">
        <f t="shared" si="7"/>
        <v>-8.7479695274406133E-4</v>
      </c>
      <c r="I81">
        <f t="shared" si="7"/>
        <v>-1.1465925217748141E-2</v>
      </c>
      <c r="J81">
        <f t="shared" si="7"/>
        <v>1.2961709336934746E-2</v>
      </c>
      <c r="K81" s="53">
        <f t="shared" si="8"/>
        <v>3911.5490331423921</v>
      </c>
      <c r="M81" s="47">
        <v>44980</v>
      </c>
      <c r="N81">
        <v>5.1375293987070303E-2</v>
      </c>
      <c r="O81">
        <v>4.6551363428037E-2</v>
      </c>
      <c r="P81">
        <v>4.2163009691649697E-2</v>
      </c>
      <c r="Q81">
        <v>3.9594703906012302E-2</v>
      </c>
      <c r="R81">
        <v>3.7963641318404302E-2</v>
      </c>
      <c r="S81">
        <v>3.6896476395948903E-2</v>
      </c>
      <c r="T81">
        <v>3.6164961439752702E-2</v>
      </c>
      <c r="U81">
        <v>3.5631825908316997E-2</v>
      </c>
      <c r="V81">
        <v>3.5229120899924402E-2</v>
      </c>
      <c r="W81">
        <v>3.4917054027342298E-2</v>
      </c>
      <c r="Y81">
        <f t="shared" si="9"/>
        <v>8.1861340138092515</v>
      </c>
      <c r="Z81">
        <f t="shared" si="10"/>
        <v>-4909047.1169874473</v>
      </c>
      <c r="AA81" s="77">
        <f t="shared" si="11"/>
        <v>-7351949.1168337669</v>
      </c>
      <c r="AC81" s="77">
        <f t="shared" si="12"/>
        <v>-7348037.5678006243</v>
      </c>
    </row>
    <row r="82" spans="1:29">
      <c r="A82" s="46">
        <v>44980</v>
      </c>
      <c r="B82">
        <v>148.60678100000001</v>
      </c>
      <c r="C82">
        <v>33.225482999999997</v>
      </c>
      <c r="D82">
        <v>11.611687</v>
      </c>
      <c r="E82">
        <v>253.16334499999999</v>
      </c>
      <c r="G82">
        <f t="shared" si="7"/>
        <v>-1.8005369485797673E-2</v>
      </c>
      <c r="H82">
        <f t="shared" si="7"/>
        <v>-1.4594821691530369E-3</v>
      </c>
      <c r="I82">
        <f t="shared" si="7"/>
        <v>-1.5741554177269856E-2</v>
      </c>
      <c r="J82">
        <f t="shared" si="7"/>
        <v>-2.178429108684754E-2</v>
      </c>
      <c r="K82" s="53">
        <f t="shared" si="8"/>
        <v>-56990.696919068105</v>
      </c>
      <c r="M82" s="47">
        <v>44981</v>
      </c>
      <c r="N82">
        <v>5.1848915426605399E-2</v>
      </c>
      <c r="O82">
        <v>4.7748603997364802E-2</v>
      </c>
      <c r="P82">
        <v>4.3466519212814997E-2</v>
      </c>
      <c r="Q82">
        <v>4.0793143218322898E-2</v>
      </c>
      <c r="R82">
        <v>3.9021180624975303E-2</v>
      </c>
      <c r="S82">
        <v>3.7839308775184002E-2</v>
      </c>
      <c r="T82">
        <v>3.7015498054170697E-2</v>
      </c>
      <c r="U82">
        <v>3.6401998045869702E-2</v>
      </c>
      <c r="V82">
        <v>3.5932359918679498E-2</v>
      </c>
      <c r="W82">
        <v>3.5569498363199899E-2</v>
      </c>
      <c r="Y82">
        <f t="shared" si="9"/>
        <v>8.1486926851725414</v>
      </c>
      <c r="Z82">
        <f t="shared" si="10"/>
        <v>-4293140.1214550361</v>
      </c>
      <c r="AA82" s="77">
        <f t="shared" si="11"/>
        <v>-6736042.1213013558</v>
      </c>
      <c r="AC82" s="77">
        <f t="shared" si="12"/>
        <v>-6793032.8182204235</v>
      </c>
    </row>
    <row r="83" spans="1:29">
      <c r="A83" s="46">
        <v>44981</v>
      </c>
      <c r="B83">
        <v>145.931061</v>
      </c>
      <c r="C83">
        <v>33.176991000000001</v>
      </c>
      <c r="D83">
        <v>11.428901</v>
      </c>
      <c r="E83">
        <v>247.64836099999999</v>
      </c>
      <c r="G83">
        <f t="shared" si="7"/>
        <v>8.2476135769342651E-3</v>
      </c>
      <c r="H83">
        <f t="shared" si="7"/>
        <v>0</v>
      </c>
      <c r="I83">
        <f t="shared" si="7"/>
        <v>1.515158806607908E-2</v>
      </c>
      <c r="J83">
        <f t="shared" si="7"/>
        <v>3.7717471507916489E-3</v>
      </c>
      <c r="K83" s="53">
        <f t="shared" si="8"/>
        <v>27170.948793804993</v>
      </c>
      <c r="M83" s="47">
        <v>44984</v>
      </c>
      <c r="N83">
        <v>5.1888119650751997E-2</v>
      </c>
      <c r="O83">
        <v>4.7662724254855501E-2</v>
      </c>
      <c r="P83">
        <v>4.3239605759269502E-2</v>
      </c>
      <c r="Q83">
        <v>4.0481918548570799E-2</v>
      </c>
      <c r="R83">
        <v>3.8636319470871698E-2</v>
      </c>
      <c r="S83">
        <v>3.74516112064327E-2</v>
      </c>
      <c r="T83">
        <v>3.6661543162086002E-2</v>
      </c>
      <c r="U83">
        <v>3.6071036257835497E-2</v>
      </c>
      <c r="V83">
        <v>3.5633695202970599E-2</v>
      </c>
      <c r="W83">
        <v>3.5336893499554198E-2</v>
      </c>
      <c r="Y83">
        <f t="shared" si="9"/>
        <v>8.1613835577183043</v>
      </c>
      <c r="Z83">
        <f t="shared" si="10"/>
        <v>-4509614.5296779796</v>
      </c>
      <c r="AA83" s="77">
        <f t="shared" si="11"/>
        <v>-6952516.5295242993</v>
      </c>
      <c r="AC83" s="77">
        <f t="shared" si="12"/>
        <v>-6925345.5807304941</v>
      </c>
    </row>
    <row r="84" spans="1:29">
      <c r="A84" s="46">
        <v>44984</v>
      </c>
      <c r="B84">
        <v>147.13464400000001</v>
      </c>
      <c r="C84">
        <v>33.176991000000001</v>
      </c>
      <c r="D84">
        <v>11.602067</v>
      </c>
      <c r="E84">
        <v>248.58242799999999</v>
      </c>
      <c r="G84">
        <f t="shared" si="7"/>
        <v>-3.4478215749106367E-3</v>
      </c>
      <c r="H84">
        <f t="shared" si="7"/>
        <v>2.6307388756261485E-3</v>
      </c>
      <c r="I84">
        <f t="shared" si="7"/>
        <v>8.2916259663035063E-4</v>
      </c>
      <c r="J84">
        <f t="shared" si="7"/>
        <v>-2.9581817424360057E-3</v>
      </c>
      <c r="K84" s="53">
        <f t="shared" si="8"/>
        <v>-2946.1018450901433</v>
      </c>
      <c r="M84" s="47">
        <v>44985</v>
      </c>
      <c r="N84">
        <v>5.1880545498091103E-2</v>
      </c>
      <c r="O84">
        <v>4.77246415083026E-2</v>
      </c>
      <c r="P84">
        <v>4.3264885932663297E-2</v>
      </c>
      <c r="Q84">
        <v>4.0470305275981201E-2</v>
      </c>
      <c r="R84">
        <v>3.8627019648813203E-2</v>
      </c>
      <c r="S84">
        <v>3.74198276557305E-2</v>
      </c>
      <c r="T84">
        <v>3.6603970475433699E-2</v>
      </c>
      <c r="U84">
        <v>3.6007085331231002E-2</v>
      </c>
      <c r="V84">
        <v>3.5578088913768902E-2</v>
      </c>
      <c r="W84">
        <v>3.5296904371233499E-2</v>
      </c>
      <c r="Y84">
        <f t="shared" si="9"/>
        <v>8.1627812115767941</v>
      </c>
      <c r="Z84">
        <f t="shared" si="10"/>
        <v>-4543575.3781812359</v>
      </c>
      <c r="AA84" s="77">
        <f t="shared" si="11"/>
        <v>-6986477.3780275555</v>
      </c>
      <c r="AC84" s="77">
        <f t="shared" si="12"/>
        <v>-6989423.4798726458</v>
      </c>
    </row>
    <row r="85" spans="1:29">
      <c r="A85" s="46">
        <v>44985</v>
      </c>
      <c r="B85">
        <v>146.62735000000001</v>
      </c>
      <c r="C85">
        <v>33.264271000000001</v>
      </c>
      <c r="D85">
        <v>11.611687</v>
      </c>
      <c r="E85">
        <v>247.84707599999999</v>
      </c>
      <c r="G85">
        <f t="shared" si="7"/>
        <v>-1.42459916243457E-2</v>
      </c>
      <c r="H85">
        <f t="shared" si="7"/>
        <v>-4.6646745993621508E-3</v>
      </c>
      <c r="I85">
        <f t="shared" si="7"/>
        <v>2.0712494231027945E-2</v>
      </c>
      <c r="J85">
        <f t="shared" si="7"/>
        <v>-1.2629267411651823E-2</v>
      </c>
      <c r="K85" s="53">
        <f t="shared" si="8"/>
        <v>-10827.43940433173</v>
      </c>
      <c r="M85" s="47">
        <v>44986</v>
      </c>
      <c r="N85">
        <v>5.2365905217986203E-2</v>
      </c>
      <c r="O85">
        <v>4.8532318494020198E-2</v>
      </c>
      <c r="P85">
        <v>4.4187692679862597E-2</v>
      </c>
      <c r="Q85">
        <v>4.1436392688516399E-2</v>
      </c>
      <c r="R85">
        <v>3.9540817642192902E-2</v>
      </c>
      <c r="S85">
        <v>3.8331495394039503E-2</v>
      </c>
      <c r="T85">
        <v>3.7526849495084301E-2</v>
      </c>
      <c r="U85">
        <v>3.69178542687481E-2</v>
      </c>
      <c r="V85">
        <v>3.6452562614481002E-2</v>
      </c>
      <c r="W85">
        <v>3.6120003504618199E-2</v>
      </c>
      <c r="Y85">
        <f t="shared" si="9"/>
        <v>8.1251515687212539</v>
      </c>
      <c r="Z85">
        <f t="shared" si="10"/>
        <v>-3809595.8070555213</v>
      </c>
      <c r="AA85" s="77">
        <f t="shared" si="11"/>
        <v>-6252497.8069018405</v>
      </c>
      <c r="AC85" s="77">
        <f t="shared" si="12"/>
        <v>-6263325.2463061726</v>
      </c>
    </row>
    <row r="86" spans="1:29">
      <c r="A86" s="46">
        <v>44986</v>
      </c>
      <c r="B86">
        <v>144.538498</v>
      </c>
      <c r="C86">
        <v>33.109104000000002</v>
      </c>
      <c r="D86">
        <v>11.852194000000001</v>
      </c>
      <c r="E86">
        <v>244.716949</v>
      </c>
      <c r="G86">
        <f t="shared" si="7"/>
        <v>4.1291213639149671E-3</v>
      </c>
      <c r="H86">
        <f t="shared" si="7"/>
        <v>-1.2676875822432598E-2</v>
      </c>
      <c r="I86">
        <f t="shared" si="7"/>
        <v>1.8668864178227107E-2</v>
      </c>
      <c r="J86">
        <f t="shared" si="7"/>
        <v>1.9653232110212304E-2</v>
      </c>
      <c r="K86" s="53">
        <f t="shared" si="8"/>
        <v>29774.341829921781</v>
      </c>
      <c r="M86" s="47">
        <v>44987</v>
      </c>
      <c r="N86">
        <v>5.2225787535014397E-2</v>
      </c>
      <c r="O86">
        <v>4.8678412253771799E-2</v>
      </c>
      <c r="P86">
        <v>4.4583946508887903E-2</v>
      </c>
      <c r="Q86">
        <v>4.1963912285635098E-2</v>
      </c>
      <c r="R86">
        <v>4.01910985473376E-2</v>
      </c>
      <c r="S86">
        <v>3.9022519905869503E-2</v>
      </c>
      <c r="T86">
        <v>3.8218902049521698E-2</v>
      </c>
      <c r="U86">
        <v>3.7617098898957702E-2</v>
      </c>
      <c r="V86">
        <v>3.7163242096310799E-2</v>
      </c>
      <c r="W86">
        <v>3.6837873581092598E-2</v>
      </c>
      <c r="Y86">
        <f t="shared" si="9"/>
        <v>8.0987966618307805</v>
      </c>
      <c r="Z86">
        <f t="shared" si="10"/>
        <v>-3200456.1556220669</v>
      </c>
      <c r="AA86" s="77">
        <f t="shared" si="11"/>
        <v>-5643358.1554683866</v>
      </c>
      <c r="AC86" s="77">
        <f t="shared" si="12"/>
        <v>-5613583.8136384645</v>
      </c>
    </row>
    <row r="87" spans="1:29">
      <c r="A87" s="46">
        <v>44987</v>
      </c>
      <c r="B87">
        <v>145.13531499999999</v>
      </c>
      <c r="C87">
        <v>32.689383999999997</v>
      </c>
      <c r="D87">
        <v>12.073461</v>
      </c>
      <c r="E87">
        <v>249.52642800000001</v>
      </c>
      <c r="G87">
        <f t="shared" si="7"/>
        <v>3.5090143291451881E-2</v>
      </c>
      <c r="H87">
        <f t="shared" si="7"/>
        <v>2.0005913846525836E-2</v>
      </c>
      <c r="I87">
        <f t="shared" si="7"/>
        <v>4.2230972543829903E-2</v>
      </c>
      <c r="J87">
        <f t="shared" si="7"/>
        <v>1.6646036386975371E-2</v>
      </c>
      <c r="K87" s="53">
        <f t="shared" si="8"/>
        <v>113973.06606878299</v>
      </c>
      <c r="M87" s="47">
        <v>44988</v>
      </c>
      <c r="N87">
        <v>5.21908137626843E-2</v>
      </c>
      <c r="O87">
        <v>4.8237690743437998E-2</v>
      </c>
      <c r="P87">
        <v>4.4000799556475199E-2</v>
      </c>
      <c r="Q87">
        <v>4.1289958887493199E-2</v>
      </c>
      <c r="R87">
        <v>3.9457860234210398E-2</v>
      </c>
      <c r="S87">
        <v>3.8241658643029301E-2</v>
      </c>
      <c r="T87">
        <v>3.7391456716295998E-2</v>
      </c>
      <c r="U87">
        <v>3.6746559826082E-2</v>
      </c>
      <c r="V87">
        <v>3.6250595004037801E-2</v>
      </c>
      <c r="W87">
        <v>3.5881854059315002E-2</v>
      </c>
      <c r="Y87">
        <f t="shared" si="9"/>
        <v>8.1323308834760741</v>
      </c>
      <c r="Z87">
        <f t="shared" si="10"/>
        <v>-4005898.6551686162</v>
      </c>
      <c r="AA87" s="77">
        <f t="shared" si="11"/>
        <v>-6448800.6550149359</v>
      </c>
      <c r="AC87" s="77">
        <f t="shared" si="12"/>
        <v>-6334827.5889461525</v>
      </c>
    </row>
    <row r="88" spans="1:29">
      <c r="A88" s="46">
        <v>44988</v>
      </c>
      <c r="B88">
        <v>150.22813400000001</v>
      </c>
      <c r="C88">
        <v>33.343364999999999</v>
      </c>
      <c r="D88">
        <v>12.583335</v>
      </c>
      <c r="E88">
        <v>253.68005400000001</v>
      </c>
      <c r="G88">
        <f t="shared" si="7"/>
        <v>1.8539310353145932E-2</v>
      </c>
      <c r="H88">
        <f t="shared" si="7"/>
        <v>-2.0491333133294543E-3</v>
      </c>
      <c r="I88">
        <f t="shared" si="7"/>
        <v>-7.645270510560076E-3</v>
      </c>
      <c r="J88">
        <f t="shared" si="7"/>
        <v>6.1891070079951316E-3</v>
      </c>
      <c r="K88" s="53">
        <f t="shared" si="8"/>
        <v>15034.013537251534</v>
      </c>
      <c r="M88" s="47">
        <v>44991</v>
      </c>
      <c r="N88">
        <v>5.2474844906900298E-2</v>
      </c>
      <c r="O88">
        <v>4.8391711582902799E-2</v>
      </c>
      <c r="P88">
        <v>4.4088114808084E-2</v>
      </c>
      <c r="Q88">
        <v>4.1339541049919201E-2</v>
      </c>
      <c r="R88">
        <v>3.94732208052841E-2</v>
      </c>
      <c r="S88">
        <v>3.8236575642392197E-2</v>
      </c>
      <c r="T88">
        <v>3.7385262210650798E-2</v>
      </c>
      <c r="U88">
        <v>3.6758748167967099E-2</v>
      </c>
      <c r="V88">
        <v>3.6288942879262799E-2</v>
      </c>
      <c r="W88">
        <v>3.5943715092277603E-2</v>
      </c>
      <c r="Y88">
        <f t="shared" si="9"/>
        <v>8.130624952148537</v>
      </c>
      <c r="Z88">
        <f t="shared" si="10"/>
        <v>-3955537.1069946834</v>
      </c>
      <c r="AA88" s="77">
        <f t="shared" si="11"/>
        <v>-6398439.1068410035</v>
      </c>
      <c r="AC88" s="77">
        <f t="shared" si="12"/>
        <v>-6383405.0933037521</v>
      </c>
    </row>
    <row r="89" spans="1:29">
      <c r="A89" s="46">
        <v>44991</v>
      </c>
      <c r="B89">
        <v>153.01326</v>
      </c>
      <c r="C89">
        <v>33.275039999999997</v>
      </c>
      <c r="D89">
        <v>12.487132000000001</v>
      </c>
      <c r="E89">
        <v>255.25010700000001</v>
      </c>
      <c r="G89">
        <f t="shared" si="7"/>
        <v>-1.4496390704962447E-2</v>
      </c>
      <c r="H89">
        <f t="shared" si="7"/>
        <v>-3.1974176439757751E-2</v>
      </c>
      <c r="I89">
        <f t="shared" si="7"/>
        <v>-1.1556216431443223E-2</v>
      </c>
      <c r="J89">
        <f t="shared" si="7"/>
        <v>-1.0589029841229447E-2</v>
      </c>
      <c r="K89" s="53">
        <f t="shared" si="8"/>
        <v>-68615.81341739287</v>
      </c>
      <c r="M89" s="47">
        <v>44992</v>
      </c>
      <c r="N89">
        <v>5.4020609045738001E-2</v>
      </c>
      <c r="O89">
        <v>4.9652467534336102E-2</v>
      </c>
      <c r="P89">
        <v>4.5019520590859501E-2</v>
      </c>
      <c r="Q89">
        <v>4.1962867241828801E-2</v>
      </c>
      <c r="R89">
        <v>3.9852547327062997E-2</v>
      </c>
      <c r="S89">
        <v>3.84245607208729E-2</v>
      </c>
      <c r="T89">
        <v>3.7432307111962097E-2</v>
      </c>
      <c r="U89">
        <v>3.6714329351322302E-2</v>
      </c>
      <c r="V89">
        <v>3.6183499452789099E-2</v>
      </c>
      <c r="W89">
        <v>3.5792040546825901E-2</v>
      </c>
      <c r="Y89">
        <f t="shared" si="9"/>
        <v>8.1216223112910004</v>
      </c>
      <c r="Z89">
        <f t="shared" si="10"/>
        <v>-4023685.6689279564</v>
      </c>
      <c r="AA89" s="77">
        <f t="shared" si="11"/>
        <v>-6466587.668774276</v>
      </c>
      <c r="AC89" s="77">
        <f t="shared" si="12"/>
        <v>-6535203.4821916688</v>
      </c>
    </row>
    <row r="90" spans="1:29">
      <c r="A90" s="46">
        <v>44992</v>
      </c>
      <c r="B90">
        <v>150.79512</v>
      </c>
      <c r="C90">
        <v>32.211098</v>
      </c>
      <c r="D90">
        <v>12.342828000000001</v>
      </c>
      <c r="E90">
        <v>252.547256</v>
      </c>
      <c r="G90">
        <f t="shared" si="7"/>
        <v>8.3772273267199715E-3</v>
      </c>
      <c r="H90">
        <f t="shared" si="7"/>
        <v>-1.3333292767604421E-2</v>
      </c>
      <c r="I90">
        <f t="shared" si="7"/>
        <v>1.1691323900810957E-2</v>
      </c>
      <c r="J90">
        <f t="shared" si="7"/>
        <v>-1.7706547561935349E-3</v>
      </c>
      <c r="K90" s="53">
        <f t="shared" si="8"/>
        <v>4964.6037037329725</v>
      </c>
      <c r="M90" s="47">
        <v>44993</v>
      </c>
      <c r="N90">
        <v>5.4461044522649299E-2</v>
      </c>
      <c r="O90">
        <v>4.99420552251136E-2</v>
      </c>
      <c r="P90">
        <v>4.5180714374046298E-2</v>
      </c>
      <c r="Q90">
        <v>4.2110413976978199E-2</v>
      </c>
      <c r="R90">
        <v>3.9970182286998897E-2</v>
      </c>
      <c r="S90">
        <v>3.8474870513718902E-2</v>
      </c>
      <c r="T90">
        <v>3.7429786375627903E-2</v>
      </c>
      <c r="U90">
        <v>3.6701472585985002E-2</v>
      </c>
      <c r="V90">
        <v>3.61790195643521E-2</v>
      </c>
      <c r="W90">
        <v>3.5790571371923798E-2</v>
      </c>
      <c r="Y90">
        <f t="shared" si="9"/>
        <v>8.1191678308346447</v>
      </c>
      <c r="Z90">
        <f t="shared" si="10"/>
        <v>-4014404.000924754</v>
      </c>
      <c r="AA90" s="77">
        <f t="shared" si="11"/>
        <v>-6457306.0007710736</v>
      </c>
      <c r="AC90" s="77">
        <f t="shared" si="12"/>
        <v>-6452341.397067341</v>
      </c>
    </row>
    <row r="91" spans="1:29">
      <c r="A91" s="46">
        <v>44993</v>
      </c>
      <c r="B91">
        <v>152.05836500000001</v>
      </c>
      <c r="C91">
        <v>31.781618000000002</v>
      </c>
      <c r="D91">
        <v>12.487132000000001</v>
      </c>
      <c r="E91">
        <v>252.10008199999999</v>
      </c>
      <c r="G91">
        <f t="shared" si="7"/>
        <v>-1.4914661222353631E-2</v>
      </c>
      <c r="H91">
        <f t="shared" si="7"/>
        <v>-6.2039320968491962E-2</v>
      </c>
      <c r="I91">
        <f t="shared" si="7"/>
        <v>-4.0832034129214101E-2</v>
      </c>
      <c r="J91">
        <f t="shared" si="7"/>
        <v>-5.4394111621113295E-3</v>
      </c>
      <c r="K91" s="53">
        <f t="shared" si="8"/>
        <v>-123225.42748217103</v>
      </c>
      <c r="M91" s="47">
        <v>44994</v>
      </c>
      <c r="N91">
        <v>5.3529813345169201E-2</v>
      </c>
      <c r="O91">
        <v>4.8387332163843999E-2</v>
      </c>
      <c r="P91">
        <v>4.3655192266760103E-2</v>
      </c>
      <c r="Q91">
        <v>4.08166964168356E-2</v>
      </c>
      <c r="R91">
        <v>3.8930480757976199E-2</v>
      </c>
      <c r="S91">
        <v>3.7621193143754401E-2</v>
      </c>
      <c r="T91">
        <v>3.6731172294900097E-2</v>
      </c>
      <c r="U91">
        <v>3.6159010674584102E-2</v>
      </c>
      <c r="V91">
        <v>3.57732200136818E-2</v>
      </c>
      <c r="W91">
        <v>3.5479227902541398E-2</v>
      </c>
      <c r="Y91">
        <f t="shared" si="9"/>
        <v>8.1514395151338732</v>
      </c>
      <c r="Z91">
        <f t="shared" si="10"/>
        <v>-4367956.6403336702</v>
      </c>
      <c r="AA91" s="77">
        <f t="shared" si="11"/>
        <v>-6810858.6401799899</v>
      </c>
      <c r="AC91" s="77">
        <f t="shared" si="12"/>
        <v>-6934084.0676621608</v>
      </c>
    </row>
    <row r="92" spans="1:29">
      <c r="A92" s="46">
        <v>44994</v>
      </c>
      <c r="B92">
        <v>149.79046600000001</v>
      </c>
      <c r="C92">
        <v>29.809908</v>
      </c>
      <c r="D92">
        <v>11.977257</v>
      </c>
      <c r="E92">
        <v>250.72880599999999</v>
      </c>
      <c r="G92">
        <f t="shared" si="7"/>
        <v>-1.3878840593232522E-2</v>
      </c>
      <c r="H92">
        <f t="shared" si="7"/>
        <v>-8.8409531488657933E-3</v>
      </c>
      <c r="I92">
        <f t="shared" si="7"/>
        <v>-2.8112363289858333E-2</v>
      </c>
      <c r="J92">
        <f t="shared" si="7"/>
        <v>-1.4782896545201818E-2</v>
      </c>
      <c r="K92" s="53">
        <f t="shared" si="8"/>
        <v>-65615.053577158469</v>
      </c>
      <c r="M92" s="47">
        <v>44995</v>
      </c>
      <c r="N92">
        <v>5.0321534627214497E-2</v>
      </c>
      <c r="O92">
        <v>4.4693581419409302E-2</v>
      </c>
      <c r="P92">
        <v>4.0528465751267603E-2</v>
      </c>
      <c r="Q92">
        <v>3.7947767369092299E-2</v>
      </c>
      <c r="R92">
        <v>3.6208488346689501E-2</v>
      </c>
      <c r="S92">
        <v>3.5100566187161897E-2</v>
      </c>
      <c r="T92">
        <v>3.4376117276210497E-2</v>
      </c>
      <c r="U92">
        <v>3.3867958162706303E-2</v>
      </c>
      <c r="V92">
        <v>3.3494783292697797E-2</v>
      </c>
      <c r="W92">
        <v>3.3213187786006099E-2</v>
      </c>
      <c r="Y92">
        <f t="shared" si="9"/>
        <v>8.2605184486231433</v>
      </c>
      <c r="Z92">
        <f t="shared" si="10"/>
        <v>-6433448.3242769362</v>
      </c>
      <c r="AA92" s="77">
        <f t="shared" si="11"/>
        <v>-8876350.3241232559</v>
      </c>
      <c r="AC92" s="77">
        <f t="shared" si="12"/>
        <v>-8941965.3777004145</v>
      </c>
    </row>
    <row r="93" spans="1:29">
      <c r="A93" s="46">
        <v>44995</v>
      </c>
      <c r="B93">
        <v>147.71154799999999</v>
      </c>
      <c r="C93">
        <v>29.54636</v>
      </c>
      <c r="D93">
        <v>11.640548000000001</v>
      </c>
      <c r="E93">
        <v>247.02230800000001</v>
      </c>
      <c r="G93">
        <f t="shared" si="7"/>
        <v>1.3266153029551919E-2</v>
      </c>
      <c r="H93">
        <f t="shared" si="7"/>
        <v>-5.8143270440081385E-2</v>
      </c>
      <c r="I93">
        <f t="shared" si="7"/>
        <v>-5.7851228309869773E-3</v>
      </c>
      <c r="J93">
        <f t="shared" si="7"/>
        <v>2.1440925894028906E-2</v>
      </c>
      <c r="K93" s="53">
        <f t="shared" si="8"/>
        <v>-29221.314347487536</v>
      </c>
      <c r="M93" s="47">
        <v>44998</v>
      </c>
      <c r="N93">
        <v>4.2823274089566002E-2</v>
      </c>
      <c r="O93">
        <v>3.8529092124408998E-2</v>
      </c>
      <c r="P93">
        <v>3.6259595983042903E-2</v>
      </c>
      <c r="Q93">
        <v>3.4524530759231002E-2</v>
      </c>
      <c r="R93">
        <v>3.3491117275181198E-2</v>
      </c>
      <c r="S93">
        <v>3.2913687196215097E-2</v>
      </c>
      <c r="T93">
        <v>3.2468399744384001E-2</v>
      </c>
      <c r="U93">
        <v>3.2072702997849499E-2</v>
      </c>
      <c r="V93">
        <v>3.1748273888643798E-2</v>
      </c>
      <c r="W93">
        <v>3.1544880674813501E-2</v>
      </c>
      <c r="Y93">
        <f t="shared" si="9"/>
        <v>8.3697817155750442</v>
      </c>
      <c r="Z93">
        <f t="shared" si="10"/>
        <v>-8099224.5640501501</v>
      </c>
      <c r="AA93" s="77">
        <f t="shared" si="11"/>
        <v>-10542126.56389647</v>
      </c>
      <c r="AC93" s="77">
        <f t="shared" si="12"/>
        <v>-10571347.878243957</v>
      </c>
    </row>
    <row r="94" spans="1:29">
      <c r="A94" s="46">
        <v>44998</v>
      </c>
      <c r="B94">
        <v>149.67111199999999</v>
      </c>
      <c r="C94">
        <v>27.828437999999998</v>
      </c>
      <c r="D94">
        <v>11.573206000000001</v>
      </c>
      <c r="E94">
        <v>252.31869499999999</v>
      </c>
      <c r="G94">
        <f t="shared" si="7"/>
        <v>1.4089118279551505E-2</v>
      </c>
      <c r="H94">
        <f t="shared" si="7"/>
        <v>8.7687997436292076E-3</v>
      </c>
      <c r="I94">
        <f t="shared" si="7"/>
        <v>-8.3126490619799265E-3</v>
      </c>
      <c r="J94">
        <f t="shared" si="7"/>
        <v>2.7055827155415324E-2</v>
      </c>
      <c r="K94" s="53">
        <f t="shared" si="8"/>
        <v>41601.096116616107</v>
      </c>
      <c r="M94" s="47">
        <v>44999</v>
      </c>
      <c r="N94">
        <v>4.4889255966454003E-2</v>
      </c>
      <c r="O94">
        <v>4.0633780178171701E-2</v>
      </c>
      <c r="P94">
        <v>3.8079814105366303E-2</v>
      </c>
      <c r="Q94">
        <v>3.6204179742980298E-2</v>
      </c>
      <c r="R94">
        <v>3.4944122968573597E-2</v>
      </c>
      <c r="S94">
        <v>3.4226636145222103E-2</v>
      </c>
      <c r="T94">
        <v>3.3766112507925397E-2</v>
      </c>
      <c r="U94">
        <v>3.34340867550302E-2</v>
      </c>
      <c r="V94">
        <v>3.3193154077191797E-2</v>
      </c>
      <c r="W94">
        <v>3.3039920250557797E-2</v>
      </c>
      <c r="Y94">
        <f t="shared" si="9"/>
        <v>8.30451702068199</v>
      </c>
      <c r="Z94">
        <f t="shared" si="10"/>
        <v>-6742650.9422034537</v>
      </c>
      <c r="AA94" s="77">
        <f t="shared" si="11"/>
        <v>-9185552.9420497734</v>
      </c>
      <c r="AC94" s="77">
        <f t="shared" si="12"/>
        <v>-9143951.845933158</v>
      </c>
    </row>
    <row r="95" spans="1:29">
      <c r="A95" s="46">
        <v>44999</v>
      </c>
      <c r="B95">
        <v>151.77984599999999</v>
      </c>
      <c r="C95">
        <v>28.07246</v>
      </c>
      <c r="D95">
        <v>11.477002000000001</v>
      </c>
      <c r="E95">
        <v>259.14538599999997</v>
      </c>
      <c r="G95">
        <f t="shared" si="7"/>
        <v>2.6214811154834372E-3</v>
      </c>
      <c r="H95">
        <f t="shared" si="7"/>
        <v>-9.3880621790893848E-3</v>
      </c>
      <c r="I95">
        <f t="shared" si="7"/>
        <v>-1.8440878549990658E-2</v>
      </c>
      <c r="J95">
        <f t="shared" si="7"/>
        <v>1.7830400422410131E-2</v>
      </c>
      <c r="K95" s="53">
        <f t="shared" si="8"/>
        <v>-7377.0591911864749</v>
      </c>
      <c r="M95" s="47">
        <v>45000</v>
      </c>
      <c r="N95">
        <v>4.2440055191561597E-2</v>
      </c>
      <c r="O95">
        <v>3.8482565353182001E-2</v>
      </c>
      <c r="P95">
        <v>3.62984551186128E-2</v>
      </c>
      <c r="Q95">
        <v>3.4676565343800599E-2</v>
      </c>
      <c r="R95">
        <v>3.3474695950973E-2</v>
      </c>
      <c r="S95">
        <v>3.2736585820779297E-2</v>
      </c>
      <c r="T95">
        <v>3.2327280200542097E-2</v>
      </c>
      <c r="U95">
        <v>3.2088021813384202E-2</v>
      </c>
      <c r="V95">
        <v>3.19557113116836E-2</v>
      </c>
      <c r="W95">
        <v>3.1906496021460201E-2</v>
      </c>
      <c r="Y95">
        <f t="shared" si="9"/>
        <v>8.3672009848254589</v>
      </c>
      <c r="Z95">
        <f t="shared" si="10"/>
        <v>-7825077.4210947948</v>
      </c>
      <c r="AA95" s="77">
        <f t="shared" si="11"/>
        <v>-10267979.420941114</v>
      </c>
      <c r="AC95" s="77">
        <f t="shared" si="12"/>
        <v>-10275356.4801323</v>
      </c>
    </row>
    <row r="96" spans="1:29">
      <c r="A96" s="46">
        <v>45000</v>
      </c>
      <c r="B96">
        <v>152.17773399999999</v>
      </c>
      <c r="C96">
        <v>27.808914000000001</v>
      </c>
      <c r="D96">
        <v>11.265356000000001</v>
      </c>
      <c r="E96">
        <v>263.766052</v>
      </c>
      <c r="G96">
        <f t="shared" si="7"/>
        <v>1.8693950325216591E-2</v>
      </c>
      <c r="H96">
        <f t="shared" si="7"/>
        <v>1.6848014992602689E-2</v>
      </c>
      <c r="I96">
        <f t="shared" si="7"/>
        <v>9.3936667425333908E-3</v>
      </c>
      <c r="J96">
        <f t="shared" si="7"/>
        <v>4.0536562301808132E-2</v>
      </c>
      <c r="K96" s="53">
        <f t="shared" si="8"/>
        <v>85472.194362160808</v>
      </c>
      <c r="M96" s="47">
        <v>45001</v>
      </c>
      <c r="N96">
        <v>4.4977583663158599E-2</v>
      </c>
      <c r="O96">
        <v>4.0221137409585203E-2</v>
      </c>
      <c r="P96">
        <v>3.7641941634866699E-2</v>
      </c>
      <c r="Q96">
        <v>3.5978946604787197E-2</v>
      </c>
      <c r="R96">
        <v>3.4724487247513799E-2</v>
      </c>
      <c r="S96">
        <v>3.3907483330114702E-2</v>
      </c>
      <c r="T96">
        <v>3.3362790041194197E-2</v>
      </c>
      <c r="U96">
        <v>3.29812934238164E-2</v>
      </c>
      <c r="V96">
        <v>3.2717438275477601E-2</v>
      </c>
      <c r="W96">
        <v>3.2553582826335498E-2</v>
      </c>
      <c r="Y96">
        <f t="shared" si="9"/>
        <v>8.3213251450493022</v>
      </c>
      <c r="Z96">
        <f t="shared" si="10"/>
        <v>-7163596.2861601617</v>
      </c>
      <c r="AA96" s="77">
        <f t="shared" si="11"/>
        <v>-9606498.2860064805</v>
      </c>
      <c r="AC96" s="77">
        <f t="shared" si="12"/>
        <v>-9521026.0916443188</v>
      </c>
    </row>
    <row r="97" spans="1:29">
      <c r="A97" s="46">
        <v>45001</v>
      </c>
      <c r="B97">
        <v>155.022537</v>
      </c>
      <c r="C97">
        <v>28.277439000000001</v>
      </c>
      <c r="D97">
        <v>11.371179</v>
      </c>
      <c r="E97">
        <v>274.45822099999998</v>
      </c>
      <c r="G97">
        <f t="shared" si="7"/>
        <v>-5.4539747340091038E-3</v>
      </c>
      <c r="H97">
        <f t="shared" si="7"/>
        <v>-3.9696275182487417E-2</v>
      </c>
      <c r="I97">
        <f t="shared" si="7"/>
        <v>-4.3993239399362172E-2</v>
      </c>
      <c r="J97">
        <f t="shared" si="7"/>
        <v>1.1694406486734588E-2</v>
      </c>
      <c r="K97" s="53">
        <f t="shared" si="8"/>
        <v>-77449.082829124105</v>
      </c>
      <c r="M97" s="47">
        <v>45002</v>
      </c>
      <c r="N97">
        <v>4.2432314151911801E-2</v>
      </c>
      <c r="O97">
        <v>3.7383880268783802E-2</v>
      </c>
      <c r="P97">
        <v>3.4779512422089397E-2</v>
      </c>
      <c r="Q97">
        <v>3.32888279845319E-2</v>
      </c>
      <c r="R97">
        <v>3.22119561589315E-2</v>
      </c>
      <c r="S97">
        <v>3.15612594848802E-2</v>
      </c>
      <c r="T97">
        <v>3.1179250955098398E-2</v>
      </c>
      <c r="U97">
        <v>3.0961126714440599E-2</v>
      </c>
      <c r="V97">
        <v>3.08558536540928E-2</v>
      </c>
      <c r="W97">
        <v>3.08371989937931E-2</v>
      </c>
      <c r="Y97">
        <f t="shared" si="9"/>
        <v>8.4180744497726057</v>
      </c>
      <c r="Z97">
        <f t="shared" si="10"/>
        <v>-8820111.4637192935</v>
      </c>
      <c r="AA97" s="77">
        <f t="shared" si="11"/>
        <v>-11263013.463565614</v>
      </c>
      <c r="AC97" s="77">
        <f t="shared" si="12"/>
        <v>-11340462.546394737</v>
      </c>
    </row>
    <row r="98" spans="1:29">
      <c r="A98" s="46">
        <v>45002</v>
      </c>
      <c r="B98">
        <v>154.17704800000001</v>
      </c>
      <c r="C98">
        <v>27.15493</v>
      </c>
      <c r="D98">
        <v>10.870924</v>
      </c>
      <c r="E98">
        <v>277.66784699999999</v>
      </c>
      <c r="G98">
        <f t="shared" si="7"/>
        <v>1.5483841667535359E-2</v>
      </c>
      <c r="H98">
        <f t="shared" si="7"/>
        <v>-2.5161176994380474E-3</v>
      </c>
      <c r="I98">
        <f t="shared" si="7"/>
        <v>-1.0619428486483784E-2</v>
      </c>
      <c r="J98">
        <f t="shared" si="7"/>
        <v>-2.5766876061814936E-2</v>
      </c>
      <c r="K98" s="53">
        <f t="shared" si="8"/>
        <v>-23418.580580201407</v>
      </c>
      <c r="M98" s="47">
        <v>45005</v>
      </c>
      <c r="N98">
        <v>4.3304431584647897E-2</v>
      </c>
      <c r="O98">
        <v>3.8175294039034698E-2</v>
      </c>
      <c r="P98">
        <v>3.5612536963114803E-2</v>
      </c>
      <c r="Q98">
        <v>3.4156515739528902E-2</v>
      </c>
      <c r="R98">
        <v>3.3120949735268003E-2</v>
      </c>
      <c r="S98">
        <v>3.2415495136624603E-2</v>
      </c>
      <c r="T98">
        <v>3.1948365706205101E-2</v>
      </c>
      <c r="U98">
        <v>3.1658869108195299E-2</v>
      </c>
      <c r="V98">
        <v>3.1500740875256998E-2</v>
      </c>
      <c r="W98">
        <v>3.1441324206646401E-2</v>
      </c>
      <c r="Y98">
        <f t="shared" si="9"/>
        <v>8.384929079834702</v>
      </c>
      <c r="Z98">
        <f t="shared" si="10"/>
        <v>-8238423.0686107287</v>
      </c>
      <c r="AA98" s="77">
        <f t="shared" si="11"/>
        <v>-10681325.068457048</v>
      </c>
      <c r="AC98" s="77">
        <f t="shared" si="12"/>
        <v>-10704743.649037249</v>
      </c>
    </row>
    <row r="99" spans="1:29">
      <c r="A99" s="46">
        <v>45005</v>
      </c>
      <c r="B99">
        <v>156.564301</v>
      </c>
      <c r="C99">
        <v>27.086604999999999</v>
      </c>
      <c r="D99">
        <v>10.755481</v>
      </c>
      <c r="E99">
        <v>270.513214</v>
      </c>
      <c r="G99">
        <f t="shared" si="7"/>
        <v>1.1944038251734179E-2</v>
      </c>
      <c r="H99">
        <f t="shared" si="7"/>
        <v>3.0270238739775746E-2</v>
      </c>
      <c r="I99">
        <f t="shared" si="7"/>
        <v>4.8300675720593267E-2</v>
      </c>
      <c r="J99">
        <f t="shared" si="7"/>
        <v>5.6938179737127115E-3</v>
      </c>
      <c r="K99" s="53">
        <f t="shared" si="8"/>
        <v>96208.770685815907</v>
      </c>
      <c r="M99" s="47">
        <v>45006</v>
      </c>
      <c r="N99">
        <v>4.6262976506462397E-2</v>
      </c>
      <c r="O99">
        <v>4.0896622101878798E-2</v>
      </c>
      <c r="P99">
        <v>3.7807140724864297E-2</v>
      </c>
      <c r="Q99">
        <v>3.6022290975558501E-2</v>
      </c>
      <c r="R99">
        <v>3.4698921664688E-2</v>
      </c>
      <c r="S99">
        <v>3.3842951951061198E-2</v>
      </c>
      <c r="T99">
        <v>3.3329008105912702E-2</v>
      </c>
      <c r="U99">
        <v>3.2997509076616603E-2</v>
      </c>
      <c r="V99">
        <v>3.2782925518876897E-2</v>
      </c>
      <c r="W99">
        <v>3.2659059058288503E-2</v>
      </c>
      <c r="Y99">
        <f t="shared" si="9"/>
        <v>8.3175695100721274</v>
      </c>
      <c r="Z99">
        <f t="shared" si="10"/>
        <v>-7071694.1365419952</v>
      </c>
      <c r="AA99" s="77">
        <f t="shared" si="11"/>
        <v>-9514596.1363883149</v>
      </c>
      <c r="AC99" s="77">
        <f t="shared" si="12"/>
        <v>-9418387.3657024987</v>
      </c>
    </row>
    <row r="100" spans="1:29">
      <c r="A100" s="46">
        <v>45006</v>
      </c>
      <c r="B100">
        <v>158.43431100000001</v>
      </c>
      <c r="C100">
        <v>27.906523</v>
      </c>
      <c r="D100">
        <v>11.274978000000001</v>
      </c>
      <c r="E100">
        <v>272.05346700000001</v>
      </c>
      <c r="G100">
        <f t="shared" si="7"/>
        <v>-9.1034005885253233E-3</v>
      </c>
      <c r="H100">
        <f t="shared" si="7"/>
        <v>-3.3228431933279512E-2</v>
      </c>
      <c r="I100">
        <f t="shared" si="7"/>
        <v>-2.0478000045765166E-2</v>
      </c>
      <c r="J100">
        <f t="shared" si="7"/>
        <v>-5.4423934248191141E-3</v>
      </c>
      <c r="K100" s="53">
        <f t="shared" si="8"/>
        <v>-68252.225992389111</v>
      </c>
      <c r="M100" s="47">
        <v>45007</v>
      </c>
      <c r="N100">
        <v>4.5407540050640197E-2</v>
      </c>
      <c r="O100">
        <v>3.9166286844628702E-2</v>
      </c>
      <c r="P100">
        <v>3.5927561833428802E-2</v>
      </c>
      <c r="Q100">
        <v>3.4234734595668899E-2</v>
      </c>
      <c r="R100">
        <v>3.3084111997584299E-2</v>
      </c>
      <c r="S100">
        <v>3.2371561925913499E-2</v>
      </c>
      <c r="T100">
        <v>3.1970061598045198E-2</v>
      </c>
      <c r="U100">
        <v>3.1753806018428497E-2</v>
      </c>
      <c r="V100">
        <v>3.1661050345769499E-2</v>
      </c>
      <c r="W100">
        <v>3.1659452419050597E-2</v>
      </c>
      <c r="Y100">
        <f t="shared" si="9"/>
        <v>8.3769464109780927</v>
      </c>
      <c r="Z100">
        <f t="shared" si="10"/>
        <v>-8045788.4770048615</v>
      </c>
      <c r="AA100" s="77">
        <f t="shared" si="11"/>
        <v>-10488690.47685118</v>
      </c>
      <c r="AC100" s="77">
        <f t="shared" si="12"/>
        <v>-10556942.702843569</v>
      </c>
    </row>
    <row r="101" spans="1:29">
      <c r="A101" s="46">
        <v>45007</v>
      </c>
      <c r="B101">
        <v>156.99202</v>
      </c>
      <c r="C101">
        <v>26.979233000000001</v>
      </c>
      <c r="D101">
        <v>11.044089</v>
      </c>
      <c r="E101">
        <v>270.57284499999997</v>
      </c>
      <c r="G101">
        <f t="shared" si="7"/>
        <v>6.9694370452715315E-3</v>
      </c>
      <c r="H101">
        <f t="shared" si="7"/>
        <v>-2.4240199860388834E-2</v>
      </c>
      <c r="I101">
        <f t="shared" si="7"/>
        <v>-5.226506233334427E-3</v>
      </c>
      <c r="J101">
        <f t="shared" si="7"/>
        <v>1.972168345275005E-2</v>
      </c>
      <c r="K101" s="53">
        <f t="shared" si="8"/>
        <v>-2775.5855957016797</v>
      </c>
      <c r="M101" s="47">
        <v>45008</v>
      </c>
      <c r="N101">
        <v>4.3607434873217103E-2</v>
      </c>
      <c r="O101">
        <v>3.7258850390093599E-2</v>
      </c>
      <c r="P101">
        <v>3.4117364748403302E-2</v>
      </c>
      <c r="Q101">
        <v>3.2510680834325401E-2</v>
      </c>
      <c r="R101">
        <v>3.1554599015854501E-2</v>
      </c>
      <c r="S101">
        <v>3.0981477979051202E-2</v>
      </c>
      <c r="T101">
        <v>3.06438216820684E-2</v>
      </c>
      <c r="U101">
        <v>3.0503632920954399E-2</v>
      </c>
      <c r="V101">
        <v>3.0502351300624099E-2</v>
      </c>
      <c r="W101">
        <v>3.05867471111856E-2</v>
      </c>
      <c r="Y101">
        <f t="shared" si="9"/>
        <v>8.4375241853202372</v>
      </c>
      <c r="Z101">
        <f t="shared" si="10"/>
        <v>-9086023.4206669163</v>
      </c>
      <c r="AA101" s="77">
        <f t="shared" si="11"/>
        <v>-11528925.420513235</v>
      </c>
      <c r="AC101" s="77">
        <f t="shared" si="12"/>
        <v>-11531701.006108936</v>
      </c>
    </row>
    <row r="102" spans="1:29">
      <c r="A102" s="46">
        <v>45008</v>
      </c>
      <c r="B102">
        <v>158.08616599999999</v>
      </c>
      <c r="C102">
        <v>26.325251000000002</v>
      </c>
      <c r="D102">
        <v>10.986367</v>
      </c>
      <c r="E102">
        <v>275.908997</v>
      </c>
      <c r="G102">
        <f t="shared" si="7"/>
        <v>8.305717275729263E-3</v>
      </c>
      <c r="H102">
        <f t="shared" si="7"/>
        <v>6.3032637371622791E-3</v>
      </c>
      <c r="I102">
        <f t="shared" si="7"/>
        <v>7.8810402019158232E-3</v>
      </c>
      <c r="J102">
        <f t="shared" si="7"/>
        <v>1.0480491870295872E-2</v>
      </c>
      <c r="K102" s="53">
        <f t="shared" si="8"/>
        <v>32970.513085103237</v>
      </c>
      <c r="M102" s="47">
        <v>45009</v>
      </c>
      <c r="N102">
        <v>4.3403018807084102E-2</v>
      </c>
      <c r="O102">
        <v>3.7052620138789301E-2</v>
      </c>
      <c r="P102">
        <v>3.3957594343257798E-2</v>
      </c>
      <c r="Q102">
        <v>3.2352313897550097E-2</v>
      </c>
      <c r="R102">
        <v>3.1334145663277899E-2</v>
      </c>
      <c r="S102">
        <v>3.0745115264804699E-2</v>
      </c>
      <c r="T102">
        <v>3.0432999974773101E-2</v>
      </c>
      <c r="U102">
        <v>3.0261003561149399E-2</v>
      </c>
      <c r="V102">
        <v>3.0189088001465001E-2</v>
      </c>
      <c r="W102">
        <v>3.0210808627437E-2</v>
      </c>
      <c r="Y102">
        <f t="shared" si="9"/>
        <v>8.4488457775400985</v>
      </c>
      <c r="Z102">
        <f t="shared" si="10"/>
        <v>-9410967.9567837771</v>
      </c>
      <c r="AA102" s="77">
        <f t="shared" si="11"/>
        <v>-11853869.956630096</v>
      </c>
      <c r="AC102" s="77">
        <f t="shared" si="12"/>
        <v>-11820899.443544993</v>
      </c>
    </row>
    <row r="103" spans="1:29">
      <c r="A103" s="46">
        <v>45009</v>
      </c>
      <c r="B103">
        <v>159.39918499999999</v>
      </c>
      <c r="C103">
        <v>26.491185999999999</v>
      </c>
      <c r="D103">
        <v>11.072951</v>
      </c>
      <c r="E103">
        <v>278.800659</v>
      </c>
      <c r="G103">
        <f t="shared" si="7"/>
        <v>-1.2293343908878707E-2</v>
      </c>
      <c r="H103">
        <f t="shared" si="7"/>
        <v>4.9742129325580198E-2</v>
      </c>
      <c r="I103">
        <f t="shared" si="7"/>
        <v>8.6878375963195253E-4</v>
      </c>
      <c r="J103">
        <f t="shared" si="7"/>
        <v>-1.4933874313403206E-2</v>
      </c>
      <c r="K103" s="53">
        <f t="shared" si="8"/>
        <v>23383.694862930239</v>
      </c>
      <c r="M103" s="47">
        <v>45012</v>
      </c>
      <c r="N103">
        <v>4.5160102807531598E-2</v>
      </c>
      <c r="O103">
        <v>3.9041958622647498E-2</v>
      </c>
      <c r="P103">
        <v>3.5762597259377298E-2</v>
      </c>
      <c r="Q103">
        <v>3.4027011015967702E-2</v>
      </c>
      <c r="R103">
        <v>3.2925114465751297E-2</v>
      </c>
      <c r="S103">
        <v>3.2259471138491397E-2</v>
      </c>
      <c r="T103">
        <v>3.1874068092577597E-2</v>
      </c>
      <c r="U103">
        <v>3.1666166517493197E-2</v>
      </c>
      <c r="V103">
        <v>3.1579758160008298E-2</v>
      </c>
      <c r="W103">
        <v>3.1582336680192898E-2</v>
      </c>
      <c r="Y103">
        <f t="shared" si="9"/>
        <v>8.3820041442644406</v>
      </c>
      <c r="Z103">
        <f t="shared" si="10"/>
        <v>-8123241.1702734372</v>
      </c>
      <c r="AA103" s="77">
        <f t="shared" si="11"/>
        <v>-10566143.170119757</v>
      </c>
      <c r="AC103" s="77">
        <f t="shared" si="12"/>
        <v>-10542759.475256827</v>
      </c>
    </row>
    <row r="104" spans="1:29">
      <c r="A104" s="46">
        <v>45012</v>
      </c>
      <c r="B104">
        <v>157.43963600000001</v>
      </c>
      <c r="C104">
        <v>27.808914000000001</v>
      </c>
      <c r="D104">
        <v>11.082571</v>
      </c>
      <c r="E104">
        <v>274.63708500000001</v>
      </c>
      <c r="G104">
        <f t="shared" si="7"/>
        <v>-3.9804334913478012E-3</v>
      </c>
      <c r="H104">
        <f t="shared" si="7"/>
        <v>-1.2986986834509384E-2</v>
      </c>
      <c r="I104">
        <f t="shared" si="7"/>
        <v>6.9445077320056114E-3</v>
      </c>
      <c r="J104">
        <f t="shared" si="7"/>
        <v>-4.1608765254700364E-3</v>
      </c>
      <c r="K104" s="53">
        <f t="shared" si="8"/>
        <v>-14183.789119321611</v>
      </c>
      <c r="M104" s="47">
        <v>45013</v>
      </c>
      <c r="N104">
        <v>4.5519856186941897E-2</v>
      </c>
      <c r="O104">
        <v>3.9784268579580603E-2</v>
      </c>
      <c r="P104">
        <v>3.6476767957547597E-2</v>
      </c>
      <c r="Q104">
        <v>3.4616083342770498E-2</v>
      </c>
      <c r="R104">
        <v>3.3469271342972E-2</v>
      </c>
      <c r="S104">
        <v>3.2749383902847602E-2</v>
      </c>
      <c r="T104">
        <v>3.2313942373532703E-2</v>
      </c>
      <c r="U104">
        <v>3.2071183954772202E-2</v>
      </c>
      <c r="V104">
        <v>3.1955889270797899E-2</v>
      </c>
      <c r="W104">
        <v>3.1923246344266201E-2</v>
      </c>
      <c r="Y104">
        <f t="shared" si="9"/>
        <v>8.3615928697765032</v>
      </c>
      <c r="Z104">
        <f t="shared" si="10"/>
        <v>-7789349.748275659</v>
      </c>
      <c r="AA104" s="77">
        <f t="shared" si="11"/>
        <v>-10232251.748121979</v>
      </c>
      <c r="AC104" s="77">
        <f t="shared" si="12"/>
        <v>-10246435.537241301</v>
      </c>
    </row>
    <row r="105" spans="1:29">
      <c r="A105" s="46">
        <v>45013</v>
      </c>
      <c r="B105">
        <v>156.81295800000001</v>
      </c>
      <c r="C105">
        <v>27.447759999999999</v>
      </c>
      <c r="D105">
        <v>11.159534000000001</v>
      </c>
      <c r="E105">
        <v>273.49435399999999</v>
      </c>
      <c r="G105">
        <f t="shared" si="7"/>
        <v>1.9790902739045269E-2</v>
      </c>
      <c r="H105">
        <f t="shared" si="7"/>
        <v>1.9559045984080203E-2</v>
      </c>
      <c r="I105">
        <f t="shared" si="7"/>
        <v>3.8793017701276744E-2</v>
      </c>
      <c r="J105">
        <f t="shared" si="7"/>
        <v>1.9183847575880986E-2</v>
      </c>
      <c r="K105" s="53">
        <f t="shared" si="8"/>
        <v>97326.814000283208</v>
      </c>
      <c r="M105" s="47">
        <v>45014</v>
      </c>
      <c r="N105">
        <v>4.5807588053670599E-2</v>
      </c>
      <c r="O105">
        <v>4.0111688974297399E-2</v>
      </c>
      <c r="P105">
        <v>3.6707223694625403E-2</v>
      </c>
      <c r="Q105">
        <v>3.4767053182534702E-2</v>
      </c>
      <c r="R105">
        <v>3.3596218111504102E-2</v>
      </c>
      <c r="S105">
        <v>3.2857701286044899E-2</v>
      </c>
      <c r="T105">
        <v>3.2394956471274002E-2</v>
      </c>
      <c r="U105">
        <v>3.2127327404375398E-2</v>
      </c>
      <c r="V105">
        <v>3.19915699188036E-2</v>
      </c>
      <c r="W105">
        <v>3.1942314635024401E-2</v>
      </c>
      <c r="Y105">
        <f t="shared" si="9"/>
        <v>8.357318776219568</v>
      </c>
      <c r="Z105">
        <f t="shared" si="10"/>
        <v>-7757542.823717528</v>
      </c>
      <c r="AA105" s="77">
        <f t="shared" si="11"/>
        <v>-10200444.823563848</v>
      </c>
      <c r="AC105" s="77">
        <f t="shared" si="12"/>
        <v>-10103118.009563565</v>
      </c>
    </row>
    <row r="106" spans="1:29">
      <c r="A106" s="46">
        <v>45014</v>
      </c>
      <c r="B106">
        <v>159.916428</v>
      </c>
      <c r="C106">
        <v>27.984611999999998</v>
      </c>
      <c r="D106">
        <v>11.592446000000001</v>
      </c>
      <c r="E106">
        <v>278.74102800000003</v>
      </c>
      <c r="G106">
        <f t="shared" si="7"/>
        <v>9.8899032437118617E-3</v>
      </c>
      <c r="H106">
        <f t="shared" si="7"/>
        <v>-1.2905556811007357E-2</v>
      </c>
      <c r="I106">
        <f t="shared" si="7"/>
        <v>1.9917021826109771E-2</v>
      </c>
      <c r="J106">
        <f t="shared" si="7"/>
        <v>1.261985013558875E-2</v>
      </c>
      <c r="K106" s="53">
        <f t="shared" si="8"/>
        <v>29521.218394403026</v>
      </c>
      <c r="M106" s="47">
        <v>45015</v>
      </c>
      <c r="N106">
        <v>4.6070689867939399E-2</v>
      </c>
      <c r="O106">
        <v>4.0347101840645001E-2</v>
      </c>
      <c r="P106">
        <v>3.6781885138658502E-2</v>
      </c>
      <c r="Q106">
        <v>3.4707728403010597E-2</v>
      </c>
      <c r="R106">
        <v>3.3444438747529698E-2</v>
      </c>
      <c r="S106">
        <v>3.2699440245495502E-2</v>
      </c>
      <c r="T106">
        <v>3.2272898787567797E-2</v>
      </c>
      <c r="U106">
        <v>3.2008547884151098E-2</v>
      </c>
      <c r="V106">
        <v>3.18490773387054E-2</v>
      </c>
      <c r="W106">
        <v>3.1774687896933398E-2</v>
      </c>
      <c r="Y106">
        <f t="shared" si="9"/>
        <v>8.3616585061162017</v>
      </c>
      <c r="Z106">
        <f t="shared" si="10"/>
        <v>-7897664.0550010251</v>
      </c>
      <c r="AA106" s="77">
        <f t="shared" si="11"/>
        <v>-10340566.054847345</v>
      </c>
      <c r="AC106" s="77">
        <f t="shared" si="12"/>
        <v>-10311044.836452942</v>
      </c>
    </row>
    <row r="107" spans="1:29">
      <c r="A107" s="46">
        <v>45015</v>
      </c>
      <c r="B107">
        <v>161.497986</v>
      </c>
      <c r="C107">
        <v>27.623455</v>
      </c>
      <c r="D107">
        <v>11.823333</v>
      </c>
      <c r="E107">
        <v>282.25869799999998</v>
      </c>
      <c r="G107">
        <f t="shared" si="7"/>
        <v>1.5644089827844709E-2</v>
      </c>
      <c r="H107">
        <f t="shared" si="7"/>
        <v>1.0600773871334956E-2</v>
      </c>
      <c r="I107">
        <f t="shared" si="7"/>
        <v>2.5223767274422659E-2</v>
      </c>
      <c r="J107">
        <f t="shared" si="7"/>
        <v>1.4962072134266036E-2</v>
      </c>
      <c r="K107" s="53">
        <f t="shared" si="8"/>
        <v>66430.703107868365</v>
      </c>
      <c r="M107" s="47">
        <v>45016</v>
      </c>
      <c r="N107">
        <v>4.6063403544887097E-2</v>
      </c>
      <c r="O107">
        <v>4.0034692235609598E-2</v>
      </c>
      <c r="P107">
        <v>3.6353315372908201E-2</v>
      </c>
      <c r="Q107">
        <v>3.42227306291292E-2</v>
      </c>
      <c r="R107">
        <v>3.2964054813475099E-2</v>
      </c>
      <c r="S107">
        <v>3.2212280117273E-2</v>
      </c>
      <c r="T107">
        <v>3.17641112347865E-2</v>
      </c>
      <c r="U107">
        <v>3.1483519679664798E-2</v>
      </c>
      <c r="V107">
        <v>3.13202043179708E-2</v>
      </c>
      <c r="W107">
        <v>3.1256532274177302E-2</v>
      </c>
      <c r="Y107">
        <f t="shared" si="9"/>
        <v>8.382992128084938</v>
      </c>
      <c r="Z107">
        <f t="shared" si="10"/>
        <v>-8365350.8748292578</v>
      </c>
      <c r="AA107" s="77">
        <f t="shared" si="11"/>
        <v>-10808252.874675578</v>
      </c>
      <c r="AC107" s="77">
        <f t="shared" si="12"/>
        <v>-10741822.171567708</v>
      </c>
    </row>
    <row r="108" spans="1:29">
      <c r="A108" s="46">
        <v>45016</v>
      </c>
      <c r="B108">
        <v>164.024475</v>
      </c>
      <c r="C108">
        <v>27.916284999999998</v>
      </c>
      <c r="D108">
        <v>12.121562000000001</v>
      </c>
      <c r="E108">
        <v>286.48187300000001</v>
      </c>
      <c r="G108">
        <f t="shared" si="7"/>
        <v>7.7017469496549751E-3</v>
      </c>
      <c r="H108">
        <f t="shared" si="7"/>
        <v>-3.4968836290349969E-4</v>
      </c>
      <c r="I108">
        <f t="shared" si="7"/>
        <v>6.3491817308694021E-3</v>
      </c>
      <c r="J108">
        <f t="shared" si="7"/>
        <v>-3.7112365570158845E-3</v>
      </c>
      <c r="K108" s="53">
        <f t="shared" si="8"/>
        <v>9990.0037606049937</v>
      </c>
      <c r="M108" s="47">
        <v>45019</v>
      </c>
      <c r="N108">
        <v>4.6093226701489402E-2</v>
      </c>
      <c r="O108">
        <v>3.9362030048390798E-2</v>
      </c>
      <c r="P108">
        <v>3.5548545953512797E-2</v>
      </c>
      <c r="Q108">
        <v>3.34088748791736E-2</v>
      </c>
      <c r="R108">
        <v>3.2213974092548503E-2</v>
      </c>
      <c r="S108">
        <v>3.1507429096474797E-2</v>
      </c>
      <c r="T108">
        <v>3.1077984791179299E-2</v>
      </c>
      <c r="U108">
        <v>3.0825409689251199E-2</v>
      </c>
      <c r="V108">
        <v>3.0696054482143399E-2</v>
      </c>
      <c r="W108">
        <v>3.0659485766491201E-2</v>
      </c>
      <c r="Y108">
        <f t="shared" si="9"/>
        <v>8.4124854137839709</v>
      </c>
      <c r="Z108">
        <f t="shared" si="10"/>
        <v>-8927309.1871554293</v>
      </c>
      <c r="AA108" s="77">
        <f t="shared" si="11"/>
        <v>-11370211.18700175</v>
      </c>
      <c r="AC108" s="77">
        <f t="shared" si="12"/>
        <v>-11360221.183241146</v>
      </c>
    </row>
    <row r="109" spans="1:29">
      <c r="A109" s="46">
        <v>45019</v>
      </c>
      <c r="B109">
        <v>165.28774999999999</v>
      </c>
      <c r="C109">
        <v>27.906523</v>
      </c>
      <c r="D109">
        <v>12.198524000000001</v>
      </c>
      <c r="E109">
        <v>285.41867100000002</v>
      </c>
      <c r="G109">
        <f t="shared" si="7"/>
        <v>-3.2496298122515199E-3</v>
      </c>
      <c r="H109">
        <f t="shared" si="7"/>
        <v>-2.1336051073077011E-2</v>
      </c>
      <c r="I109">
        <f t="shared" si="7"/>
        <v>3.1545619781541134E-3</v>
      </c>
      <c r="J109">
        <f t="shared" si="7"/>
        <v>-1.7428432353683299E-4</v>
      </c>
      <c r="K109" s="53">
        <f t="shared" si="8"/>
        <v>-21605.40323071125</v>
      </c>
      <c r="M109" s="47">
        <v>45020</v>
      </c>
      <c r="N109">
        <v>4.4788206654481903E-2</v>
      </c>
      <c r="O109">
        <v>3.7797929173069102E-2</v>
      </c>
      <c r="P109">
        <v>3.40315010569191E-2</v>
      </c>
      <c r="Q109">
        <v>3.2037966399700898E-2</v>
      </c>
      <c r="R109">
        <v>3.0908920935611602E-2</v>
      </c>
      <c r="S109">
        <v>3.0289533911524301E-2</v>
      </c>
      <c r="T109">
        <v>2.9965007430449001E-2</v>
      </c>
      <c r="U109">
        <v>2.9793790492730701E-2</v>
      </c>
      <c r="V109">
        <v>2.9730029277149999E-2</v>
      </c>
      <c r="W109">
        <v>2.9760846782554501E-2</v>
      </c>
      <c r="Y109">
        <f t="shared" si="9"/>
        <v>8.4632185478572914</v>
      </c>
      <c r="Z109">
        <f t="shared" si="10"/>
        <v>-9804721.051930815</v>
      </c>
      <c r="AA109" s="77">
        <f t="shared" si="11"/>
        <v>-12247623.051777136</v>
      </c>
      <c r="AC109" s="77">
        <f t="shared" si="12"/>
        <v>-12269228.455007847</v>
      </c>
    </row>
    <row r="110" spans="1:29">
      <c r="A110" s="46">
        <v>45020</v>
      </c>
      <c r="B110">
        <v>164.75062600000001</v>
      </c>
      <c r="C110">
        <v>27.311108000000001</v>
      </c>
      <c r="D110">
        <v>12.237005</v>
      </c>
      <c r="E110">
        <v>285.36892699999999</v>
      </c>
      <c r="G110">
        <f t="shared" si="7"/>
        <v>-1.1290354672157665E-2</v>
      </c>
      <c r="H110">
        <f t="shared" si="7"/>
        <v>-1.2151649065281434E-2</v>
      </c>
      <c r="I110">
        <f t="shared" si="7"/>
        <v>-2.2798715862255459E-2</v>
      </c>
      <c r="J110">
        <f t="shared" si="7"/>
        <v>-9.8892441782911789E-3</v>
      </c>
      <c r="K110" s="53">
        <f t="shared" si="8"/>
        <v>-56129.963777985737</v>
      </c>
      <c r="M110" s="47">
        <v>45021</v>
      </c>
      <c r="N110">
        <v>4.4207830659750001E-2</v>
      </c>
      <c r="O110">
        <v>3.7120399408269E-2</v>
      </c>
      <c r="P110">
        <v>3.3479008726981598E-2</v>
      </c>
      <c r="Q110">
        <v>3.1582361924338297E-2</v>
      </c>
      <c r="R110">
        <v>3.05225090595997E-2</v>
      </c>
      <c r="S110">
        <v>2.9922646493042899E-2</v>
      </c>
      <c r="T110">
        <v>2.9587201780849198E-2</v>
      </c>
      <c r="U110">
        <v>2.9418788734156601E-2</v>
      </c>
      <c r="V110">
        <v>2.93679830998766E-2</v>
      </c>
      <c r="W110">
        <v>2.9407378318584799E-2</v>
      </c>
      <c r="Y110">
        <f t="shared" si="9"/>
        <v>8.4812693788649334</v>
      </c>
      <c r="Z110">
        <f t="shared" si="10"/>
        <v>-10143481.851031689</v>
      </c>
      <c r="AA110" s="77">
        <f t="shared" si="11"/>
        <v>-12586383.850878008</v>
      </c>
      <c r="AC110" s="77">
        <f t="shared" si="12"/>
        <v>-12642513.814655993</v>
      </c>
    </row>
    <row r="111" spans="1:29">
      <c r="A111" s="46">
        <v>45021</v>
      </c>
      <c r="B111">
        <v>162.890533</v>
      </c>
      <c r="C111">
        <v>26.979233000000001</v>
      </c>
      <c r="D111">
        <v>11.958017</v>
      </c>
      <c r="E111">
        <v>282.54684400000002</v>
      </c>
      <c r="G111">
        <f t="shared" si="7"/>
        <v>5.4959240633094542E-3</v>
      </c>
      <c r="H111">
        <f t="shared" si="7"/>
        <v>7.2359729425963693E-3</v>
      </c>
      <c r="I111">
        <f t="shared" si="7"/>
        <v>-8.0450629899588844E-3</v>
      </c>
      <c r="J111">
        <f t="shared" si="7"/>
        <v>2.5532983833292944E-2</v>
      </c>
      <c r="K111" s="53">
        <f t="shared" si="8"/>
        <v>30219.817849239884</v>
      </c>
      <c r="M111" s="47">
        <v>45022</v>
      </c>
      <c r="N111">
        <v>4.4833042994212299E-2</v>
      </c>
      <c r="O111">
        <v>3.7783139897982397E-2</v>
      </c>
      <c r="P111">
        <v>3.3945171477360703E-2</v>
      </c>
      <c r="Q111">
        <v>3.1888441266854597E-2</v>
      </c>
      <c r="R111">
        <v>3.0721221911353E-2</v>
      </c>
      <c r="S111">
        <v>3.00590906147656E-2</v>
      </c>
      <c r="T111">
        <v>2.96869263240363E-2</v>
      </c>
      <c r="U111">
        <v>2.9489109511995799E-2</v>
      </c>
      <c r="V111">
        <v>2.9412064359573699E-2</v>
      </c>
      <c r="W111">
        <v>2.9428655975144598E-2</v>
      </c>
      <c r="Y111">
        <f t="shared" si="9"/>
        <v>8.4740880543139028</v>
      </c>
      <c r="Z111">
        <f t="shared" si="10"/>
        <v>-10097465.407514861</v>
      </c>
      <c r="AA111" s="77">
        <f t="shared" si="11"/>
        <v>-12540367.40736118</v>
      </c>
      <c r="AC111" s="77">
        <f t="shared" si="12"/>
        <v>-12510147.58951194</v>
      </c>
    </row>
    <row r="112" spans="1:29">
      <c r="A112" s="46">
        <v>45022</v>
      </c>
      <c r="B112">
        <v>163.78576699999999</v>
      </c>
      <c r="C112">
        <v>27.174454000000001</v>
      </c>
      <c r="D112">
        <v>11.861814000000001</v>
      </c>
      <c r="E112">
        <v>289.76110799999998</v>
      </c>
      <c r="G112">
        <f t="shared" si="7"/>
        <v>-1.5972346363893664E-2</v>
      </c>
      <c r="H112">
        <f t="shared" si="7"/>
        <v>3.5919028952706711E-3</v>
      </c>
      <c r="I112">
        <f t="shared" si="7"/>
        <v>3.1630153701617481E-2</v>
      </c>
      <c r="J112">
        <f t="shared" si="7"/>
        <v>-7.5789156631743682E-3</v>
      </c>
      <c r="K112" s="53">
        <f t="shared" si="8"/>
        <v>11670.79456982012</v>
      </c>
      <c r="M112" s="76">
        <v>45023</v>
      </c>
      <c r="N112">
        <v>4.5789237285288699E-2</v>
      </c>
      <c r="O112">
        <v>3.9110963884615699E-2</v>
      </c>
      <c r="P112">
        <v>3.5257958000604897E-2</v>
      </c>
      <c r="Q112">
        <v>3.3097676730753998E-2</v>
      </c>
      <c r="R112">
        <v>3.1823058527641897E-2</v>
      </c>
      <c r="S112">
        <v>3.11090122454236E-2</v>
      </c>
      <c r="T112">
        <v>3.0711718262663001E-2</v>
      </c>
      <c r="U112">
        <v>3.0459657775986901E-2</v>
      </c>
      <c r="V112">
        <v>3.03090240726515E-2</v>
      </c>
      <c r="W112">
        <v>3.0256506841340999E-2</v>
      </c>
      <c r="Y112">
        <f t="shared" si="9"/>
        <v>8.4287340998798115</v>
      </c>
      <c r="Z112">
        <f t="shared" si="10"/>
        <v>-9292723.8511130158</v>
      </c>
      <c r="AA112" s="77">
        <f t="shared" si="11"/>
        <v>-11735625.850959335</v>
      </c>
      <c r="AC112" s="77">
        <f t="shared" si="12"/>
        <v>-11723955.056389514</v>
      </c>
    </row>
    <row r="113" spans="1:29">
      <c r="A113" s="46">
        <v>45026</v>
      </c>
      <c r="B113">
        <v>161.169724</v>
      </c>
      <c r="C113">
        <v>27.272061999999998</v>
      </c>
      <c r="D113">
        <v>12.237005</v>
      </c>
      <c r="E113">
        <v>287.56503300000003</v>
      </c>
      <c r="G113">
        <f t="shared" si="7"/>
        <v>-7.591158994601277E-3</v>
      </c>
      <c r="H113">
        <f t="shared" si="7"/>
        <v>2.7559008922757755E-2</v>
      </c>
      <c r="I113">
        <f t="shared" si="7"/>
        <v>1.1792509686806563E-2</v>
      </c>
      <c r="J113">
        <f t="shared" si="7"/>
        <v>-2.2668423667491E-2</v>
      </c>
      <c r="K113" s="53">
        <f t="shared" si="8"/>
        <v>9091.9359474720404</v>
      </c>
      <c r="M113" s="47">
        <v>45026</v>
      </c>
      <c r="N113">
        <v>4.6334226399888101E-2</v>
      </c>
      <c r="O113">
        <v>3.9504484045134701E-2</v>
      </c>
      <c r="P113">
        <v>3.5672672155972203E-2</v>
      </c>
      <c r="Q113">
        <v>3.3528313440923503E-2</v>
      </c>
      <c r="R113">
        <v>3.2243833012975599E-2</v>
      </c>
      <c r="S113">
        <v>3.1513236322113398E-2</v>
      </c>
      <c r="T113">
        <v>3.1094573103535E-2</v>
      </c>
      <c r="U113">
        <v>3.08336885897607E-2</v>
      </c>
      <c r="V113">
        <v>3.06794348479137E-2</v>
      </c>
      <c r="W113">
        <v>3.0616551303728E-2</v>
      </c>
      <c r="Y113">
        <f t="shared" si="9"/>
        <v>8.4113678983889741</v>
      </c>
      <c r="Z113">
        <f t="shared" si="10"/>
        <v>-8954219.9688377846</v>
      </c>
      <c r="AA113" s="77">
        <f t="shared" si="11"/>
        <v>-11397121.968684103</v>
      </c>
      <c r="AC113" s="77">
        <f t="shared" si="12"/>
        <v>-11388030.032736631</v>
      </c>
    </row>
    <row r="114" spans="1:29">
      <c r="A114" s="46">
        <v>45027</v>
      </c>
      <c r="B114">
        <v>159.946259</v>
      </c>
      <c r="C114">
        <v>28.023652999999999</v>
      </c>
      <c r="D114">
        <v>12.381309999999999</v>
      </c>
      <c r="E114">
        <v>281.04638699999998</v>
      </c>
      <c r="G114">
        <f t="shared" si="7"/>
        <v>-4.3531746497427193E-3</v>
      </c>
      <c r="H114">
        <f t="shared" si="7"/>
        <v>-8.0111254589114722E-3</v>
      </c>
      <c r="I114">
        <f t="shared" si="7"/>
        <v>-1.5540035747428904E-2</v>
      </c>
      <c r="J114">
        <f t="shared" si="7"/>
        <v>2.3336112127285702E-3</v>
      </c>
      <c r="K114" s="53">
        <f t="shared" si="8"/>
        <v>-25570.724643354526</v>
      </c>
      <c r="M114" s="47">
        <v>45027</v>
      </c>
      <c r="N114">
        <v>4.6461633917065301E-2</v>
      </c>
      <c r="O114">
        <v>3.9848013952854699E-2</v>
      </c>
      <c r="P114">
        <v>3.6081986486682101E-2</v>
      </c>
      <c r="Q114">
        <v>3.3857749038934501E-2</v>
      </c>
      <c r="R114">
        <v>3.2528713492286497E-2</v>
      </c>
      <c r="S114">
        <v>3.17583047535442E-2</v>
      </c>
      <c r="T114">
        <v>3.1302761684305201E-2</v>
      </c>
      <c r="U114">
        <v>3.10175282728355E-2</v>
      </c>
      <c r="V114">
        <v>3.0845689875123601E-2</v>
      </c>
      <c r="W114">
        <v>3.0763972915012702E-2</v>
      </c>
      <c r="Y114">
        <f t="shared" si="9"/>
        <v>8.4013909099895994</v>
      </c>
      <c r="Z114">
        <f t="shared" si="10"/>
        <v>-8803855.2494762111</v>
      </c>
      <c r="AA114" s="77">
        <f t="shared" si="11"/>
        <v>-11246757.24932253</v>
      </c>
      <c r="AC114" s="77">
        <f t="shared" si="12"/>
        <v>-11272327.973965885</v>
      </c>
    </row>
    <row r="115" spans="1:29">
      <c r="A115" s="46">
        <v>45028</v>
      </c>
      <c r="B115">
        <v>159.24998500000001</v>
      </c>
      <c r="C115">
        <v>27.799151999999999</v>
      </c>
      <c r="D115">
        <v>12.188904000000001</v>
      </c>
      <c r="E115">
        <v>281.70224000000002</v>
      </c>
      <c r="G115">
        <f t="shared" si="7"/>
        <v>3.4103513416343434E-2</v>
      </c>
      <c r="H115">
        <f t="shared" si="7"/>
        <v>2.8089705757932126E-3</v>
      </c>
      <c r="I115">
        <f t="shared" si="7"/>
        <v>-1.6574664957571317E-2</v>
      </c>
      <c r="J115">
        <f t="shared" si="7"/>
        <v>2.2399314254654135E-2</v>
      </c>
      <c r="K115" s="53">
        <f t="shared" si="8"/>
        <v>42737.133289219462</v>
      </c>
      <c r="M115" s="47">
        <v>45028</v>
      </c>
      <c r="N115">
        <v>4.5990417140806698E-2</v>
      </c>
      <c r="O115">
        <v>3.9039877404750699E-2</v>
      </c>
      <c r="P115">
        <v>3.52411657382046E-2</v>
      </c>
      <c r="Q115">
        <v>3.3090032218466903E-2</v>
      </c>
      <c r="R115">
        <v>3.1866613306411003E-2</v>
      </c>
      <c r="S115">
        <v>3.1187226974419099E-2</v>
      </c>
      <c r="T115">
        <v>3.0836221987212101E-2</v>
      </c>
      <c r="U115">
        <v>3.0692672752210499E-2</v>
      </c>
      <c r="V115">
        <v>3.0662502872089301E-2</v>
      </c>
      <c r="W115">
        <v>3.0678389378755101E-2</v>
      </c>
      <c r="Y115">
        <f t="shared" si="9"/>
        <v>8.4204795101766834</v>
      </c>
      <c r="Z115">
        <f t="shared" si="10"/>
        <v>-8946973.6179098096</v>
      </c>
      <c r="AA115" s="77">
        <f t="shared" si="11"/>
        <v>-11389875.617756128</v>
      </c>
      <c r="AC115" s="77">
        <f t="shared" si="12"/>
        <v>-11347138.484466908</v>
      </c>
    </row>
    <row r="116" spans="1:29">
      <c r="A116" s="46">
        <v>45029</v>
      </c>
      <c r="B116">
        <v>164.680969</v>
      </c>
      <c r="C116">
        <v>27.877238999999999</v>
      </c>
      <c r="D116">
        <v>11.986877</v>
      </c>
      <c r="E116">
        <v>288.01217700000001</v>
      </c>
      <c r="G116">
        <f t="shared" si="7"/>
        <v>-2.1139601139946729E-3</v>
      </c>
      <c r="H116">
        <f t="shared" si="7"/>
        <v>3.3613515312617581E-2</v>
      </c>
      <c r="I116">
        <f t="shared" si="7"/>
        <v>4.8155161682230663E-3</v>
      </c>
      <c r="J116">
        <f t="shared" si="7"/>
        <v>-1.2765665112833058E-2</v>
      </c>
      <c r="K116" s="53">
        <f t="shared" si="8"/>
        <v>23549.406254012916</v>
      </c>
      <c r="M116" s="47">
        <v>45029</v>
      </c>
      <c r="N116">
        <v>4.5903997909961601E-2</v>
      </c>
      <c r="O116">
        <v>3.9031602659837301E-2</v>
      </c>
      <c r="P116">
        <v>3.53255623375687E-2</v>
      </c>
      <c r="Q116">
        <v>3.3276223107726398E-2</v>
      </c>
      <c r="R116">
        <v>3.2117322270554999E-2</v>
      </c>
      <c r="S116">
        <v>3.1490938699552003E-2</v>
      </c>
      <c r="T116">
        <v>3.1160130647194698E-2</v>
      </c>
      <c r="U116">
        <v>3.0975627362836398E-2</v>
      </c>
      <c r="V116">
        <v>3.08899367447391E-2</v>
      </c>
      <c r="W116">
        <v>3.0889482761383699E-2</v>
      </c>
      <c r="Y116">
        <f t="shared" si="9"/>
        <v>8.4104220733615378</v>
      </c>
      <c r="Z116">
        <f t="shared" si="10"/>
        <v>-8749571.6711520571</v>
      </c>
      <c r="AA116" s="77">
        <f t="shared" si="11"/>
        <v>-11192473.670998376</v>
      </c>
      <c r="AC116" s="77">
        <f t="shared" si="12"/>
        <v>-11168924.264744364</v>
      </c>
    </row>
    <row r="117" spans="1:29">
      <c r="A117" s="46">
        <v>45030</v>
      </c>
      <c r="B117">
        <v>164.33284</v>
      </c>
      <c r="C117">
        <v>28.814291000000001</v>
      </c>
      <c r="D117">
        <v>12.044600000000001</v>
      </c>
      <c r="E117">
        <v>284.33551</v>
      </c>
      <c r="G117">
        <f t="shared" si="7"/>
        <v>1.210774425852712E-4</v>
      </c>
      <c r="H117">
        <f t="shared" si="7"/>
        <v>2.8794079993153421E-2</v>
      </c>
      <c r="I117">
        <f t="shared" si="7"/>
        <v>1.2779502847749091E-2</v>
      </c>
      <c r="J117">
        <f t="shared" si="7"/>
        <v>9.2961269593094809E-3</v>
      </c>
      <c r="K117" s="53">
        <f t="shared" si="8"/>
        <v>50990.787242797262</v>
      </c>
      <c r="M117" s="47">
        <v>45030</v>
      </c>
      <c r="N117">
        <v>4.7033667986764997E-2</v>
      </c>
      <c r="O117">
        <v>4.0261652111585097E-2</v>
      </c>
      <c r="P117">
        <v>3.6496528516788397E-2</v>
      </c>
      <c r="Q117">
        <v>3.4359329298821302E-2</v>
      </c>
      <c r="R117">
        <v>3.3110686546599398E-2</v>
      </c>
      <c r="S117">
        <v>3.2371692344085899E-2</v>
      </c>
      <c r="T117">
        <v>3.1928419793717001E-2</v>
      </c>
      <c r="U117">
        <v>3.1671925336206899E-2</v>
      </c>
      <c r="V117">
        <v>3.1544940743882498E-2</v>
      </c>
      <c r="W117">
        <v>3.1515255247500901E-2</v>
      </c>
      <c r="Y117">
        <f t="shared" si="9"/>
        <v>8.3738704014893433</v>
      </c>
      <c r="Z117">
        <f t="shared" si="10"/>
        <v>-8138010.8524091002</v>
      </c>
      <c r="AA117" s="77">
        <f t="shared" si="11"/>
        <v>-10580912.852255419</v>
      </c>
      <c r="AC117" s="77">
        <f t="shared" si="12"/>
        <v>-10529922.065012621</v>
      </c>
    </row>
    <row r="118" spans="1:29">
      <c r="A118" s="46">
        <v>45033</v>
      </c>
      <c r="B118">
        <v>164.35273699999999</v>
      </c>
      <c r="C118">
        <v>29.643972000000002</v>
      </c>
      <c r="D118">
        <v>12.198524000000001</v>
      </c>
      <c r="E118">
        <v>286.97872899999999</v>
      </c>
      <c r="G118">
        <f t="shared" si="7"/>
        <v>7.5047670182699644E-3</v>
      </c>
      <c r="H118">
        <f t="shared" si="7"/>
        <v>6.2561116978521181E-3</v>
      </c>
      <c r="I118">
        <f t="shared" si="7"/>
        <v>3.9431819784097044E-3</v>
      </c>
      <c r="J118">
        <f t="shared" si="7"/>
        <v>-1.4888768986081047E-3</v>
      </c>
      <c r="K118" s="53">
        <f t="shared" si="8"/>
        <v>16215.183795923682</v>
      </c>
      <c r="M118" s="47">
        <v>45033</v>
      </c>
      <c r="N118">
        <v>4.7538092370740297E-2</v>
      </c>
      <c r="O118">
        <v>4.10565431278117E-2</v>
      </c>
      <c r="P118">
        <v>3.7333005045364798E-2</v>
      </c>
      <c r="Q118">
        <v>3.5158684872636597E-2</v>
      </c>
      <c r="R118">
        <v>3.3897021180073997E-2</v>
      </c>
      <c r="S118">
        <v>3.3130933038190903E-2</v>
      </c>
      <c r="T118">
        <v>3.2647848947105901E-2</v>
      </c>
      <c r="U118">
        <v>3.2351643331872598E-2</v>
      </c>
      <c r="V118">
        <v>3.2194009947403297E-2</v>
      </c>
      <c r="W118">
        <v>3.2149029956299903E-2</v>
      </c>
      <c r="Y118">
        <f t="shared" si="9"/>
        <v>8.3426056083148463</v>
      </c>
      <c r="Z118">
        <f t="shared" si="10"/>
        <v>-7545709.9015742103</v>
      </c>
      <c r="AA118" s="77">
        <f t="shared" si="11"/>
        <v>-9988611.9014205299</v>
      </c>
      <c r="AC118" s="77">
        <f t="shared" si="12"/>
        <v>-9972396.7176246066</v>
      </c>
    </row>
    <row r="119" spans="1:29">
      <c r="A119" s="46">
        <v>45034</v>
      </c>
      <c r="B119">
        <v>165.58616599999999</v>
      </c>
      <c r="C119">
        <v>29.829428</v>
      </c>
      <c r="D119">
        <v>12.246625</v>
      </c>
      <c r="E119">
        <v>286.55145299999998</v>
      </c>
      <c r="G119">
        <f t="shared" si="7"/>
        <v>6.9682089263423119E-3</v>
      </c>
      <c r="H119">
        <f t="shared" si="7"/>
        <v>-1.6361259089513913E-2</v>
      </c>
      <c r="I119">
        <f t="shared" si="7"/>
        <v>-4.0062792810264036E-2</v>
      </c>
      <c r="J119">
        <f t="shared" si="7"/>
        <v>2.7743010606884333E-4</v>
      </c>
      <c r="K119" s="53">
        <f t="shared" si="8"/>
        <v>-49178.412867366795</v>
      </c>
      <c r="M119" s="47">
        <v>45034</v>
      </c>
      <c r="N119">
        <v>4.7681482248657897E-2</v>
      </c>
      <c r="O119">
        <v>4.1142729944427997E-2</v>
      </c>
      <c r="P119">
        <v>3.7308809552367699E-2</v>
      </c>
      <c r="Q119">
        <v>3.5070577688523799E-2</v>
      </c>
      <c r="R119">
        <v>3.3789856527576899E-2</v>
      </c>
      <c r="S119">
        <v>3.3036374495664197E-2</v>
      </c>
      <c r="T119">
        <v>3.2576080183661399E-2</v>
      </c>
      <c r="U119">
        <v>3.2289675128996199E-2</v>
      </c>
      <c r="V119">
        <v>3.2129868402792999E-2</v>
      </c>
      <c r="W119">
        <v>3.2076785307148997E-2</v>
      </c>
      <c r="Y119">
        <f t="shared" si="9"/>
        <v>8.3453377098433652</v>
      </c>
      <c r="Z119">
        <f t="shared" si="10"/>
        <v>-7609585.913198852</v>
      </c>
      <c r="AA119" s="77">
        <f t="shared" si="11"/>
        <v>-10052487.913045172</v>
      </c>
      <c r="AC119" s="77">
        <f t="shared" si="12"/>
        <v>-10101666.325912539</v>
      </c>
    </row>
    <row r="120" spans="1:29">
      <c r="A120" s="46">
        <v>45035</v>
      </c>
      <c r="B120">
        <v>166.740005</v>
      </c>
      <c r="C120">
        <v>29.341380999999998</v>
      </c>
      <c r="D120">
        <v>11.755991</v>
      </c>
      <c r="E120">
        <v>286.63095099999998</v>
      </c>
      <c r="G120">
        <f t="shared" si="7"/>
        <v>-5.8462694660468273E-3</v>
      </c>
      <c r="H120">
        <f t="shared" si="7"/>
        <v>-5.3227215174364018E-3</v>
      </c>
      <c r="I120">
        <f t="shared" si="7"/>
        <v>-2.86415666701344E-2</v>
      </c>
      <c r="J120">
        <f t="shared" si="7"/>
        <v>-8.1124770088070175E-3</v>
      </c>
      <c r="K120" s="53">
        <f t="shared" si="8"/>
        <v>-47923.034662424645</v>
      </c>
      <c r="M120" s="47">
        <v>45035</v>
      </c>
      <c r="N120">
        <v>4.8106469800514397E-2</v>
      </c>
      <c r="O120">
        <v>4.1771357670311697E-2</v>
      </c>
      <c r="P120">
        <v>3.7883125495369201E-2</v>
      </c>
      <c r="Q120">
        <v>3.55585551251918E-2</v>
      </c>
      <c r="R120">
        <v>3.42253496261955E-2</v>
      </c>
      <c r="S120">
        <v>3.3403502410946903E-2</v>
      </c>
      <c r="T120">
        <v>3.2871500407329501E-2</v>
      </c>
      <c r="U120">
        <v>3.25440073262546E-2</v>
      </c>
      <c r="V120">
        <v>3.2361519841947503E-2</v>
      </c>
      <c r="W120">
        <v>3.2284907179934597E-2</v>
      </c>
      <c r="Y120">
        <f t="shared" si="9"/>
        <v>8.3306170477329395</v>
      </c>
      <c r="Z120">
        <f t="shared" si="10"/>
        <v>-7396904.6690090634</v>
      </c>
      <c r="AA120" s="77">
        <f t="shared" si="11"/>
        <v>-9839806.668855384</v>
      </c>
      <c r="AC120" s="77">
        <f t="shared" si="12"/>
        <v>-9887729.7035178095</v>
      </c>
    </row>
    <row r="121" spans="1:29">
      <c r="A121" s="46">
        <v>45036</v>
      </c>
      <c r="B121">
        <v>165.765198</v>
      </c>
      <c r="C121">
        <v>29.185205</v>
      </c>
      <c r="D121">
        <v>11.419281</v>
      </c>
      <c r="E121">
        <v>284.30566399999998</v>
      </c>
      <c r="G121">
        <f t="shared" si="7"/>
        <v>-9.7809312181439401E-3</v>
      </c>
      <c r="H121">
        <f t="shared" si="7"/>
        <v>-1.0032823137614555E-3</v>
      </c>
      <c r="I121">
        <f t="shared" si="7"/>
        <v>-5.0546965259895549E-3</v>
      </c>
      <c r="J121">
        <f t="shared" si="7"/>
        <v>-1.223148336573332E-3</v>
      </c>
      <c r="K121" s="53">
        <f t="shared" si="8"/>
        <v>-17062.058394468284</v>
      </c>
      <c r="M121" s="47">
        <v>45036</v>
      </c>
      <c r="N121">
        <v>4.7562419187961703E-2</v>
      </c>
      <c r="O121">
        <v>4.0800693624093699E-2</v>
      </c>
      <c r="P121">
        <v>3.6869645108557697E-2</v>
      </c>
      <c r="Q121">
        <v>3.4655873050530403E-2</v>
      </c>
      <c r="R121">
        <v>3.3405301739900299E-2</v>
      </c>
      <c r="S121">
        <v>3.2657354605256698E-2</v>
      </c>
      <c r="T121">
        <v>3.2204481671591297E-2</v>
      </c>
      <c r="U121">
        <v>3.19471007574691E-2</v>
      </c>
      <c r="V121">
        <v>3.1822374182594301E-2</v>
      </c>
      <c r="W121">
        <v>3.1790529114887701E-2</v>
      </c>
      <c r="Y121">
        <f t="shared" si="9"/>
        <v>8.3605444239534972</v>
      </c>
      <c r="Z121">
        <f t="shared" si="10"/>
        <v>-7881456.7908123583</v>
      </c>
      <c r="AA121" s="77">
        <f t="shared" si="11"/>
        <v>-10324358.790658679</v>
      </c>
      <c r="AC121" s="77">
        <f t="shared" si="12"/>
        <v>-10341420.849053146</v>
      </c>
    </row>
    <row r="122" spans="1:29">
      <c r="A122" s="46">
        <v>45037</v>
      </c>
      <c r="B122">
        <v>164.14385999999999</v>
      </c>
      <c r="C122">
        <v>29.155923999999999</v>
      </c>
      <c r="D122">
        <v>11.361560000000001</v>
      </c>
      <c r="E122">
        <v>283.95791600000001</v>
      </c>
      <c r="G122">
        <f t="shared" si="7"/>
        <v>1.8785289927993887E-3</v>
      </c>
      <c r="H122">
        <f t="shared" si="7"/>
        <v>-3.6826478214170288E-3</v>
      </c>
      <c r="I122">
        <f t="shared" si="7"/>
        <v>2.9635807054664953E-2</v>
      </c>
      <c r="J122">
        <f t="shared" si="7"/>
        <v>-1.3962783837306425E-2</v>
      </c>
      <c r="K122" s="53">
        <f t="shared" si="8"/>
        <v>13868.904388740888</v>
      </c>
      <c r="M122" s="47">
        <v>45037</v>
      </c>
      <c r="N122">
        <v>4.7690480710992599E-2</v>
      </c>
      <c r="O122">
        <v>4.0892239591670702E-2</v>
      </c>
      <c r="P122">
        <v>3.7005116971885299E-2</v>
      </c>
      <c r="Q122">
        <v>3.4852549823864702E-2</v>
      </c>
      <c r="R122">
        <v>3.3662910821236597E-2</v>
      </c>
      <c r="S122">
        <v>3.2937396149253902E-2</v>
      </c>
      <c r="T122">
        <v>3.24809661232646E-2</v>
      </c>
      <c r="U122">
        <v>3.2221430072308099E-2</v>
      </c>
      <c r="V122">
        <v>3.2099764545093001E-2</v>
      </c>
      <c r="W122">
        <v>3.2074121521305399E-2</v>
      </c>
      <c r="Y122">
        <f t="shared" si="9"/>
        <v>8.3495616456078352</v>
      </c>
      <c r="Z122">
        <f t="shared" si="10"/>
        <v>-7629259.2899859073</v>
      </c>
      <c r="AA122" s="77">
        <f t="shared" si="11"/>
        <v>-10072161.289832227</v>
      </c>
      <c r="AC122" s="77">
        <f t="shared" si="12"/>
        <v>-10058292.385443486</v>
      </c>
    </row>
    <row r="123" spans="1:29">
      <c r="A123" s="46">
        <v>45040</v>
      </c>
      <c r="B123">
        <v>164.45220900000001</v>
      </c>
      <c r="C123">
        <v>29.048552999999998</v>
      </c>
      <c r="D123">
        <v>11.698269</v>
      </c>
      <c r="E123">
        <v>279.99307299999998</v>
      </c>
      <c r="G123">
        <f t="shared" si="7"/>
        <v>-9.4357321767566393E-3</v>
      </c>
      <c r="H123">
        <f t="shared" si="7"/>
        <v>-3.0913966695690465E-2</v>
      </c>
      <c r="I123">
        <f t="shared" si="7"/>
        <v>-1.9983298383718151E-2</v>
      </c>
      <c r="J123">
        <f t="shared" si="7"/>
        <v>-2.2536046811415189E-2</v>
      </c>
      <c r="K123" s="53">
        <f t="shared" si="8"/>
        <v>-82869.044067580442</v>
      </c>
      <c r="M123" s="47">
        <v>45040</v>
      </c>
      <c r="N123">
        <v>4.7429565885114398E-2</v>
      </c>
      <c r="O123">
        <v>4.0416557578857003E-2</v>
      </c>
      <c r="P123">
        <v>3.6477879573074599E-2</v>
      </c>
      <c r="Q123">
        <v>3.42964733050957E-2</v>
      </c>
      <c r="R123">
        <v>3.30955844220433E-2</v>
      </c>
      <c r="S123">
        <v>3.2361956431560597E-2</v>
      </c>
      <c r="T123">
        <v>3.1902893731480197E-2</v>
      </c>
      <c r="U123">
        <v>3.1648282519550201E-2</v>
      </c>
      <c r="V123">
        <v>3.1534393533946999E-2</v>
      </c>
      <c r="W123">
        <v>3.1514478190237699E-2</v>
      </c>
      <c r="Y123">
        <f t="shared" si="9"/>
        <v>8.3739552451199817</v>
      </c>
      <c r="Z123">
        <f t="shared" si="10"/>
        <v>-8138934.1991020544</v>
      </c>
      <c r="AA123" s="77">
        <f t="shared" si="11"/>
        <v>-10581836.198948374</v>
      </c>
      <c r="AC123" s="77">
        <f t="shared" si="12"/>
        <v>-10664705.243015954</v>
      </c>
    </row>
    <row r="124" spans="1:29">
      <c r="A124" s="46">
        <v>45041</v>
      </c>
      <c r="B124">
        <v>162.90048200000001</v>
      </c>
      <c r="C124">
        <v>28.150547</v>
      </c>
      <c r="D124">
        <v>11.464499</v>
      </c>
      <c r="E124">
        <v>273.68313599999999</v>
      </c>
      <c r="G124">
        <f t="shared" si="7"/>
        <v>-6.1074097988278453E-5</v>
      </c>
      <c r="H124">
        <f t="shared" si="7"/>
        <v>-1.3869641680497313E-2</v>
      </c>
      <c r="I124">
        <f t="shared" si="7"/>
        <v>-1.9541194080962554E-2</v>
      </c>
      <c r="J124">
        <f t="shared" si="7"/>
        <v>7.2434707851345426E-2</v>
      </c>
      <c r="K124" s="53">
        <f t="shared" si="8"/>
        <v>38962.797991897278</v>
      </c>
      <c r="M124" s="47">
        <v>45041</v>
      </c>
      <c r="N124">
        <v>4.5925263496551898E-2</v>
      </c>
      <c r="O124">
        <v>3.8356458879505798E-2</v>
      </c>
      <c r="P124">
        <v>3.4472313508041003E-2</v>
      </c>
      <c r="Q124">
        <v>3.25059293160418E-2</v>
      </c>
      <c r="R124">
        <v>3.14598074279758E-2</v>
      </c>
      <c r="S124">
        <v>3.0877189919307001E-2</v>
      </c>
      <c r="T124">
        <v>3.0556871163753999E-2</v>
      </c>
      <c r="U124">
        <v>3.0411809049247399E-2</v>
      </c>
      <c r="V124">
        <v>3.03799522503852E-2</v>
      </c>
      <c r="W124">
        <v>3.0419095356871199E-2</v>
      </c>
      <c r="Y124">
        <f t="shared" si="9"/>
        <v>8.4363934548326398</v>
      </c>
      <c r="Z124">
        <f t="shared" si="10"/>
        <v>-9204850.7839452457</v>
      </c>
      <c r="AA124" s="77">
        <f t="shared" si="11"/>
        <v>-11647752.783791564</v>
      </c>
      <c r="AC124" s="77">
        <f t="shared" si="12"/>
        <v>-11608789.985799666</v>
      </c>
    </row>
    <row r="125" spans="1:29">
      <c r="A125" s="46">
        <v>45042</v>
      </c>
      <c r="B125">
        <v>162.890533</v>
      </c>
      <c r="C125">
        <v>27.760109</v>
      </c>
      <c r="D125">
        <v>11.240468999999999</v>
      </c>
      <c r="E125">
        <v>293.507294</v>
      </c>
      <c r="G125">
        <f t="shared" si="7"/>
        <v>2.8395272056725318E-2</v>
      </c>
      <c r="H125">
        <f t="shared" si="7"/>
        <v>1.5822812511290918E-2</v>
      </c>
      <c r="I125">
        <f t="shared" si="7"/>
        <v>6.0657611350558582E-3</v>
      </c>
      <c r="J125">
        <f t="shared" si="7"/>
        <v>3.2027582251499265E-2</v>
      </c>
      <c r="K125" s="53">
        <f t="shared" si="8"/>
        <v>82311.427954571365</v>
      </c>
      <c r="M125" s="47">
        <v>45042</v>
      </c>
      <c r="N125">
        <v>4.5980641706174698E-2</v>
      </c>
      <c r="O125">
        <v>3.8588467028988001E-2</v>
      </c>
      <c r="P125">
        <v>3.4777675452251099E-2</v>
      </c>
      <c r="Q125">
        <v>3.2828633512198599E-2</v>
      </c>
      <c r="R125">
        <v>3.1805983992977002E-2</v>
      </c>
      <c r="S125">
        <v>3.1237690256769899E-2</v>
      </c>
      <c r="T125">
        <v>3.0918318416279799E-2</v>
      </c>
      <c r="U125">
        <v>3.0762530984121701E-2</v>
      </c>
      <c r="V125">
        <v>3.07174511656086E-2</v>
      </c>
      <c r="W125">
        <v>3.07495357307935E-2</v>
      </c>
      <c r="Y125">
        <f t="shared" si="9"/>
        <v>8.4217014517697901</v>
      </c>
      <c r="Z125">
        <f t="shared" si="10"/>
        <v>-8899774.2221990917</v>
      </c>
      <c r="AA125" s="77">
        <f t="shared" si="11"/>
        <v>-11342676.22204541</v>
      </c>
      <c r="AC125" s="77">
        <f t="shared" si="12"/>
        <v>-11260364.794090839</v>
      </c>
    </row>
    <row r="126" spans="1:29">
      <c r="A126" s="46">
        <v>45043</v>
      </c>
      <c r="B126">
        <v>167.51585399999999</v>
      </c>
      <c r="C126">
        <v>28.199352000000001</v>
      </c>
      <c r="D126">
        <v>11.308650999999999</v>
      </c>
      <c r="E126">
        <v>302.907623</v>
      </c>
      <c r="G126">
        <f t="shared" si="7"/>
        <v>7.5411369720266297E-3</v>
      </c>
      <c r="H126">
        <f t="shared" si="7"/>
        <v>1.3499494598315565E-2</v>
      </c>
      <c r="I126">
        <f t="shared" si="7"/>
        <v>2.3255912663676659E-2</v>
      </c>
      <c r="J126">
        <f t="shared" si="7"/>
        <v>7.9717505161629454E-3</v>
      </c>
      <c r="K126" s="53">
        <f t="shared" si="8"/>
        <v>52268.294750181798</v>
      </c>
      <c r="M126" s="47">
        <v>45043</v>
      </c>
      <c r="N126">
        <v>4.7267005170572203E-2</v>
      </c>
      <c r="O126">
        <v>4.0097470971608401E-2</v>
      </c>
      <c r="P126">
        <v>3.6220388056628298E-2</v>
      </c>
      <c r="Q126">
        <v>3.4191680169038598E-2</v>
      </c>
      <c r="R126">
        <v>3.3079927659493302E-2</v>
      </c>
      <c r="S126">
        <v>3.2424834694466199E-2</v>
      </c>
      <c r="T126">
        <v>3.20272541956301E-2</v>
      </c>
      <c r="U126">
        <v>3.17984142422158E-2</v>
      </c>
      <c r="V126">
        <v>3.1686359906686702E-2</v>
      </c>
      <c r="W126">
        <v>3.1659682973953003E-2</v>
      </c>
      <c r="Y126">
        <f t="shared" si="9"/>
        <v>8.3717973409059461</v>
      </c>
      <c r="Z126">
        <f t="shared" si="10"/>
        <v>-8023994.3945679404</v>
      </c>
      <c r="AA126" s="77">
        <f t="shared" si="11"/>
        <v>-10466896.394414261</v>
      </c>
      <c r="AC126" s="77">
        <f t="shared" si="12"/>
        <v>-10414628.099664079</v>
      </c>
    </row>
    <row r="127" spans="1:29">
      <c r="A127" s="46">
        <v>45044</v>
      </c>
      <c r="B127">
        <v>168.77911399999999</v>
      </c>
      <c r="C127">
        <v>28.580029</v>
      </c>
      <c r="D127">
        <v>11.571643999999999</v>
      </c>
      <c r="E127">
        <v>305.32232699999997</v>
      </c>
      <c r="G127">
        <f t="shared" si="7"/>
        <v>-5.3042108041867486E-4</v>
      </c>
      <c r="H127">
        <f t="shared" si="7"/>
        <v>-8.1967376590135199E-3</v>
      </c>
      <c r="I127">
        <f t="shared" si="7"/>
        <v>1.5151433970834294E-2</v>
      </c>
      <c r="J127">
        <f t="shared" si="7"/>
        <v>-5.532743106598792E-3</v>
      </c>
      <c r="K127" s="53">
        <f t="shared" si="8"/>
        <v>891.53212480330706</v>
      </c>
      <c r="M127" s="47">
        <v>45044</v>
      </c>
      <c r="N127">
        <v>4.7153336510339698E-2</v>
      </c>
      <c r="O127">
        <v>3.9831474226862798E-2</v>
      </c>
      <c r="P127">
        <v>3.58317797882702E-2</v>
      </c>
      <c r="Q127">
        <v>3.3723250325799599E-2</v>
      </c>
      <c r="R127">
        <v>3.2570494677267199E-2</v>
      </c>
      <c r="S127">
        <v>3.1877413627359102E-2</v>
      </c>
      <c r="T127">
        <v>3.1443574102354703E-2</v>
      </c>
      <c r="U127">
        <v>3.11914263768663E-2</v>
      </c>
      <c r="V127">
        <v>3.10661168182551E-2</v>
      </c>
      <c r="W127">
        <v>3.1031303486756898E-2</v>
      </c>
      <c r="Y127">
        <f t="shared" si="9"/>
        <v>8.3957969988864232</v>
      </c>
      <c r="Z127">
        <f t="shared" si="10"/>
        <v>-8584087.1638496518</v>
      </c>
      <c r="AA127" s="77">
        <f t="shared" si="11"/>
        <v>-11026989.163695972</v>
      </c>
      <c r="AC127" s="77">
        <f t="shared" si="12"/>
        <v>-11026097.63157117</v>
      </c>
    </row>
    <row r="128" spans="1:29">
      <c r="A128" s="46">
        <v>45047</v>
      </c>
      <c r="B128">
        <v>168.68959000000001</v>
      </c>
      <c r="C128">
        <v>28.345766000000001</v>
      </c>
      <c r="D128">
        <v>11.746971</v>
      </c>
      <c r="E128">
        <v>303.63305700000001</v>
      </c>
      <c r="G128">
        <f t="shared" si="7"/>
        <v>-6.1915379603448839E-3</v>
      </c>
      <c r="H128">
        <f t="shared" si="7"/>
        <v>-3.0302973643400621E-2</v>
      </c>
      <c r="I128">
        <f t="shared" si="7"/>
        <v>-2.1558834187979214E-2</v>
      </c>
      <c r="J128">
        <f t="shared" si="7"/>
        <v>-4.908819924702712E-4</v>
      </c>
      <c r="K128" s="53">
        <f t="shared" si="8"/>
        <v>-58544.227784194991</v>
      </c>
      <c r="M128" s="47">
        <v>45047</v>
      </c>
      <c r="N128">
        <v>4.7662349562804601E-2</v>
      </c>
      <c r="O128">
        <v>4.0475396946656701E-2</v>
      </c>
      <c r="P128">
        <v>3.6548805311927599E-2</v>
      </c>
      <c r="Q128">
        <v>3.45290041508396E-2</v>
      </c>
      <c r="R128">
        <v>3.3468297166809699E-2</v>
      </c>
      <c r="S128">
        <v>3.28802721582762E-2</v>
      </c>
      <c r="T128">
        <v>3.2543914472484302E-2</v>
      </c>
      <c r="U128">
        <v>3.23588042151772E-2</v>
      </c>
      <c r="V128">
        <v>3.2279455403699898E-2</v>
      </c>
      <c r="W128">
        <v>3.2282670583737301E-2</v>
      </c>
      <c r="Y128">
        <f t="shared" si="9"/>
        <v>8.3498916061013215</v>
      </c>
      <c r="Z128">
        <f t="shared" si="10"/>
        <v>-7479477.3138436573</v>
      </c>
      <c r="AA128" s="77">
        <f t="shared" si="11"/>
        <v>-9922379.3136899769</v>
      </c>
      <c r="AC128" s="77">
        <f t="shared" si="12"/>
        <v>-9980923.5414741728</v>
      </c>
    </row>
    <row r="129" spans="1:29">
      <c r="A129" s="46">
        <v>45048</v>
      </c>
      <c r="B129">
        <v>167.64514199999999</v>
      </c>
      <c r="C129">
        <v>27.486805</v>
      </c>
      <c r="D129">
        <v>11.49372</v>
      </c>
      <c r="E129">
        <v>303.48400900000001</v>
      </c>
      <c r="G129">
        <f t="shared" si="7"/>
        <v>-6.467219909062405E-3</v>
      </c>
      <c r="H129">
        <f t="shared" si="7"/>
        <v>-1.0653475367544574E-2</v>
      </c>
      <c r="I129">
        <f t="shared" si="7"/>
        <v>-8.4750629039165304E-4</v>
      </c>
      <c r="J129">
        <f t="shared" si="7"/>
        <v>-3.3071330621575745E-3</v>
      </c>
      <c r="K129" s="53">
        <f t="shared" si="8"/>
        <v>-21275.334629156205</v>
      </c>
      <c r="M129" s="47">
        <v>45048</v>
      </c>
      <c r="N129">
        <v>4.6307205451068402E-2</v>
      </c>
      <c r="O129">
        <v>3.8829461343176802E-2</v>
      </c>
      <c r="P129">
        <v>3.4877448070625497E-2</v>
      </c>
      <c r="Q129">
        <v>3.2901050867575402E-2</v>
      </c>
      <c r="R129">
        <v>3.1874325388473103E-2</v>
      </c>
      <c r="S129">
        <v>3.1345448755350301E-2</v>
      </c>
      <c r="T129">
        <v>3.1089115498136199E-2</v>
      </c>
      <c r="U129">
        <v>3.09903226494278E-2</v>
      </c>
      <c r="V129">
        <v>3.0992392406015E-2</v>
      </c>
      <c r="W129">
        <v>3.1063659226069899E-2</v>
      </c>
      <c r="Y129">
        <f t="shared" si="9"/>
        <v>8.4130262501307023</v>
      </c>
      <c r="Z129">
        <f t="shared" si="10"/>
        <v>-8632730.0656864345</v>
      </c>
      <c r="AA129" s="77">
        <f t="shared" si="11"/>
        <v>-11075632.065532755</v>
      </c>
      <c r="AC129" s="77">
        <f t="shared" si="12"/>
        <v>-11096907.400161911</v>
      </c>
    </row>
    <row r="130" spans="1:29">
      <c r="A130" s="46">
        <v>45049</v>
      </c>
      <c r="B130">
        <v>166.56094400000001</v>
      </c>
      <c r="C130">
        <v>27.193974999999998</v>
      </c>
      <c r="D130">
        <v>11.483979</v>
      </c>
      <c r="E130">
        <v>302.48034699999999</v>
      </c>
      <c r="G130">
        <f t="shared" si="7"/>
        <v>-9.9134884826301839E-3</v>
      </c>
      <c r="H130">
        <f t="shared" si="7"/>
        <v>-3.1227542130196073E-2</v>
      </c>
      <c r="I130">
        <f t="shared" si="7"/>
        <v>-1.9507959741131509E-2</v>
      </c>
      <c r="J130">
        <f t="shared" si="7"/>
        <v>3.3181064818073036E-3</v>
      </c>
      <c r="K130" s="53">
        <f t="shared" si="8"/>
        <v>-57330.883872150465</v>
      </c>
      <c r="M130" s="47">
        <v>45049</v>
      </c>
      <c r="N130">
        <v>4.6252568468071201E-2</v>
      </c>
      <c r="O130">
        <v>3.8423461233488401E-2</v>
      </c>
      <c r="P130">
        <v>3.44413364024308E-2</v>
      </c>
      <c r="Q130">
        <v>3.2484747246975601E-2</v>
      </c>
      <c r="R130">
        <v>3.1485966306067502E-2</v>
      </c>
      <c r="S130">
        <v>3.0996090620737299E-2</v>
      </c>
      <c r="T130">
        <v>3.07817294271963E-2</v>
      </c>
      <c r="U130">
        <v>3.0713333458272998E-2</v>
      </c>
      <c r="V130">
        <v>3.0739044361787999E-2</v>
      </c>
      <c r="W130">
        <v>3.0834357368931802E-2</v>
      </c>
      <c r="Y130">
        <f t="shared" si="9"/>
        <v>8.4267399793197146</v>
      </c>
      <c r="Z130">
        <f t="shared" si="10"/>
        <v>-8858594.294414524</v>
      </c>
      <c r="AA130" s="77">
        <f t="shared" si="11"/>
        <v>-11301496.294260845</v>
      </c>
      <c r="AC130" s="77">
        <f t="shared" si="12"/>
        <v>-11358827.178132996</v>
      </c>
    </row>
    <row r="131" spans="1:29">
      <c r="A131" s="46">
        <v>45050</v>
      </c>
      <c r="B131">
        <v>164.90974399999999</v>
      </c>
      <c r="C131">
        <v>26.344774000000001</v>
      </c>
      <c r="D131">
        <v>11.25995</v>
      </c>
      <c r="E131">
        <v>303.48400900000001</v>
      </c>
      <c r="G131">
        <f t="shared" si="7"/>
        <v>4.6926935985056151E-2</v>
      </c>
      <c r="H131">
        <f t="shared" si="7"/>
        <v>2.6676410281598839E-2</v>
      </c>
      <c r="I131">
        <f t="shared" si="7"/>
        <v>3.7197145635637918E-2</v>
      </c>
      <c r="J131">
        <f t="shared" si="7"/>
        <v>1.7157312562059879E-2</v>
      </c>
      <c r="K131" s="53">
        <f t="shared" si="8"/>
        <v>127957.80446435278</v>
      </c>
      <c r="M131" s="47">
        <v>45050</v>
      </c>
      <c r="N131">
        <v>4.4297832785987E-2</v>
      </c>
      <c r="O131">
        <v>3.6283873655357297E-2</v>
      </c>
      <c r="P131">
        <v>3.2632062378803298E-2</v>
      </c>
      <c r="Q131">
        <v>3.0945662907233398E-2</v>
      </c>
      <c r="R131">
        <v>3.0228067921797299E-2</v>
      </c>
      <c r="S131">
        <v>2.99491889746814E-2</v>
      </c>
      <c r="T131">
        <v>2.9890205128250899E-2</v>
      </c>
      <c r="U131">
        <v>2.9956266512473399E-2</v>
      </c>
      <c r="V131">
        <v>3.01030120347918E-2</v>
      </c>
      <c r="W131">
        <v>3.0305371367908701E-2</v>
      </c>
      <c r="Y131">
        <f t="shared" si="9"/>
        <v>8.4715806604881418</v>
      </c>
      <c r="Z131">
        <f t="shared" si="10"/>
        <v>-9436581.2301617116</v>
      </c>
      <c r="AA131" s="77">
        <f t="shared" si="11"/>
        <v>-11879483.230008032</v>
      </c>
      <c r="AC131" s="77">
        <f t="shared" si="12"/>
        <v>-11751525.425543679</v>
      </c>
    </row>
    <row r="132" spans="1:29">
      <c r="A132" s="46">
        <v>45051</v>
      </c>
      <c r="B132">
        <v>172.64845299999999</v>
      </c>
      <c r="C132">
        <v>27.047557999999999</v>
      </c>
      <c r="D132">
        <v>11.678788000000001</v>
      </c>
      <c r="E132">
        <v>308.69097900000003</v>
      </c>
      <c r="G132">
        <f t="shared" si="7"/>
        <v>-4.0328192225391746E-4</v>
      </c>
      <c r="H132">
        <f t="shared" si="7"/>
        <v>-7.2161782590496326E-4</v>
      </c>
      <c r="I132">
        <f t="shared" si="7"/>
        <v>2.5021432018459411E-3</v>
      </c>
      <c r="J132">
        <f t="shared" ref="J132:J195" si="13">E133/E132-1</f>
        <v>-6.4382412678150036E-3</v>
      </c>
      <c r="K132" s="53">
        <f t="shared" si="8"/>
        <v>-5060.9978141279435</v>
      </c>
      <c r="M132" s="47">
        <v>45051</v>
      </c>
      <c r="N132">
        <v>4.5648888023321003E-2</v>
      </c>
      <c r="O132">
        <v>3.8048946242513398E-2</v>
      </c>
      <c r="P132">
        <v>3.4301051143759802E-2</v>
      </c>
      <c r="Q132">
        <v>3.2463190981347999E-2</v>
      </c>
      <c r="R132">
        <v>3.1588344042407103E-2</v>
      </c>
      <c r="S132">
        <v>3.1185579379388401E-2</v>
      </c>
      <c r="T132">
        <v>3.1025989088459702E-2</v>
      </c>
      <c r="U132">
        <v>3.0998528446014601E-2</v>
      </c>
      <c r="V132">
        <v>3.1053011257667799E-2</v>
      </c>
      <c r="W132">
        <v>3.1162673472693799E-2</v>
      </c>
      <c r="Y132">
        <f t="shared" si="9"/>
        <v>8.4193775914640749</v>
      </c>
      <c r="Z132">
        <f t="shared" si="10"/>
        <v>-8586866.1353541482</v>
      </c>
      <c r="AA132" s="77">
        <f t="shared" si="11"/>
        <v>-11029768.135200467</v>
      </c>
      <c r="AC132" s="77">
        <f t="shared" si="12"/>
        <v>-11034829.133014595</v>
      </c>
    </row>
    <row r="133" spans="1:29">
      <c r="A133" s="46">
        <v>45054</v>
      </c>
      <c r="B133">
        <v>172.57882699999999</v>
      </c>
      <c r="C133">
        <v>27.028040000000001</v>
      </c>
      <c r="D133">
        <v>11.70801</v>
      </c>
      <c r="E133">
        <v>306.703552</v>
      </c>
      <c r="G133">
        <f t="shared" ref="G133:J196" si="14">B134/B133-1</f>
        <v>-9.9711536456322802E-3</v>
      </c>
      <c r="H133">
        <f t="shared" si="14"/>
        <v>-1.0834673916422233E-3</v>
      </c>
      <c r="I133">
        <f t="shared" si="14"/>
        <v>-1.3311143396700142E-2</v>
      </c>
      <c r="J133">
        <f t="shared" si="13"/>
        <v>-5.3458363599258041E-3</v>
      </c>
      <c r="K133" s="53">
        <f t="shared" ref="K133:K196" si="15">1000000*((1+G133-1)+(1+H133-1)+(1+I133-1)+(1+J133-1))</f>
        <v>-29711.600793900448</v>
      </c>
      <c r="M133" s="47">
        <v>45054</v>
      </c>
      <c r="N133">
        <v>4.6160806748179198E-2</v>
      </c>
      <c r="O133">
        <v>3.8672081833167102E-2</v>
      </c>
      <c r="P133">
        <v>3.4923103830296703E-2</v>
      </c>
      <c r="Q133">
        <v>3.3050352545948403E-2</v>
      </c>
      <c r="R133">
        <v>3.2160204770093098E-2</v>
      </c>
      <c r="S133">
        <v>3.1748460698727402E-2</v>
      </c>
      <c r="T133">
        <v>3.1584096059382699E-2</v>
      </c>
      <c r="U133">
        <v>3.1549543495586002E-2</v>
      </c>
      <c r="V133">
        <v>3.1595982615551702E-2</v>
      </c>
      <c r="W133">
        <v>3.16991062742564E-2</v>
      </c>
      <c r="Y133">
        <f t="shared" ref="Y133:Y196" si="16">EXP(-N$3*N133)+EXP(-O$3*O133)+EXP(-P$3*P133)+EXP(-Q$3*Q133)+EXP(-R$3*R133)+EXP(-S$3*S133)+EXP(-T$3*T133)+EXP(-U$3*U133)+EXP(-V$3*V133)+EXP(-W$3*W133)</f>
        <v>8.3945836671212</v>
      </c>
      <c r="Z133">
        <f t="shared" ref="Z133:Z196" si="17">100*1000000*(1-EXP(-W$3*W133)-0.042*Y133)</f>
        <v>-8090977.8453336908</v>
      </c>
      <c r="AA133" s="77">
        <f t="shared" ref="AA133:AA196" si="18">Z133-Z$254</f>
        <v>-10533879.84518001</v>
      </c>
      <c r="AC133" s="77">
        <f t="shared" ref="AC133:AC196" si="19">K133+AA133</f>
        <v>-10563591.44597391</v>
      </c>
    </row>
    <row r="134" spans="1:29">
      <c r="A134" s="46">
        <v>45055</v>
      </c>
      <c r="B134">
        <v>170.85801699999999</v>
      </c>
      <c r="C134">
        <v>26.998756</v>
      </c>
      <c r="D134">
        <v>11.552163</v>
      </c>
      <c r="E134">
        <v>305.063965</v>
      </c>
      <c r="G134">
        <f t="shared" si="14"/>
        <v>1.042085721971131E-2</v>
      </c>
      <c r="H134">
        <f t="shared" si="14"/>
        <v>-1.2292158942434295E-2</v>
      </c>
      <c r="I134">
        <f t="shared" si="14"/>
        <v>2.5295695706508692E-3</v>
      </c>
      <c r="J134">
        <f t="shared" si="13"/>
        <v>1.7296438142079484E-2</v>
      </c>
      <c r="K134" s="53">
        <f t="shared" si="15"/>
        <v>17954.705990007369</v>
      </c>
      <c r="M134" s="47">
        <v>45055</v>
      </c>
      <c r="N134">
        <v>4.6216493233765699E-2</v>
      </c>
      <c r="O134">
        <v>3.8614751788220401E-2</v>
      </c>
      <c r="P134">
        <v>3.4867728902517603E-2</v>
      </c>
      <c r="Q134">
        <v>3.29903527548112E-2</v>
      </c>
      <c r="R134">
        <v>3.20430167503339E-2</v>
      </c>
      <c r="S134">
        <v>3.1647764966927998E-2</v>
      </c>
      <c r="T134">
        <v>3.1527913531350503E-2</v>
      </c>
      <c r="U134">
        <v>3.1514743939482601E-2</v>
      </c>
      <c r="V134">
        <v>3.156635265741E-2</v>
      </c>
      <c r="W134">
        <v>3.1674188227014302E-2</v>
      </c>
      <c r="Y134">
        <f t="shared" si="16"/>
        <v>8.3969089900614797</v>
      </c>
      <c r="Z134">
        <f t="shared" si="17"/>
        <v>-8118895.2053901367</v>
      </c>
      <c r="AA134" s="77">
        <f t="shared" si="18"/>
        <v>-10561797.205236457</v>
      </c>
      <c r="AC134" s="77">
        <f t="shared" si="19"/>
        <v>-10543842.49924645</v>
      </c>
    </row>
    <row r="135" spans="1:29">
      <c r="A135" s="46">
        <v>45056</v>
      </c>
      <c r="B135">
        <v>172.63850400000001</v>
      </c>
      <c r="C135">
        <v>26.666882999999999</v>
      </c>
      <c r="D135">
        <v>11.581384999999999</v>
      </c>
      <c r="E135">
        <v>310.340485</v>
      </c>
      <c r="G135">
        <f t="shared" si="14"/>
        <v>1.0947441944930691E-3</v>
      </c>
      <c r="H135">
        <f t="shared" si="14"/>
        <v>2.5622417138140285E-3</v>
      </c>
      <c r="I135">
        <f t="shared" si="14"/>
        <v>-1.6821822260463248E-3</v>
      </c>
      <c r="J135">
        <f t="shared" si="13"/>
        <v>-7.0442855691226214E-3</v>
      </c>
      <c r="K135" s="53">
        <f t="shared" si="15"/>
        <v>-5069.4818868618486</v>
      </c>
      <c r="M135" s="47">
        <v>45056</v>
      </c>
      <c r="N135">
        <v>4.5278271260424302E-2</v>
      </c>
      <c r="O135">
        <v>3.7386866196252998E-2</v>
      </c>
      <c r="P135">
        <v>3.3658027810578299E-2</v>
      </c>
      <c r="Q135">
        <v>3.1856191921135299E-2</v>
      </c>
      <c r="R135">
        <v>3.1002444157814401E-2</v>
      </c>
      <c r="S135">
        <v>3.0677847887445799E-2</v>
      </c>
      <c r="T135">
        <v>3.0622867555910298E-2</v>
      </c>
      <c r="U135">
        <v>3.0687070742407799E-2</v>
      </c>
      <c r="V135">
        <v>3.0815536469068702E-2</v>
      </c>
      <c r="W135">
        <v>3.0983559060953101E-2</v>
      </c>
      <c r="Y135">
        <f t="shared" si="16"/>
        <v>8.437023917962799</v>
      </c>
      <c r="Z135">
        <f t="shared" si="17"/>
        <v>-8792255.625898404</v>
      </c>
      <c r="AA135" s="77">
        <f t="shared" si="18"/>
        <v>-11235157.625744723</v>
      </c>
      <c r="AC135" s="77">
        <f t="shared" si="19"/>
        <v>-11240227.107631585</v>
      </c>
    </row>
    <row r="136" spans="1:29">
      <c r="A136" s="46">
        <v>45057</v>
      </c>
      <c r="B136">
        <v>172.82749899999999</v>
      </c>
      <c r="C136">
        <v>26.735209999999999</v>
      </c>
      <c r="D136">
        <v>11.561902999999999</v>
      </c>
      <c r="E136">
        <v>308.154358</v>
      </c>
      <c r="G136">
        <f t="shared" si="14"/>
        <v>-5.4175927176959293E-3</v>
      </c>
      <c r="H136">
        <f t="shared" si="14"/>
        <v>-1.0952859543650439E-2</v>
      </c>
      <c r="I136">
        <f t="shared" si="14"/>
        <v>-1.684921591194799E-2</v>
      </c>
      <c r="J136">
        <f t="shared" si="13"/>
        <v>-3.6761219518434141E-3</v>
      </c>
      <c r="K136" s="53">
        <f t="shared" si="15"/>
        <v>-36895.79012513777</v>
      </c>
      <c r="M136" s="47">
        <v>45057</v>
      </c>
      <c r="N136">
        <v>4.5398671218057102E-2</v>
      </c>
      <c r="O136">
        <v>3.7451314644632097E-2</v>
      </c>
      <c r="P136">
        <v>3.3630161595059299E-2</v>
      </c>
      <c r="Q136">
        <v>3.1717535609780599E-2</v>
      </c>
      <c r="R136">
        <v>3.0792757619806699E-2</v>
      </c>
      <c r="S136">
        <v>3.0398572264857902E-2</v>
      </c>
      <c r="T136">
        <v>3.0282686258340501E-2</v>
      </c>
      <c r="U136">
        <v>3.0310904036839101E-2</v>
      </c>
      <c r="V136">
        <v>3.0414851189052201E-2</v>
      </c>
      <c r="W136">
        <v>3.0554550331115701E-2</v>
      </c>
      <c r="Y136">
        <f t="shared" si="16"/>
        <v>8.4498201073536343</v>
      </c>
      <c r="Z136">
        <f t="shared" si="17"/>
        <v>-9161382.5313403513</v>
      </c>
      <c r="AA136" s="77">
        <f t="shared" si="18"/>
        <v>-11604284.53118667</v>
      </c>
      <c r="AC136" s="77">
        <f t="shared" si="19"/>
        <v>-11641180.321311807</v>
      </c>
    </row>
    <row r="137" spans="1:29">
      <c r="A137" s="46">
        <v>45058</v>
      </c>
      <c r="B137">
        <v>171.89118999999999</v>
      </c>
      <c r="C137">
        <v>26.442383</v>
      </c>
      <c r="D137">
        <v>11.367094</v>
      </c>
      <c r="E137">
        <v>307.021545</v>
      </c>
      <c r="G137">
        <f t="shared" si="14"/>
        <v>-2.8972805412540437E-3</v>
      </c>
      <c r="H137">
        <f t="shared" si="14"/>
        <v>2.0671737490528086E-2</v>
      </c>
      <c r="I137">
        <f t="shared" si="14"/>
        <v>-2.5706658183700659E-3</v>
      </c>
      <c r="J137">
        <f t="shared" si="13"/>
        <v>1.5859082462761354E-3</v>
      </c>
      <c r="K137" s="53">
        <f t="shared" si="15"/>
        <v>16789.699377180114</v>
      </c>
      <c r="M137" s="47">
        <v>45058</v>
      </c>
      <c r="N137">
        <v>4.5994615808854097E-2</v>
      </c>
      <c r="O137">
        <v>3.8325471813304597E-2</v>
      </c>
      <c r="P137">
        <v>3.45540921112844E-2</v>
      </c>
      <c r="Q137">
        <v>3.25902482130375E-2</v>
      </c>
      <c r="R137">
        <v>3.1644510423144402E-2</v>
      </c>
      <c r="S137">
        <v>3.1186018012026799E-2</v>
      </c>
      <c r="T137">
        <v>3.0973981327940599E-2</v>
      </c>
      <c r="U137">
        <v>3.0916401331002201E-2</v>
      </c>
      <c r="V137">
        <v>3.0952212428036301E-2</v>
      </c>
      <c r="W137">
        <v>3.1041124903345901E-2</v>
      </c>
      <c r="Y137">
        <f t="shared" si="16"/>
        <v>8.4195449721976523</v>
      </c>
      <c r="Z137">
        <f t="shared" si="17"/>
        <v>-8676627.7718638368</v>
      </c>
      <c r="AA137" s="77">
        <f t="shared" si="18"/>
        <v>-11119529.771710157</v>
      </c>
      <c r="AC137" s="77">
        <f t="shared" si="19"/>
        <v>-11102740.072332976</v>
      </c>
    </row>
    <row r="138" spans="1:29">
      <c r="A138" s="46">
        <v>45061</v>
      </c>
      <c r="B138">
        <v>171.39317299999999</v>
      </c>
      <c r="C138">
        <v>26.988993000000001</v>
      </c>
      <c r="D138">
        <v>11.337873</v>
      </c>
      <c r="E138">
        <v>307.50845299999997</v>
      </c>
      <c r="G138">
        <f t="shared" si="14"/>
        <v>0</v>
      </c>
      <c r="H138">
        <f t="shared" si="14"/>
        <v>-1.0488127511834144E-2</v>
      </c>
      <c r="I138">
        <f t="shared" si="14"/>
        <v>-3.3505226244816777E-2</v>
      </c>
      <c r="J138">
        <f t="shared" si="13"/>
        <v>7.3676836454312777E-3</v>
      </c>
      <c r="K138" s="53">
        <f t="shared" si="15"/>
        <v>-36625.670111219646</v>
      </c>
      <c r="M138" s="47">
        <v>45061</v>
      </c>
      <c r="N138">
        <v>4.60101651690129E-2</v>
      </c>
      <c r="O138">
        <v>3.8278956721104797E-2</v>
      </c>
      <c r="P138">
        <v>3.4496370577282401E-2</v>
      </c>
      <c r="Q138">
        <v>3.2610960685885503E-2</v>
      </c>
      <c r="R138">
        <v>3.1752152703144201E-2</v>
      </c>
      <c r="S138">
        <v>3.1366907466515201E-2</v>
      </c>
      <c r="T138">
        <v>3.1219536513873301E-2</v>
      </c>
      <c r="U138">
        <v>3.1213394609962399E-2</v>
      </c>
      <c r="V138">
        <v>3.1291909091869699E-2</v>
      </c>
      <c r="W138">
        <v>3.1419464358577003E-2</v>
      </c>
      <c r="Y138">
        <f t="shared" si="16"/>
        <v>8.4100260150057409</v>
      </c>
      <c r="Z138">
        <f t="shared" si="17"/>
        <v>-8359794.3783921823</v>
      </c>
      <c r="AA138" s="77">
        <f t="shared" si="18"/>
        <v>-10802696.378238503</v>
      </c>
      <c r="AC138" s="77">
        <f t="shared" si="19"/>
        <v>-10839322.048349723</v>
      </c>
    </row>
    <row r="139" spans="1:29">
      <c r="A139" s="46">
        <v>45062</v>
      </c>
      <c r="B139">
        <v>171.39317299999999</v>
      </c>
      <c r="C139">
        <v>26.705929000000001</v>
      </c>
      <c r="D139">
        <v>10.957995</v>
      </c>
      <c r="E139">
        <v>309.77407799999997</v>
      </c>
      <c r="G139">
        <f t="shared" si="14"/>
        <v>3.6031423491997838E-3</v>
      </c>
      <c r="H139">
        <f t="shared" si="14"/>
        <v>4.4225160637549665E-2</v>
      </c>
      <c r="I139">
        <f t="shared" si="14"/>
        <v>2.2222313479792533E-2</v>
      </c>
      <c r="J139">
        <f t="shared" si="13"/>
        <v>9.4515881344985342E-3</v>
      </c>
      <c r="K139" s="53">
        <f t="shared" si="15"/>
        <v>79502.204601040517</v>
      </c>
      <c r="M139" s="47">
        <v>45062</v>
      </c>
      <c r="N139">
        <v>4.65191563200886E-2</v>
      </c>
      <c r="O139">
        <v>3.8806887243102599E-2</v>
      </c>
      <c r="P139">
        <v>3.49767921677792E-2</v>
      </c>
      <c r="Q139">
        <v>3.3101363229312397E-2</v>
      </c>
      <c r="R139">
        <v>3.2235849478278497E-2</v>
      </c>
      <c r="S139">
        <v>3.1835187632554697E-2</v>
      </c>
      <c r="T139">
        <v>3.1671592909718597E-2</v>
      </c>
      <c r="U139">
        <v>3.1648802315193403E-2</v>
      </c>
      <c r="V139">
        <v>3.1712425008311902E-2</v>
      </c>
      <c r="W139">
        <v>3.1828895383420298E-2</v>
      </c>
      <c r="Y139">
        <f t="shared" si="16"/>
        <v>8.3900758558459358</v>
      </c>
      <c r="Z139">
        <f t="shared" si="17"/>
        <v>-7977576.1117059533</v>
      </c>
      <c r="AA139" s="77">
        <f t="shared" si="18"/>
        <v>-10420478.111552272</v>
      </c>
      <c r="AC139" s="77">
        <f t="shared" si="19"/>
        <v>-10340975.906951232</v>
      </c>
    </row>
    <row r="140" spans="1:29">
      <c r="A140" s="46">
        <v>45063</v>
      </c>
      <c r="B140">
        <v>172.010727</v>
      </c>
      <c r="C140">
        <v>27.887003</v>
      </c>
      <c r="D140">
        <v>11.201506999999999</v>
      </c>
      <c r="E140">
        <v>312.70193499999999</v>
      </c>
      <c r="G140">
        <f t="shared" si="14"/>
        <v>1.3666054675764538E-2</v>
      </c>
      <c r="H140">
        <f t="shared" si="14"/>
        <v>-3.5002685659696331E-3</v>
      </c>
      <c r="I140">
        <f t="shared" si="14"/>
        <v>1.2173897672875578E-2</v>
      </c>
      <c r="J140">
        <f t="shared" si="13"/>
        <v>1.4394896533019397E-2</v>
      </c>
      <c r="K140" s="53">
        <f t="shared" si="15"/>
        <v>36734.580315689876</v>
      </c>
      <c r="M140" s="47">
        <v>45063</v>
      </c>
      <c r="N140">
        <v>4.6944539830866001E-2</v>
      </c>
      <c r="O140">
        <v>3.9460467899256502E-2</v>
      </c>
      <c r="P140">
        <v>3.5617105133647103E-2</v>
      </c>
      <c r="Q140">
        <v>3.3702871621139503E-2</v>
      </c>
      <c r="R140">
        <v>3.27656128880843E-2</v>
      </c>
      <c r="S140">
        <v>3.2296831749263399E-2</v>
      </c>
      <c r="T140">
        <v>3.2073868384429299E-2</v>
      </c>
      <c r="U140">
        <v>3.1994045644928297E-2</v>
      </c>
      <c r="V140">
        <v>3.2007874918105E-2</v>
      </c>
      <c r="W140">
        <v>3.20877462462449E-2</v>
      </c>
      <c r="Y140">
        <f t="shared" si="16"/>
        <v>8.3718208708569559</v>
      </c>
      <c r="Z140">
        <f t="shared" si="17"/>
        <v>-7712862.4591491949</v>
      </c>
      <c r="AA140" s="77">
        <f t="shared" si="18"/>
        <v>-10155764.458995514</v>
      </c>
      <c r="AC140" s="77">
        <f t="shared" si="19"/>
        <v>-10119029.878679823</v>
      </c>
    </row>
    <row r="141" spans="1:29">
      <c r="A141" s="46">
        <v>45064</v>
      </c>
      <c r="B141">
        <v>174.361435</v>
      </c>
      <c r="C141">
        <v>27.789390999999998</v>
      </c>
      <c r="D141">
        <v>11.337873</v>
      </c>
      <c r="E141">
        <v>317.20324699999998</v>
      </c>
      <c r="G141">
        <f t="shared" si="14"/>
        <v>6.2851627712290359E-4</v>
      </c>
      <c r="H141">
        <f t="shared" si="14"/>
        <v>-1.2644861486888925E-2</v>
      </c>
      <c r="I141">
        <f t="shared" si="14"/>
        <v>8.5906765757570724E-4</v>
      </c>
      <c r="J141">
        <f t="shared" si="13"/>
        <v>-5.6522435282635453E-4</v>
      </c>
      <c r="K141" s="53">
        <f t="shared" si="15"/>
        <v>-11722.501905016668</v>
      </c>
      <c r="M141" s="47">
        <v>45064</v>
      </c>
      <c r="N141">
        <v>4.7866497946877903E-2</v>
      </c>
      <c r="O141">
        <v>4.0767466127135998E-2</v>
      </c>
      <c r="P141">
        <v>3.6883455040723601E-2</v>
      </c>
      <c r="Q141">
        <v>3.48960755934382E-2</v>
      </c>
      <c r="R141">
        <v>3.3839609733308303E-2</v>
      </c>
      <c r="S141">
        <v>3.3254159112092702E-2</v>
      </c>
      <c r="T141">
        <v>3.2937378247265503E-2</v>
      </c>
      <c r="U141">
        <v>3.2777557943254598E-2</v>
      </c>
      <c r="V141">
        <v>3.2723995316930501E-2</v>
      </c>
      <c r="W141">
        <v>3.2750023955591498E-2</v>
      </c>
      <c r="Y141">
        <f t="shared" si="16"/>
        <v>8.3324384560669262</v>
      </c>
      <c r="Z141">
        <f t="shared" si="17"/>
        <v>-7068553.3776845001</v>
      </c>
      <c r="AA141" s="77">
        <f t="shared" si="18"/>
        <v>-9511455.3775308207</v>
      </c>
      <c r="AC141" s="77">
        <f t="shared" si="19"/>
        <v>-9523177.8794358373</v>
      </c>
    </row>
    <row r="142" spans="1:29">
      <c r="A142" s="46">
        <v>45065</v>
      </c>
      <c r="B142">
        <v>174.471024</v>
      </c>
      <c r="C142">
        <v>27.437998</v>
      </c>
      <c r="D142">
        <v>11.347613000000001</v>
      </c>
      <c r="E142">
        <v>317.023956</v>
      </c>
      <c r="G142">
        <f t="shared" si="14"/>
        <v>-5.48078401832508E-3</v>
      </c>
      <c r="H142">
        <f t="shared" si="14"/>
        <v>8.182156730239587E-3</v>
      </c>
      <c r="I142">
        <f t="shared" si="14"/>
        <v>-1.7167487118217029E-3</v>
      </c>
      <c r="J142">
        <f t="shared" si="13"/>
        <v>8.9213384240274252E-3</v>
      </c>
      <c r="K142" s="53">
        <f t="shared" si="15"/>
        <v>9905.9624241202291</v>
      </c>
      <c r="M142" s="47">
        <v>45065</v>
      </c>
      <c r="N142">
        <v>4.7694507874920598E-2</v>
      </c>
      <c r="O142">
        <v>4.0903917262765703E-2</v>
      </c>
      <c r="P142">
        <v>3.7221148027547599E-2</v>
      </c>
      <c r="Q142">
        <v>3.5269365641258398E-2</v>
      </c>
      <c r="R142">
        <v>3.4292158112192703E-2</v>
      </c>
      <c r="S142">
        <v>3.3749785860664697E-2</v>
      </c>
      <c r="T142">
        <v>3.3439189162940197E-2</v>
      </c>
      <c r="U142">
        <v>3.32786918153695E-2</v>
      </c>
      <c r="V142">
        <v>3.3223812001918901E-2</v>
      </c>
      <c r="W142">
        <v>3.3248410044565697E-2</v>
      </c>
      <c r="Y142">
        <f t="shared" si="16"/>
        <v>8.3130171868217371</v>
      </c>
      <c r="Z142">
        <f t="shared" si="17"/>
        <v>-6628679.2827384258</v>
      </c>
      <c r="AA142" s="77">
        <f t="shared" si="18"/>
        <v>-9071581.2825847454</v>
      </c>
      <c r="AC142" s="77">
        <f t="shared" si="19"/>
        <v>-9061675.3201606255</v>
      </c>
    </row>
    <row r="143" spans="1:29">
      <c r="A143" s="46">
        <v>45068</v>
      </c>
      <c r="B143">
        <v>173.51478599999999</v>
      </c>
      <c r="C143">
        <v>27.662500000000001</v>
      </c>
      <c r="D143">
        <v>11.328132</v>
      </c>
      <c r="E143">
        <v>319.85223400000001</v>
      </c>
      <c r="G143">
        <f t="shared" si="14"/>
        <v>-1.5154950541217849E-2</v>
      </c>
      <c r="H143">
        <f t="shared" si="14"/>
        <v>8.4686127428830194E-3</v>
      </c>
      <c r="I143">
        <f t="shared" si="14"/>
        <v>8.5984167557369151E-3</v>
      </c>
      <c r="J143">
        <f t="shared" si="13"/>
        <v>-1.8432067602816793E-2</v>
      </c>
      <c r="K143" s="53">
        <f t="shared" si="15"/>
        <v>-16519.988645414705</v>
      </c>
      <c r="M143" s="47">
        <v>45068</v>
      </c>
      <c r="N143">
        <v>4.8078288489425997E-2</v>
      </c>
      <c r="O143">
        <v>4.1143042763684301E-2</v>
      </c>
      <c r="P143">
        <v>3.7477421661673303E-2</v>
      </c>
      <c r="Q143">
        <v>3.5513938583691798E-2</v>
      </c>
      <c r="R143">
        <v>3.4510502378380402E-2</v>
      </c>
      <c r="S143">
        <v>3.3996212440366901E-2</v>
      </c>
      <c r="T143">
        <v>3.3732354142755702E-2</v>
      </c>
      <c r="U143">
        <v>3.3596326813187298E-2</v>
      </c>
      <c r="V143">
        <v>3.35491723512686E-2</v>
      </c>
      <c r="W143">
        <v>3.3576426473232598E-2</v>
      </c>
      <c r="Y143">
        <f t="shared" si="16"/>
        <v>8.3004648432940531</v>
      </c>
      <c r="Z143">
        <f t="shared" si="17"/>
        <v>-6341111.0961305359</v>
      </c>
      <c r="AA143" s="77">
        <f t="shared" si="18"/>
        <v>-8784013.0959768556</v>
      </c>
      <c r="AC143" s="77">
        <f t="shared" si="19"/>
        <v>-8800533.0846222695</v>
      </c>
    </row>
    <row r="144" spans="1:29">
      <c r="A144" s="46">
        <v>45069</v>
      </c>
      <c r="B144">
        <v>170.885178</v>
      </c>
      <c r="C144">
        <v>27.896763</v>
      </c>
      <c r="D144">
        <v>11.425535999999999</v>
      </c>
      <c r="E144">
        <v>313.95669600000002</v>
      </c>
      <c r="G144">
        <f t="shared" si="14"/>
        <v>1.6320022793316902E-3</v>
      </c>
      <c r="H144">
        <f t="shared" si="14"/>
        <v>-1.6794887636246592E-2</v>
      </c>
      <c r="I144">
        <f t="shared" si="14"/>
        <v>-3.4100544604646954E-2</v>
      </c>
      <c r="J144">
        <f t="shared" si="13"/>
        <v>-4.4724161576730204E-3</v>
      </c>
      <c r="K144" s="53">
        <f t="shared" si="15"/>
        <v>-53735.846119234877</v>
      </c>
      <c r="M144" s="47">
        <v>45069</v>
      </c>
      <c r="N144">
        <v>4.8266290711667097E-2</v>
      </c>
      <c r="O144">
        <v>4.11687272597226E-2</v>
      </c>
      <c r="P144">
        <v>3.74009468855898E-2</v>
      </c>
      <c r="Q144">
        <v>3.5419836521877801E-2</v>
      </c>
      <c r="R144">
        <v>3.4404486668130597E-2</v>
      </c>
      <c r="S144">
        <v>3.3843852578395603E-2</v>
      </c>
      <c r="T144">
        <v>3.3545156540880201E-2</v>
      </c>
      <c r="U144">
        <v>3.34173867913213E-2</v>
      </c>
      <c r="V144">
        <v>3.3397289768199903E-2</v>
      </c>
      <c r="W144">
        <v>3.3443161938647402E-2</v>
      </c>
      <c r="Y144">
        <f t="shared" si="16"/>
        <v>8.3060570179741937</v>
      </c>
      <c r="Z144">
        <f t="shared" si="17"/>
        <v>-6459918.0977087449</v>
      </c>
      <c r="AA144" s="77">
        <f t="shared" si="18"/>
        <v>-8902820.0975550637</v>
      </c>
      <c r="AC144" s="77">
        <f t="shared" si="19"/>
        <v>-8956555.943674298</v>
      </c>
    </row>
    <row r="145" spans="1:29">
      <c r="A145" s="46">
        <v>45070</v>
      </c>
      <c r="B145">
        <v>171.164063</v>
      </c>
      <c r="C145">
        <v>27.428239999999999</v>
      </c>
      <c r="D145">
        <v>11.035919</v>
      </c>
      <c r="E145">
        <v>312.55255099999999</v>
      </c>
      <c r="G145">
        <f t="shared" si="14"/>
        <v>6.6922751185218843E-3</v>
      </c>
      <c r="H145">
        <f t="shared" si="14"/>
        <v>2.4909728075881432E-3</v>
      </c>
      <c r="I145">
        <f t="shared" si="14"/>
        <v>4.4130443509053929E-3</v>
      </c>
      <c r="J145">
        <f t="shared" si="13"/>
        <v>3.8457792014629844E-2</v>
      </c>
      <c r="K145" s="53">
        <f t="shared" si="15"/>
        <v>52054.084291645268</v>
      </c>
      <c r="M145" s="47">
        <v>45070</v>
      </c>
      <c r="N145">
        <v>4.89195324192657E-2</v>
      </c>
      <c r="O145">
        <v>4.1700964862082197E-2</v>
      </c>
      <c r="P145">
        <v>3.7766032327679902E-2</v>
      </c>
      <c r="Q145">
        <v>3.5754454776984398E-2</v>
      </c>
      <c r="R145">
        <v>3.4630283372612897E-2</v>
      </c>
      <c r="S145">
        <v>3.4030383087730799E-2</v>
      </c>
      <c r="T145">
        <v>3.3731984955211201E-2</v>
      </c>
      <c r="U145">
        <v>3.3587023726187999E-2</v>
      </c>
      <c r="V145">
        <v>3.3539550427615597E-2</v>
      </c>
      <c r="W145">
        <v>3.3563921798329302E-2</v>
      </c>
      <c r="Y145">
        <f t="shared" si="16"/>
        <v>8.2965699479529018</v>
      </c>
      <c r="Z145">
        <f t="shared" si="17"/>
        <v>-6333691.3309955448</v>
      </c>
      <c r="AA145" s="77">
        <f t="shared" si="18"/>
        <v>-8776593.3308418654</v>
      </c>
      <c r="AC145" s="77">
        <f t="shared" si="19"/>
        <v>-8724539.246550221</v>
      </c>
    </row>
    <row r="146" spans="1:29">
      <c r="A146" s="46">
        <v>45071</v>
      </c>
      <c r="B146">
        <v>172.30954</v>
      </c>
      <c r="C146">
        <v>27.496562999999998</v>
      </c>
      <c r="D146">
        <v>11.084621</v>
      </c>
      <c r="E146">
        <v>324.572632</v>
      </c>
      <c r="G146">
        <f t="shared" si="14"/>
        <v>1.4104871964721211E-2</v>
      </c>
      <c r="H146">
        <f t="shared" si="14"/>
        <v>4.9698575054635263E-3</v>
      </c>
      <c r="I146">
        <f t="shared" si="14"/>
        <v>6.239031537478823E-2</v>
      </c>
      <c r="J146">
        <f t="shared" si="13"/>
        <v>2.1385731006426933E-2</v>
      </c>
      <c r="K146" s="53">
        <f t="shared" si="15"/>
        <v>102850.7758513999</v>
      </c>
      <c r="M146" s="47">
        <v>45071</v>
      </c>
      <c r="N146">
        <v>4.9981274777238703E-2</v>
      </c>
      <c r="O146">
        <v>4.3148771861691602E-2</v>
      </c>
      <c r="P146">
        <v>3.9191003045452998E-2</v>
      </c>
      <c r="Q146">
        <v>3.7157572678115099E-2</v>
      </c>
      <c r="R146">
        <v>3.6005421031682597E-2</v>
      </c>
      <c r="S146">
        <v>3.5288339156278901E-2</v>
      </c>
      <c r="T146">
        <v>3.48625454264785E-2</v>
      </c>
      <c r="U146">
        <v>3.4662433178397997E-2</v>
      </c>
      <c r="V146">
        <v>3.4591919816295703E-2</v>
      </c>
      <c r="W146">
        <v>3.4576394445238197E-2</v>
      </c>
      <c r="Y146">
        <f t="shared" si="16"/>
        <v>8.245401635218915</v>
      </c>
      <c r="Z146">
        <f t="shared" si="17"/>
        <v>-5398638.7746921657</v>
      </c>
      <c r="AA146" s="77">
        <f t="shared" si="18"/>
        <v>-7841540.7745384853</v>
      </c>
      <c r="AC146" s="77">
        <f t="shared" si="19"/>
        <v>-7738689.9986870857</v>
      </c>
    </row>
    <row r="147" spans="1:29">
      <c r="A147" s="46">
        <v>45072</v>
      </c>
      <c r="B147">
        <v>174.73994400000001</v>
      </c>
      <c r="C147">
        <v>27.633216999999998</v>
      </c>
      <c r="D147">
        <v>11.776194</v>
      </c>
      <c r="E147">
        <v>331.51385499999998</v>
      </c>
      <c r="G147">
        <f t="shared" si="14"/>
        <v>1.0659503244432766E-2</v>
      </c>
      <c r="H147">
        <f t="shared" si="14"/>
        <v>-1.7661714884661395E-3</v>
      </c>
      <c r="I147">
        <f t="shared" si="14"/>
        <v>4.1356400888096889E-2</v>
      </c>
      <c r="J147">
        <f t="shared" si="13"/>
        <v>-5.0468358253080714E-3</v>
      </c>
      <c r="K147" s="53">
        <f t="shared" si="15"/>
        <v>45202.896818755442</v>
      </c>
      <c r="M147" s="47">
        <v>45072</v>
      </c>
      <c r="N147">
        <v>5.0402047155279198E-2</v>
      </c>
      <c r="O147">
        <v>4.3879282307583499E-2</v>
      </c>
      <c r="P147">
        <v>3.99061054821781E-2</v>
      </c>
      <c r="Q147">
        <v>3.77975072770926E-2</v>
      </c>
      <c r="R147">
        <v>3.6532924239628603E-2</v>
      </c>
      <c r="S147">
        <v>3.5716837080013802E-2</v>
      </c>
      <c r="T147">
        <v>3.5204405751753598E-2</v>
      </c>
      <c r="U147">
        <v>3.49167631454365E-2</v>
      </c>
      <c r="V147">
        <v>3.4766025850469701E-2</v>
      </c>
      <c r="W147">
        <v>3.4687752135413003E-2</v>
      </c>
      <c r="Y147">
        <f t="shared" si="16"/>
        <v>8.2299283272254087</v>
      </c>
      <c r="Z147">
        <f t="shared" si="17"/>
        <v>-5254889.186233175</v>
      </c>
      <c r="AA147" s="77">
        <f t="shared" si="18"/>
        <v>-7697791.1860794947</v>
      </c>
      <c r="AC147" s="77">
        <f t="shared" si="19"/>
        <v>-7652588.2892607395</v>
      </c>
    </row>
    <row r="148" spans="1:29">
      <c r="A148" s="46">
        <v>45076</v>
      </c>
      <c r="B148">
        <v>176.602585</v>
      </c>
      <c r="C148">
        <v>27.584412</v>
      </c>
      <c r="D148">
        <v>12.263215000000001</v>
      </c>
      <c r="E148">
        <v>329.84075899999999</v>
      </c>
      <c r="G148">
        <f t="shared" si="14"/>
        <v>-2.8193245302721159E-4</v>
      </c>
      <c r="H148">
        <f t="shared" si="14"/>
        <v>-1.6631204609327876E-2</v>
      </c>
      <c r="I148">
        <f t="shared" si="14"/>
        <v>-4.6862588644168701E-2</v>
      </c>
      <c r="J148">
        <f t="shared" si="13"/>
        <v>-8.51416607369615E-3</v>
      </c>
      <c r="K148" s="53">
        <f t="shared" si="15"/>
        <v>-72289.891780219943</v>
      </c>
      <c r="M148" s="47">
        <v>45076</v>
      </c>
      <c r="N148">
        <v>4.9906462434332603E-2</v>
      </c>
      <c r="O148">
        <v>4.2665471215598903E-2</v>
      </c>
      <c r="P148">
        <v>3.8498029650057199E-2</v>
      </c>
      <c r="Q148">
        <v>3.6349912757970101E-2</v>
      </c>
      <c r="R148">
        <v>3.5131979625741702E-2</v>
      </c>
      <c r="S148">
        <v>3.4388174802375597E-2</v>
      </c>
      <c r="T148">
        <v>3.3926742190423798E-2</v>
      </c>
      <c r="U148">
        <v>3.36499255996685E-2</v>
      </c>
      <c r="V148">
        <v>3.3500323205061897E-2</v>
      </c>
      <c r="W148">
        <v>3.3443622752236203E-2</v>
      </c>
      <c r="Y148">
        <f t="shared" si="16"/>
        <v>8.2856428833461422</v>
      </c>
      <c r="Z148">
        <f t="shared" si="17"/>
        <v>-6373848.9081072602</v>
      </c>
      <c r="AA148" s="77">
        <f t="shared" si="18"/>
        <v>-8816750.907953579</v>
      </c>
      <c r="AC148" s="77">
        <f t="shared" si="19"/>
        <v>-8889040.799733799</v>
      </c>
    </row>
    <row r="149" spans="1:29">
      <c r="A149" s="46">
        <v>45077</v>
      </c>
      <c r="B149">
        <v>176.552795</v>
      </c>
      <c r="C149">
        <v>27.12565</v>
      </c>
      <c r="D149">
        <v>11.688529000000001</v>
      </c>
      <c r="E149">
        <v>327.03244000000001</v>
      </c>
      <c r="G149">
        <f t="shared" si="14"/>
        <v>1.6022470785580056E-2</v>
      </c>
      <c r="H149">
        <f t="shared" si="14"/>
        <v>7.6169234654284157E-3</v>
      </c>
      <c r="I149">
        <f t="shared" si="14"/>
        <v>9.1665940170915228E-3</v>
      </c>
      <c r="J149">
        <f t="shared" si="13"/>
        <v>1.2759095091606332E-2</v>
      </c>
      <c r="K149" s="53">
        <f t="shared" si="15"/>
        <v>45565.083359706325</v>
      </c>
      <c r="M149" s="47">
        <v>45077</v>
      </c>
      <c r="N149">
        <v>4.9296566679159499E-2</v>
      </c>
      <c r="O149">
        <v>4.1870761284509901E-2</v>
      </c>
      <c r="P149">
        <v>3.7705430310027398E-2</v>
      </c>
      <c r="Q149">
        <v>3.5540435004548801E-2</v>
      </c>
      <c r="R149">
        <v>3.4368104513046997E-2</v>
      </c>
      <c r="S149">
        <v>3.3681232161265597E-2</v>
      </c>
      <c r="T149">
        <v>3.32639346956006E-2</v>
      </c>
      <c r="U149">
        <v>3.30207786620774E-2</v>
      </c>
      <c r="V149">
        <v>3.2900070720930603E-2</v>
      </c>
      <c r="W149">
        <v>3.2871932562167298E-2</v>
      </c>
      <c r="Y149">
        <f t="shared" si="16"/>
        <v>8.3149103011099292</v>
      </c>
      <c r="Z149">
        <f t="shared" si="17"/>
        <v>-6907126.309874462</v>
      </c>
      <c r="AA149" s="77">
        <f t="shared" si="18"/>
        <v>-9350028.3097207807</v>
      </c>
      <c r="AC149" s="77">
        <f t="shared" si="19"/>
        <v>-9304463.2263610736</v>
      </c>
    </row>
    <row r="150" spans="1:29">
      <c r="A150" s="46">
        <v>45078</v>
      </c>
      <c r="B150">
        <v>179.381607</v>
      </c>
      <c r="C150">
        <v>27.332263999999999</v>
      </c>
      <c r="D150">
        <v>11.795673000000001</v>
      </c>
      <c r="E150">
        <v>331.20507800000001</v>
      </c>
      <c r="G150">
        <f t="shared" si="14"/>
        <v>4.7753669639050145E-3</v>
      </c>
      <c r="H150">
        <f t="shared" si="14"/>
        <v>3.3477212132884349E-2</v>
      </c>
      <c r="I150">
        <f t="shared" si="14"/>
        <v>2.312144461786958E-2</v>
      </c>
      <c r="J150">
        <f t="shared" si="13"/>
        <v>8.4792782072018458E-3</v>
      </c>
      <c r="K150" s="53">
        <f t="shared" si="15"/>
        <v>69853.301921860795</v>
      </c>
      <c r="M150" s="47">
        <v>45078</v>
      </c>
      <c r="N150">
        <v>4.8770840566352697E-2</v>
      </c>
      <c r="O150">
        <v>4.1245425149176097E-2</v>
      </c>
      <c r="P150">
        <v>3.7136204732766798E-2</v>
      </c>
      <c r="Q150">
        <v>3.5060959411584498E-2</v>
      </c>
      <c r="R150">
        <v>3.3918724373138198E-2</v>
      </c>
      <c r="S150">
        <v>3.3287130098772398E-2</v>
      </c>
      <c r="T150">
        <v>3.2937184763501499E-2</v>
      </c>
      <c r="U150">
        <v>3.2740425152516898E-2</v>
      </c>
      <c r="V150">
        <v>3.2649338390242401E-2</v>
      </c>
      <c r="W150">
        <v>3.2642520252388701E-2</v>
      </c>
      <c r="Y150">
        <f t="shared" si="16"/>
        <v>8.3304537166404238</v>
      </c>
      <c r="Z150">
        <f t="shared" si="17"/>
        <v>-7137739.5384089155</v>
      </c>
      <c r="AA150" s="77">
        <f t="shared" si="18"/>
        <v>-9580641.5382552352</v>
      </c>
      <c r="AC150" s="77">
        <f t="shared" si="19"/>
        <v>-9510788.2363333739</v>
      </c>
    </row>
    <row r="151" spans="1:29">
      <c r="A151" s="46">
        <v>45079</v>
      </c>
      <c r="B151">
        <v>180.23822000000001</v>
      </c>
      <c r="C151">
        <v>28.247271999999999</v>
      </c>
      <c r="D151">
        <v>12.068406</v>
      </c>
      <c r="E151">
        <v>334.01345800000001</v>
      </c>
      <c r="G151">
        <f t="shared" si="14"/>
        <v>-7.5711411264491879E-3</v>
      </c>
      <c r="H151">
        <f t="shared" si="14"/>
        <v>-5.9211735561578438E-3</v>
      </c>
      <c r="I151">
        <f t="shared" si="14"/>
        <v>1.6142065489013202E-2</v>
      </c>
      <c r="J151">
        <f t="shared" si="13"/>
        <v>1.6100578797635379E-3</v>
      </c>
      <c r="K151" s="53">
        <f t="shared" si="15"/>
        <v>4259.8086861697084</v>
      </c>
      <c r="M151" s="47">
        <v>45079</v>
      </c>
      <c r="N151">
        <v>4.9925863004769699E-2</v>
      </c>
      <c r="O151">
        <v>4.2883302890131099E-2</v>
      </c>
      <c r="P151">
        <v>3.8766205717684799E-2</v>
      </c>
      <c r="Q151">
        <v>3.6595747458043698E-2</v>
      </c>
      <c r="R151">
        <v>3.5362552683868502E-2</v>
      </c>
      <c r="S151">
        <v>3.4611482835050299E-2</v>
      </c>
      <c r="T151">
        <v>3.41383375956682E-2</v>
      </c>
      <c r="U151">
        <v>3.3840685826774498E-2</v>
      </c>
      <c r="V151">
        <v>3.3668505705646501E-2</v>
      </c>
      <c r="W151">
        <v>3.35948288040719E-2</v>
      </c>
      <c r="Y151">
        <f t="shared" si="16"/>
        <v>8.2770697888658784</v>
      </c>
      <c r="Z151">
        <f t="shared" si="17"/>
        <v>-6229699.2464886401</v>
      </c>
      <c r="AA151" s="77">
        <f t="shared" si="18"/>
        <v>-8672601.2463349588</v>
      </c>
      <c r="AC151" s="77">
        <f t="shared" si="19"/>
        <v>-8668341.43764879</v>
      </c>
    </row>
    <row r="152" spans="1:29">
      <c r="A152" s="46">
        <v>45082</v>
      </c>
      <c r="B152">
        <v>178.87361100000001</v>
      </c>
      <c r="C152">
        <v>28.080015</v>
      </c>
      <c r="D152">
        <v>12.263215000000001</v>
      </c>
      <c r="E152">
        <v>334.55123900000001</v>
      </c>
      <c r="G152">
        <f t="shared" si="14"/>
        <v>-2.0602815470640579E-3</v>
      </c>
      <c r="H152">
        <f t="shared" si="14"/>
        <v>2.4176518424224414E-2</v>
      </c>
      <c r="I152">
        <f t="shared" si="14"/>
        <v>2.7005560939769913E-2</v>
      </c>
      <c r="J152">
        <f t="shared" si="13"/>
        <v>-6.7275255256190603E-3</v>
      </c>
      <c r="K152" s="53">
        <f t="shared" si="15"/>
        <v>42394.272291311208</v>
      </c>
      <c r="M152" s="47">
        <v>45082</v>
      </c>
      <c r="N152">
        <v>4.9600641659523E-2</v>
      </c>
      <c r="O152">
        <v>4.2441716829095602E-2</v>
      </c>
      <c r="P152">
        <v>3.8391931652270297E-2</v>
      </c>
      <c r="Q152">
        <v>3.62397929626046E-2</v>
      </c>
      <c r="R152">
        <v>3.5031463308898399E-2</v>
      </c>
      <c r="S152">
        <v>3.4334763047823E-2</v>
      </c>
      <c r="T152">
        <v>3.3916341739655499E-2</v>
      </c>
      <c r="U152">
        <v>3.3655249283514099E-2</v>
      </c>
      <c r="V152">
        <v>3.3507248226302203E-2</v>
      </c>
      <c r="W152">
        <v>3.3452888372342601E-2</v>
      </c>
      <c r="Y152">
        <f t="shared" si="16"/>
        <v>8.287604387457236</v>
      </c>
      <c r="Z152">
        <f t="shared" si="17"/>
        <v>-6375455.7438805206</v>
      </c>
      <c r="AA152" s="77">
        <f t="shared" si="18"/>
        <v>-8818357.7437268402</v>
      </c>
      <c r="AC152" s="77">
        <f t="shared" si="19"/>
        <v>-8775963.4714355282</v>
      </c>
    </row>
    <row r="153" spans="1:29">
      <c r="A153" s="46">
        <v>45083</v>
      </c>
      <c r="B153">
        <v>178.50508099999999</v>
      </c>
      <c r="C153">
        <v>28.758891999999999</v>
      </c>
      <c r="D153">
        <v>12.594390000000001</v>
      </c>
      <c r="E153">
        <v>332.30053700000002</v>
      </c>
      <c r="G153">
        <f t="shared" si="14"/>
        <v>-7.7562890212631297E-3</v>
      </c>
      <c r="H153">
        <f t="shared" si="14"/>
        <v>8.5529025248956003E-3</v>
      </c>
      <c r="I153">
        <f t="shared" si="14"/>
        <v>5.1044075973508685E-2</v>
      </c>
      <c r="J153">
        <f t="shared" si="13"/>
        <v>-3.0867795437838796E-2</v>
      </c>
      <c r="K153" s="53">
        <f t="shared" si="15"/>
        <v>20972.894039302359</v>
      </c>
      <c r="M153" s="47">
        <v>45083</v>
      </c>
      <c r="N153">
        <v>4.9746458180434001E-2</v>
      </c>
      <c r="O153">
        <v>4.2898446269531799E-2</v>
      </c>
      <c r="P153">
        <v>3.8769365721784799E-2</v>
      </c>
      <c r="Q153">
        <v>3.6510832317271903E-2</v>
      </c>
      <c r="R153">
        <v>3.52377050368161E-2</v>
      </c>
      <c r="S153">
        <v>3.4451934109045401E-2</v>
      </c>
      <c r="T153">
        <v>3.3955742782983397E-2</v>
      </c>
      <c r="U153">
        <v>3.3659471003144301E-2</v>
      </c>
      <c r="V153">
        <v>3.3494556332602898E-2</v>
      </c>
      <c r="W153">
        <v>3.3416018650371998E-2</v>
      </c>
      <c r="Y153">
        <f t="shared" si="16"/>
        <v>8.2833491077156864</v>
      </c>
      <c r="Z153">
        <f t="shared" si="17"/>
        <v>-6383975.1785794767</v>
      </c>
      <c r="AA153" s="77">
        <f t="shared" si="18"/>
        <v>-8826877.1784257963</v>
      </c>
      <c r="AC153" s="77">
        <f t="shared" si="19"/>
        <v>-8805904.2843864933</v>
      </c>
    </row>
    <row r="154" spans="1:29">
      <c r="A154" s="46">
        <v>45084</v>
      </c>
      <c r="B154">
        <v>177.120544</v>
      </c>
      <c r="C154">
        <v>29.004864000000001</v>
      </c>
      <c r="D154">
        <v>13.237259</v>
      </c>
      <c r="E154">
        <v>322.04315200000002</v>
      </c>
      <c r="G154">
        <f t="shared" si="14"/>
        <v>1.5465072193996843E-2</v>
      </c>
      <c r="H154">
        <f t="shared" si="14"/>
        <v>-8.4803707405765039E-3</v>
      </c>
      <c r="I154">
        <f t="shared" si="14"/>
        <v>-7.3580187559985077E-4</v>
      </c>
      <c r="J154">
        <f t="shared" si="13"/>
        <v>5.8135780511798796E-3</v>
      </c>
      <c r="K154" s="53">
        <f t="shared" si="15"/>
        <v>12062.477629000368</v>
      </c>
      <c r="M154" s="47">
        <v>45084</v>
      </c>
      <c r="N154">
        <v>4.9973724909319499E-2</v>
      </c>
      <c r="O154">
        <v>4.3363599536356601E-2</v>
      </c>
      <c r="P154">
        <v>3.9305234524700201E-2</v>
      </c>
      <c r="Q154">
        <v>3.7156268638930401E-2</v>
      </c>
      <c r="R154">
        <v>3.5925066084813301E-2</v>
      </c>
      <c r="S154">
        <v>3.5207869866935797E-2</v>
      </c>
      <c r="T154">
        <v>3.4770344266571003E-2</v>
      </c>
      <c r="U154">
        <v>3.4482030562651499E-2</v>
      </c>
      <c r="V154">
        <v>3.4298609754987802E-2</v>
      </c>
      <c r="W154">
        <v>3.4202127633344202E-2</v>
      </c>
      <c r="Y154">
        <f t="shared" si="16"/>
        <v>8.2516310861999589</v>
      </c>
      <c r="Z154">
        <f t="shared" si="17"/>
        <v>-5690159.6885092109</v>
      </c>
      <c r="AA154" s="77">
        <f t="shared" si="18"/>
        <v>-8133061.6883555306</v>
      </c>
      <c r="AC154" s="77">
        <f t="shared" si="19"/>
        <v>-8120999.2107265303</v>
      </c>
    </row>
    <row r="155" spans="1:29">
      <c r="A155" s="46">
        <v>45085</v>
      </c>
      <c r="B155">
        <v>179.85972599999999</v>
      </c>
      <c r="C155">
        <v>28.758891999999999</v>
      </c>
      <c r="D155">
        <v>13.227518999999999</v>
      </c>
      <c r="E155">
        <v>323.91537499999998</v>
      </c>
      <c r="G155">
        <f t="shared" si="14"/>
        <v>2.1598665173103715E-3</v>
      </c>
      <c r="H155">
        <f t="shared" si="14"/>
        <v>1.3685506381817536E-3</v>
      </c>
      <c r="I155">
        <f t="shared" si="14"/>
        <v>1.1782028058322958E-2</v>
      </c>
      <c r="J155">
        <f t="shared" si="13"/>
        <v>4.7039477517856199E-3</v>
      </c>
      <c r="K155" s="53">
        <f t="shared" si="15"/>
        <v>20014.392965600702</v>
      </c>
      <c r="M155" s="47">
        <v>45085</v>
      </c>
      <c r="N155">
        <v>4.9808737068587502E-2</v>
      </c>
      <c r="O155">
        <v>4.3099358244214202E-2</v>
      </c>
      <c r="P155">
        <v>3.8878252322979603E-2</v>
      </c>
      <c r="Q155">
        <v>3.66215329540448E-2</v>
      </c>
      <c r="R155">
        <v>3.5372949391141599E-2</v>
      </c>
      <c r="S155">
        <v>3.46065760627325E-2</v>
      </c>
      <c r="T155">
        <v>3.4115002312426798E-2</v>
      </c>
      <c r="U155">
        <v>3.3795013343063098E-2</v>
      </c>
      <c r="V155">
        <v>3.3599294313701199E-2</v>
      </c>
      <c r="W155">
        <v>3.3503407786013101E-2</v>
      </c>
      <c r="Y155">
        <f t="shared" si="16"/>
        <v>8.2778980615187354</v>
      </c>
      <c r="Z155">
        <f t="shared" si="17"/>
        <v>-6298542.8160450328</v>
      </c>
      <c r="AA155" s="77">
        <f t="shared" si="18"/>
        <v>-8741444.8158913516</v>
      </c>
      <c r="AC155" s="77">
        <f t="shared" si="19"/>
        <v>-8721430.4229257517</v>
      </c>
    </row>
    <row r="156" spans="1:29">
      <c r="A156" s="46">
        <v>45086</v>
      </c>
      <c r="B156">
        <v>180.248199</v>
      </c>
      <c r="C156">
        <v>28.798249999999999</v>
      </c>
      <c r="D156">
        <v>13.383366000000001</v>
      </c>
      <c r="E156">
        <v>325.43905599999999</v>
      </c>
      <c r="G156">
        <f t="shared" si="14"/>
        <v>1.5638785938715483E-2</v>
      </c>
      <c r="H156">
        <f t="shared" si="14"/>
        <v>-4.7831031399476753E-3</v>
      </c>
      <c r="I156">
        <f t="shared" si="14"/>
        <v>2.9110763316193555E-3</v>
      </c>
      <c r="J156">
        <f t="shared" si="13"/>
        <v>1.5483983581859873E-2</v>
      </c>
      <c r="K156" s="53">
        <f t="shared" si="15"/>
        <v>29250.742712247036</v>
      </c>
      <c r="M156" s="47">
        <v>45086</v>
      </c>
      <c r="N156">
        <v>5.0305689186995003E-2</v>
      </c>
      <c r="O156">
        <v>4.3911792644656299E-2</v>
      </c>
      <c r="P156">
        <v>3.9710329034045103E-2</v>
      </c>
      <c r="Q156">
        <v>3.7345359699818503E-2</v>
      </c>
      <c r="R156">
        <v>3.5951722769539202E-2</v>
      </c>
      <c r="S156">
        <v>3.5088911027297803E-2</v>
      </c>
      <c r="T156">
        <v>3.4533955267367598E-2</v>
      </c>
      <c r="U156">
        <v>3.4168095502182701E-2</v>
      </c>
      <c r="V156">
        <v>3.3936958703803803E-2</v>
      </c>
      <c r="W156">
        <v>3.3812515962165599E-2</v>
      </c>
      <c r="Y156">
        <f t="shared" si="16"/>
        <v>8.2574201358671466</v>
      </c>
      <c r="Z156">
        <f t="shared" si="17"/>
        <v>-5991767.5938146673</v>
      </c>
      <c r="AA156" s="77">
        <f t="shared" si="18"/>
        <v>-8434669.5936609879</v>
      </c>
      <c r="AC156" s="77">
        <f t="shared" si="19"/>
        <v>-8405418.8509487417</v>
      </c>
    </row>
    <row r="157" spans="1:29">
      <c r="A157" s="46">
        <v>45089</v>
      </c>
      <c r="B157">
        <v>183.06706199999999</v>
      </c>
      <c r="C157">
        <v>28.660505000000001</v>
      </c>
      <c r="D157">
        <v>13.422326</v>
      </c>
      <c r="E157">
        <v>330.47814899999997</v>
      </c>
      <c r="G157">
        <f t="shared" si="14"/>
        <v>-2.611715044621099E-3</v>
      </c>
      <c r="H157">
        <f t="shared" si="14"/>
        <v>9.268782947125187E-3</v>
      </c>
      <c r="I157">
        <f t="shared" si="14"/>
        <v>2.5399323485363112E-2</v>
      </c>
      <c r="J157">
        <f t="shared" si="13"/>
        <v>7.3526858200843037E-3</v>
      </c>
      <c r="K157" s="53">
        <f t="shared" si="15"/>
        <v>39409.077207951501</v>
      </c>
      <c r="M157" s="47">
        <v>45089</v>
      </c>
      <c r="N157">
        <v>5.0374693450343802E-2</v>
      </c>
      <c r="O157">
        <v>4.3723100260148001E-2</v>
      </c>
      <c r="P157">
        <v>3.9557753810690897E-2</v>
      </c>
      <c r="Q157">
        <v>3.71972164329092E-2</v>
      </c>
      <c r="R157">
        <v>3.5821308933169399E-2</v>
      </c>
      <c r="S157">
        <v>3.5005509157504298E-2</v>
      </c>
      <c r="T157">
        <v>3.4500746000613203E-2</v>
      </c>
      <c r="U157">
        <v>3.41727638064689E-2</v>
      </c>
      <c r="V157">
        <v>3.3966715652878898E-2</v>
      </c>
      <c r="W157">
        <v>3.3856071353534099E-2</v>
      </c>
      <c r="Y157">
        <f t="shared" si="16"/>
        <v>8.2592139505251492</v>
      </c>
      <c r="Z157">
        <f t="shared" si="17"/>
        <v>-5968248.7662301939</v>
      </c>
      <c r="AA157" s="77">
        <f t="shared" si="18"/>
        <v>-8411150.7660765126</v>
      </c>
      <c r="AC157" s="77">
        <f t="shared" si="19"/>
        <v>-8371741.6888685608</v>
      </c>
    </row>
    <row r="158" spans="1:29">
      <c r="A158" s="46">
        <v>45090</v>
      </c>
      <c r="B158">
        <v>182.588943</v>
      </c>
      <c r="C158">
        <v>28.926152999999999</v>
      </c>
      <c r="D158">
        <v>13.763244</v>
      </c>
      <c r="E158">
        <v>332.908051</v>
      </c>
      <c r="G158">
        <f t="shared" si="14"/>
        <v>3.4913505140341528E-3</v>
      </c>
      <c r="H158">
        <f t="shared" si="14"/>
        <v>-9.5237690265967956E-3</v>
      </c>
      <c r="I158">
        <f t="shared" si="14"/>
        <v>4.9539192940268872E-3</v>
      </c>
      <c r="J158">
        <f t="shared" si="13"/>
        <v>9.1237925633704808E-3</v>
      </c>
      <c r="K158" s="53">
        <f t="shared" si="15"/>
        <v>8045.2933448347248</v>
      </c>
      <c r="M158" s="47">
        <v>45090</v>
      </c>
      <c r="N158">
        <v>5.0756885690708999E-2</v>
      </c>
      <c r="O158">
        <v>4.4763416179177402E-2</v>
      </c>
      <c r="P158">
        <v>4.0704599318064603E-2</v>
      </c>
      <c r="Q158">
        <v>3.8333583427982598E-2</v>
      </c>
      <c r="R158">
        <v>3.6868455717443002E-2</v>
      </c>
      <c r="S158">
        <v>3.59622405422357E-2</v>
      </c>
      <c r="T158">
        <v>3.5371280531806097E-2</v>
      </c>
      <c r="U158">
        <v>3.4952406906416197E-2</v>
      </c>
      <c r="V158">
        <v>3.4661849003194398E-2</v>
      </c>
      <c r="W158">
        <v>3.4484323253369101E-2</v>
      </c>
      <c r="Y158">
        <f t="shared" si="16"/>
        <v>8.2224221061002538</v>
      </c>
      <c r="Z158">
        <f t="shared" si="17"/>
        <v>-5367311.6537492406</v>
      </c>
      <c r="AA158" s="77">
        <f t="shared" si="18"/>
        <v>-7810213.6535955602</v>
      </c>
      <c r="AC158" s="77">
        <f t="shared" si="19"/>
        <v>-7802168.3602507254</v>
      </c>
    </row>
    <row r="159" spans="1:29">
      <c r="A159" s="46">
        <v>45091</v>
      </c>
      <c r="B159">
        <v>183.22642500000001</v>
      </c>
      <c r="C159">
        <v>28.650666999999999</v>
      </c>
      <c r="D159">
        <v>13.831426</v>
      </c>
      <c r="E159">
        <v>335.94543499999997</v>
      </c>
      <c r="G159">
        <f t="shared" si="14"/>
        <v>1.1198772229496834E-2</v>
      </c>
      <c r="H159">
        <f t="shared" si="14"/>
        <v>8.5852102500789673E-3</v>
      </c>
      <c r="I159">
        <f t="shared" si="14"/>
        <v>1.7605559976245244E-2</v>
      </c>
      <c r="J159">
        <f t="shared" si="13"/>
        <v>3.1896593564368692E-2</v>
      </c>
      <c r="K159" s="53">
        <f t="shared" si="15"/>
        <v>69286.136020189733</v>
      </c>
      <c r="M159" s="47">
        <v>45091</v>
      </c>
      <c r="N159">
        <v>5.1006286694145503E-2</v>
      </c>
      <c r="O159">
        <v>4.4872856641825401E-2</v>
      </c>
      <c r="P159">
        <v>4.07081475741859E-2</v>
      </c>
      <c r="Q159">
        <v>3.82328928457095E-2</v>
      </c>
      <c r="R159">
        <v>3.6684578294383902E-2</v>
      </c>
      <c r="S159">
        <v>3.5724307802606499E-2</v>
      </c>
      <c r="T159">
        <v>3.5092510900286297E-2</v>
      </c>
      <c r="U159">
        <v>3.46367937295117E-2</v>
      </c>
      <c r="V159">
        <v>3.4312216037757602E-2</v>
      </c>
      <c r="W159">
        <v>3.4103954600057898E-2</v>
      </c>
      <c r="Y159">
        <f t="shared" si="16"/>
        <v>8.2326801827313734</v>
      </c>
      <c r="Z159">
        <f t="shared" si="17"/>
        <v>-5680335.6901132083</v>
      </c>
      <c r="AA159" s="77">
        <f t="shared" si="18"/>
        <v>-8123237.6899595279</v>
      </c>
      <c r="AC159" s="77">
        <f t="shared" si="19"/>
        <v>-8053951.5539393378</v>
      </c>
    </row>
    <row r="160" spans="1:29">
      <c r="A160" s="46">
        <v>45092</v>
      </c>
      <c r="B160">
        <v>185.278336</v>
      </c>
      <c r="C160">
        <v>28.896639</v>
      </c>
      <c r="D160">
        <v>14.074935999999999</v>
      </c>
      <c r="E160">
        <v>346.66095000000001</v>
      </c>
      <c r="G160">
        <f t="shared" si="14"/>
        <v>-5.8599619547533566E-3</v>
      </c>
      <c r="H160">
        <f t="shared" si="14"/>
        <v>-6.1287058332286648E-3</v>
      </c>
      <c r="I160">
        <f t="shared" si="14"/>
        <v>-2.0761018025232669E-3</v>
      </c>
      <c r="J160">
        <f t="shared" si="13"/>
        <v>-1.6575720455390131E-2</v>
      </c>
      <c r="K160" s="53">
        <f t="shared" si="15"/>
        <v>-30640.490045895418</v>
      </c>
      <c r="M160" s="47">
        <v>45092</v>
      </c>
      <c r="N160">
        <v>5.0841252593588099E-2</v>
      </c>
      <c r="O160">
        <v>4.4483747033726102E-2</v>
      </c>
      <c r="P160">
        <v>4.01336334505892E-2</v>
      </c>
      <c r="Q160">
        <v>3.7547981848379201E-2</v>
      </c>
      <c r="R160">
        <v>3.6033648872944399E-2</v>
      </c>
      <c r="S160">
        <v>3.5082051229705702E-2</v>
      </c>
      <c r="T160">
        <v>3.4459411254146199E-2</v>
      </c>
      <c r="U160">
        <v>3.4051965112250997E-2</v>
      </c>
      <c r="V160">
        <v>3.37934700911693E-2</v>
      </c>
      <c r="W160">
        <v>3.3645232945940198E-2</v>
      </c>
      <c r="Y160">
        <f t="shared" si="16"/>
        <v>8.2569937754422789</v>
      </c>
      <c r="Z160">
        <f t="shared" si="17"/>
        <v>-6109367.239711849</v>
      </c>
      <c r="AA160" s="77">
        <f t="shared" si="18"/>
        <v>-8552269.2395581678</v>
      </c>
      <c r="AC160" s="77">
        <f t="shared" si="19"/>
        <v>-8582909.7296040636</v>
      </c>
    </row>
    <row r="161" spans="1:29">
      <c r="A161" s="46">
        <v>45093</v>
      </c>
      <c r="B161">
        <v>184.192612</v>
      </c>
      <c r="C161">
        <v>28.719539999999999</v>
      </c>
      <c r="D161">
        <v>14.045715</v>
      </c>
      <c r="E161">
        <v>340.91479500000003</v>
      </c>
      <c r="G161">
        <f t="shared" si="14"/>
        <v>4.8669161605663369E-4</v>
      </c>
      <c r="H161">
        <f t="shared" si="14"/>
        <v>-1.0962710405528653E-2</v>
      </c>
      <c r="I161">
        <f t="shared" si="14"/>
        <v>-1.3869639245848275E-2</v>
      </c>
      <c r="J161">
        <f t="shared" si="13"/>
        <v>-1.2502534540925536E-2</v>
      </c>
      <c r="K161" s="53">
        <f t="shared" si="15"/>
        <v>-36848.192576245834</v>
      </c>
      <c r="M161" s="47">
        <v>45093</v>
      </c>
      <c r="N161">
        <v>5.1087743004991901E-2</v>
      </c>
      <c r="O161">
        <v>4.51977564708059E-2</v>
      </c>
      <c r="P161">
        <v>4.0959827826614503E-2</v>
      </c>
      <c r="Q161">
        <v>3.8309580634670902E-2</v>
      </c>
      <c r="R161">
        <v>3.6709111763201602E-2</v>
      </c>
      <c r="S161">
        <v>3.56696322623061E-2</v>
      </c>
      <c r="T161">
        <v>3.4963553228800098E-2</v>
      </c>
      <c r="U161">
        <v>3.44816072914556E-2</v>
      </c>
      <c r="V161">
        <v>3.4158565709620399E-2</v>
      </c>
      <c r="W161">
        <v>3.3955510483052398E-2</v>
      </c>
      <c r="Y161">
        <f t="shared" si="16"/>
        <v>8.234960905493887</v>
      </c>
      <c r="Z161">
        <f t="shared" si="17"/>
        <v>-5795541.442313307</v>
      </c>
      <c r="AA161" s="77">
        <f t="shared" si="18"/>
        <v>-8238443.4421596266</v>
      </c>
      <c r="AC161" s="77">
        <f t="shared" si="19"/>
        <v>-8275291.634735872</v>
      </c>
    </row>
    <row r="162" spans="1:29">
      <c r="A162" s="46">
        <v>45097</v>
      </c>
      <c r="B162">
        <v>184.28225699999999</v>
      </c>
      <c r="C162">
        <v>28.404696000000001</v>
      </c>
      <c r="D162">
        <v>13.850906</v>
      </c>
      <c r="E162">
        <v>336.65249599999999</v>
      </c>
      <c r="G162">
        <f t="shared" si="14"/>
        <v>-5.6752777886803774E-3</v>
      </c>
      <c r="H162">
        <f t="shared" si="14"/>
        <v>-1.0391415560300321E-2</v>
      </c>
      <c r="I162">
        <f t="shared" si="14"/>
        <v>-1.4064639526107592E-2</v>
      </c>
      <c r="J162">
        <f t="shared" si="13"/>
        <v>-1.3282141238008083E-2</v>
      </c>
      <c r="K162" s="53">
        <f t="shared" si="15"/>
        <v>-43413.474113096374</v>
      </c>
      <c r="M162" s="76">
        <v>45096</v>
      </c>
      <c r="N162">
        <v>5.1378421033249397E-2</v>
      </c>
      <c r="O162">
        <v>4.5560281462550499E-2</v>
      </c>
      <c r="P162">
        <v>4.1410745718947102E-2</v>
      </c>
      <c r="Q162">
        <v>3.8180828192337098E-2</v>
      </c>
      <c r="R162">
        <v>3.6544169325775901E-2</v>
      </c>
      <c r="S162">
        <v>3.5577591072704098E-2</v>
      </c>
      <c r="T162">
        <v>3.4865352098453699E-2</v>
      </c>
      <c r="U162">
        <v>3.4397236063138603E-2</v>
      </c>
      <c r="V162">
        <v>3.4102278623649798E-2</v>
      </c>
      <c r="W162">
        <v>3.3924985235334097E-2</v>
      </c>
      <c r="Y162">
        <f t="shared" si="16"/>
        <v>8.2360424891912238</v>
      </c>
      <c r="Z162">
        <f t="shared" si="17"/>
        <v>-5821824.0455537532</v>
      </c>
      <c r="AA162" s="77">
        <f t="shared" si="18"/>
        <v>-8264726.0454000728</v>
      </c>
      <c r="AC162" s="77">
        <f t="shared" si="19"/>
        <v>-8308139.5195131693</v>
      </c>
    </row>
    <row r="163" spans="1:29">
      <c r="A163" s="46">
        <v>45098</v>
      </c>
      <c r="B163">
        <v>183.23640399999999</v>
      </c>
      <c r="C163">
        <v>28.109531</v>
      </c>
      <c r="D163">
        <v>13.656098</v>
      </c>
      <c r="E163">
        <v>332.18103000000002</v>
      </c>
      <c r="G163">
        <f t="shared" si="14"/>
        <v>1.6525187866053059E-2</v>
      </c>
      <c r="H163">
        <f t="shared" si="14"/>
        <v>-2.1351121084161928E-2</v>
      </c>
      <c r="I163">
        <f t="shared" si="14"/>
        <v>1.2125498806467183E-2</v>
      </c>
      <c r="J163">
        <f t="shared" si="13"/>
        <v>1.8437548947331406E-2</v>
      </c>
      <c r="K163" s="53">
        <f t="shared" si="15"/>
        <v>25737.114535689721</v>
      </c>
      <c r="M163" s="47">
        <v>45097</v>
      </c>
      <c r="N163">
        <v>5.1110003921032002E-2</v>
      </c>
      <c r="O163">
        <v>4.49580790879551E-2</v>
      </c>
      <c r="P163">
        <v>4.0642443088517999E-2</v>
      </c>
      <c r="Q163">
        <v>3.7958903813094802E-2</v>
      </c>
      <c r="R163">
        <v>3.6305546589963898E-2</v>
      </c>
      <c r="S163">
        <v>3.5241905536845197E-2</v>
      </c>
      <c r="T163">
        <v>3.45328073312074E-2</v>
      </c>
      <c r="U163">
        <v>3.4048590044981099E-2</v>
      </c>
      <c r="V163">
        <v>3.3721438628333301E-2</v>
      </c>
      <c r="W163">
        <v>3.3515248073430003E-2</v>
      </c>
      <c r="Y163">
        <f t="shared" si="16"/>
        <v>8.2522185848077925</v>
      </c>
      <c r="Z163">
        <f t="shared" si="17"/>
        <v>-6182219.9953323882</v>
      </c>
      <c r="AA163" s="77">
        <f t="shared" si="18"/>
        <v>-8625121.9951787069</v>
      </c>
      <c r="AC163" s="77">
        <f t="shared" si="19"/>
        <v>-8599384.8806430176</v>
      </c>
    </row>
    <row r="164" spans="1:29">
      <c r="A164" s="46">
        <v>45099</v>
      </c>
      <c r="B164">
        <v>186.26442</v>
      </c>
      <c r="C164">
        <v>27.509360999999998</v>
      </c>
      <c r="D164">
        <v>13.821685</v>
      </c>
      <c r="E164">
        <v>338.305634</v>
      </c>
      <c r="G164">
        <f t="shared" si="14"/>
        <v>-1.711228585684732E-3</v>
      </c>
      <c r="H164">
        <f t="shared" si="14"/>
        <v>-7.5106433769943637E-3</v>
      </c>
      <c r="I164">
        <f t="shared" si="14"/>
        <v>-1.198023251144853E-2</v>
      </c>
      <c r="J164">
        <f t="shared" si="13"/>
        <v>-1.3805930290832769E-2</v>
      </c>
      <c r="K164" s="53">
        <f t="shared" si="15"/>
        <v>-35008.034764960394</v>
      </c>
      <c r="M164" s="47">
        <v>45098</v>
      </c>
      <c r="N164">
        <v>5.1198098694566901E-2</v>
      </c>
      <c r="O164">
        <v>4.4931680326878699E-2</v>
      </c>
      <c r="P164">
        <v>4.0575084533858698E-2</v>
      </c>
      <c r="Q164">
        <v>3.7904656645114297E-2</v>
      </c>
      <c r="R164">
        <v>3.6274991598071099E-2</v>
      </c>
      <c r="S164">
        <v>3.5222409841753101E-2</v>
      </c>
      <c r="T164">
        <v>3.4514588438239201E-2</v>
      </c>
      <c r="U164">
        <v>3.4023647056222101E-2</v>
      </c>
      <c r="V164">
        <v>3.3687757668150901E-2</v>
      </c>
      <c r="W164">
        <v>3.3476852178289197E-2</v>
      </c>
      <c r="Y164">
        <f t="shared" si="16"/>
        <v>8.2535212084246439</v>
      </c>
      <c r="Z164">
        <f t="shared" si="17"/>
        <v>-6215158.1457413845</v>
      </c>
      <c r="AA164" s="77">
        <f t="shared" si="18"/>
        <v>-8658060.1455877051</v>
      </c>
      <c r="AC164" s="77">
        <f t="shared" si="19"/>
        <v>-8693068.1803526655</v>
      </c>
    </row>
    <row r="165" spans="1:29">
      <c r="A165" s="46">
        <v>45100</v>
      </c>
      <c r="B165">
        <v>185.94567900000001</v>
      </c>
      <c r="C165">
        <v>27.302748000000001</v>
      </c>
      <c r="D165">
        <v>13.656098</v>
      </c>
      <c r="E165">
        <v>333.63501000000002</v>
      </c>
      <c r="G165">
        <f t="shared" si="14"/>
        <v>-7.5529262500367844E-3</v>
      </c>
      <c r="H165">
        <f t="shared" si="14"/>
        <v>1.2252246550420454E-2</v>
      </c>
      <c r="I165">
        <f t="shared" si="14"/>
        <v>6.4193300311699009E-3</v>
      </c>
      <c r="J165">
        <f t="shared" si="13"/>
        <v>-1.9162955949976634E-2</v>
      </c>
      <c r="K165" s="53">
        <f t="shared" si="15"/>
        <v>-8044.3056184230645</v>
      </c>
      <c r="M165" s="47">
        <v>45099</v>
      </c>
      <c r="N165">
        <v>5.1591613851166597E-2</v>
      </c>
      <c r="O165">
        <v>4.5807651961533399E-2</v>
      </c>
      <c r="P165">
        <v>4.1501108055466703E-2</v>
      </c>
      <c r="Q165">
        <v>3.8786783252984701E-2</v>
      </c>
      <c r="R165">
        <v>3.7103831819171297E-2</v>
      </c>
      <c r="S165">
        <v>3.6066815578522898E-2</v>
      </c>
      <c r="T165">
        <v>3.53770230708879E-2</v>
      </c>
      <c r="U165">
        <v>3.4839070230834102E-2</v>
      </c>
      <c r="V165">
        <v>3.4419978701122698E-2</v>
      </c>
      <c r="W165">
        <v>3.41392934742316E-2</v>
      </c>
      <c r="Y165">
        <f t="shared" si="16"/>
        <v>8.2192695254976691</v>
      </c>
      <c r="Z165">
        <f t="shared" si="17"/>
        <v>-5598888.3414189396</v>
      </c>
      <c r="AA165" s="77">
        <f t="shared" si="18"/>
        <v>-8041790.3412652593</v>
      </c>
      <c r="AC165" s="77">
        <f t="shared" si="19"/>
        <v>-8049834.6468836823</v>
      </c>
    </row>
    <row r="166" spans="1:29">
      <c r="A166" s="46">
        <v>45103</v>
      </c>
      <c r="B166">
        <v>184.541245</v>
      </c>
      <c r="C166">
        <v>27.637267999999999</v>
      </c>
      <c r="D166">
        <v>13.743760999999999</v>
      </c>
      <c r="E166">
        <v>327.24157700000001</v>
      </c>
      <c r="G166">
        <f t="shared" si="14"/>
        <v>1.5058996702878025E-2</v>
      </c>
      <c r="H166">
        <f t="shared" si="14"/>
        <v>5.3399272315919344E-3</v>
      </c>
      <c r="I166">
        <f t="shared" si="14"/>
        <v>2.126157461556577E-2</v>
      </c>
      <c r="J166">
        <f t="shared" si="13"/>
        <v>1.8167963418658228E-2</v>
      </c>
      <c r="K166" s="53">
        <f t="shared" si="15"/>
        <v>59828.461968693955</v>
      </c>
      <c r="M166" s="47">
        <v>45100</v>
      </c>
      <c r="N166">
        <v>5.1218995588017499E-2</v>
      </c>
      <c r="O166">
        <v>4.5221158175859498E-2</v>
      </c>
      <c r="P166">
        <v>4.0957738362728598E-2</v>
      </c>
      <c r="Q166">
        <v>3.8272060324369798E-2</v>
      </c>
      <c r="R166">
        <v>3.6605314710005998E-2</v>
      </c>
      <c r="S166">
        <v>3.55284065669541E-2</v>
      </c>
      <c r="T166">
        <v>3.4784967109255098E-2</v>
      </c>
      <c r="U166">
        <v>3.4258484196214599E-2</v>
      </c>
      <c r="V166">
        <v>3.3890934012554899E-2</v>
      </c>
      <c r="W166">
        <v>3.3653453500632202E-2</v>
      </c>
      <c r="Y166">
        <f t="shared" si="16"/>
        <v>8.2423069020386972</v>
      </c>
      <c r="Z166">
        <f t="shared" si="17"/>
        <v>-6041810.6710907472</v>
      </c>
      <c r="AA166" s="77">
        <f t="shared" si="18"/>
        <v>-8484712.6709370669</v>
      </c>
      <c r="AC166" s="77">
        <f t="shared" si="19"/>
        <v>-8424884.208968373</v>
      </c>
    </row>
    <row r="167" spans="1:29">
      <c r="A167" s="46">
        <v>45104</v>
      </c>
      <c r="B167">
        <v>187.32025100000001</v>
      </c>
      <c r="C167">
        <v>27.784849000000001</v>
      </c>
      <c r="D167">
        <v>14.035975000000001</v>
      </c>
      <c r="E167">
        <v>333.18689000000001</v>
      </c>
      <c r="G167">
        <f t="shared" si="14"/>
        <v>6.3278475961467961E-3</v>
      </c>
      <c r="H167">
        <f t="shared" si="14"/>
        <v>-6.0197915777768785E-3</v>
      </c>
      <c r="I167">
        <f t="shared" si="14"/>
        <v>2.6370594134002001E-2</v>
      </c>
      <c r="J167">
        <f t="shared" si="13"/>
        <v>3.8258378053230846E-3</v>
      </c>
      <c r="K167" s="53">
        <f t="shared" si="15"/>
        <v>30504.487957695004</v>
      </c>
      <c r="M167" s="47">
        <v>45103</v>
      </c>
      <c r="N167">
        <v>5.12916521102545E-2</v>
      </c>
      <c r="O167">
        <v>4.5062055328063698E-2</v>
      </c>
      <c r="P167">
        <v>4.0664730793032199E-2</v>
      </c>
      <c r="Q167">
        <v>3.7963089449382197E-2</v>
      </c>
      <c r="R167">
        <v>3.6310993719135501E-2</v>
      </c>
      <c r="S167">
        <v>3.5259540795069599E-2</v>
      </c>
      <c r="T167">
        <v>3.4545248878115199E-2</v>
      </c>
      <c r="U167">
        <v>3.4041463674722397E-2</v>
      </c>
      <c r="V167">
        <v>3.3692323931855998E-2</v>
      </c>
      <c r="W167">
        <v>3.3473648673822701E-2</v>
      </c>
      <c r="Y167">
        <f t="shared" si="16"/>
        <v>8.2521401196504325</v>
      </c>
      <c r="Z167">
        <f t="shared" si="17"/>
        <v>-6211649.7288731253</v>
      </c>
      <c r="AA167" s="77">
        <f t="shared" si="18"/>
        <v>-8654551.7287194449</v>
      </c>
      <c r="AC167" s="77">
        <f t="shared" si="19"/>
        <v>-8624047.2407617494</v>
      </c>
    </row>
    <row r="168" spans="1:29">
      <c r="A168" s="46">
        <v>45105</v>
      </c>
      <c r="B168">
        <v>188.505585</v>
      </c>
      <c r="C168">
        <v>27.61759</v>
      </c>
      <c r="D168">
        <v>14.406112</v>
      </c>
      <c r="E168">
        <v>334.46160900000001</v>
      </c>
      <c r="G168">
        <f t="shared" si="14"/>
        <v>1.7965144109655107E-3</v>
      </c>
      <c r="H168">
        <f t="shared" si="14"/>
        <v>2.1018850667274158E-2</v>
      </c>
      <c r="I168">
        <f t="shared" si="14"/>
        <v>1.0818116643824593E-2</v>
      </c>
      <c r="J168">
        <f t="shared" si="13"/>
        <v>-2.3821059833506464E-3</v>
      </c>
      <c r="K168" s="53">
        <f t="shared" si="15"/>
        <v>31251.375738713617</v>
      </c>
      <c r="M168" s="47">
        <v>45104</v>
      </c>
      <c r="N168">
        <v>5.1710564702647198E-2</v>
      </c>
      <c r="O168">
        <v>4.58478918391515E-2</v>
      </c>
      <c r="P168">
        <v>4.14758219020296E-2</v>
      </c>
      <c r="Q168">
        <v>3.8707412774561599E-2</v>
      </c>
      <c r="R168">
        <v>3.6960618696026598E-2</v>
      </c>
      <c r="S168">
        <v>3.5819911975560802E-2</v>
      </c>
      <c r="T168">
        <v>3.504333656651E-2</v>
      </c>
      <c r="U168">
        <v>3.4503119363679197E-2</v>
      </c>
      <c r="V168">
        <v>3.4129940329826698E-2</v>
      </c>
      <c r="W168">
        <v>3.3885843657724402E-2</v>
      </c>
      <c r="Y168">
        <f t="shared" si="16"/>
        <v>8.2287944677769076</v>
      </c>
      <c r="Z168">
        <f t="shared" si="17"/>
        <v>-5819268.532945171</v>
      </c>
      <c r="AA168" s="77">
        <f t="shared" si="18"/>
        <v>-8262170.5327914907</v>
      </c>
      <c r="AC168" s="77">
        <f t="shared" si="19"/>
        <v>-8230919.1570527768</v>
      </c>
    </row>
    <row r="169" spans="1:29">
      <c r="A169" s="46">
        <v>45106</v>
      </c>
      <c r="B169">
        <v>188.84423799999999</v>
      </c>
      <c r="C169">
        <v>28.198080000000001</v>
      </c>
      <c r="D169">
        <v>14.561959</v>
      </c>
      <c r="E169">
        <v>333.66488600000002</v>
      </c>
      <c r="G169">
        <f t="shared" si="14"/>
        <v>2.3102521137023047E-2</v>
      </c>
      <c r="H169">
        <f t="shared" si="14"/>
        <v>1.0467379339300642E-3</v>
      </c>
      <c r="I169">
        <f t="shared" si="14"/>
        <v>1.2040138280845269E-2</v>
      </c>
      <c r="J169">
        <f t="shared" si="13"/>
        <v>1.6385649882259434E-2</v>
      </c>
      <c r="K169" s="53">
        <f t="shared" si="15"/>
        <v>52575.047234057813</v>
      </c>
      <c r="M169" s="47">
        <v>45105</v>
      </c>
      <c r="N169">
        <v>5.1539687561669198E-2</v>
      </c>
      <c r="O169">
        <v>4.5375290470233198E-2</v>
      </c>
      <c r="P169">
        <v>4.0934049895686803E-2</v>
      </c>
      <c r="Q169">
        <v>3.81200323169055E-2</v>
      </c>
      <c r="R169">
        <v>3.6375745688844101E-2</v>
      </c>
      <c r="S169">
        <v>3.5269086344516899E-2</v>
      </c>
      <c r="T169">
        <v>3.4515385686000703E-2</v>
      </c>
      <c r="U169">
        <v>3.3979938384893903E-2</v>
      </c>
      <c r="V169">
        <v>3.36042696649968E-2</v>
      </c>
      <c r="W169">
        <v>3.3363573363444497E-2</v>
      </c>
      <c r="Y169">
        <f t="shared" si="16"/>
        <v>8.2516744553090664</v>
      </c>
      <c r="Z169">
        <f t="shared" si="17"/>
        <v>-6288499.1171334777</v>
      </c>
      <c r="AA169" s="77">
        <f t="shared" si="18"/>
        <v>-8731401.1169797964</v>
      </c>
      <c r="AC169" s="77">
        <f t="shared" si="19"/>
        <v>-8678826.0697457381</v>
      </c>
    </row>
    <row r="170" spans="1:29">
      <c r="A170" s="46">
        <v>45107</v>
      </c>
      <c r="B170">
        <v>193.20701600000001</v>
      </c>
      <c r="C170">
        <v>28.227595999999998</v>
      </c>
      <c r="D170">
        <v>14.737287</v>
      </c>
      <c r="E170">
        <v>339.13220200000001</v>
      </c>
      <c r="G170">
        <f t="shared" si="14"/>
        <v>-7.7846241360097768E-3</v>
      </c>
      <c r="H170">
        <f t="shared" si="14"/>
        <v>1.777629239131806E-2</v>
      </c>
      <c r="I170">
        <f t="shared" si="14"/>
        <v>7.2702662301413756E-3</v>
      </c>
      <c r="J170">
        <f t="shared" si="13"/>
        <v>-7.4881093126037968E-3</v>
      </c>
      <c r="K170" s="53">
        <f t="shared" si="15"/>
        <v>9773.8251728458617</v>
      </c>
      <c r="M170" s="47">
        <v>45106</v>
      </c>
      <c r="N170">
        <v>5.24452151347461E-2</v>
      </c>
      <c r="O170">
        <v>4.6810138528187502E-2</v>
      </c>
      <c r="P170">
        <v>4.2541755439354297E-2</v>
      </c>
      <c r="Q170">
        <v>3.9762353775689603E-2</v>
      </c>
      <c r="R170">
        <v>3.7981151378023298E-2</v>
      </c>
      <c r="S170">
        <v>3.6824135853173103E-2</v>
      </c>
      <c r="T170">
        <v>3.6017381608564998E-2</v>
      </c>
      <c r="U170">
        <v>3.5411426705910298E-2</v>
      </c>
      <c r="V170">
        <v>3.4958110816799899E-2</v>
      </c>
      <c r="W170">
        <v>3.4647800647351401E-2</v>
      </c>
      <c r="Y170">
        <f t="shared" si="16"/>
        <v>8.1891589863908827</v>
      </c>
      <c r="Z170">
        <f t="shared" si="17"/>
        <v>-5111904.9802943179</v>
      </c>
      <c r="AA170" s="77">
        <f t="shared" si="18"/>
        <v>-7554806.9801406376</v>
      </c>
      <c r="AC170" s="77">
        <f t="shared" si="19"/>
        <v>-7545033.1549677914</v>
      </c>
    </row>
    <row r="171" spans="1:29">
      <c r="A171" s="46">
        <v>45110</v>
      </c>
      <c r="B171">
        <v>191.70297199999999</v>
      </c>
      <c r="C171">
        <v>28.729378000000001</v>
      </c>
      <c r="D171">
        <v>14.844431</v>
      </c>
      <c r="E171">
        <v>336.59274299999998</v>
      </c>
      <c r="G171">
        <f t="shared" si="14"/>
        <v>-5.8713956714244731E-3</v>
      </c>
      <c r="H171">
        <f t="shared" si="14"/>
        <v>-4.1096260420256936E-3</v>
      </c>
      <c r="I171">
        <f t="shared" si="14"/>
        <v>7.2178583335393842E-3</v>
      </c>
      <c r="J171">
        <f t="shared" si="13"/>
        <v>4.7336730608016353E-4</v>
      </c>
      <c r="K171" s="53">
        <f t="shared" si="15"/>
        <v>-2289.7960738306188</v>
      </c>
      <c r="M171" s="47">
        <v>45107</v>
      </c>
      <c r="N171">
        <v>5.2259989912554802E-2</v>
      </c>
      <c r="O171">
        <v>4.68476495738471E-2</v>
      </c>
      <c r="P171">
        <v>4.26091588172232E-2</v>
      </c>
      <c r="Q171">
        <v>3.9787762596537497E-2</v>
      </c>
      <c r="R171">
        <v>3.79376219568201E-2</v>
      </c>
      <c r="S171">
        <v>3.6712914028189499E-2</v>
      </c>
      <c r="T171">
        <v>3.5850096751961102E-2</v>
      </c>
      <c r="U171">
        <v>3.5210241108481699E-2</v>
      </c>
      <c r="V171">
        <v>3.47376734751371E-2</v>
      </c>
      <c r="W171">
        <v>3.4412286214928298E-2</v>
      </c>
      <c r="Y171">
        <f t="shared" si="16"/>
        <v>8.1949583111528472</v>
      </c>
      <c r="Z171">
        <f t="shared" si="17"/>
        <v>-5303008.193660141</v>
      </c>
      <c r="AA171" s="77">
        <f t="shared" si="18"/>
        <v>-7745910.1935064606</v>
      </c>
      <c r="AC171" s="77">
        <f t="shared" si="19"/>
        <v>-7748199.9895802913</v>
      </c>
    </row>
    <row r="172" spans="1:29">
      <c r="A172" s="46">
        <v>45112</v>
      </c>
      <c r="B172">
        <v>190.57740799999999</v>
      </c>
      <c r="C172">
        <v>28.611311000000001</v>
      </c>
      <c r="D172">
        <v>14.951575999999999</v>
      </c>
      <c r="E172">
        <v>336.75207499999999</v>
      </c>
      <c r="G172">
        <f t="shared" si="14"/>
        <v>2.5087076428282895E-3</v>
      </c>
      <c r="H172">
        <f t="shared" si="14"/>
        <v>-2.7510308772638936E-2</v>
      </c>
      <c r="I172">
        <f t="shared" si="14"/>
        <v>-2.4104214833272408E-2</v>
      </c>
      <c r="J172">
        <f t="shared" si="13"/>
        <v>9.226719686879381E-3</v>
      </c>
      <c r="K172" s="53">
        <f t="shared" si="15"/>
        <v>-39879.096276203672</v>
      </c>
      <c r="M172" s="47">
        <v>45110</v>
      </c>
      <c r="N172">
        <v>5.2444860726614799E-2</v>
      </c>
      <c r="O172">
        <v>4.7277170675348E-2</v>
      </c>
      <c r="P172">
        <v>4.3149922905536001E-2</v>
      </c>
      <c r="Q172">
        <v>4.0367221053389697E-2</v>
      </c>
      <c r="R172">
        <v>3.84644427957175E-2</v>
      </c>
      <c r="S172">
        <v>3.7201886911187101E-2</v>
      </c>
      <c r="T172">
        <v>3.6320396762332403E-2</v>
      </c>
      <c r="U172">
        <v>3.5655786971308903E-2</v>
      </c>
      <c r="V172">
        <v>3.5152372845185298E-2</v>
      </c>
      <c r="W172">
        <v>3.4796256489995701E-2</v>
      </c>
      <c r="Y172">
        <f t="shared" si="16"/>
        <v>8.1753900680953784</v>
      </c>
      <c r="Z172">
        <f t="shared" si="17"/>
        <v>-4949169.245122659</v>
      </c>
      <c r="AA172" s="77">
        <f t="shared" si="18"/>
        <v>-7392071.2449689787</v>
      </c>
      <c r="AC172" s="77">
        <f t="shared" si="19"/>
        <v>-7431950.3412451828</v>
      </c>
    </row>
    <row r="173" spans="1:29">
      <c r="A173" s="46">
        <v>45113</v>
      </c>
      <c r="B173">
        <v>191.055511</v>
      </c>
      <c r="C173">
        <v>27.824204999999999</v>
      </c>
      <c r="D173">
        <v>14.59118</v>
      </c>
      <c r="E173">
        <v>339.85919200000001</v>
      </c>
      <c r="G173">
        <f t="shared" si="14"/>
        <v>-5.8912930284433784E-3</v>
      </c>
      <c r="H173">
        <f t="shared" si="14"/>
        <v>8.8401447588528637E-3</v>
      </c>
      <c r="I173">
        <f t="shared" si="14"/>
        <v>0</v>
      </c>
      <c r="J173">
        <f t="shared" si="13"/>
        <v>-1.1867455978651353E-2</v>
      </c>
      <c r="K173" s="53">
        <f t="shared" si="15"/>
        <v>-8918.6042482418688</v>
      </c>
      <c r="M173" s="47">
        <v>45112</v>
      </c>
      <c r="N173">
        <v>5.2357193679142398E-2</v>
      </c>
      <c r="O173">
        <v>4.7397419474689298E-2</v>
      </c>
      <c r="P173">
        <v>4.3483088918703103E-2</v>
      </c>
      <c r="Q173">
        <v>4.0852790056236397E-2</v>
      </c>
      <c r="R173">
        <v>3.9101044649614801E-2</v>
      </c>
      <c r="S173">
        <v>3.79253079772289E-2</v>
      </c>
      <c r="T173">
        <v>3.7081073449823303E-2</v>
      </c>
      <c r="U173">
        <v>3.6440484959051701E-2</v>
      </c>
      <c r="V173">
        <v>3.5954028752148502E-2</v>
      </c>
      <c r="W173">
        <v>3.5605047670813197E-2</v>
      </c>
      <c r="Y173">
        <f t="shared" si="16"/>
        <v>8.1468885950779928</v>
      </c>
      <c r="Z173">
        <f t="shared" si="17"/>
        <v>-4260658.4568873504</v>
      </c>
      <c r="AA173" s="77">
        <f t="shared" si="18"/>
        <v>-6703560.4567336701</v>
      </c>
      <c r="AC173" s="77">
        <f t="shared" si="19"/>
        <v>-6712479.0609819116</v>
      </c>
    </row>
    <row r="174" spans="1:29">
      <c r="A174" s="46">
        <v>45114</v>
      </c>
      <c r="B174">
        <v>189.929947</v>
      </c>
      <c r="C174">
        <v>28.070174999999999</v>
      </c>
      <c r="D174">
        <v>14.59118</v>
      </c>
      <c r="E174">
        <v>335.82592799999998</v>
      </c>
      <c r="G174">
        <f t="shared" si="14"/>
        <v>-1.0855813064592712E-2</v>
      </c>
      <c r="H174">
        <f t="shared" si="14"/>
        <v>4.5566156961971416E-3</v>
      </c>
      <c r="I174">
        <f t="shared" si="14"/>
        <v>6.0079445253913288E-3</v>
      </c>
      <c r="J174">
        <f t="shared" si="13"/>
        <v>-1.5983688430394105E-2</v>
      </c>
      <c r="K174" s="53">
        <f t="shared" si="15"/>
        <v>-16274.941273398346</v>
      </c>
      <c r="M174" s="47">
        <v>45113</v>
      </c>
      <c r="N174">
        <v>5.2813830718204002E-2</v>
      </c>
      <c r="O174">
        <v>4.7963001350247003E-2</v>
      </c>
      <c r="P174">
        <v>4.4295351687151603E-2</v>
      </c>
      <c r="Q174">
        <v>4.1833443752701802E-2</v>
      </c>
      <c r="R174">
        <v>4.0201253346733398E-2</v>
      </c>
      <c r="S174">
        <v>3.9051035094862602E-2</v>
      </c>
      <c r="T174">
        <v>3.8170924895357401E-2</v>
      </c>
      <c r="U174">
        <v>3.7485492187234501E-2</v>
      </c>
      <c r="V174">
        <v>3.6956729173297197E-2</v>
      </c>
      <c r="W174">
        <v>3.6567568436275302E-2</v>
      </c>
      <c r="Y174">
        <f t="shared" si="16"/>
        <v>8.1048007321753435</v>
      </c>
      <c r="Z174">
        <f t="shared" si="17"/>
        <v>-3412938.2239501905</v>
      </c>
      <c r="AA174" s="77">
        <f t="shared" si="18"/>
        <v>-5855840.2237965101</v>
      </c>
      <c r="AC174" s="77">
        <f t="shared" si="19"/>
        <v>-5872115.1650699088</v>
      </c>
    </row>
    <row r="175" spans="1:29">
      <c r="A175" s="46">
        <v>45117</v>
      </c>
      <c r="B175">
        <v>187.86810299999999</v>
      </c>
      <c r="C175">
        <v>28.198080000000001</v>
      </c>
      <c r="D175">
        <v>14.678843000000001</v>
      </c>
      <c r="E175">
        <v>330.458191</v>
      </c>
      <c r="G175">
        <f t="shared" si="14"/>
        <v>-2.8100778768175294E-3</v>
      </c>
      <c r="H175">
        <f t="shared" si="14"/>
        <v>1.2561103451015132E-2</v>
      </c>
      <c r="I175">
        <f t="shared" si="14"/>
        <v>1.0617117439024382E-2</v>
      </c>
      <c r="J175">
        <f t="shared" si="13"/>
        <v>1.9288067820959487E-3</v>
      </c>
      <c r="K175" s="53">
        <f t="shared" si="15"/>
        <v>22296.949795317934</v>
      </c>
      <c r="M175" s="47">
        <v>45114</v>
      </c>
      <c r="N175">
        <v>5.2490298129321898E-2</v>
      </c>
      <c r="O175">
        <v>4.7447897263732698E-2</v>
      </c>
      <c r="P175">
        <v>4.3849501950464199E-2</v>
      </c>
      <c r="Q175">
        <v>4.1524161455420899E-2</v>
      </c>
      <c r="R175">
        <v>4.0000431811912797E-2</v>
      </c>
      <c r="S175">
        <v>3.8959515909706997E-2</v>
      </c>
      <c r="T175">
        <v>3.8190686082121297E-2</v>
      </c>
      <c r="U175">
        <v>3.75847842226169E-2</v>
      </c>
      <c r="V175">
        <v>3.7108903732652E-2</v>
      </c>
      <c r="W175">
        <v>3.67587837061885E-2</v>
      </c>
      <c r="Y175">
        <f t="shared" si="16"/>
        <v>8.1065185915825406</v>
      </c>
      <c r="Z175">
        <f t="shared" si="17"/>
        <v>-3287628.6382240159</v>
      </c>
      <c r="AA175" s="77">
        <f t="shared" si="18"/>
        <v>-5730530.6380703356</v>
      </c>
      <c r="AC175" s="77">
        <f t="shared" si="19"/>
        <v>-5708233.6882750178</v>
      </c>
    </row>
    <row r="176" spans="1:29">
      <c r="A176" s="46">
        <v>45118</v>
      </c>
      <c r="B176">
        <v>187.34017900000001</v>
      </c>
      <c r="C176">
        <v>28.552278999999999</v>
      </c>
      <c r="D176">
        <v>14.83469</v>
      </c>
      <c r="E176">
        <v>331.09558099999998</v>
      </c>
      <c r="G176">
        <f t="shared" si="14"/>
        <v>8.9856058053621179E-3</v>
      </c>
      <c r="H176">
        <f t="shared" si="14"/>
        <v>1.1716052508452979E-2</v>
      </c>
      <c r="I176">
        <f t="shared" si="14"/>
        <v>-6.5650175365983277E-4</v>
      </c>
      <c r="J176">
        <f t="shared" si="13"/>
        <v>1.4226764929248681E-2</v>
      </c>
      <c r="K176" s="53">
        <f t="shared" si="15"/>
        <v>34271.921489403947</v>
      </c>
      <c r="M176" s="47">
        <v>45117</v>
      </c>
      <c r="N176">
        <v>5.2234921469604803E-2</v>
      </c>
      <c r="O176">
        <v>4.6729019046334697E-2</v>
      </c>
      <c r="P176">
        <v>4.2939499601323997E-2</v>
      </c>
      <c r="Q176">
        <v>4.0566350721644703E-2</v>
      </c>
      <c r="R176">
        <v>3.9082179113897199E-2</v>
      </c>
      <c r="S176">
        <v>3.8134206894870397E-2</v>
      </c>
      <c r="T176">
        <v>3.7478268868294903E-2</v>
      </c>
      <c r="U176">
        <v>3.6978423924903303E-2</v>
      </c>
      <c r="V176">
        <v>3.6595790773912999E-2</v>
      </c>
      <c r="W176">
        <v>3.63251930882241E-2</v>
      </c>
      <c r="Y176">
        <f t="shared" si="16"/>
        <v>8.1351641029313981</v>
      </c>
      <c r="Z176">
        <f t="shared" si="17"/>
        <v>-3708810.8190640514</v>
      </c>
      <c r="AA176" s="77">
        <f t="shared" si="18"/>
        <v>-6151712.8189103715</v>
      </c>
      <c r="AC176" s="77">
        <f t="shared" si="19"/>
        <v>-6117440.8974209679</v>
      </c>
    </row>
    <row r="177" spans="1:29">
      <c r="A177" s="46">
        <v>45119</v>
      </c>
      <c r="B177">
        <v>189.02354399999999</v>
      </c>
      <c r="C177">
        <v>28.886799</v>
      </c>
      <c r="D177">
        <v>14.824951</v>
      </c>
      <c r="E177">
        <v>335.80599999999998</v>
      </c>
      <c r="G177">
        <f t="shared" si="14"/>
        <v>4.0575262941848766E-3</v>
      </c>
      <c r="H177">
        <f t="shared" si="14"/>
        <v>1.0558594602330329E-2</v>
      </c>
      <c r="I177">
        <f t="shared" si="14"/>
        <v>-1.9711363632838319E-3</v>
      </c>
      <c r="J177">
        <f t="shared" si="13"/>
        <v>1.6192203236392588E-2</v>
      </c>
      <c r="K177" s="53">
        <f t="shared" si="15"/>
        <v>28837.187769623961</v>
      </c>
      <c r="M177" s="47">
        <v>45118</v>
      </c>
      <c r="N177">
        <v>5.2506789744418199E-2</v>
      </c>
      <c r="O177">
        <v>4.6961389371179198E-2</v>
      </c>
      <c r="P177">
        <v>4.3036380449034801E-2</v>
      </c>
      <c r="Q177">
        <v>4.0520683001780702E-2</v>
      </c>
      <c r="R177">
        <v>3.8926606114644803E-2</v>
      </c>
      <c r="S177">
        <v>3.7896048502524302E-2</v>
      </c>
      <c r="T177">
        <v>3.7175531417620998E-2</v>
      </c>
      <c r="U177">
        <v>3.6646899561356201E-2</v>
      </c>
      <c r="V177">
        <v>3.62587721767611E-2</v>
      </c>
      <c r="W177">
        <v>3.5989137599118398E-2</v>
      </c>
      <c r="Y177">
        <f t="shared" si="16"/>
        <v>8.1442940633975383</v>
      </c>
      <c r="Z177">
        <f t="shared" si="17"/>
        <v>-3981246.5249273232</v>
      </c>
      <c r="AA177" s="77">
        <f t="shared" si="18"/>
        <v>-6424148.5247736424</v>
      </c>
      <c r="AC177" s="77">
        <f t="shared" si="19"/>
        <v>-6395311.337004018</v>
      </c>
    </row>
    <row r="178" spans="1:29">
      <c r="A178" s="46">
        <v>45120</v>
      </c>
      <c r="B178">
        <v>189.79051200000001</v>
      </c>
      <c r="C178">
        <v>29.191803</v>
      </c>
      <c r="D178">
        <v>14.795729</v>
      </c>
      <c r="E178">
        <v>341.24343900000002</v>
      </c>
      <c r="G178">
        <f t="shared" si="14"/>
        <v>7.8725747891983389E-4</v>
      </c>
      <c r="H178">
        <f t="shared" si="14"/>
        <v>-1.8874339484957425E-2</v>
      </c>
      <c r="I178">
        <f t="shared" si="14"/>
        <v>-1.3824867973724064E-2</v>
      </c>
      <c r="J178">
        <f t="shared" si="13"/>
        <v>7.5293345053879523E-3</v>
      </c>
      <c r="K178" s="53">
        <f t="shared" si="15"/>
        <v>-24382.615474373702</v>
      </c>
      <c r="M178" s="47">
        <v>45119</v>
      </c>
      <c r="N178">
        <v>5.1711277132633397E-2</v>
      </c>
      <c r="O178">
        <v>4.5516811035426902E-2</v>
      </c>
      <c r="P178">
        <v>4.1408000549895699E-2</v>
      </c>
      <c r="Q178">
        <v>3.8857926883139299E-2</v>
      </c>
      <c r="R178">
        <v>3.7346744996343099E-2</v>
      </c>
      <c r="S178">
        <v>3.6426545874786602E-2</v>
      </c>
      <c r="T178">
        <v>3.5820283872559498E-2</v>
      </c>
      <c r="U178">
        <v>3.5395864053163098E-2</v>
      </c>
      <c r="V178">
        <v>3.5096610351310398E-2</v>
      </c>
      <c r="W178">
        <v>3.48975764517847E-2</v>
      </c>
      <c r="Y178">
        <f t="shared" si="16"/>
        <v>8.2013399934601576</v>
      </c>
      <c r="Z178">
        <f t="shared" si="17"/>
        <v>-4986650.5745061571</v>
      </c>
      <c r="AA178" s="77">
        <f t="shared" si="18"/>
        <v>-7429552.5743524767</v>
      </c>
      <c r="AC178" s="77">
        <f t="shared" si="19"/>
        <v>-7453935.1898268508</v>
      </c>
    </row>
    <row r="179" spans="1:29">
      <c r="A179" s="46">
        <v>45121</v>
      </c>
      <c r="B179">
        <v>189.93992600000001</v>
      </c>
      <c r="C179">
        <v>28.640827000000002</v>
      </c>
      <c r="D179">
        <v>14.59118</v>
      </c>
      <c r="E179">
        <v>343.81277499999999</v>
      </c>
      <c r="G179">
        <f t="shared" si="14"/>
        <v>1.7305487420269827E-2</v>
      </c>
      <c r="H179">
        <f t="shared" si="14"/>
        <v>9.9622123341618352E-3</v>
      </c>
      <c r="I179">
        <f t="shared" si="14"/>
        <v>-5.9412535518032161E-2</v>
      </c>
      <c r="J179">
        <f t="shared" si="13"/>
        <v>1.4193073541262091E-3</v>
      </c>
      <c r="K179" s="53">
        <f t="shared" si="15"/>
        <v>-30725.528409474289</v>
      </c>
      <c r="M179" s="47">
        <v>45120</v>
      </c>
      <c r="N179">
        <v>5.1088274774919701E-2</v>
      </c>
      <c r="O179">
        <v>4.4164616395432697E-2</v>
      </c>
      <c r="P179">
        <v>3.9884922239973399E-2</v>
      </c>
      <c r="Q179">
        <v>3.7467661516594197E-2</v>
      </c>
      <c r="R179">
        <v>3.6096325647311502E-2</v>
      </c>
      <c r="S179">
        <v>3.5239812624421697E-2</v>
      </c>
      <c r="T179">
        <v>3.4667994387364703E-2</v>
      </c>
      <c r="U179">
        <v>3.4287003432773702E-2</v>
      </c>
      <c r="V179">
        <v>3.4042769685034599E-2</v>
      </c>
      <c r="W179">
        <v>3.3903837224952202E-2</v>
      </c>
      <c r="Y179">
        <f t="shared" si="16"/>
        <v>8.2511780412498226</v>
      </c>
      <c r="Z179">
        <f t="shared" si="17"/>
        <v>-5900458.7791901212</v>
      </c>
      <c r="AA179" s="77">
        <f t="shared" si="18"/>
        <v>-8343360.7790364409</v>
      </c>
      <c r="AC179" s="77">
        <f t="shared" si="19"/>
        <v>-8374086.3074459154</v>
      </c>
    </row>
    <row r="180" spans="1:29">
      <c r="A180" s="46">
        <v>45124</v>
      </c>
      <c r="B180">
        <v>193.22692900000001</v>
      </c>
      <c r="C180">
        <v>28.926152999999999</v>
      </c>
      <c r="D180">
        <v>13.724281</v>
      </c>
      <c r="E180">
        <v>344.30075099999999</v>
      </c>
      <c r="G180">
        <f t="shared" si="14"/>
        <v>-1.3402479734074824E-3</v>
      </c>
      <c r="H180">
        <f t="shared" si="14"/>
        <v>4.4217736108911554E-2</v>
      </c>
      <c r="I180">
        <f t="shared" si="14"/>
        <v>5.6777473442870541E-3</v>
      </c>
      <c r="J180">
        <f t="shared" si="13"/>
        <v>3.979977958282177E-2</v>
      </c>
      <c r="K180" s="53">
        <f t="shared" si="15"/>
        <v>88355.015062612889</v>
      </c>
      <c r="M180" s="47">
        <v>45121</v>
      </c>
      <c r="N180">
        <v>5.1682123950112402E-2</v>
      </c>
      <c r="O180">
        <v>4.5400366434733101E-2</v>
      </c>
      <c r="P180">
        <v>4.1184257477590198E-2</v>
      </c>
      <c r="Q180">
        <v>3.8591757616562E-2</v>
      </c>
      <c r="R180">
        <v>3.7051534067706803E-2</v>
      </c>
      <c r="S180">
        <v>3.60691388400637E-2</v>
      </c>
      <c r="T180">
        <v>3.53990521071747E-2</v>
      </c>
      <c r="U180">
        <v>3.49372692983713E-2</v>
      </c>
      <c r="V180">
        <v>3.4627428085864997E-2</v>
      </c>
      <c r="W180">
        <v>3.4438561929305202E-2</v>
      </c>
      <c r="Y180">
        <f t="shared" si="16"/>
        <v>8.2174340765198455</v>
      </c>
      <c r="Z180">
        <f t="shared" si="17"/>
        <v>-5378783.5294170529</v>
      </c>
      <c r="AA180" s="77">
        <f t="shared" si="18"/>
        <v>-7821685.5292633725</v>
      </c>
      <c r="AC180" s="77">
        <f t="shared" si="19"/>
        <v>-7733330.5142007601</v>
      </c>
    </row>
    <row r="181" spans="1:29">
      <c r="A181" s="46">
        <v>45125</v>
      </c>
      <c r="B181">
        <v>192.96795700000001</v>
      </c>
      <c r="C181">
        <v>30.205202</v>
      </c>
      <c r="D181">
        <v>13.802204</v>
      </c>
      <c r="E181">
        <v>358.00384500000001</v>
      </c>
      <c r="G181">
        <f t="shared" si="14"/>
        <v>7.0717647697331465E-3</v>
      </c>
      <c r="H181">
        <f t="shared" si="14"/>
        <v>2.7035806613708413E-2</v>
      </c>
      <c r="I181">
        <f t="shared" si="14"/>
        <v>-4.9400081320345457E-3</v>
      </c>
      <c r="J181">
        <f t="shared" si="13"/>
        <v>-1.2267337519796695E-2</v>
      </c>
      <c r="K181" s="53">
        <f t="shared" si="15"/>
        <v>16900.225731610321</v>
      </c>
      <c r="M181" s="47">
        <v>45124</v>
      </c>
      <c r="N181">
        <v>5.1550685822248601E-2</v>
      </c>
      <c r="O181">
        <v>4.51779587254513E-2</v>
      </c>
      <c r="P181">
        <v>4.0882886549191401E-2</v>
      </c>
      <c r="Q181">
        <v>3.8239482317504202E-2</v>
      </c>
      <c r="R181">
        <v>3.6696360307394198E-2</v>
      </c>
      <c r="S181">
        <v>3.5730136389245902E-2</v>
      </c>
      <c r="T181">
        <v>3.5081697060231502E-2</v>
      </c>
      <c r="U181">
        <v>3.4648973481237501E-2</v>
      </c>
      <c r="V181">
        <v>3.4369270372068203E-2</v>
      </c>
      <c r="W181">
        <v>3.4204640025234399E-2</v>
      </c>
      <c r="Y181">
        <f t="shared" si="16"/>
        <v>8.2299344759662905</v>
      </c>
      <c r="Z181">
        <f t="shared" si="17"/>
        <v>-5597249.3128483016</v>
      </c>
      <c r="AA181" s="77">
        <f t="shared" si="18"/>
        <v>-8040151.3126946213</v>
      </c>
      <c r="AC181" s="77">
        <f t="shared" si="19"/>
        <v>-8023251.086963011</v>
      </c>
    </row>
    <row r="182" spans="1:29">
      <c r="A182" s="46">
        <v>45126</v>
      </c>
      <c r="B182">
        <v>194.332581</v>
      </c>
      <c r="C182">
        <v>31.021823999999999</v>
      </c>
      <c r="D182">
        <v>13.734021</v>
      </c>
      <c r="E182">
        <v>353.61209100000002</v>
      </c>
      <c r="G182">
        <f t="shared" si="14"/>
        <v>-1.0097380428452207E-2</v>
      </c>
      <c r="H182">
        <f t="shared" si="14"/>
        <v>5.074524309079953E-3</v>
      </c>
      <c r="I182">
        <f t="shared" si="14"/>
        <v>-4.9645329652546755E-3</v>
      </c>
      <c r="J182">
        <f t="shared" si="13"/>
        <v>-2.3121539698709004E-2</v>
      </c>
      <c r="K182" s="53">
        <f t="shared" si="15"/>
        <v>-33108.928783335934</v>
      </c>
      <c r="M182" s="47">
        <v>45125</v>
      </c>
      <c r="N182">
        <v>5.1669238645643302E-2</v>
      </c>
      <c r="O182">
        <v>4.5321318367157602E-2</v>
      </c>
      <c r="P182">
        <v>4.0939644905472902E-2</v>
      </c>
      <c r="Q182">
        <v>3.8217882969190403E-2</v>
      </c>
      <c r="R182">
        <v>3.6629476180940097E-2</v>
      </c>
      <c r="S182">
        <v>3.5648598180579097E-2</v>
      </c>
      <c r="T182">
        <v>3.4991346157379297E-2</v>
      </c>
      <c r="U182">
        <v>3.4542829606554297E-2</v>
      </c>
      <c r="V182">
        <v>3.4241606467011902E-2</v>
      </c>
      <c r="W182">
        <v>3.4053940261827002E-2</v>
      </c>
      <c r="Y182">
        <f t="shared" si="16"/>
        <v>8.2332106160119114</v>
      </c>
      <c r="Z182">
        <f t="shared" si="17"/>
        <v>-5718134.1387422476</v>
      </c>
      <c r="AA182" s="77">
        <f t="shared" si="18"/>
        <v>-8161036.1385885673</v>
      </c>
      <c r="AC182" s="77">
        <f t="shared" si="19"/>
        <v>-8194145.067371903</v>
      </c>
    </row>
    <row r="183" spans="1:29">
      <c r="A183" s="46">
        <v>45127</v>
      </c>
      <c r="B183">
        <v>192.37033099999999</v>
      </c>
      <c r="C183">
        <v>31.179245000000002</v>
      </c>
      <c r="D183">
        <v>13.665838000000001</v>
      </c>
      <c r="E183">
        <v>345.436035</v>
      </c>
      <c r="G183">
        <f t="shared" si="14"/>
        <v>-6.1616466210685505E-3</v>
      </c>
      <c r="H183">
        <f t="shared" si="14"/>
        <v>9.151151671568547E-3</v>
      </c>
      <c r="I183">
        <f t="shared" si="14"/>
        <v>-7.1274809492108959E-3</v>
      </c>
      <c r="J183">
        <f t="shared" si="13"/>
        <v>-8.9370786113847078E-3</v>
      </c>
      <c r="K183" s="53">
        <f t="shared" si="15"/>
        <v>-13075.054510095608</v>
      </c>
      <c r="M183" s="47">
        <v>45126</v>
      </c>
      <c r="N183">
        <v>5.1688019124105401E-2</v>
      </c>
      <c r="O183">
        <v>4.5331371992881397E-2</v>
      </c>
      <c r="P183">
        <v>4.0833014052484802E-2</v>
      </c>
      <c r="Q183">
        <v>3.8055385974679501E-2</v>
      </c>
      <c r="R183">
        <v>3.6402883328357297E-2</v>
      </c>
      <c r="S183">
        <v>3.5373457843402199E-2</v>
      </c>
      <c r="T183">
        <v>3.4683596796144099E-2</v>
      </c>
      <c r="U183">
        <v>3.4203102599701399E-2</v>
      </c>
      <c r="V183">
        <v>3.3871444442640203E-2</v>
      </c>
      <c r="W183">
        <v>3.3659322885699602E-2</v>
      </c>
      <c r="Y183">
        <f t="shared" si="16"/>
        <v>8.2453106163952832</v>
      </c>
      <c r="Z183">
        <f t="shared" si="17"/>
        <v>-6050234.2376803467</v>
      </c>
      <c r="AA183" s="77">
        <f t="shared" si="18"/>
        <v>-8493136.2375266664</v>
      </c>
      <c r="AC183" s="77">
        <f t="shared" si="19"/>
        <v>-8506211.2920367625</v>
      </c>
    </row>
    <row r="184" spans="1:29">
      <c r="A184" s="46">
        <v>45128</v>
      </c>
      <c r="B184">
        <v>191.185013</v>
      </c>
      <c r="C184">
        <v>31.464570999999999</v>
      </c>
      <c r="D184">
        <v>13.568434999999999</v>
      </c>
      <c r="E184">
        <v>342.34884599999998</v>
      </c>
      <c r="G184">
        <f t="shared" si="14"/>
        <v>4.2199594379292993E-3</v>
      </c>
      <c r="H184">
        <f t="shared" si="14"/>
        <v>2.0950579621759502E-2</v>
      </c>
      <c r="I184">
        <f t="shared" si="14"/>
        <v>1.3062302321527941E-2</v>
      </c>
      <c r="J184">
        <f t="shared" si="13"/>
        <v>3.897904186304757E-3</v>
      </c>
      <c r="K184" s="53">
        <f t="shared" si="15"/>
        <v>42130.745567521502</v>
      </c>
      <c r="M184" s="47">
        <v>45127</v>
      </c>
      <c r="N184">
        <v>5.2068467976073403E-2</v>
      </c>
      <c r="O184">
        <v>4.6102602207276903E-2</v>
      </c>
      <c r="P184">
        <v>4.1888406477012703E-2</v>
      </c>
      <c r="Q184">
        <v>3.9245955378075299E-2</v>
      </c>
      <c r="R184">
        <v>3.7655371437543002E-2</v>
      </c>
      <c r="S184">
        <v>3.6619655802950402E-2</v>
      </c>
      <c r="T184">
        <v>3.5891345190942697E-2</v>
      </c>
      <c r="U184">
        <v>3.53708471490417E-2</v>
      </c>
      <c r="V184">
        <v>3.5001088326158898E-2</v>
      </c>
      <c r="W184">
        <v>3.4749915817544698E-2</v>
      </c>
      <c r="Y184">
        <f t="shared" si="16"/>
        <v>8.1965556048140957</v>
      </c>
      <c r="Z184">
        <f t="shared" si="17"/>
        <v>-5070794.4040656537</v>
      </c>
      <c r="AA184" s="77">
        <f t="shared" si="18"/>
        <v>-7513696.4039119733</v>
      </c>
      <c r="AC184" s="77">
        <f t="shared" si="19"/>
        <v>-7471565.6583444523</v>
      </c>
    </row>
    <row r="185" spans="1:29">
      <c r="A185" s="46">
        <v>45131</v>
      </c>
      <c r="B185">
        <v>191.991806</v>
      </c>
      <c r="C185">
        <v>32.123772000000002</v>
      </c>
      <c r="D185">
        <v>13.74567</v>
      </c>
      <c r="E185">
        <v>343.683289</v>
      </c>
      <c r="G185">
        <f t="shared" si="14"/>
        <v>4.51361450290233E-3</v>
      </c>
      <c r="H185">
        <f t="shared" si="14"/>
        <v>-1.5313892776975369E-2</v>
      </c>
      <c r="I185">
        <f t="shared" si="14"/>
        <v>-2.7220644755766799E-2</v>
      </c>
      <c r="J185">
        <f t="shared" si="13"/>
        <v>1.7009159848909494E-2</v>
      </c>
      <c r="K185" s="53">
        <f t="shared" si="15"/>
        <v>-21011.763180930342</v>
      </c>
      <c r="M185" s="47">
        <v>45128</v>
      </c>
      <c r="N185">
        <v>5.2076325488690803E-2</v>
      </c>
      <c r="O185">
        <v>4.6208607777898099E-2</v>
      </c>
      <c r="P185">
        <v>4.1981521220170299E-2</v>
      </c>
      <c r="Q185">
        <v>3.9300665268249602E-2</v>
      </c>
      <c r="R185">
        <v>3.76568719992929E-2</v>
      </c>
      <c r="S185">
        <v>3.6573406610420502E-2</v>
      </c>
      <c r="T185">
        <v>3.5813713912041502E-2</v>
      </c>
      <c r="U185">
        <v>3.52807717662902E-2</v>
      </c>
      <c r="V185">
        <v>3.4911367430301703E-2</v>
      </c>
      <c r="W185">
        <v>3.4666773735154498E-2</v>
      </c>
      <c r="Y185">
        <f t="shared" si="16"/>
        <v>8.1982811954564827</v>
      </c>
      <c r="Z185">
        <f t="shared" si="17"/>
        <v>-5136802.2496664776</v>
      </c>
      <c r="AA185" s="77">
        <f t="shared" si="18"/>
        <v>-7579704.2495127972</v>
      </c>
      <c r="AC185" s="77">
        <f t="shared" si="19"/>
        <v>-7600716.0126937274</v>
      </c>
    </row>
    <row r="186" spans="1:29">
      <c r="A186" s="46">
        <v>45132</v>
      </c>
      <c r="B186">
        <v>192.858383</v>
      </c>
      <c r="C186">
        <v>31.631831999999999</v>
      </c>
      <c r="D186">
        <v>13.371504</v>
      </c>
      <c r="E186">
        <v>349.52905299999998</v>
      </c>
      <c r="G186">
        <f t="shared" si="14"/>
        <v>4.5450811438152439E-3</v>
      </c>
      <c r="H186">
        <f t="shared" si="14"/>
        <v>8.0870434567306138E-3</v>
      </c>
      <c r="I186">
        <f t="shared" si="14"/>
        <v>6.627451930613093E-3</v>
      </c>
      <c r="J186">
        <f t="shared" si="13"/>
        <v>-3.7637489321953432E-2</v>
      </c>
      <c r="K186" s="53">
        <f t="shared" si="15"/>
        <v>-18377.912790794482</v>
      </c>
      <c r="M186" s="47">
        <v>45131</v>
      </c>
      <c r="N186">
        <v>5.2276815317954799E-2</v>
      </c>
      <c r="O186">
        <v>4.6559328317850097E-2</v>
      </c>
      <c r="P186">
        <v>4.2389367760868601E-2</v>
      </c>
      <c r="Q186">
        <v>3.9675622458733101E-2</v>
      </c>
      <c r="R186">
        <v>3.7989770154709397E-2</v>
      </c>
      <c r="S186">
        <v>3.6887853401924402E-2</v>
      </c>
      <c r="T186">
        <v>3.6114160314566802E-2</v>
      </c>
      <c r="U186">
        <v>3.5552056537249903E-2</v>
      </c>
      <c r="V186">
        <v>3.5148238733413398E-2</v>
      </c>
      <c r="W186">
        <v>3.48780241515141E-2</v>
      </c>
      <c r="Y186">
        <f t="shared" si="16"/>
        <v>8.1858843345835233</v>
      </c>
      <c r="Z186">
        <f t="shared" si="17"/>
        <v>-4935530.5482302662</v>
      </c>
      <c r="AA186" s="77">
        <f t="shared" si="18"/>
        <v>-7378432.5480765859</v>
      </c>
      <c r="AC186" s="77">
        <f t="shared" si="19"/>
        <v>-7396810.4608673807</v>
      </c>
    </row>
    <row r="187" spans="1:29">
      <c r="A187" s="46">
        <v>45133</v>
      </c>
      <c r="B187">
        <v>193.73493999999999</v>
      </c>
      <c r="C187">
        <v>31.887640000000001</v>
      </c>
      <c r="D187">
        <v>13.460122999999999</v>
      </c>
      <c r="E187">
        <v>336.37365699999998</v>
      </c>
      <c r="G187">
        <f t="shared" si="14"/>
        <v>-6.5810483127101138E-3</v>
      </c>
      <c r="H187">
        <f t="shared" si="14"/>
        <v>-1.419305411124816E-2</v>
      </c>
      <c r="I187">
        <f t="shared" si="14"/>
        <v>4.3891129375266402E-3</v>
      </c>
      <c r="J187">
        <f t="shared" si="13"/>
        <v>-2.0872246841850628E-2</v>
      </c>
      <c r="K187" s="53">
        <f t="shared" si="15"/>
        <v>-37257.236328282263</v>
      </c>
      <c r="M187" s="47">
        <v>45132</v>
      </c>
      <c r="N187">
        <v>5.2475679131082698E-2</v>
      </c>
      <c r="O187">
        <v>4.6946657662591498E-2</v>
      </c>
      <c r="P187">
        <v>4.2920282426767001E-2</v>
      </c>
      <c r="Q187">
        <v>4.0251376881049801E-2</v>
      </c>
      <c r="R187">
        <v>3.8599874747606899E-2</v>
      </c>
      <c r="S187">
        <v>3.7481914794041497E-2</v>
      </c>
      <c r="T187">
        <v>3.6670661229765998E-2</v>
      </c>
      <c r="U187">
        <v>3.6090341181412897E-2</v>
      </c>
      <c r="V187">
        <v>3.5682477334199901E-2</v>
      </c>
      <c r="W187">
        <v>3.5408970231512599E-2</v>
      </c>
      <c r="Y187">
        <f t="shared" si="16"/>
        <v>8.1627705946183706</v>
      </c>
      <c r="Z187">
        <f t="shared" si="17"/>
        <v>-4464837.5343600726</v>
      </c>
      <c r="AA187" s="77">
        <f t="shared" si="18"/>
        <v>-6907739.5342063922</v>
      </c>
      <c r="AC187" s="77">
        <f t="shared" si="19"/>
        <v>-6944996.7705346746</v>
      </c>
    </row>
    <row r="188" spans="1:29">
      <c r="A188" s="46">
        <v>45134</v>
      </c>
      <c r="B188">
        <v>192.45996099999999</v>
      </c>
      <c r="C188">
        <v>31.435057</v>
      </c>
      <c r="D188">
        <v>13.519201000000001</v>
      </c>
      <c r="E188">
        <v>329.35278299999999</v>
      </c>
      <c r="G188">
        <f t="shared" si="14"/>
        <v>1.350798881228088E-2</v>
      </c>
      <c r="H188">
        <f t="shared" si="14"/>
        <v>-1.5650361314757388E-3</v>
      </c>
      <c r="I188">
        <f t="shared" si="14"/>
        <v>-3.4231608805875502E-2</v>
      </c>
      <c r="J188">
        <f t="shared" si="13"/>
        <v>2.3131360635868736E-2</v>
      </c>
      <c r="K188" s="53">
        <f t="shared" si="15"/>
        <v>842.70451079837551</v>
      </c>
      <c r="M188" s="47">
        <v>45133</v>
      </c>
      <c r="N188">
        <v>5.2258853787062097E-2</v>
      </c>
      <c r="O188">
        <v>4.6358828188813303E-2</v>
      </c>
      <c r="P188">
        <v>4.2098291495003597E-2</v>
      </c>
      <c r="Q188">
        <v>3.9375301047670903E-2</v>
      </c>
      <c r="R188">
        <v>3.7733974985359103E-2</v>
      </c>
      <c r="S188">
        <v>3.6684115531757398E-2</v>
      </c>
      <c r="T188">
        <v>3.5961778509627597E-2</v>
      </c>
      <c r="U188">
        <v>3.5450082796723202E-2</v>
      </c>
      <c r="V188">
        <v>3.5093057977002601E-2</v>
      </c>
      <c r="W188">
        <v>3.4863047158820298E-2</v>
      </c>
      <c r="Y188">
        <f t="shared" si="16"/>
        <v>8.1920110689826124</v>
      </c>
      <c r="Z188">
        <f t="shared" si="17"/>
        <v>-4971830.6137434002</v>
      </c>
      <c r="AA188" s="77">
        <f t="shared" si="18"/>
        <v>-7414732.6135897199</v>
      </c>
      <c r="AC188" s="77">
        <f t="shared" si="19"/>
        <v>-7413889.9090789212</v>
      </c>
    </row>
    <row r="189" spans="1:29">
      <c r="A189" s="46">
        <v>45135</v>
      </c>
      <c r="B189">
        <v>195.059708</v>
      </c>
      <c r="C189">
        <v>31.385860000000001</v>
      </c>
      <c r="D189">
        <v>13.056417</v>
      </c>
      <c r="E189">
        <v>336.971161</v>
      </c>
      <c r="G189">
        <f t="shared" si="14"/>
        <v>3.1659690580485567E-3</v>
      </c>
      <c r="H189">
        <f t="shared" si="14"/>
        <v>3.1348193103517552E-3</v>
      </c>
      <c r="I189">
        <f t="shared" si="14"/>
        <v>-3.7707128992586769E-3</v>
      </c>
      <c r="J189">
        <f t="shared" si="13"/>
        <v>-7.2405305924680974E-3</v>
      </c>
      <c r="K189" s="53">
        <f t="shared" si="15"/>
        <v>-4710.4551233264629</v>
      </c>
      <c r="M189" s="47">
        <v>45134</v>
      </c>
      <c r="N189">
        <v>5.26787122926103E-2</v>
      </c>
      <c r="O189">
        <v>4.7447647544550699E-2</v>
      </c>
      <c r="P189">
        <v>4.3463681261566502E-2</v>
      </c>
      <c r="Q189">
        <v>4.0878793859911298E-2</v>
      </c>
      <c r="R189">
        <v>3.9262174143459803E-2</v>
      </c>
      <c r="S189">
        <v>3.8211260690581998E-2</v>
      </c>
      <c r="T189">
        <v>3.7478787873474598E-2</v>
      </c>
      <c r="U189">
        <v>3.6940620250243597E-2</v>
      </c>
      <c r="V189">
        <v>3.6548049242362698E-2</v>
      </c>
      <c r="W189">
        <v>3.6282157104869303E-2</v>
      </c>
      <c r="Y189">
        <f t="shared" si="16"/>
        <v>8.1307147601353496</v>
      </c>
      <c r="Z189">
        <f t="shared" si="17"/>
        <v>-3720057.7255965592</v>
      </c>
      <c r="AA189" s="77">
        <f t="shared" si="18"/>
        <v>-6162959.7254428789</v>
      </c>
      <c r="AC189" s="77">
        <f t="shared" si="19"/>
        <v>-6167670.1805662056</v>
      </c>
    </row>
    <row r="190" spans="1:29">
      <c r="A190" s="46">
        <v>45138</v>
      </c>
      <c r="B190">
        <v>195.67726099999999</v>
      </c>
      <c r="C190">
        <v>31.484248999999998</v>
      </c>
      <c r="D190">
        <v>13.007185</v>
      </c>
      <c r="E190">
        <v>334.53131100000002</v>
      </c>
      <c r="G190">
        <f t="shared" si="14"/>
        <v>-4.2759183960571212E-3</v>
      </c>
      <c r="H190">
        <f t="shared" si="14"/>
        <v>-1.1874985488775636E-2</v>
      </c>
      <c r="I190">
        <f t="shared" si="14"/>
        <v>1.5897059971085259E-2</v>
      </c>
      <c r="J190">
        <f t="shared" si="13"/>
        <v>1.2502357365284933E-3</v>
      </c>
      <c r="K190" s="53">
        <f t="shared" si="15"/>
        <v>996.39182278099531</v>
      </c>
      <c r="M190" s="47">
        <v>45135</v>
      </c>
      <c r="N190">
        <v>5.24495509291968E-2</v>
      </c>
      <c r="O190">
        <v>4.7087392830152799E-2</v>
      </c>
      <c r="P190">
        <v>4.2995726327682803E-2</v>
      </c>
      <c r="Q190">
        <v>4.0374588351206803E-2</v>
      </c>
      <c r="R190">
        <v>3.8762595498206001E-2</v>
      </c>
      <c r="S190">
        <v>3.7748942164764501E-2</v>
      </c>
      <c r="T190">
        <v>3.7062706208882301E-2</v>
      </c>
      <c r="U190">
        <v>3.65611243193385E-2</v>
      </c>
      <c r="V190">
        <v>3.6195949907908698E-2</v>
      </c>
      <c r="W190">
        <v>3.5952167191980598E-2</v>
      </c>
      <c r="Y190">
        <f t="shared" si="16"/>
        <v>8.1478891678069036</v>
      </c>
      <c r="Z190">
        <f t="shared" si="17"/>
        <v>-4022146.9122682209</v>
      </c>
      <c r="AA190" s="77">
        <f t="shared" si="18"/>
        <v>-6465048.9121145401</v>
      </c>
      <c r="AC190" s="77">
        <f t="shared" si="19"/>
        <v>-6464052.5202917587</v>
      </c>
    </row>
    <row r="191" spans="1:29">
      <c r="A191" s="46">
        <v>45139</v>
      </c>
      <c r="B191">
        <v>194.84056100000001</v>
      </c>
      <c r="C191">
        <v>31.110374</v>
      </c>
      <c r="D191">
        <v>13.213960999999999</v>
      </c>
      <c r="E191">
        <v>334.94955399999998</v>
      </c>
      <c r="G191">
        <f t="shared" si="14"/>
        <v>-1.5489926658546205E-2</v>
      </c>
      <c r="H191">
        <f t="shared" si="14"/>
        <v>-1.3598968626992503E-2</v>
      </c>
      <c r="I191">
        <f t="shared" si="14"/>
        <v>-2.8315960672201101E-2</v>
      </c>
      <c r="J191">
        <f t="shared" si="13"/>
        <v>-2.6282871240962957E-2</v>
      </c>
      <c r="K191" s="53">
        <f t="shared" si="15"/>
        <v>-83687.727198702763</v>
      </c>
      <c r="M191" s="47">
        <v>45138</v>
      </c>
      <c r="N191">
        <v>5.23015190164237E-2</v>
      </c>
      <c r="O191">
        <v>4.6783812474825798E-2</v>
      </c>
      <c r="P191">
        <v>4.2673822821880397E-2</v>
      </c>
      <c r="Q191">
        <v>4.0069865570796503E-2</v>
      </c>
      <c r="R191">
        <v>3.8525783493300998E-2</v>
      </c>
      <c r="S191">
        <v>3.7559332627189503E-2</v>
      </c>
      <c r="T191">
        <v>3.6888951238033298E-2</v>
      </c>
      <c r="U191">
        <v>3.6388642789284401E-2</v>
      </c>
      <c r="V191">
        <v>3.6021198349630003E-2</v>
      </c>
      <c r="W191">
        <v>3.5778575824086799E-2</v>
      </c>
      <c r="Y191">
        <f t="shared" si="16"/>
        <v>8.1566717082985871</v>
      </c>
      <c r="Z191">
        <f t="shared" si="17"/>
        <v>-4180307.344512668</v>
      </c>
      <c r="AA191" s="77">
        <f t="shared" si="18"/>
        <v>-6623209.3443589881</v>
      </c>
      <c r="AC191" s="77">
        <f t="shared" si="19"/>
        <v>-6706897.0715576913</v>
      </c>
    </row>
    <row r="192" spans="1:29">
      <c r="A192" s="46">
        <v>45140</v>
      </c>
      <c r="B192">
        <v>191.822495</v>
      </c>
      <c r="C192">
        <v>30.687304999999999</v>
      </c>
      <c r="D192">
        <v>12.839795000000001</v>
      </c>
      <c r="E192">
        <v>326.146118</v>
      </c>
      <c r="G192">
        <f t="shared" si="14"/>
        <v>-7.3216908162935246E-3</v>
      </c>
      <c r="H192">
        <f t="shared" si="14"/>
        <v>7.0534704823379535E-3</v>
      </c>
      <c r="I192">
        <f t="shared" si="14"/>
        <v>4.6012416864908978E-3</v>
      </c>
      <c r="J192">
        <f t="shared" si="13"/>
        <v>-2.5649485118200976E-3</v>
      </c>
      <c r="K192" s="53">
        <f t="shared" si="15"/>
        <v>1768.0728407152292</v>
      </c>
      <c r="M192" s="47">
        <v>45139</v>
      </c>
      <c r="N192">
        <v>5.2354335498300403E-2</v>
      </c>
      <c r="O192">
        <v>4.7048195969130499E-2</v>
      </c>
      <c r="P192">
        <v>4.3121457116451503E-2</v>
      </c>
      <c r="Q192">
        <v>4.0646626460794699E-2</v>
      </c>
      <c r="R192">
        <v>3.9153043068772597E-2</v>
      </c>
      <c r="S192">
        <v>3.8222926978458097E-2</v>
      </c>
      <c r="T192">
        <v>3.7597067541213801E-2</v>
      </c>
      <c r="U192">
        <v>3.71379856447899E-2</v>
      </c>
      <c r="V192">
        <v>3.6803066664848498E-2</v>
      </c>
      <c r="W192">
        <v>3.6581032658459002E-2</v>
      </c>
      <c r="Y192">
        <f t="shared" si="16"/>
        <v>8.1282960839431784</v>
      </c>
      <c r="Z192">
        <f t="shared" si="17"/>
        <v>-3502278.8255789862</v>
      </c>
      <c r="AA192" s="77">
        <f t="shared" si="18"/>
        <v>-5945180.8254253063</v>
      </c>
      <c r="AC192" s="77">
        <f t="shared" si="19"/>
        <v>-5943412.7525845915</v>
      </c>
    </row>
    <row r="193" spans="1:29">
      <c r="A193" s="46">
        <v>45141</v>
      </c>
      <c r="B193">
        <v>190.41802999999999</v>
      </c>
      <c r="C193">
        <v>30.903756999999999</v>
      </c>
      <c r="D193">
        <v>12.898873999999999</v>
      </c>
      <c r="E193">
        <v>325.30957000000001</v>
      </c>
      <c r="G193">
        <f t="shared" si="14"/>
        <v>-4.8020006298773232E-2</v>
      </c>
      <c r="H193">
        <f t="shared" si="14"/>
        <v>-3.502066108013957E-3</v>
      </c>
      <c r="I193">
        <f t="shared" si="14"/>
        <v>-1.6030469016132587E-2</v>
      </c>
      <c r="J193">
        <f t="shared" si="13"/>
        <v>3.4286940897558793E-3</v>
      </c>
      <c r="K193" s="53">
        <f t="shared" si="15"/>
        <v>-64123.847333163896</v>
      </c>
      <c r="M193" s="47">
        <v>45140</v>
      </c>
      <c r="N193">
        <v>5.2119300433244503E-2</v>
      </c>
      <c r="O193">
        <v>4.6577980343536697E-2</v>
      </c>
      <c r="P193">
        <v>4.2673080464604302E-2</v>
      </c>
      <c r="Q193">
        <v>4.0325919105344402E-2</v>
      </c>
      <c r="R193">
        <v>3.8973337349778203E-2</v>
      </c>
      <c r="S193">
        <v>3.8152157186128098E-2</v>
      </c>
      <c r="T193">
        <v>3.7606726868286103E-2</v>
      </c>
      <c r="U193">
        <v>3.7212995255020101E-2</v>
      </c>
      <c r="V193">
        <v>3.6934024381660803E-2</v>
      </c>
      <c r="W193">
        <v>3.6760788756340403E-2</v>
      </c>
      <c r="Y193">
        <f t="shared" si="16"/>
        <v>8.1301368403458554</v>
      </c>
      <c r="Z193">
        <f t="shared" si="17"/>
        <v>-3385436.9951990205</v>
      </c>
      <c r="AA193" s="77">
        <f t="shared" si="18"/>
        <v>-5828338.9950453397</v>
      </c>
      <c r="AC193" s="77">
        <f t="shared" si="19"/>
        <v>-5892462.8423785036</v>
      </c>
    </row>
    <row r="194" spans="1:29">
      <c r="A194" s="46">
        <v>45142</v>
      </c>
      <c r="B194">
        <v>181.27415500000001</v>
      </c>
      <c r="C194">
        <v>30.795529999999999</v>
      </c>
      <c r="D194">
        <v>12.692099000000001</v>
      </c>
      <c r="E194">
        <v>326.42495700000001</v>
      </c>
      <c r="G194">
        <f t="shared" si="14"/>
        <v>-1.7253816463797755E-2</v>
      </c>
      <c r="H194">
        <f t="shared" si="14"/>
        <v>1.8530351645190013E-2</v>
      </c>
      <c r="I194">
        <f t="shared" si="14"/>
        <v>3.8788698386293952E-3</v>
      </c>
      <c r="J194">
        <f t="shared" si="13"/>
        <v>7.1083504806894737E-3</v>
      </c>
      <c r="K194" s="53">
        <f t="shared" si="15"/>
        <v>12263.755500711126</v>
      </c>
      <c r="M194" s="47">
        <v>45141</v>
      </c>
      <c r="N194">
        <v>5.2198638794301297E-2</v>
      </c>
      <c r="O194">
        <v>4.6715574894027903E-2</v>
      </c>
      <c r="P194">
        <v>4.3047468193716097E-2</v>
      </c>
      <c r="Q194">
        <v>4.0903905024980897E-2</v>
      </c>
      <c r="R194">
        <v>3.9664997118620801E-2</v>
      </c>
      <c r="S194">
        <v>3.8962185006015802E-2</v>
      </c>
      <c r="T194">
        <v>3.85365618188842E-2</v>
      </c>
      <c r="U194">
        <v>3.8240866823903E-2</v>
      </c>
      <c r="V194">
        <v>3.8039155362378903E-2</v>
      </c>
      <c r="W194">
        <v>3.79270925403693E-2</v>
      </c>
      <c r="Y194">
        <f t="shared" si="16"/>
        <v>8.0939672001749532</v>
      </c>
      <c r="Z194">
        <f t="shared" si="17"/>
        <v>-2430679.9397920351</v>
      </c>
      <c r="AA194" s="77">
        <f t="shared" si="18"/>
        <v>-4873581.9396383548</v>
      </c>
      <c r="AC194" s="77">
        <f t="shared" si="19"/>
        <v>-4861318.1841376433</v>
      </c>
    </row>
    <row r="195" spans="1:29">
      <c r="A195" s="46">
        <v>45145</v>
      </c>
      <c r="B195">
        <v>178.14648399999999</v>
      </c>
      <c r="C195">
        <v>31.366181999999998</v>
      </c>
      <c r="D195">
        <v>12.74133</v>
      </c>
      <c r="E195">
        <v>328.74529999999999</v>
      </c>
      <c r="G195">
        <f t="shared" si="14"/>
        <v>5.3116905748193943E-3</v>
      </c>
      <c r="H195">
        <f t="shared" si="14"/>
        <v>-1.9134238269739035E-2</v>
      </c>
      <c r="I195">
        <f t="shared" si="14"/>
        <v>-4.6367215981376608E-3</v>
      </c>
      <c r="J195">
        <f t="shared" si="13"/>
        <v>-1.229892260056642E-2</v>
      </c>
      <c r="K195" s="53">
        <f t="shared" si="15"/>
        <v>-30758.19189362372</v>
      </c>
      <c r="M195" s="47">
        <v>45142</v>
      </c>
      <c r="N195">
        <v>5.1785270789485097E-2</v>
      </c>
      <c r="O195">
        <v>4.58527760399964E-2</v>
      </c>
      <c r="P195">
        <v>4.19470180246913E-2</v>
      </c>
      <c r="Q195">
        <v>3.96720677526817E-2</v>
      </c>
      <c r="R195">
        <v>3.8413865886278903E-2</v>
      </c>
      <c r="S195">
        <v>3.7674564900116801E-2</v>
      </c>
      <c r="T195">
        <v>3.7221579473377502E-2</v>
      </c>
      <c r="U195">
        <v>3.69491703705725E-2</v>
      </c>
      <c r="V195">
        <v>3.6796616333857703E-2</v>
      </c>
      <c r="W195">
        <v>3.6727847623228102E-2</v>
      </c>
      <c r="Y195">
        <f t="shared" si="16"/>
        <v>8.14527063839693</v>
      </c>
      <c r="Z195">
        <f t="shared" si="17"/>
        <v>-3471810.7698281151</v>
      </c>
      <c r="AA195" s="77">
        <f t="shared" si="18"/>
        <v>-5914712.7696744353</v>
      </c>
      <c r="AC195" s="77">
        <f t="shared" si="19"/>
        <v>-5945470.9615680594</v>
      </c>
    </row>
    <row r="196" spans="1:29">
      <c r="A196" s="46">
        <v>45146</v>
      </c>
      <c r="B196">
        <v>179.09274300000001</v>
      </c>
      <c r="C196">
        <v>30.766013999999998</v>
      </c>
      <c r="D196">
        <v>12.682252</v>
      </c>
      <c r="E196">
        <v>324.70208700000001</v>
      </c>
      <c r="G196">
        <f t="shared" si="14"/>
        <v>-8.9543159211091794E-3</v>
      </c>
      <c r="H196">
        <f t="shared" si="14"/>
        <v>-1.311157824994813E-2</v>
      </c>
      <c r="I196">
        <f t="shared" si="14"/>
        <v>-1.1646038889623123E-2</v>
      </c>
      <c r="J196">
        <f t="shared" si="14"/>
        <v>-1.1715871724594096E-2</v>
      </c>
      <c r="K196" s="53">
        <f t="shared" si="15"/>
        <v>-45427.804785274529</v>
      </c>
      <c r="M196" s="47">
        <v>45145</v>
      </c>
      <c r="N196">
        <v>5.1685093834160603E-2</v>
      </c>
      <c r="O196">
        <v>4.5503746971007501E-2</v>
      </c>
      <c r="P196">
        <v>4.1602362859762897E-2</v>
      </c>
      <c r="Q196">
        <v>3.9381939986200799E-2</v>
      </c>
      <c r="R196">
        <v>3.8190439569744002E-2</v>
      </c>
      <c r="S196">
        <v>3.7527108146792103E-2</v>
      </c>
      <c r="T196">
        <v>3.71455312156527E-2</v>
      </c>
      <c r="U196">
        <v>3.6931006046873001E-2</v>
      </c>
      <c r="V196">
        <v>3.6825271910841603E-2</v>
      </c>
      <c r="W196">
        <v>3.67958641572649E-2</v>
      </c>
      <c r="Y196">
        <f t="shared" si="16"/>
        <v>8.1493967018509235</v>
      </c>
      <c r="Z196">
        <f t="shared" si="17"/>
        <v>-3442046.8636594592</v>
      </c>
      <c r="AA196" s="77">
        <f t="shared" si="18"/>
        <v>-5884948.8635057788</v>
      </c>
      <c r="AC196" s="77">
        <f t="shared" si="19"/>
        <v>-5930376.6682910537</v>
      </c>
    </row>
    <row r="197" spans="1:29">
      <c r="A197" s="46">
        <v>45147</v>
      </c>
      <c r="B197">
        <v>177.48909</v>
      </c>
      <c r="C197">
        <v>30.362622999999999</v>
      </c>
      <c r="D197">
        <v>12.534554</v>
      </c>
      <c r="E197">
        <v>320.897919</v>
      </c>
      <c r="G197">
        <f t="shared" ref="G197:J253" si="20">B198/B197-1</f>
        <v>-1.2346223646760857E-3</v>
      </c>
      <c r="H197">
        <f t="shared" si="20"/>
        <v>2.5923649613539546E-3</v>
      </c>
      <c r="I197">
        <f t="shared" si="20"/>
        <v>-4.4776064629024726E-2</v>
      </c>
      <c r="J197">
        <f t="shared" si="20"/>
        <v>2.1721923350956907E-3</v>
      </c>
      <c r="K197" s="53">
        <f t="shared" ref="K197:K253" si="21">1000000*((1+G197-1)+(1+H197-1)+(1+I197-1)+(1+J197-1))</f>
        <v>-41246.129697251163</v>
      </c>
      <c r="M197" s="47">
        <v>45146</v>
      </c>
      <c r="N197">
        <v>5.1709777281893299E-2</v>
      </c>
      <c r="O197">
        <v>4.5440431735889998E-2</v>
      </c>
      <c r="P197">
        <v>4.1424402976155697E-2</v>
      </c>
      <c r="Q197">
        <v>3.9101074362767899E-2</v>
      </c>
      <c r="R197">
        <v>3.7818238325234302E-2</v>
      </c>
      <c r="S197">
        <v>3.7094021715339598E-2</v>
      </c>
      <c r="T197">
        <v>3.6669470777860397E-2</v>
      </c>
      <c r="U197">
        <v>3.6418209769776201E-2</v>
      </c>
      <c r="V197">
        <v>3.6282831504178999E-2</v>
      </c>
      <c r="W197">
        <v>3.6234020112404002E-2</v>
      </c>
      <c r="Y197">
        <f t="shared" ref="Y197:Y228" si="22">EXP(-N$3*N197)+EXP(-O$3*O197)+EXP(-P$3*P197)+EXP(-Q$3*Q197)+EXP(-R$3*R197)+EXP(-S$3*S197)+EXP(-T$3*T197)+EXP(-U$3*U197)+EXP(-V$3*V197)+EXP(-W$3*W197)</f>
        <v>8.1675827731434225</v>
      </c>
      <c r="Z197">
        <f t="shared" ref="Z197:Z254" si="23">100*1000000*(1-EXP(-W$3*W197)-0.042*Y197)</f>
        <v>-3908400.8557785153</v>
      </c>
      <c r="AA197" s="77">
        <f t="shared" ref="AA197:AA253" si="24">Z197-Z$254</f>
        <v>-6351302.855624835</v>
      </c>
      <c r="AC197" s="77">
        <f t="shared" ref="AC197:AC253" si="25">K197+AA197</f>
        <v>-6392548.9853220861</v>
      </c>
    </row>
    <row r="198" spans="1:29">
      <c r="A198" s="46">
        <v>45148</v>
      </c>
      <c r="B198">
        <v>177.269958</v>
      </c>
      <c r="C198">
        <v>30.441334000000001</v>
      </c>
      <c r="D198">
        <v>11.973305999999999</v>
      </c>
      <c r="E198">
        <v>321.59497099999999</v>
      </c>
      <c r="G198">
        <f t="shared" si="20"/>
        <v>3.3759245320075237E-4</v>
      </c>
      <c r="H198">
        <f t="shared" si="20"/>
        <v>1.1312184939070047E-2</v>
      </c>
      <c r="I198">
        <f t="shared" si="20"/>
        <v>-1.6447420620502307E-3</v>
      </c>
      <c r="J198">
        <f t="shared" si="20"/>
        <v>-5.9454225731657706E-3</v>
      </c>
      <c r="K198" s="53">
        <f t="shared" si="21"/>
        <v>4059.6127570547978</v>
      </c>
      <c r="M198" s="47">
        <v>45147</v>
      </c>
      <c r="N198">
        <v>5.1835536686771898E-2</v>
      </c>
      <c r="O198">
        <v>4.5733120872849101E-2</v>
      </c>
      <c r="P198">
        <v>4.1719488523240401E-2</v>
      </c>
      <c r="Q198">
        <v>3.9347927558764699E-2</v>
      </c>
      <c r="R198">
        <v>3.8007069948348397E-2</v>
      </c>
      <c r="S198">
        <v>3.7219771693471099E-2</v>
      </c>
      <c r="T198">
        <v>3.6731724814479602E-2</v>
      </c>
      <c r="U198">
        <v>3.6420480528367397E-2</v>
      </c>
      <c r="V198">
        <v>3.6233394272539098E-2</v>
      </c>
      <c r="W198">
        <v>3.6145223125269001E-2</v>
      </c>
      <c r="Y198">
        <f t="shared" si="22"/>
        <v>8.1645074283572772</v>
      </c>
      <c r="Z198">
        <f t="shared" si="23"/>
        <v>-3957318.6032230533</v>
      </c>
      <c r="AA198" s="77">
        <f t="shared" si="24"/>
        <v>-6400220.6030693725</v>
      </c>
      <c r="AC198" s="77">
        <f t="shared" si="25"/>
        <v>-6396160.9903123174</v>
      </c>
    </row>
    <row r="199" spans="1:29">
      <c r="A199" s="46">
        <v>45149</v>
      </c>
      <c r="B199">
        <v>177.329803</v>
      </c>
      <c r="C199">
        <v>30.785692000000001</v>
      </c>
      <c r="D199">
        <v>11.953613000000001</v>
      </c>
      <c r="E199">
        <v>319.682953</v>
      </c>
      <c r="G199">
        <f t="shared" si="20"/>
        <v>9.393119328057864E-3</v>
      </c>
      <c r="H199">
        <f t="shared" si="20"/>
        <v>-1.1505279790364975E-2</v>
      </c>
      <c r="I199">
        <f t="shared" si="20"/>
        <v>4.9422714287303826E-3</v>
      </c>
      <c r="J199">
        <f t="shared" si="20"/>
        <v>9.4389956414098197E-3</v>
      </c>
      <c r="K199" s="53">
        <f t="shared" si="21"/>
        <v>12269.106607833091</v>
      </c>
      <c r="M199" s="47">
        <v>45148</v>
      </c>
      <c r="N199">
        <v>5.1831075947153603E-2</v>
      </c>
      <c r="O199">
        <v>4.5953176887846302E-2</v>
      </c>
      <c r="P199">
        <v>4.2145780896176897E-2</v>
      </c>
      <c r="Q199">
        <v>3.9941989714919197E-2</v>
      </c>
      <c r="R199">
        <v>3.8681249728506603E-2</v>
      </c>
      <c r="S199">
        <v>3.7919349155348898E-2</v>
      </c>
      <c r="T199">
        <v>3.74442921811085E-2</v>
      </c>
      <c r="U199">
        <v>3.7156872823703301E-2</v>
      </c>
      <c r="V199">
        <v>3.6993417939696301E-2</v>
      </c>
      <c r="W199">
        <v>3.6914059263585597E-2</v>
      </c>
      <c r="Y199">
        <f t="shared" si="22"/>
        <v>8.1363292046730145</v>
      </c>
      <c r="Z199">
        <f t="shared" si="23"/>
        <v>-3305403.4558759215</v>
      </c>
      <c r="AA199" s="77">
        <f t="shared" si="24"/>
        <v>-5748305.4557222407</v>
      </c>
      <c r="AC199" s="77">
        <f t="shared" si="25"/>
        <v>-5736036.3491144078</v>
      </c>
    </row>
    <row r="200" spans="1:29">
      <c r="A200" s="46">
        <v>45152</v>
      </c>
      <c r="B200">
        <v>178.99548300000001</v>
      </c>
      <c r="C200">
        <v>30.431494000000001</v>
      </c>
      <c r="D200">
        <v>12.012691</v>
      </c>
      <c r="E200">
        <v>322.70043900000002</v>
      </c>
      <c r="G200">
        <f t="shared" si="20"/>
        <v>-1.120031615546413E-2</v>
      </c>
      <c r="H200">
        <f t="shared" si="20"/>
        <v>-3.2007728572248317E-2</v>
      </c>
      <c r="I200">
        <f t="shared" si="20"/>
        <v>-1.8032762184593043E-2</v>
      </c>
      <c r="J200">
        <f t="shared" si="20"/>
        <v>-6.7277596731128986E-3</v>
      </c>
      <c r="K200" s="53">
        <f t="shared" si="21"/>
        <v>-67968.56658541839</v>
      </c>
      <c r="M200" s="47">
        <v>45149</v>
      </c>
      <c r="N200">
        <v>5.2154018329125001E-2</v>
      </c>
      <c r="O200">
        <v>4.6656519695327699E-2</v>
      </c>
      <c r="P200">
        <v>4.3067672744305702E-2</v>
      </c>
      <c r="Q200">
        <v>4.0905665196094898E-2</v>
      </c>
      <c r="R200">
        <v>3.9681784749928402E-2</v>
      </c>
      <c r="S200">
        <v>3.8918781566873298E-2</v>
      </c>
      <c r="T200">
        <v>3.84094406768834E-2</v>
      </c>
      <c r="U200">
        <v>3.8075710158024703E-2</v>
      </c>
      <c r="V200">
        <v>3.7861638339971103E-2</v>
      </c>
      <c r="W200">
        <v>3.7731120424451398E-2</v>
      </c>
      <c r="Y200">
        <f t="shared" si="22"/>
        <v>8.0983265069143293</v>
      </c>
      <c r="Z200">
        <f t="shared" si="23"/>
        <v>-2583236.0404227981</v>
      </c>
      <c r="AA200" s="77">
        <f t="shared" si="24"/>
        <v>-5026138.0402691178</v>
      </c>
      <c r="AC200" s="77">
        <f t="shared" si="25"/>
        <v>-5094106.6068545366</v>
      </c>
    </row>
    <row r="201" spans="1:29">
      <c r="A201" s="46">
        <v>45153</v>
      </c>
      <c r="B201">
        <v>176.99067700000001</v>
      </c>
      <c r="C201">
        <v>29.457450999999999</v>
      </c>
      <c r="D201">
        <v>11.796068999999999</v>
      </c>
      <c r="E201">
        <v>320.52938799999998</v>
      </c>
      <c r="G201">
        <f t="shared" si="20"/>
        <v>-4.9591086653676397E-3</v>
      </c>
      <c r="H201">
        <f t="shared" si="20"/>
        <v>-2.1710126921708151E-2</v>
      </c>
      <c r="I201">
        <f t="shared" si="20"/>
        <v>-1.4190235747179814E-2</v>
      </c>
      <c r="J201">
        <f t="shared" si="20"/>
        <v>-2.4284231934451617E-3</v>
      </c>
      <c r="K201" s="53">
        <f t="shared" si="21"/>
        <v>-43287.894527700766</v>
      </c>
      <c r="M201" s="47">
        <v>45152</v>
      </c>
      <c r="N201">
        <v>5.2480059706671002E-2</v>
      </c>
      <c r="O201">
        <v>4.7202630093021197E-2</v>
      </c>
      <c r="P201">
        <v>4.3613408492296203E-2</v>
      </c>
      <c r="Q201">
        <v>4.1379831709624698E-2</v>
      </c>
      <c r="R201">
        <v>4.00529192294313E-2</v>
      </c>
      <c r="S201">
        <v>3.9220232155957498E-2</v>
      </c>
      <c r="T201">
        <v>3.8661266518484297E-2</v>
      </c>
      <c r="U201">
        <v>3.8274579523100198E-2</v>
      </c>
      <c r="V201">
        <v>3.8013416873886999E-2</v>
      </c>
      <c r="W201">
        <v>3.78546411291667E-2</v>
      </c>
      <c r="Y201">
        <f t="shared" si="22"/>
        <v>8.0866895945262378</v>
      </c>
      <c r="Z201">
        <f t="shared" si="23"/>
        <v>-2449714.8227409949</v>
      </c>
      <c r="AA201" s="77">
        <f t="shared" si="24"/>
        <v>-4892616.822587315</v>
      </c>
      <c r="AC201" s="77">
        <f t="shared" si="25"/>
        <v>-4935904.7171150157</v>
      </c>
    </row>
    <row r="202" spans="1:29">
      <c r="A202" s="46">
        <v>45154</v>
      </c>
      <c r="B202">
        <v>176.11296100000001</v>
      </c>
      <c r="C202">
        <v>28.817926</v>
      </c>
      <c r="D202">
        <v>11.628679999999999</v>
      </c>
      <c r="E202">
        <v>319.75100700000002</v>
      </c>
      <c r="G202">
        <f t="shared" si="20"/>
        <v>-1.4555084335899693E-2</v>
      </c>
      <c r="H202">
        <f t="shared" si="20"/>
        <v>-3.41384733932526E-4</v>
      </c>
      <c r="I202">
        <f t="shared" si="20"/>
        <v>1.6934854170895797E-3</v>
      </c>
      <c r="J202">
        <f t="shared" si="20"/>
        <v>-1.0986198395303348E-2</v>
      </c>
      <c r="K202" s="53">
        <f t="shared" si="21"/>
        <v>-24189.182048045986</v>
      </c>
      <c r="M202" s="47">
        <v>45153</v>
      </c>
      <c r="N202">
        <v>5.2346198145956598E-2</v>
      </c>
      <c r="O202">
        <v>4.7136601509001098E-2</v>
      </c>
      <c r="P202">
        <v>4.3687758604988199E-2</v>
      </c>
      <c r="Q202">
        <v>4.1586687735299201E-2</v>
      </c>
      <c r="R202">
        <v>4.0369523365470901E-2</v>
      </c>
      <c r="S202">
        <v>3.9591592151357199E-2</v>
      </c>
      <c r="T202">
        <v>3.90518071837909E-2</v>
      </c>
      <c r="U202">
        <v>3.8672086565254997E-2</v>
      </c>
      <c r="V202">
        <v>3.84126675722355E-2</v>
      </c>
      <c r="W202">
        <v>3.8252707900949499E-2</v>
      </c>
      <c r="Y202">
        <f t="shared" si="22"/>
        <v>8.073297843055343</v>
      </c>
      <c r="Z202">
        <f t="shared" si="23"/>
        <v>-2121392.8583185938</v>
      </c>
      <c r="AA202" s="77">
        <f t="shared" si="24"/>
        <v>-4564294.858164914</v>
      </c>
      <c r="AC202" s="77">
        <f t="shared" si="25"/>
        <v>-4588484.04021296</v>
      </c>
    </row>
    <row r="203" spans="1:29">
      <c r="A203" s="46">
        <v>45155</v>
      </c>
      <c r="B203">
        <v>173.549622</v>
      </c>
      <c r="C203">
        <v>28.808088000000001</v>
      </c>
      <c r="D203">
        <v>11.648372999999999</v>
      </c>
      <c r="E203">
        <v>316.238159</v>
      </c>
      <c r="G203">
        <f t="shared" si="20"/>
        <v>2.8160418580456259E-3</v>
      </c>
      <c r="H203">
        <f t="shared" si="20"/>
        <v>-5.8060430806793351E-3</v>
      </c>
      <c r="I203">
        <f t="shared" si="20"/>
        <v>1.0989002498460465E-2</v>
      </c>
      <c r="J203">
        <f t="shared" si="20"/>
        <v>-1.2623397545139525E-3</v>
      </c>
      <c r="K203" s="53">
        <f t="shared" si="21"/>
        <v>6736.6615213128034</v>
      </c>
      <c r="M203" s="47">
        <v>45154</v>
      </c>
      <c r="N203">
        <v>5.2509960980869498E-2</v>
      </c>
      <c r="O203">
        <v>4.7375430094597E-2</v>
      </c>
      <c r="P203">
        <v>4.3943236553390302E-2</v>
      </c>
      <c r="Q203">
        <v>4.1876191090621503E-2</v>
      </c>
      <c r="R203">
        <v>4.0661457898131199E-2</v>
      </c>
      <c r="S203">
        <v>3.9888948922980297E-2</v>
      </c>
      <c r="T203">
        <v>3.9366825335697402E-2</v>
      </c>
      <c r="U203">
        <v>3.9009019395602897E-2</v>
      </c>
      <c r="V203">
        <v>3.87667661196043E-2</v>
      </c>
      <c r="W203">
        <v>3.8612266183564899E-2</v>
      </c>
      <c r="Y203">
        <f t="shared" si="22"/>
        <v>8.0601067205999257</v>
      </c>
      <c r="Z203">
        <f t="shared" si="23"/>
        <v>-1821163.115869734</v>
      </c>
      <c r="AA203" s="77">
        <f t="shared" si="24"/>
        <v>-4264065.1157160532</v>
      </c>
      <c r="AC203" s="77">
        <f t="shared" si="25"/>
        <v>-4257328.4541947404</v>
      </c>
    </row>
    <row r="204" spans="1:29">
      <c r="A204" s="46">
        <v>45156</v>
      </c>
      <c r="B204">
        <v>174.03834499999999</v>
      </c>
      <c r="C204">
        <v>28.640827000000002</v>
      </c>
      <c r="D204">
        <v>11.776377</v>
      </c>
      <c r="E204">
        <v>315.83895899999999</v>
      </c>
      <c r="G204">
        <f t="shared" si="20"/>
        <v>7.7367835231942905E-3</v>
      </c>
      <c r="H204">
        <f t="shared" si="20"/>
        <v>1.3741223324312823E-3</v>
      </c>
      <c r="I204">
        <f t="shared" si="20"/>
        <v>8.3608057045037043E-4</v>
      </c>
      <c r="J204">
        <f t="shared" si="20"/>
        <v>1.7062708213903433E-2</v>
      </c>
      <c r="K204" s="53">
        <f t="shared" si="21"/>
        <v>27009.694639979374</v>
      </c>
      <c r="M204" s="47">
        <v>45155</v>
      </c>
      <c r="N204">
        <v>5.2346366601481398E-2</v>
      </c>
      <c r="O204">
        <v>4.7285248451746399E-2</v>
      </c>
      <c r="P204">
        <v>4.4082403417723702E-2</v>
      </c>
      <c r="Q204">
        <v>4.2208281637333998E-2</v>
      </c>
      <c r="R204">
        <v>4.1069284936535097E-2</v>
      </c>
      <c r="S204">
        <v>4.03742030042143E-2</v>
      </c>
      <c r="T204">
        <v>3.9925159109640798E-2</v>
      </c>
      <c r="U204">
        <v>3.9606581887652502E-2</v>
      </c>
      <c r="V204">
        <v>3.9382295624242697E-2</v>
      </c>
      <c r="W204">
        <v>3.9240848409086697E-2</v>
      </c>
      <c r="Y204">
        <f t="shared" si="22"/>
        <v>8.0403785415508189</v>
      </c>
      <c r="Z204">
        <f t="shared" si="23"/>
        <v>-1312405.4691140752</v>
      </c>
      <c r="AA204" s="77">
        <f t="shared" si="24"/>
        <v>-3755307.4689603951</v>
      </c>
      <c r="AC204" s="77">
        <f t="shared" si="25"/>
        <v>-3728297.7743204157</v>
      </c>
    </row>
    <row r="205" spans="1:29">
      <c r="A205" s="46">
        <v>45159</v>
      </c>
      <c r="B205">
        <v>175.38484199999999</v>
      </c>
      <c r="C205">
        <v>28.680183</v>
      </c>
      <c r="D205">
        <v>11.786223</v>
      </c>
      <c r="E205">
        <v>321.228027</v>
      </c>
      <c r="G205">
        <f t="shared" si="20"/>
        <v>7.9048906632421811E-3</v>
      </c>
      <c r="H205">
        <f t="shared" si="20"/>
        <v>-2.4356748351291868E-2</v>
      </c>
      <c r="I205">
        <f t="shared" si="20"/>
        <v>-8.3542454609928374E-3</v>
      </c>
      <c r="J205">
        <f t="shared" si="20"/>
        <v>1.8018259658270086E-3</v>
      </c>
      <c r="K205" s="53">
        <f t="shared" si="21"/>
        <v>-23004.277183215516</v>
      </c>
      <c r="M205" s="47">
        <v>45156</v>
      </c>
      <c r="N205">
        <v>5.2170206128658102E-2</v>
      </c>
      <c r="O205">
        <v>4.7008882090565203E-2</v>
      </c>
      <c r="P205">
        <v>4.3668802593108902E-2</v>
      </c>
      <c r="Q205">
        <v>4.1722893834466701E-2</v>
      </c>
      <c r="R205">
        <v>4.05417709221381E-2</v>
      </c>
      <c r="S205">
        <v>3.9822799291227597E-2</v>
      </c>
      <c r="T205">
        <v>3.9365038798404701E-2</v>
      </c>
      <c r="U205">
        <v>3.9045804248526397E-2</v>
      </c>
      <c r="V205">
        <v>3.8829553342691302E-2</v>
      </c>
      <c r="W205">
        <v>3.8706467328650698E-2</v>
      </c>
      <c r="Y205">
        <f t="shared" si="22"/>
        <v>8.0618935040756625</v>
      </c>
      <c r="Z205">
        <f t="shared" si="23"/>
        <v>-1764670.4465032304</v>
      </c>
      <c r="AA205" s="77">
        <f t="shared" si="24"/>
        <v>-4207572.44634955</v>
      </c>
      <c r="AC205" s="77">
        <f t="shared" si="25"/>
        <v>-4230576.7235327652</v>
      </c>
    </row>
    <row r="206" spans="1:29">
      <c r="A206" s="46">
        <v>45160</v>
      </c>
      <c r="B206">
        <v>176.77124000000001</v>
      </c>
      <c r="C206">
        <v>27.981627</v>
      </c>
      <c r="D206">
        <v>11.687758000000001</v>
      </c>
      <c r="E206">
        <v>321.80682400000001</v>
      </c>
      <c r="G206">
        <f t="shared" si="20"/>
        <v>2.1948955044949647E-2</v>
      </c>
      <c r="H206">
        <f t="shared" si="20"/>
        <v>3.5165932274061618E-4</v>
      </c>
      <c r="I206">
        <f t="shared" si="20"/>
        <v>7.5822069553459492E-3</v>
      </c>
      <c r="J206">
        <f t="shared" si="20"/>
        <v>1.4079322320399212E-2</v>
      </c>
      <c r="K206" s="53">
        <f t="shared" si="21"/>
        <v>43962.143643435425</v>
      </c>
      <c r="M206" s="47">
        <v>45159</v>
      </c>
      <c r="N206">
        <v>5.2481112347223302E-2</v>
      </c>
      <c r="O206">
        <v>4.7472979887821301E-2</v>
      </c>
      <c r="P206">
        <v>4.4277903230398701E-2</v>
      </c>
      <c r="Q206">
        <v>4.2413557953051802E-2</v>
      </c>
      <c r="R206">
        <v>4.1289798751333498E-2</v>
      </c>
      <c r="S206">
        <v>4.0636135245351798E-2</v>
      </c>
      <c r="T206">
        <v>4.0227393775839698E-2</v>
      </c>
      <c r="U206">
        <v>3.9930549099576003E-2</v>
      </c>
      <c r="V206">
        <v>3.9719193536347203E-2</v>
      </c>
      <c r="W206">
        <v>3.9593159102598398E-2</v>
      </c>
      <c r="Y206">
        <f t="shared" si="22"/>
        <v>8.0285892911079344</v>
      </c>
      <c r="Z206">
        <f t="shared" si="23"/>
        <v>-1025348.743629484</v>
      </c>
      <c r="AA206" s="77">
        <f t="shared" si="24"/>
        <v>-3468250.7434758036</v>
      </c>
      <c r="AC206" s="77">
        <f t="shared" si="25"/>
        <v>-3424288.5998323681</v>
      </c>
    </row>
    <row r="207" spans="1:29">
      <c r="A207" s="46">
        <v>45161</v>
      </c>
      <c r="B207">
        <v>180.651184</v>
      </c>
      <c r="C207">
        <v>27.991467</v>
      </c>
      <c r="D207">
        <v>11.776377</v>
      </c>
      <c r="E207">
        <v>326.33764600000001</v>
      </c>
      <c r="G207">
        <f t="shared" si="20"/>
        <v>-2.6170528724572262E-2</v>
      </c>
      <c r="H207">
        <f t="shared" si="20"/>
        <v>5.9753567042413192E-3</v>
      </c>
      <c r="I207">
        <f t="shared" si="20"/>
        <v>-1.7558626052817439E-2</v>
      </c>
      <c r="J207">
        <f t="shared" si="20"/>
        <v>-2.1498429880811298E-2</v>
      </c>
      <c r="K207" s="53">
        <f t="shared" si="21"/>
        <v>-59252.227953959678</v>
      </c>
      <c r="M207" s="47">
        <v>45160</v>
      </c>
      <c r="N207">
        <v>5.2712028527262401E-2</v>
      </c>
      <c r="O207">
        <v>4.7827138420694498E-2</v>
      </c>
      <c r="P207">
        <v>4.4600230783488702E-2</v>
      </c>
      <c r="Q207">
        <v>4.2639455333977803E-2</v>
      </c>
      <c r="R207">
        <v>4.14379191135665E-2</v>
      </c>
      <c r="S207">
        <v>4.0684632820179298E-2</v>
      </c>
      <c r="T207">
        <v>4.0186405623253402E-2</v>
      </c>
      <c r="U207">
        <v>3.9841269262848103E-2</v>
      </c>
      <c r="V207">
        <v>3.9601004573025199E-2</v>
      </c>
      <c r="W207">
        <v>3.9440911880048599E-2</v>
      </c>
      <c r="Y207">
        <f t="shared" si="22"/>
        <v>8.0277930414143839</v>
      </c>
      <c r="Z207">
        <f t="shared" si="23"/>
        <v>-1124552.9485642447</v>
      </c>
      <c r="AA207" s="77">
        <f t="shared" si="24"/>
        <v>-3567454.9484105641</v>
      </c>
      <c r="AC207" s="77">
        <f t="shared" si="25"/>
        <v>-3626707.1763645238</v>
      </c>
    </row>
    <row r="208" spans="1:29">
      <c r="A208" s="46">
        <v>45162</v>
      </c>
      <c r="B208">
        <v>175.92344700000001</v>
      </c>
      <c r="C208">
        <v>28.158726000000001</v>
      </c>
      <c r="D208">
        <v>11.569599999999999</v>
      </c>
      <c r="E208">
        <v>319.32189899999997</v>
      </c>
      <c r="G208">
        <f t="shared" si="20"/>
        <v>1.2643158361943518E-2</v>
      </c>
      <c r="H208">
        <f t="shared" si="20"/>
        <v>-4.1929098638908702E-3</v>
      </c>
      <c r="I208">
        <f t="shared" si="20"/>
        <v>1.3617065412806051E-2</v>
      </c>
      <c r="J208">
        <f t="shared" si="20"/>
        <v>9.4071437299074745E-3</v>
      </c>
      <c r="K208" s="53">
        <f t="shared" si="21"/>
        <v>31474.457640766173</v>
      </c>
      <c r="M208" s="47">
        <v>45161</v>
      </c>
      <c r="N208">
        <v>5.2289806314240399E-2</v>
      </c>
      <c r="O208">
        <v>4.7000650731886702E-2</v>
      </c>
      <c r="P208">
        <v>4.3592204872205102E-2</v>
      </c>
      <c r="Q208">
        <v>4.15457783611035E-2</v>
      </c>
      <c r="R208">
        <v>4.0273229378682197E-2</v>
      </c>
      <c r="S208">
        <v>3.9472495356618398E-2</v>
      </c>
      <c r="T208">
        <v>3.8945027172648902E-2</v>
      </c>
      <c r="U208">
        <v>3.8576794307312402E-2</v>
      </c>
      <c r="V208">
        <v>3.83205919518326E-2</v>
      </c>
      <c r="W208">
        <v>3.8154683708428498E-2</v>
      </c>
      <c r="Y208">
        <f t="shared" si="22"/>
        <v>8.0773304284043803</v>
      </c>
      <c r="Z208">
        <f t="shared" si="23"/>
        <v>-2205228.2734673801</v>
      </c>
      <c r="AA208" s="77">
        <f t="shared" si="24"/>
        <v>-4648130.2733136993</v>
      </c>
      <c r="AC208" s="77">
        <f t="shared" si="25"/>
        <v>-4616655.8156729331</v>
      </c>
    </row>
    <row r="209" spans="1:29">
      <c r="A209" s="46">
        <v>45163</v>
      </c>
      <c r="B209">
        <v>178.14767499999999</v>
      </c>
      <c r="C209">
        <v>28.040659000000002</v>
      </c>
      <c r="D209">
        <v>11.727143999999999</v>
      </c>
      <c r="E209">
        <v>322.325806</v>
      </c>
      <c r="G209">
        <f t="shared" si="20"/>
        <v>8.8460991702530301E-3</v>
      </c>
      <c r="H209">
        <f t="shared" si="20"/>
        <v>9.1228241105174579E-3</v>
      </c>
      <c r="I209">
        <f t="shared" si="20"/>
        <v>-8.3959061132021784E-4</v>
      </c>
      <c r="J209">
        <f t="shared" si="20"/>
        <v>2.2292226890452405E-3</v>
      </c>
      <c r="K209" s="53">
        <f t="shared" si="21"/>
        <v>19358.555358495512</v>
      </c>
      <c r="M209" s="47">
        <v>45162</v>
      </c>
      <c r="N209">
        <v>5.2811224794515201E-2</v>
      </c>
      <c r="O209">
        <v>4.7624318589133997E-2</v>
      </c>
      <c r="P209">
        <v>4.41070577031593E-2</v>
      </c>
      <c r="Q209">
        <v>4.2002332689979702E-2</v>
      </c>
      <c r="R209">
        <v>4.0708204125791701E-2</v>
      </c>
      <c r="S209">
        <v>3.9879585822222098E-2</v>
      </c>
      <c r="T209">
        <v>3.9330831002294397E-2</v>
      </c>
      <c r="U209">
        <v>3.8961219941230203E-2</v>
      </c>
      <c r="V209">
        <v>3.8711997483895602E-2</v>
      </c>
      <c r="W209">
        <v>3.8548887125650598E-2</v>
      </c>
      <c r="Y209">
        <f t="shared" si="22"/>
        <v>8.0596144359238728</v>
      </c>
      <c r="Z209">
        <f t="shared" si="23"/>
        <v>-1862187.1054815664</v>
      </c>
      <c r="AA209" s="77">
        <f t="shared" si="24"/>
        <v>-4305089.1053278856</v>
      </c>
      <c r="AC209" s="77">
        <f t="shared" si="25"/>
        <v>-4285730.54996939</v>
      </c>
    </row>
    <row r="210" spans="1:29">
      <c r="A210" s="46">
        <v>45166</v>
      </c>
      <c r="B210">
        <v>179.72358700000001</v>
      </c>
      <c r="C210">
        <v>28.296468999999998</v>
      </c>
      <c r="D210">
        <v>11.717298</v>
      </c>
      <c r="E210">
        <v>323.04434199999997</v>
      </c>
      <c r="G210">
        <f t="shared" si="20"/>
        <v>2.1810325875590175E-2</v>
      </c>
      <c r="H210">
        <f t="shared" si="20"/>
        <v>1.4255877650317439E-2</v>
      </c>
      <c r="I210">
        <f t="shared" si="20"/>
        <v>1.2605039148104069E-2</v>
      </c>
      <c r="J210">
        <f t="shared" si="20"/>
        <v>1.4550445214112528E-2</v>
      </c>
      <c r="K210" s="53">
        <f t="shared" si="21"/>
        <v>63221.687888124208</v>
      </c>
      <c r="M210" s="47">
        <v>45163</v>
      </c>
      <c r="N210">
        <v>5.3238210157767897E-2</v>
      </c>
      <c r="O210">
        <v>4.8001637590621399E-2</v>
      </c>
      <c r="P210">
        <v>4.4360894195486E-2</v>
      </c>
      <c r="Q210">
        <v>4.2210082148306897E-2</v>
      </c>
      <c r="R210">
        <v>4.0862796673556898E-2</v>
      </c>
      <c r="S210">
        <v>4.0012354202872399E-2</v>
      </c>
      <c r="T210">
        <v>3.9444030183075601E-2</v>
      </c>
      <c r="U210">
        <v>3.9032098418563303E-2</v>
      </c>
      <c r="V210">
        <v>3.8734044011909802E-2</v>
      </c>
      <c r="W210">
        <v>3.8534417142543402E-2</v>
      </c>
      <c r="Y210">
        <f t="shared" si="22"/>
        <v>8.0548392848923971</v>
      </c>
      <c r="Z210">
        <f t="shared" si="23"/>
        <v>-1851973.4801084874</v>
      </c>
      <c r="AA210" s="77">
        <f t="shared" si="24"/>
        <v>-4294875.4799548071</v>
      </c>
      <c r="AC210" s="77">
        <f t="shared" si="25"/>
        <v>-4231653.7920666831</v>
      </c>
    </row>
    <row r="211" spans="1:29">
      <c r="A211" s="46">
        <v>45167</v>
      </c>
      <c r="B211">
        <v>183.643417</v>
      </c>
      <c r="C211">
        <v>28.699860000000001</v>
      </c>
      <c r="D211">
        <v>11.864995</v>
      </c>
      <c r="E211">
        <v>327.74478099999999</v>
      </c>
      <c r="G211">
        <f t="shared" si="20"/>
        <v>1.9172258159408928E-2</v>
      </c>
      <c r="H211">
        <f t="shared" si="20"/>
        <v>-4.4565722620250048E-3</v>
      </c>
      <c r="I211">
        <f t="shared" si="20"/>
        <v>-1.6597562830831247E-3</v>
      </c>
      <c r="J211">
        <f t="shared" si="20"/>
        <v>1.1571259772402698E-3</v>
      </c>
      <c r="K211" s="53">
        <f t="shared" si="21"/>
        <v>14213.055591541068</v>
      </c>
      <c r="M211" s="47">
        <v>45166</v>
      </c>
      <c r="N211">
        <v>5.3284803301371302E-2</v>
      </c>
      <c r="O211">
        <v>4.7912039976021198E-2</v>
      </c>
      <c r="P211">
        <v>4.41592634955374E-2</v>
      </c>
      <c r="Q211">
        <v>4.1932551137822599E-2</v>
      </c>
      <c r="R211">
        <v>4.0568878081305097E-2</v>
      </c>
      <c r="S211">
        <v>3.9707128096399001E-2</v>
      </c>
      <c r="T211">
        <v>3.9127141839645198E-2</v>
      </c>
      <c r="U211">
        <v>3.8716904981171502E-2</v>
      </c>
      <c r="V211">
        <v>3.8432901385790398E-2</v>
      </c>
      <c r="W211">
        <v>3.8256337701597601E-2</v>
      </c>
      <c r="Y211">
        <f t="shared" si="22"/>
        <v>8.0664083010022374</v>
      </c>
      <c r="Z211">
        <f t="shared" si="23"/>
        <v>-2089980.8110456108</v>
      </c>
      <c r="AA211" s="77">
        <f t="shared" si="24"/>
        <v>-4532882.81089193</v>
      </c>
      <c r="AC211" s="77">
        <f t="shared" si="25"/>
        <v>-4518669.7553003887</v>
      </c>
    </row>
    <row r="212" spans="1:29">
      <c r="A212" s="46">
        <v>45168</v>
      </c>
      <c r="B212">
        <v>187.164276</v>
      </c>
      <c r="C212">
        <v>28.571957000000001</v>
      </c>
      <c r="D212">
        <v>11.845302</v>
      </c>
      <c r="E212">
        <v>328.12402300000002</v>
      </c>
      <c r="G212">
        <f t="shared" si="20"/>
        <v>1.1724299352937617E-3</v>
      </c>
      <c r="H212">
        <f t="shared" si="20"/>
        <v>-4.5139015153914386E-3</v>
      </c>
      <c r="I212">
        <f t="shared" si="20"/>
        <v>8.3125782694268846E-3</v>
      </c>
      <c r="J212">
        <f t="shared" si="20"/>
        <v>-3.1326356132114208E-3</v>
      </c>
      <c r="K212" s="53">
        <f t="shared" si="21"/>
        <v>1838.4710761177869</v>
      </c>
      <c r="M212" s="47">
        <v>45167</v>
      </c>
      <c r="N212">
        <v>5.25060580206149E-2</v>
      </c>
      <c r="O212">
        <v>4.6812438462188799E-2</v>
      </c>
      <c r="P212">
        <v>4.29849962560028E-2</v>
      </c>
      <c r="Q212">
        <v>4.0799780738815197E-2</v>
      </c>
      <c r="R212">
        <v>3.94684785798321E-2</v>
      </c>
      <c r="S212">
        <v>3.86455792776427E-2</v>
      </c>
      <c r="T212">
        <v>3.8119307293829799E-2</v>
      </c>
      <c r="U212">
        <v>3.77628250127846E-2</v>
      </c>
      <c r="V212">
        <v>3.7529171295070503E-2</v>
      </c>
      <c r="W212">
        <v>3.7398384152827799E-2</v>
      </c>
      <c r="Y212">
        <f t="shared" si="22"/>
        <v>8.1082786034187215</v>
      </c>
      <c r="Z212">
        <f t="shared" si="23"/>
        <v>-2853572.9917855412</v>
      </c>
      <c r="AA212" s="77">
        <f t="shared" si="24"/>
        <v>-5296474.9916318608</v>
      </c>
      <c r="AC212" s="77">
        <f t="shared" si="25"/>
        <v>-5294636.520555743</v>
      </c>
    </row>
    <row r="213" spans="1:29">
      <c r="A213" s="46">
        <v>45169</v>
      </c>
      <c r="B213">
        <v>187.383713</v>
      </c>
      <c r="C213">
        <v>28.442986000000001</v>
      </c>
      <c r="D213">
        <v>11.943766999999999</v>
      </c>
      <c r="E213">
        <v>327.09613000000002</v>
      </c>
      <c r="G213">
        <f t="shared" si="20"/>
        <v>8.4633342706792458E-3</v>
      </c>
      <c r="H213">
        <f t="shared" si="20"/>
        <v>1.0812648151639292E-2</v>
      </c>
      <c r="I213">
        <f t="shared" si="20"/>
        <v>8.2436303387378729E-4</v>
      </c>
      <c r="J213">
        <f t="shared" si="20"/>
        <v>2.7458686227808116E-3</v>
      </c>
      <c r="K213" s="53">
        <f t="shared" si="21"/>
        <v>22846.214078973138</v>
      </c>
      <c r="M213" s="47">
        <v>45168</v>
      </c>
      <c r="N213">
        <v>5.2355483052969803E-2</v>
      </c>
      <c r="O213">
        <v>4.6666617082039903E-2</v>
      </c>
      <c r="P213">
        <v>4.2864950094991E-2</v>
      </c>
      <c r="Q213">
        <v>4.0695615685352501E-2</v>
      </c>
      <c r="R213">
        <v>3.9406978783454602E-2</v>
      </c>
      <c r="S213">
        <v>3.8608818247338902E-2</v>
      </c>
      <c r="T213">
        <v>3.8085362441267499E-2</v>
      </c>
      <c r="U213">
        <v>3.7721475084546201E-2</v>
      </c>
      <c r="V213">
        <v>3.7476678725806997E-2</v>
      </c>
      <c r="W213">
        <v>3.73349376829515E-2</v>
      </c>
      <c r="Y213">
        <f t="shared" si="22"/>
        <v>8.1109854401614339</v>
      </c>
      <c r="Z213">
        <f t="shared" si="23"/>
        <v>-2908605.9680868136</v>
      </c>
      <c r="AA213" s="77">
        <f t="shared" si="24"/>
        <v>-5351507.9679331332</v>
      </c>
      <c r="AC213" s="77">
        <f t="shared" si="25"/>
        <v>-5328661.7538541602</v>
      </c>
    </row>
    <row r="214" spans="1:29">
      <c r="A214" s="46">
        <v>45170</v>
      </c>
      <c r="B214">
        <v>188.969604</v>
      </c>
      <c r="C214">
        <v>28.750530000000001</v>
      </c>
      <c r="D214">
        <v>11.953613000000001</v>
      </c>
      <c r="E214">
        <v>327.99429300000003</v>
      </c>
      <c r="G214">
        <f t="shared" si="20"/>
        <v>1.2666851966307568E-3</v>
      </c>
      <c r="H214">
        <f t="shared" si="20"/>
        <v>-1.1387163993150762E-2</v>
      </c>
      <c r="I214">
        <f t="shared" si="20"/>
        <v>-4.1185874095137631E-3</v>
      </c>
      <c r="J214">
        <f t="shared" si="20"/>
        <v>1.4878508876982277E-2</v>
      </c>
      <c r="K214" s="53">
        <f t="shared" si="21"/>
        <v>639.44267094850909</v>
      </c>
      <c r="M214" s="47">
        <v>45169</v>
      </c>
      <c r="N214">
        <v>5.2134445370224297E-2</v>
      </c>
      <c r="O214">
        <v>4.6443566885224601E-2</v>
      </c>
      <c r="P214">
        <v>4.2596606990893897E-2</v>
      </c>
      <c r="Q214">
        <v>4.03928638792969E-2</v>
      </c>
      <c r="R214">
        <v>3.9084894972826703E-2</v>
      </c>
      <c r="S214">
        <v>3.8278754310312302E-2</v>
      </c>
      <c r="T214">
        <v>3.7756711179745203E-2</v>
      </c>
      <c r="U214">
        <v>3.7396889250894502E-2</v>
      </c>
      <c r="V214">
        <v>3.7157868627041797E-2</v>
      </c>
      <c r="W214">
        <v>3.7023715048511298E-2</v>
      </c>
      <c r="Y214">
        <f t="shared" si="22"/>
        <v>8.1241190703977519</v>
      </c>
      <c r="Z214">
        <f t="shared" si="23"/>
        <v>-3178354.3034501262</v>
      </c>
      <c r="AA214" s="77">
        <f t="shared" si="24"/>
        <v>-5621256.3032964459</v>
      </c>
      <c r="AC214" s="77">
        <f t="shared" si="25"/>
        <v>-5620616.8606254971</v>
      </c>
    </row>
    <row r="215" spans="1:29">
      <c r="A215" s="46">
        <v>45174</v>
      </c>
      <c r="B215">
        <v>189.208969</v>
      </c>
      <c r="C215">
        <v>28.423143</v>
      </c>
      <c r="D215">
        <v>11.904381000000001</v>
      </c>
      <c r="E215">
        <v>332.87435900000003</v>
      </c>
      <c r="G215">
        <f t="shared" si="20"/>
        <v>-3.5793308508541122E-2</v>
      </c>
      <c r="H215">
        <f t="shared" si="20"/>
        <v>-9.0749992004753866E-3</v>
      </c>
      <c r="I215">
        <f t="shared" si="20"/>
        <v>-1.6543489325485661E-3</v>
      </c>
      <c r="J215">
        <f t="shared" si="20"/>
        <v>-2.0085926774552343E-3</v>
      </c>
      <c r="K215" s="53">
        <f t="shared" si="21"/>
        <v>-48531.249319020309</v>
      </c>
      <c r="M215" s="47">
        <v>45170</v>
      </c>
      <c r="N215">
        <v>5.2090276867374802E-2</v>
      </c>
      <c r="O215">
        <v>4.6468650691100601E-2</v>
      </c>
      <c r="P215">
        <v>4.2796147139993503E-2</v>
      </c>
      <c r="Q215">
        <v>4.0713559602119802E-2</v>
      </c>
      <c r="R215">
        <v>3.9523093489008301E-2</v>
      </c>
      <c r="S215">
        <v>3.8821525815866197E-2</v>
      </c>
      <c r="T215">
        <v>3.8378845814363703E-2</v>
      </c>
      <c r="U215">
        <v>3.8077591275557598E-2</v>
      </c>
      <c r="V215">
        <v>3.7876404652424603E-2</v>
      </c>
      <c r="W215">
        <v>3.7758406996893999E-2</v>
      </c>
      <c r="Y215">
        <f t="shared" si="22"/>
        <v>8.1010822328591985</v>
      </c>
      <c r="Z215">
        <f t="shared" si="23"/>
        <v>-2576102.1669281679</v>
      </c>
      <c r="AA215" s="77">
        <f t="shared" si="24"/>
        <v>-5019004.1667744871</v>
      </c>
      <c r="AC215" s="77">
        <f t="shared" si="25"/>
        <v>-5067535.4160935078</v>
      </c>
    </row>
    <row r="216" spans="1:29">
      <c r="A216" s="46">
        <v>45175</v>
      </c>
      <c r="B216">
        <v>182.436554</v>
      </c>
      <c r="C216">
        <v>28.165203000000002</v>
      </c>
      <c r="D216">
        <v>11.884687</v>
      </c>
      <c r="E216">
        <v>332.20575000000002</v>
      </c>
      <c r="G216">
        <f t="shared" si="20"/>
        <v>-2.9249352078860258E-2</v>
      </c>
      <c r="H216">
        <f t="shared" si="20"/>
        <v>-9.1581800422316784E-3</v>
      </c>
      <c r="I216">
        <f t="shared" si="20"/>
        <v>-9.1134078667783891E-3</v>
      </c>
      <c r="J216">
        <f t="shared" si="20"/>
        <v>-8.9221514076743835E-3</v>
      </c>
      <c r="K216" s="53">
        <f t="shared" si="21"/>
        <v>-56443.09139554471</v>
      </c>
      <c r="M216" s="47">
        <v>45174</v>
      </c>
      <c r="N216">
        <v>5.2673361922524801E-2</v>
      </c>
      <c r="O216">
        <v>4.73619521316678E-2</v>
      </c>
      <c r="P216">
        <v>4.3658976394985803E-2</v>
      </c>
      <c r="Q216">
        <v>4.1530465623436798E-2</v>
      </c>
      <c r="R216">
        <v>4.03165955973031E-2</v>
      </c>
      <c r="S216">
        <v>3.9586913492735902E-2</v>
      </c>
      <c r="T216">
        <v>3.9129855545593298E-2</v>
      </c>
      <c r="U216">
        <v>3.8838304383732397E-2</v>
      </c>
      <c r="V216">
        <v>3.8658237399030702E-2</v>
      </c>
      <c r="W216">
        <v>3.85599305788372E-2</v>
      </c>
      <c r="Y216">
        <f t="shared" si="22"/>
        <v>8.0680362995730235</v>
      </c>
      <c r="Z216">
        <f t="shared" si="23"/>
        <v>-1890048.4955120699</v>
      </c>
      <c r="AA216" s="77">
        <f t="shared" si="24"/>
        <v>-4332950.4953583898</v>
      </c>
      <c r="AC216" s="77">
        <f t="shared" si="25"/>
        <v>-4389393.5867539346</v>
      </c>
    </row>
    <row r="217" spans="1:29">
      <c r="A217" s="46">
        <v>45176</v>
      </c>
      <c r="B217">
        <v>177.100403</v>
      </c>
      <c r="C217">
        <v>27.907260999999998</v>
      </c>
      <c r="D217">
        <v>11.776377</v>
      </c>
      <c r="E217">
        <v>329.24176</v>
      </c>
      <c r="G217">
        <f t="shared" si="20"/>
        <v>3.4916803661932949E-3</v>
      </c>
      <c r="H217">
        <f t="shared" si="20"/>
        <v>8.1763667168914811E-3</v>
      </c>
      <c r="I217">
        <f t="shared" si="20"/>
        <v>2.8428013131712726E-2</v>
      </c>
      <c r="J217">
        <f t="shared" si="20"/>
        <v>1.3215626110126388E-2</v>
      </c>
      <c r="K217" s="53">
        <f t="shared" si="21"/>
        <v>53311.686324923889</v>
      </c>
      <c r="M217" s="47">
        <v>45175</v>
      </c>
      <c r="N217">
        <v>5.2884344294927797E-2</v>
      </c>
      <c r="O217">
        <v>4.7873317328311203E-2</v>
      </c>
      <c r="P217">
        <v>4.4291145334305802E-2</v>
      </c>
      <c r="Q217">
        <v>4.2157945675176597E-2</v>
      </c>
      <c r="R217">
        <v>4.0889834571336998E-2</v>
      </c>
      <c r="S217">
        <v>4.00851749871231E-2</v>
      </c>
      <c r="T217">
        <v>3.9546398052568099E-2</v>
      </c>
      <c r="U217">
        <v>3.9176080057593203E-2</v>
      </c>
      <c r="V217">
        <v>3.89265702481996E-2</v>
      </c>
      <c r="W217">
        <v>3.8772748211949599E-2</v>
      </c>
      <c r="Y217">
        <f t="shared" si="22"/>
        <v>8.0510867566505535</v>
      </c>
      <c r="Z217">
        <f t="shared" si="23"/>
        <v>-1674289.1731093833</v>
      </c>
      <c r="AA217" s="77">
        <f t="shared" si="24"/>
        <v>-4117191.172955703</v>
      </c>
      <c r="AC217" s="77">
        <f t="shared" si="25"/>
        <v>-4063879.4866307792</v>
      </c>
    </row>
    <row r="218" spans="1:29">
      <c r="A218" s="46">
        <v>45177</v>
      </c>
      <c r="B218">
        <v>177.71878100000001</v>
      </c>
      <c r="C218">
        <v>28.135441</v>
      </c>
      <c r="D218">
        <v>12.111155999999999</v>
      </c>
      <c r="E218">
        <v>333.592896</v>
      </c>
      <c r="G218">
        <f t="shared" si="20"/>
        <v>6.6225752471258392E-3</v>
      </c>
      <c r="H218">
        <f t="shared" si="20"/>
        <v>4.2312825308123969E-3</v>
      </c>
      <c r="I218">
        <f t="shared" si="20"/>
        <v>-6.5040034163542648E-3</v>
      </c>
      <c r="J218">
        <f t="shared" si="20"/>
        <v>1.0979241596319911E-2</v>
      </c>
      <c r="K218" s="53">
        <f t="shared" si="21"/>
        <v>15329.095957903883</v>
      </c>
      <c r="M218" s="47">
        <v>45176</v>
      </c>
      <c r="N218">
        <v>5.2575473938475302E-2</v>
      </c>
      <c r="O218">
        <v>4.7189332841880698E-2</v>
      </c>
      <c r="P218">
        <v>4.3606393395437398E-2</v>
      </c>
      <c r="Q218">
        <v>4.1575604285204099E-2</v>
      </c>
      <c r="R218">
        <v>4.0412688785498502E-2</v>
      </c>
      <c r="S218">
        <v>3.9669862674555502E-2</v>
      </c>
      <c r="T218">
        <v>3.9183072915800199E-2</v>
      </c>
      <c r="U218">
        <v>3.8878617490011501E-2</v>
      </c>
      <c r="V218">
        <v>3.8693300202444103E-2</v>
      </c>
      <c r="W218">
        <v>3.8584709677182902E-2</v>
      </c>
      <c r="Y218">
        <f t="shared" si="22"/>
        <v>8.0667328813747154</v>
      </c>
      <c r="Z218">
        <f t="shared" si="23"/>
        <v>-1867725.3752568678</v>
      </c>
      <c r="AA218" s="77">
        <f t="shared" si="24"/>
        <v>-4310627.3751031877</v>
      </c>
      <c r="AC218" s="77">
        <f t="shared" si="25"/>
        <v>-4295298.2791452836</v>
      </c>
    </row>
    <row r="219" spans="1:29">
      <c r="A219" s="46">
        <v>45180</v>
      </c>
      <c r="B219">
        <v>178.895737</v>
      </c>
      <c r="C219">
        <v>28.254490000000001</v>
      </c>
      <c r="D219">
        <v>12.032385</v>
      </c>
      <c r="E219">
        <v>337.255493</v>
      </c>
      <c r="G219">
        <f t="shared" si="20"/>
        <v>-1.7060658074820378E-2</v>
      </c>
      <c r="H219">
        <f t="shared" si="20"/>
        <v>1.7205053072980592E-2</v>
      </c>
      <c r="I219">
        <f t="shared" si="20"/>
        <v>1.8821538705751317E-2</v>
      </c>
      <c r="J219">
        <f t="shared" si="20"/>
        <v>-1.8257766375357476E-2</v>
      </c>
      <c r="K219" s="53">
        <f t="shared" si="21"/>
        <v>708.16732855405462</v>
      </c>
      <c r="M219" s="47">
        <v>45177</v>
      </c>
      <c r="N219">
        <v>5.2731057016883201E-2</v>
      </c>
      <c r="O219">
        <v>4.7513923047470798E-2</v>
      </c>
      <c r="P219">
        <v>4.3900298099746597E-2</v>
      </c>
      <c r="Q219">
        <v>4.1800393746710601E-2</v>
      </c>
      <c r="R219">
        <v>4.0557822580746902E-2</v>
      </c>
      <c r="S219">
        <v>3.97524755185307E-2</v>
      </c>
      <c r="T219">
        <v>3.9209766489951697E-2</v>
      </c>
      <c r="U219">
        <v>3.8850903986386701E-2</v>
      </c>
      <c r="V219">
        <v>3.8619855762512902E-2</v>
      </c>
      <c r="W219">
        <v>3.8481472728653203E-2</v>
      </c>
      <c r="Y219">
        <f t="shared" si="22"/>
        <v>8.0646666296368625</v>
      </c>
      <c r="Z219">
        <f t="shared" si="23"/>
        <v>-1929271.5264374649</v>
      </c>
      <c r="AA219" s="77">
        <f t="shared" si="24"/>
        <v>-4372173.5262837848</v>
      </c>
      <c r="AC219" s="77">
        <f t="shared" si="25"/>
        <v>-4371465.3589552306</v>
      </c>
    </row>
    <row r="220" spans="1:29">
      <c r="A220" s="46">
        <v>45181</v>
      </c>
      <c r="B220">
        <v>175.843658</v>
      </c>
      <c r="C220">
        <v>28.74061</v>
      </c>
      <c r="D220">
        <v>12.258853</v>
      </c>
      <c r="E220">
        <v>331.097961</v>
      </c>
      <c r="G220">
        <f t="shared" si="20"/>
        <v>-1.1854814803727631E-2</v>
      </c>
      <c r="H220">
        <f t="shared" si="20"/>
        <v>-3.1067190292760616E-3</v>
      </c>
      <c r="I220">
        <f t="shared" si="20"/>
        <v>1.526105256340049E-2</v>
      </c>
      <c r="J220">
        <f t="shared" si="20"/>
        <v>1.2930741062461504E-2</v>
      </c>
      <c r="K220" s="53">
        <f t="shared" si="21"/>
        <v>13230.259792858302</v>
      </c>
      <c r="M220" s="47">
        <v>45180</v>
      </c>
      <c r="N220">
        <v>5.2800130632484399E-2</v>
      </c>
      <c r="O220">
        <v>4.7560419215551403E-2</v>
      </c>
      <c r="P220">
        <v>4.3991424970506801E-2</v>
      </c>
      <c r="Q220">
        <v>4.1926600960256202E-2</v>
      </c>
      <c r="R220">
        <v>4.0716390967518397E-2</v>
      </c>
      <c r="S220">
        <v>3.9957893247507398E-2</v>
      </c>
      <c r="T220">
        <v>3.94573603445997E-2</v>
      </c>
      <c r="U220">
        <v>3.9126873395749599E-2</v>
      </c>
      <c r="V220">
        <v>3.8915464851593598E-2</v>
      </c>
      <c r="W220">
        <v>3.87934986699855E-2</v>
      </c>
      <c r="Y220">
        <f t="shared" si="22"/>
        <v>8.0553031954829208</v>
      </c>
      <c r="Z220">
        <f t="shared" si="23"/>
        <v>-1677918.4733445195</v>
      </c>
      <c r="AA220" s="77">
        <f t="shared" si="24"/>
        <v>-4120820.4731908394</v>
      </c>
      <c r="AC220" s="77">
        <f t="shared" si="25"/>
        <v>-4107590.2133979811</v>
      </c>
    </row>
    <row r="221" spans="1:29">
      <c r="A221" s="46">
        <v>45182</v>
      </c>
      <c r="B221">
        <v>173.759064</v>
      </c>
      <c r="C221">
        <v>28.651320999999999</v>
      </c>
      <c r="D221">
        <v>12.445936</v>
      </c>
      <c r="E221">
        <v>335.37930299999999</v>
      </c>
      <c r="G221">
        <f t="shared" si="20"/>
        <v>8.7826324847146697E-3</v>
      </c>
      <c r="H221">
        <f t="shared" si="20"/>
        <v>1.108043150959781E-2</v>
      </c>
      <c r="I221">
        <f t="shared" si="20"/>
        <v>-1.5822835662983037E-3</v>
      </c>
      <c r="J221">
        <f t="shared" si="20"/>
        <v>7.8557143402495644E-3</v>
      </c>
      <c r="K221" s="53">
        <f t="shared" si="21"/>
        <v>26136.494768263739</v>
      </c>
      <c r="M221" s="47">
        <v>45181</v>
      </c>
      <c r="N221">
        <v>5.2826698030494702E-2</v>
      </c>
      <c r="O221">
        <v>4.76891294452753E-2</v>
      </c>
      <c r="P221">
        <v>4.4095733530598098E-2</v>
      </c>
      <c r="Q221">
        <v>4.1977927163744301E-2</v>
      </c>
      <c r="R221">
        <v>4.0688269508922598E-2</v>
      </c>
      <c r="S221">
        <v>3.98639322999235E-2</v>
      </c>
      <c r="T221">
        <v>3.9305387767091297E-2</v>
      </c>
      <c r="U221">
        <v>3.89162386927751E-2</v>
      </c>
      <c r="V221">
        <v>3.86535715996646E-2</v>
      </c>
      <c r="W221">
        <v>3.8496155156155502E-2</v>
      </c>
      <c r="Y221">
        <f t="shared" si="22"/>
        <v>8.0608782252799465</v>
      </c>
      <c r="Z221">
        <f t="shared" si="23"/>
        <v>-1903368.4433701902</v>
      </c>
      <c r="AA221" s="77">
        <f t="shared" si="24"/>
        <v>-4346270.4432165101</v>
      </c>
      <c r="AC221" s="77">
        <f t="shared" si="25"/>
        <v>-4320133.9484482463</v>
      </c>
    </row>
    <row r="222" spans="1:29">
      <c r="A222" s="46">
        <v>45183</v>
      </c>
      <c r="B222">
        <v>175.28512599999999</v>
      </c>
      <c r="C222">
        <v>28.968789999999998</v>
      </c>
      <c r="D222">
        <v>12.426242999999999</v>
      </c>
      <c r="E222">
        <v>338.01394699999997</v>
      </c>
      <c r="G222">
        <f t="shared" si="20"/>
        <v>-4.1540889213840249E-3</v>
      </c>
      <c r="H222">
        <f t="shared" si="20"/>
        <v>-1.2328820085340086E-2</v>
      </c>
      <c r="I222">
        <f t="shared" si="20"/>
        <v>-7.9243581507293381E-4</v>
      </c>
      <c r="J222">
        <f t="shared" si="20"/>
        <v>-2.5036925473373994E-2</v>
      </c>
      <c r="K222" s="53">
        <f t="shared" si="21"/>
        <v>-42312.270295171038</v>
      </c>
      <c r="M222" s="47">
        <v>45182</v>
      </c>
      <c r="N222">
        <v>5.2786654201027003E-2</v>
      </c>
      <c r="O222">
        <v>4.7570043991435398E-2</v>
      </c>
      <c r="P222">
        <v>4.3924724621778301E-2</v>
      </c>
      <c r="Q222">
        <v>4.1791956787745499E-2</v>
      </c>
      <c r="R222">
        <v>4.05162603360937E-2</v>
      </c>
      <c r="S222">
        <v>3.9701228059027899E-2</v>
      </c>
      <c r="T222">
        <v>3.9154842748906599E-2</v>
      </c>
      <c r="U222">
        <v>3.8788022516094298E-2</v>
      </c>
      <c r="V222">
        <v>3.85480094114437E-2</v>
      </c>
      <c r="W222">
        <v>3.8404030111963701E-2</v>
      </c>
      <c r="Y222">
        <f t="shared" si="22"/>
        <v>8.0665332782674177</v>
      </c>
      <c r="Z222">
        <f t="shared" si="23"/>
        <v>-1989837.506077613</v>
      </c>
      <c r="AA222" s="77">
        <f t="shared" si="24"/>
        <v>-4432739.5059239324</v>
      </c>
      <c r="AC222" s="77">
        <f t="shared" si="25"/>
        <v>-4475051.7762191035</v>
      </c>
    </row>
    <row r="223" spans="1:29">
      <c r="A223" s="46">
        <v>45184</v>
      </c>
      <c r="B223">
        <v>174.55697599999999</v>
      </c>
      <c r="C223">
        <v>28.611639</v>
      </c>
      <c r="D223">
        <v>12.416396000000001</v>
      </c>
      <c r="E223">
        <v>329.55111699999998</v>
      </c>
      <c r="G223">
        <f t="shared" si="20"/>
        <v>1.6913457529191156E-2</v>
      </c>
      <c r="H223">
        <f t="shared" si="20"/>
        <v>-2.7738711508278335E-3</v>
      </c>
      <c r="I223">
        <f t="shared" si="20"/>
        <v>-2.1411527145236087E-2</v>
      </c>
      <c r="J223">
        <f t="shared" si="20"/>
        <v>-3.5128207439818482E-3</v>
      </c>
      <c r="K223" s="53">
        <f t="shared" si="21"/>
        <v>-10784.761510854612</v>
      </c>
      <c r="M223" s="47">
        <v>45183</v>
      </c>
      <c r="N223">
        <v>5.28194727907291E-2</v>
      </c>
      <c r="O223">
        <v>4.7791595960864797E-2</v>
      </c>
      <c r="P223">
        <v>4.4188352346102897E-2</v>
      </c>
      <c r="Q223">
        <v>4.2061090617441801E-2</v>
      </c>
      <c r="R223">
        <v>4.0812637590977703E-2</v>
      </c>
      <c r="S223">
        <v>4.0018378256103701E-2</v>
      </c>
      <c r="T223">
        <v>3.94927535170672E-2</v>
      </c>
      <c r="U223">
        <v>3.9156649700396201E-2</v>
      </c>
      <c r="V223">
        <v>3.8946190240093097E-2</v>
      </c>
      <c r="W223">
        <v>3.8819626887279801E-2</v>
      </c>
      <c r="Y223">
        <f t="shared" si="22"/>
        <v>8.0524800456438363</v>
      </c>
      <c r="Z223">
        <f t="shared" si="23"/>
        <v>-1648336.70211062</v>
      </c>
      <c r="AA223" s="77">
        <f t="shared" si="24"/>
        <v>-4091238.7019569399</v>
      </c>
      <c r="AC223" s="77">
        <f t="shared" si="25"/>
        <v>-4102023.4634677945</v>
      </c>
    </row>
    <row r="224" spans="1:29">
      <c r="A224" s="46">
        <v>45187</v>
      </c>
      <c r="B224">
        <v>177.50933800000001</v>
      </c>
      <c r="C224">
        <v>28.532274000000001</v>
      </c>
      <c r="D224">
        <v>12.150542</v>
      </c>
      <c r="E224">
        <v>328.393463</v>
      </c>
      <c r="G224">
        <f t="shared" si="20"/>
        <v>6.1808184986864578E-3</v>
      </c>
      <c r="H224">
        <f t="shared" si="20"/>
        <v>-3.8248265805943538E-3</v>
      </c>
      <c r="I224">
        <f t="shared" si="20"/>
        <v>1.7828258196218805E-2</v>
      </c>
      <c r="J224">
        <f t="shared" si="20"/>
        <v>-1.2460053140582739E-3</v>
      </c>
      <c r="K224" s="53">
        <f t="shared" si="21"/>
        <v>18938.244800252636</v>
      </c>
      <c r="M224" s="47">
        <v>45184</v>
      </c>
      <c r="N224">
        <v>5.2901608578531399E-2</v>
      </c>
      <c r="O224">
        <v>4.8018380217485099E-2</v>
      </c>
      <c r="P224">
        <v>4.4452435360339299E-2</v>
      </c>
      <c r="Q224">
        <v>4.23162677819914E-2</v>
      </c>
      <c r="R224">
        <v>4.1063151401488501E-2</v>
      </c>
      <c r="S224">
        <v>4.02984671232237E-2</v>
      </c>
      <c r="T224">
        <v>3.9798222300258798E-2</v>
      </c>
      <c r="U224">
        <v>3.9456989497267302E-2</v>
      </c>
      <c r="V224">
        <v>3.9225061826856797E-2</v>
      </c>
      <c r="W224">
        <v>3.9076410046030699E-2</v>
      </c>
      <c r="Y224">
        <f t="shared" si="22"/>
        <v>8.0412132402815537</v>
      </c>
      <c r="Z224">
        <f t="shared" si="23"/>
        <v>-1427068.8719863533</v>
      </c>
      <c r="AA224" s="77">
        <f t="shared" si="24"/>
        <v>-3869970.871832673</v>
      </c>
      <c r="AC224" s="77">
        <f t="shared" si="25"/>
        <v>-3851032.6270324201</v>
      </c>
    </row>
    <row r="225" spans="1:29">
      <c r="A225" s="46">
        <v>45188</v>
      </c>
      <c r="B225">
        <v>178.60649100000001</v>
      </c>
      <c r="C225">
        <v>28.423143</v>
      </c>
      <c r="D225">
        <v>12.367165</v>
      </c>
      <c r="E225">
        <v>327.984283</v>
      </c>
      <c r="G225">
        <f t="shared" si="20"/>
        <v>-1.9992218535887396E-2</v>
      </c>
      <c r="H225">
        <f t="shared" si="20"/>
        <v>-3.4903951332898586E-3</v>
      </c>
      <c r="I225">
        <f t="shared" si="20"/>
        <v>-1.5923617094135922E-2</v>
      </c>
      <c r="J225">
        <f t="shared" si="20"/>
        <v>-2.397679830286259E-2</v>
      </c>
      <c r="K225" s="53">
        <f t="shared" si="21"/>
        <v>-63383.029066175768</v>
      </c>
      <c r="M225" s="47">
        <v>45187</v>
      </c>
      <c r="N225">
        <v>5.3020492366095399E-2</v>
      </c>
      <c r="O225">
        <v>4.8271189000615201E-2</v>
      </c>
      <c r="P225">
        <v>4.4647680504603798E-2</v>
      </c>
      <c r="Q225">
        <v>4.2457088956390901E-2</v>
      </c>
      <c r="R225">
        <v>4.1137241276193101E-2</v>
      </c>
      <c r="S225">
        <v>4.0313377113477301E-2</v>
      </c>
      <c r="T225">
        <v>3.9754740451810398E-2</v>
      </c>
      <c r="U225">
        <v>3.93776857615976E-2</v>
      </c>
      <c r="V225">
        <v>3.9130104497541597E-2</v>
      </c>
      <c r="W225">
        <v>3.89797532230408E-2</v>
      </c>
      <c r="Y225">
        <f t="shared" si="22"/>
        <v>8.0412296691843732</v>
      </c>
      <c r="Z225">
        <f t="shared" si="23"/>
        <v>-1492561.6677474717</v>
      </c>
      <c r="AA225" s="77">
        <f t="shared" si="24"/>
        <v>-3935463.6675937911</v>
      </c>
      <c r="AC225" s="77">
        <f t="shared" si="25"/>
        <v>-3998846.6966599668</v>
      </c>
    </row>
    <row r="226" spans="1:29">
      <c r="A226" s="46">
        <v>45189</v>
      </c>
      <c r="B226">
        <v>175.035751</v>
      </c>
      <c r="C226">
        <v>28.323934999999999</v>
      </c>
      <c r="D226">
        <v>12.170235</v>
      </c>
      <c r="E226">
        <v>320.12027</v>
      </c>
      <c r="G226">
        <f t="shared" si="20"/>
        <v>-8.8893496963372565E-3</v>
      </c>
      <c r="H226">
        <f t="shared" si="20"/>
        <v>-1.7513138622864299E-2</v>
      </c>
      <c r="I226">
        <f t="shared" si="20"/>
        <v>-1.2945025301483448E-2</v>
      </c>
      <c r="J226">
        <f t="shared" si="20"/>
        <v>-3.8656971019047637E-3</v>
      </c>
      <c r="K226" s="53">
        <f t="shared" si="21"/>
        <v>-43213.210722589771</v>
      </c>
      <c r="M226" s="47">
        <v>45188</v>
      </c>
      <c r="N226">
        <v>5.3195154941246998E-2</v>
      </c>
      <c r="O226">
        <v>4.8752418244848203E-2</v>
      </c>
      <c r="P226">
        <v>4.5243663084120402E-2</v>
      </c>
      <c r="Q226">
        <v>4.3079473214328E-2</v>
      </c>
      <c r="R226">
        <v>4.17574516527238E-2</v>
      </c>
      <c r="S226">
        <v>4.0930541196037798E-2</v>
      </c>
      <c r="T226">
        <v>4.0367686127167901E-2</v>
      </c>
      <c r="U226">
        <v>3.9969130186082398E-2</v>
      </c>
      <c r="V226">
        <v>3.9688246700924502E-2</v>
      </c>
      <c r="W226">
        <v>3.9503410607400397E-2</v>
      </c>
      <c r="Y226">
        <f t="shared" si="22"/>
        <v>8.0173610174334655</v>
      </c>
      <c r="Z226">
        <f t="shared" si="23"/>
        <v>-1038622.5791615689</v>
      </c>
      <c r="AA226" s="77">
        <f t="shared" si="24"/>
        <v>-3481524.5790078887</v>
      </c>
      <c r="AC226" s="77">
        <f t="shared" si="25"/>
        <v>-3524737.7897304785</v>
      </c>
    </row>
    <row r="227" spans="1:29">
      <c r="A227" s="46">
        <v>45190</v>
      </c>
      <c r="B227">
        <v>173.47979699999999</v>
      </c>
      <c r="C227">
        <v>27.827894000000001</v>
      </c>
      <c r="D227">
        <v>12.012691</v>
      </c>
      <c r="E227">
        <v>318.88278200000002</v>
      </c>
      <c r="G227">
        <f t="shared" si="20"/>
        <v>4.9444258918518447E-3</v>
      </c>
      <c r="H227">
        <f t="shared" si="20"/>
        <v>-1.4616736717482204E-2</v>
      </c>
      <c r="I227">
        <f t="shared" si="20"/>
        <v>1.8852561844802329E-2</v>
      </c>
      <c r="J227">
        <f t="shared" si="20"/>
        <v>-7.8865750738464913E-3</v>
      </c>
      <c r="K227" s="53">
        <f t="shared" si="21"/>
        <v>1293.6759453254788</v>
      </c>
      <c r="M227" s="47">
        <v>45189</v>
      </c>
      <c r="N227">
        <v>5.3352153107240403E-2</v>
      </c>
      <c r="O227">
        <v>4.8840420684785502E-2</v>
      </c>
      <c r="P227">
        <v>4.5241618903445399E-2</v>
      </c>
      <c r="Q227">
        <v>4.3002025371853103E-2</v>
      </c>
      <c r="R227">
        <v>4.1630094157520503E-2</v>
      </c>
      <c r="S227">
        <v>4.0770283889026898E-2</v>
      </c>
      <c r="T227">
        <v>4.0178489628683103E-2</v>
      </c>
      <c r="U227">
        <v>3.9772331229121903E-2</v>
      </c>
      <c r="V227">
        <v>3.9498580892379197E-2</v>
      </c>
      <c r="W227">
        <v>3.9323683229614097E-2</v>
      </c>
      <c r="Y227">
        <f t="shared" si="22"/>
        <v>8.0231387476422604</v>
      </c>
      <c r="Z227">
        <f t="shared" si="23"/>
        <v>-1184072.5308386534</v>
      </c>
      <c r="AA227" s="77">
        <f t="shared" si="24"/>
        <v>-3626974.5306849731</v>
      </c>
      <c r="AC227" s="77">
        <f t="shared" si="25"/>
        <v>-3625680.8547396478</v>
      </c>
    </row>
    <row r="228" spans="1:29">
      <c r="A228" s="46">
        <v>45191</v>
      </c>
      <c r="B228">
        <v>174.33755500000001</v>
      </c>
      <c r="C228">
        <v>27.421140999999999</v>
      </c>
      <c r="D228">
        <v>12.239160999999999</v>
      </c>
      <c r="E228">
        <v>316.36788899999999</v>
      </c>
      <c r="G228">
        <f t="shared" si="20"/>
        <v>7.3803203216884494E-3</v>
      </c>
      <c r="H228">
        <f t="shared" si="20"/>
        <v>-1.4471680810073106E-3</v>
      </c>
      <c r="I228">
        <f t="shared" si="20"/>
        <v>1.2067493842102373E-2</v>
      </c>
      <c r="J228">
        <f t="shared" si="20"/>
        <v>1.6718858594400032E-3</v>
      </c>
      <c r="K228" s="53">
        <f t="shared" si="21"/>
        <v>19672.531942223515</v>
      </c>
      <c r="M228" s="47">
        <v>45190</v>
      </c>
      <c r="N228">
        <v>5.3329312762202201E-2</v>
      </c>
      <c r="O228">
        <v>4.9156273518693297E-2</v>
      </c>
      <c r="P228">
        <v>4.5805157937538997E-2</v>
      </c>
      <c r="Q228">
        <v>4.3792009426248203E-2</v>
      </c>
      <c r="R228">
        <v>4.2611515600637702E-2</v>
      </c>
      <c r="S228">
        <v>4.1873608883601497E-2</v>
      </c>
      <c r="T228">
        <v>4.13681161600657E-2</v>
      </c>
      <c r="U228">
        <v>4.1014945323146597E-2</v>
      </c>
      <c r="V228">
        <v>4.0771934956760701E-2</v>
      </c>
      <c r="W228">
        <v>4.0616674360341699E-2</v>
      </c>
      <c r="Y228">
        <f t="shared" si="22"/>
        <v>7.9792036474769317</v>
      </c>
      <c r="Z228">
        <f t="shared" si="23"/>
        <v>-132562.69229466878</v>
      </c>
      <c r="AA228" s="77">
        <f t="shared" si="24"/>
        <v>-2575464.6921409885</v>
      </c>
      <c r="AC228" s="77">
        <f t="shared" si="25"/>
        <v>-2555792.1601987649</v>
      </c>
    </row>
    <row r="229" spans="1:29">
      <c r="A229" s="46">
        <v>45194</v>
      </c>
      <c r="B229">
        <v>175.624222</v>
      </c>
      <c r="C229">
        <v>27.381457999999999</v>
      </c>
      <c r="D229">
        <v>12.386856999999999</v>
      </c>
      <c r="E229">
        <v>316.89681999999999</v>
      </c>
      <c r="G229">
        <f t="shared" si="20"/>
        <v>-2.339841824324207E-2</v>
      </c>
      <c r="H229">
        <f t="shared" si="20"/>
        <v>-1.5579703608186168E-2</v>
      </c>
      <c r="I229">
        <f t="shared" si="20"/>
        <v>-1.1923605802505066E-2</v>
      </c>
      <c r="J229">
        <f t="shared" si="20"/>
        <v>-1.7005752850407285E-2</v>
      </c>
      <c r="K229" s="53">
        <f t="shared" si="21"/>
        <v>-67907.480504340594</v>
      </c>
      <c r="M229" s="47">
        <v>45191</v>
      </c>
      <c r="N229">
        <v>5.3199853827265803E-2</v>
      </c>
      <c r="O229">
        <v>4.88919972261578E-2</v>
      </c>
      <c r="P229">
        <v>4.5444028643077797E-2</v>
      </c>
      <c r="Q229">
        <v>4.3408196663102701E-2</v>
      </c>
      <c r="R229">
        <v>4.2208251691402902E-2</v>
      </c>
      <c r="S229">
        <v>4.1466022070627599E-2</v>
      </c>
      <c r="T229">
        <v>4.0970171384508598E-2</v>
      </c>
      <c r="U229">
        <v>4.0636155784384599E-2</v>
      </c>
      <c r="V229">
        <v>4.0412079378653397E-2</v>
      </c>
      <c r="W229">
        <v>4.0266118107289403E-2</v>
      </c>
      <c r="Y229">
        <f t="shared" ref="Y229:Y254" si="26">EXP(-N$3*N229)+EXP(-O$3*O229)+EXP(-P$3*P229)+EXP(-Q$3*Q229)+EXP(-R$3*R229)+EXP(-S$3*S229)+EXP(-T$3*T229)+EXP(-U$3*U229)+EXP(-V$3*V229)+EXP(-W$3*W229)</f>
        <v>7.9944367191854493</v>
      </c>
      <c r="Z229">
        <f t="shared" si="23"/>
        <v>-430491.66826815699</v>
      </c>
      <c r="AA229" s="77">
        <f t="shared" si="24"/>
        <v>-2873393.6681144768</v>
      </c>
      <c r="AC229" s="77">
        <f t="shared" si="25"/>
        <v>-2941301.1486188173</v>
      </c>
    </row>
    <row r="230" spans="1:29">
      <c r="A230" s="46">
        <v>45195</v>
      </c>
      <c r="B230">
        <v>171.514893</v>
      </c>
      <c r="C230">
        <v>26.954863</v>
      </c>
      <c r="D230">
        <v>12.239160999999999</v>
      </c>
      <c r="E230">
        <v>311.50775099999998</v>
      </c>
      <c r="G230">
        <f t="shared" si="20"/>
        <v>-8.8975480397495144E-3</v>
      </c>
      <c r="H230">
        <f t="shared" si="20"/>
        <v>3.680523251036405E-3</v>
      </c>
      <c r="I230">
        <f t="shared" si="20"/>
        <v>-3.2180310398726153E-3</v>
      </c>
      <c r="J230">
        <f t="shared" si="20"/>
        <v>2.0823944120735849E-3</v>
      </c>
      <c r="K230" s="53">
        <f t="shared" si="21"/>
        <v>-6352.66141651214</v>
      </c>
      <c r="M230" s="47">
        <v>45194</v>
      </c>
      <c r="N230">
        <v>5.3152282388604297E-2</v>
      </c>
      <c r="O230">
        <v>4.8868447297861099E-2</v>
      </c>
      <c r="P230">
        <v>4.55556392183337E-2</v>
      </c>
      <c r="Q230">
        <v>4.3668756306228199E-2</v>
      </c>
      <c r="R230">
        <v>4.26368950980704E-2</v>
      </c>
      <c r="S230">
        <v>4.2072121882481897E-2</v>
      </c>
      <c r="T230">
        <v>4.1732548181487798E-2</v>
      </c>
      <c r="U230">
        <v>4.1505900994159198E-2</v>
      </c>
      <c r="V230">
        <v>4.1355688514412202E-2</v>
      </c>
      <c r="W230">
        <v>4.1273030160853597E-2</v>
      </c>
      <c r="Y230">
        <f t="shared" si="26"/>
        <v>7.9672120464393874</v>
      </c>
      <c r="Z230">
        <f t="shared" si="23"/>
        <v>353633.79024244688</v>
      </c>
      <c r="AA230" s="77">
        <f t="shared" si="24"/>
        <v>-2089268.2096038728</v>
      </c>
      <c r="AC230" s="77">
        <f t="shared" si="25"/>
        <v>-2095620.8710203851</v>
      </c>
    </row>
    <row r="231" spans="1:29">
      <c r="A231" s="46">
        <v>45196</v>
      </c>
      <c r="B231">
        <v>169.988831</v>
      </c>
      <c r="C231">
        <v>27.054071</v>
      </c>
      <c r="D231">
        <v>12.199775000000001</v>
      </c>
      <c r="E231">
        <v>312.15643299999999</v>
      </c>
      <c r="G231">
        <f t="shared" si="20"/>
        <v>1.5257061212450296E-3</v>
      </c>
      <c r="H231">
        <f t="shared" si="20"/>
        <v>1.0634369962287726E-2</v>
      </c>
      <c r="I231">
        <f t="shared" si="20"/>
        <v>1.3720744849802458E-2</v>
      </c>
      <c r="J231">
        <f t="shared" si="20"/>
        <v>2.7175381005202226E-3</v>
      </c>
      <c r="K231" s="53">
        <f t="shared" si="21"/>
        <v>28598.359033855435</v>
      </c>
      <c r="M231" s="47">
        <v>45195</v>
      </c>
      <c r="N231">
        <v>5.3100190083660598E-2</v>
      </c>
      <c r="O231">
        <v>4.8799301207596797E-2</v>
      </c>
      <c r="P231">
        <v>4.5503994747355898E-2</v>
      </c>
      <c r="Q231">
        <v>4.36601363239697E-2</v>
      </c>
      <c r="R231">
        <v>4.2653200164439797E-2</v>
      </c>
      <c r="S231">
        <v>4.2092785538784601E-2</v>
      </c>
      <c r="T231">
        <v>4.1773202453925198E-2</v>
      </c>
      <c r="U231">
        <v>4.1579844969209898E-2</v>
      </c>
      <c r="V231">
        <v>4.1466166591088101E-2</v>
      </c>
      <c r="W231">
        <v>4.1412913851079702E-2</v>
      </c>
      <c r="Y231">
        <f t="shared" si="26"/>
        <v>7.9651419360878819</v>
      </c>
      <c r="Z231">
        <f t="shared" si="23"/>
        <v>454844.2585440182</v>
      </c>
      <c r="AA231" s="77">
        <f t="shared" si="24"/>
        <v>-1988057.7413023014</v>
      </c>
      <c r="AC231" s="77">
        <f t="shared" si="25"/>
        <v>-1959459.382268446</v>
      </c>
    </row>
    <row r="232" spans="1:29">
      <c r="A232" s="46">
        <v>45197</v>
      </c>
      <c r="B232">
        <v>170.24818400000001</v>
      </c>
      <c r="C232">
        <v>27.341774000000001</v>
      </c>
      <c r="D232">
        <v>12.367165</v>
      </c>
      <c r="E232">
        <v>313.00473</v>
      </c>
      <c r="G232">
        <f t="shared" si="20"/>
        <v>3.0464113496799783E-3</v>
      </c>
      <c r="H232">
        <f t="shared" si="20"/>
        <v>-6.5311782622444747E-3</v>
      </c>
      <c r="I232">
        <f t="shared" si="20"/>
        <v>-1.1146531965895101E-2</v>
      </c>
      <c r="J232">
        <f t="shared" si="20"/>
        <v>6.7274159083794416E-3</v>
      </c>
      <c r="K232" s="53">
        <f t="shared" si="21"/>
        <v>-7903.8829700801562</v>
      </c>
      <c r="M232" s="47">
        <v>45196</v>
      </c>
      <c r="N232">
        <v>5.3402673723668803E-2</v>
      </c>
      <c r="O232">
        <v>4.9281076696920001E-2</v>
      </c>
      <c r="P232">
        <v>4.6101133422317503E-2</v>
      </c>
      <c r="Q232">
        <v>4.4312931834409902E-2</v>
      </c>
      <c r="R232">
        <v>4.3365284552040501E-2</v>
      </c>
      <c r="S232">
        <v>4.2812127125026703E-2</v>
      </c>
      <c r="T232">
        <v>4.2455186904059999E-2</v>
      </c>
      <c r="U232">
        <v>4.2223561881098298E-2</v>
      </c>
      <c r="V232">
        <v>4.2079003172738202E-2</v>
      </c>
      <c r="W232">
        <v>4.2000066628500102E-2</v>
      </c>
      <c r="Y232">
        <f t="shared" si="26"/>
        <v>7.939118827924518</v>
      </c>
      <c r="Z232">
        <f t="shared" si="23"/>
        <v>951062.71924085834</v>
      </c>
      <c r="AA232" s="77">
        <f t="shared" si="24"/>
        <v>-1491839.2806054614</v>
      </c>
      <c r="AC232" s="77">
        <f t="shared" si="25"/>
        <v>-1499743.1635755417</v>
      </c>
    </row>
    <row r="233" spans="1:29">
      <c r="A233" s="46">
        <v>45198</v>
      </c>
      <c r="B233">
        <v>170.76683</v>
      </c>
      <c r="C233">
        <v>27.1632</v>
      </c>
      <c r="D233">
        <v>12.229314</v>
      </c>
      <c r="E233">
        <v>315.11044299999998</v>
      </c>
      <c r="G233">
        <f t="shared" si="20"/>
        <v>1.4835621180061764E-2</v>
      </c>
      <c r="H233">
        <f t="shared" si="20"/>
        <v>-2.4835623196088785E-2</v>
      </c>
      <c r="I233">
        <f t="shared" si="20"/>
        <v>-8.8566701288396166E-3</v>
      </c>
      <c r="J233">
        <f t="shared" si="20"/>
        <v>1.9160647113177554E-2</v>
      </c>
      <c r="K233" s="53">
        <f t="shared" si="21"/>
        <v>303.9749683109161</v>
      </c>
      <c r="M233" s="47">
        <v>45197</v>
      </c>
      <c r="N233">
        <v>5.3018248642103902E-2</v>
      </c>
      <c r="O233">
        <v>4.8622282484457303E-2</v>
      </c>
      <c r="P233">
        <v>4.5473588129608597E-2</v>
      </c>
      <c r="Q233">
        <v>4.3747171415063797E-2</v>
      </c>
      <c r="R233">
        <v>4.2860671556436802E-2</v>
      </c>
      <c r="S233">
        <v>4.2391978046856203E-2</v>
      </c>
      <c r="T233">
        <v>4.2115277951158103E-2</v>
      </c>
      <c r="U233">
        <v>4.19526856406729E-2</v>
      </c>
      <c r="V233">
        <v>4.1864419511788098E-2</v>
      </c>
      <c r="W233">
        <v>4.1828698087003298E-2</v>
      </c>
      <c r="Y233">
        <f t="shared" si="26"/>
        <v>7.9539706187389401</v>
      </c>
      <c r="Z233">
        <f t="shared" si="23"/>
        <v>775991.58451360778</v>
      </c>
      <c r="AA233" s="77">
        <f t="shared" si="24"/>
        <v>-1666910.4153327118</v>
      </c>
      <c r="AC233" s="77">
        <f t="shared" si="25"/>
        <v>-1666606.4403644009</v>
      </c>
    </row>
    <row r="234" spans="1:29">
      <c r="A234" s="46">
        <v>45201</v>
      </c>
      <c r="B234">
        <v>173.300262</v>
      </c>
      <c r="C234">
        <v>26.488585</v>
      </c>
      <c r="D234">
        <v>12.121003</v>
      </c>
      <c r="E234">
        <v>321.14816300000001</v>
      </c>
      <c r="G234">
        <f t="shared" si="20"/>
        <v>-7.7698151431530027E-3</v>
      </c>
      <c r="H234">
        <f t="shared" si="20"/>
        <v>-2.9588028201581906E-2</v>
      </c>
      <c r="I234">
        <f t="shared" si="20"/>
        <v>-1.9496406361750762E-2</v>
      </c>
      <c r="J234">
        <f t="shared" si="20"/>
        <v>-2.6134180316018218E-2</v>
      </c>
      <c r="K234" s="53">
        <f t="shared" si="21"/>
        <v>-82988.43002250389</v>
      </c>
      <c r="M234" s="47">
        <v>45198</v>
      </c>
      <c r="N234">
        <v>5.29486921656891E-2</v>
      </c>
      <c r="O234">
        <v>4.8428486040678703E-2</v>
      </c>
      <c r="P234">
        <v>4.5163312667409299E-2</v>
      </c>
      <c r="Q234">
        <v>4.3383841793059298E-2</v>
      </c>
      <c r="R234">
        <v>4.2507220070079399E-2</v>
      </c>
      <c r="S234">
        <v>4.2041888082010398E-2</v>
      </c>
      <c r="T234">
        <v>4.1766573533537098E-2</v>
      </c>
      <c r="U234">
        <v>4.1621510445625801E-2</v>
      </c>
      <c r="V234">
        <v>4.1559892351522999E-2</v>
      </c>
      <c r="W234">
        <v>4.1547806042985101E-2</v>
      </c>
      <c r="Y234">
        <f t="shared" si="26"/>
        <v>7.9669306037376861</v>
      </c>
      <c r="Z234">
        <f t="shared" si="23"/>
        <v>536424.10508292774</v>
      </c>
      <c r="AA234" s="77">
        <f t="shared" si="24"/>
        <v>-1906477.8947633919</v>
      </c>
      <c r="AC234" s="77">
        <f t="shared" si="25"/>
        <v>-1989466.3247858959</v>
      </c>
    </row>
    <row r="235" spans="1:29">
      <c r="A235" s="46">
        <v>45202</v>
      </c>
      <c r="B235">
        <v>171.95375100000001</v>
      </c>
      <c r="C235">
        <v>25.704840000000001</v>
      </c>
      <c r="D235">
        <v>11.884687</v>
      </c>
      <c r="E235">
        <v>312.75521900000001</v>
      </c>
      <c r="G235">
        <f t="shared" si="20"/>
        <v>7.3086163732478671E-3</v>
      </c>
      <c r="H235">
        <f t="shared" si="20"/>
        <v>1.1579142293824951E-3</v>
      </c>
      <c r="I235">
        <f t="shared" si="20"/>
        <v>-6.6279406432832033E-3</v>
      </c>
      <c r="J235">
        <f t="shared" si="20"/>
        <v>1.7773372472483118E-2</v>
      </c>
      <c r="K235" s="53">
        <f t="shared" si="21"/>
        <v>19611.962431830278</v>
      </c>
      <c r="M235" s="47">
        <v>45201</v>
      </c>
      <c r="N235">
        <v>5.3309468487613303E-2</v>
      </c>
      <c r="O235">
        <v>4.9034918176388297E-2</v>
      </c>
      <c r="P235">
        <v>4.5954517700651398E-2</v>
      </c>
      <c r="Q235">
        <v>4.4315764628462498E-2</v>
      </c>
      <c r="R235">
        <v>4.3520692495961598E-2</v>
      </c>
      <c r="S235">
        <v>4.3114145203207797E-2</v>
      </c>
      <c r="T235">
        <v>4.2869273316766099E-2</v>
      </c>
      <c r="U235">
        <v>4.2704807269047303E-2</v>
      </c>
      <c r="V235">
        <v>4.2597809251339797E-2</v>
      </c>
      <c r="W235">
        <v>4.2544929190162499E-2</v>
      </c>
      <c r="Y235">
        <f t="shared" si="26"/>
        <v>7.9263499698902926</v>
      </c>
      <c r="Z235">
        <f t="shared" si="23"/>
        <v>1361718.3628592934</v>
      </c>
      <c r="AA235" s="77">
        <f t="shared" si="24"/>
        <v>-1081183.6369870263</v>
      </c>
      <c r="AC235" s="77">
        <f t="shared" si="25"/>
        <v>-1061571.674555196</v>
      </c>
    </row>
    <row r="236" spans="1:29">
      <c r="A236" s="46">
        <v>45203</v>
      </c>
      <c r="B236">
        <v>173.21049500000001</v>
      </c>
      <c r="C236">
        <v>25.734604000000001</v>
      </c>
      <c r="D236">
        <v>11.805916</v>
      </c>
      <c r="E236">
        <v>318.31393400000002</v>
      </c>
      <c r="G236">
        <f t="shared" si="20"/>
        <v>7.1979760810680915E-3</v>
      </c>
      <c r="H236">
        <f t="shared" si="20"/>
        <v>4.6259503351984144E-3</v>
      </c>
      <c r="I236">
        <f t="shared" si="20"/>
        <v>-7.5062367037000977E-3</v>
      </c>
      <c r="J236">
        <f t="shared" si="20"/>
        <v>1.2540135927570084E-3</v>
      </c>
      <c r="K236" s="53">
        <f t="shared" si="21"/>
        <v>5571.7033053234163</v>
      </c>
      <c r="M236" s="47">
        <v>45202</v>
      </c>
      <c r="N236">
        <v>5.33465619177491E-2</v>
      </c>
      <c r="O236">
        <v>4.9235305619908402E-2</v>
      </c>
      <c r="P236">
        <v>4.6409665329791398E-2</v>
      </c>
      <c r="Q236">
        <v>4.5004185299334303E-2</v>
      </c>
      <c r="R236">
        <v>4.4357906418423798E-2</v>
      </c>
      <c r="S236">
        <v>4.4049288938469398E-2</v>
      </c>
      <c r="T236">
        <v>4.3874951874332303E-2</v>
      </c>
      <c r="U236">
        <v>4.3781915987219297E-2</v>
      </c>
      <c r="V236">
        <v>4.3742385087095902E-2</v>
      </c>
      <c r="W236">
        <v>4.3740520590348497E-2</v>
      </c>
      <c r="Y236">
        <f t="shared" si="26"/>
        <v>7.8887348419211101</v>
      </c>
      <c r="Z236">
        <f t="shared" si="23"/>
        <v>2296340.3641727441</v>
      </c>
      <c r="AA236" s="77">
        <f t="shared" si="24"/>
        <v>-146561.63567357557</v>
      </c>
      <c r="AC236" s="77">
        <f t="shared" si="25"/>
        <v>-140989.93236825216</v>
      </c>
    </row>
    <row r="237" spans="1:29">
      <c r="A237" s="46">
        <v>45204</v>
      </c>
      <c r="B237">
        <v>174.45725999999999</v>
      </c>
      <c r="C237">
        <v>25.853650999999999</v>
      </c>
      <c r="D237">
        <v>11.717298</v>
      </c>
      <c r="E237">
        <v>318.71310399999999</v>
      </c>
      <c r="G237">
        <f t="shared" si="20"/>
        <v>1.4750512532410553E-2</v>
      </c>
      <c r="H237">
        <f t="shared" si="20"/>
        <v>3.837755835722767E-4</v>
      </c>
      <c r="I237">
        <f t="shared" si="20"/>
        <v>8.403387880038693E-3</v>
      </c>
      <c r="J237">
        <f t="shared" si="20"/>
        <v>2.4737084547361343E-2</v>
      </c>
      <c r="K237" s="53">
        <f t="shared" si="21"/>
        <v>48274.760543382865</v>
      </c>
      <c r="M237" s="47">
        <v>45203</v>
      </c>
      <c r="N237">
        <v>5.2661835893685102E-2</v>
      </c>
      <c r="O237">
        <v>4.83527519584964E-2</v>
      </c>
      <c r="P237">
        <v>4.5596296405066801E-2</v>
      </c>
      <c r="Q237">
        <v>4.4199166529699602E-2</v>
      </c>
      <c r="R237">
        <v>4.3597255257795099E-2</v>
      </c>
      <c r="S237">
        <v>4.3309447031972703E-2</v>
      </c>
      <c r="T237">
        <v>4.3149851208693003E-2</v>
      </c>
      <c r="U237">
        <v>4.3109475520244703E-2</v>
      </c>
      <c r="V237">
        <v>4.3138227773466001E-2</v>
      </c>
      <c r="W237">
        <v>4.3186136733007703E-2</v>
      </c>
      <c r="Y237">
        <f t="shared" si="26"/>
        <v>7.9170835145748963</v>
      </c>
      <c r="Z237">
        <f t="shared" si="23"/>
        <v>1818310.7834606692</v>
      </c>
      <c r="AA237" s="77">
        <f t="shared" si="24"/>
        <v>-624591.21638565045</v>
      </c>
      <c r="AC237" s="77">
        <f t="shared" si="25"/>
        <v>-576316.45584226761</v>
      </c>
    </row>
    <row r="238" spans="1:29">
      <c r="A238" s="46">
        <v>45205</v>
      </c>
      <c r="B238">
        <v>177.03059400000001</v>
      </c>
      <c r="C238">
        <v>25.863572999999999</v>
      </c>
      <c r="D238">
        <v>11.815763</v>
      </c>
      <c r="E238">
        <v>326.59713699999998</v>
      </c>
      <c r="G238">
        <f t="shared" si="20"/>
        <v>8.4511324635785368E-3</v>
      </c>
      <c r="H238">
        <f t="shared" si="20"/>
        <v>9.2059979493166466E-3</v>
      </c>
      <c r="I238">
        <f t="shared" si="20"/>
        <v>5.8332246508328023E-3</v>
      </c>
      <c r="J238">
        <f t="shared" si="20"/>
        <v>7.8225119285109113E-3</v>
      </c>
      <c r="K238" s="53">
        <f t="shared" si="21"/>
        <v>31312.866992238898</v>
      </c>
      <c r="M238" s="47">
        <v>45204</v>
      </c>
      <c r="N238">
        <v>5.2471041689566199E-2</v>
      </c>
      <c r="O238">
        <v>4.80504396048319E-2</v>
      </c>
      <c r="P238">
        <v>4.5261736998536299E-2</v>
      </c>
      <c r="Q238">
        <v>4.3844536035461901E-2</v>
      </c>
      <c r="R238">
        <v>4.32351609677969E-2</v>
      </c>
      <c r="S238">
        <v>4.2990475032154599E-2</v>
      </c>
      <c r="T238">
        <v>4.2886765680455199E-2</v>
      </c>
      <c r="U238">
        <v>4.2867312856435601E-2</v>
      </c>
      <c r="V238">
        <v>4.29003391526597E-2</v>
      </c>
      <c r="W238">
        <v>4.2966189284407798E-2</v>
      </c>
      <c r="Y238">
        <f t="shared" si="26"/>
        <v>7.9284330234344926</v>
      </c>
      <c r="Z238">
        <f t="shared" si="23"/>
        <v>1627673.9326380796</v>
      </c>
      <c r="AA238" s="77">
        <f t="shared" si="24"/>
        <v>-815228.06720824004</v>
      </c>
      <c r="AC238" s="77">
        <f t="shared" si="25"/>
        <v>-783915.20021600113</v>
      </c>
    </row>
    <row r="239" spans="1:29">
      <c r="A239" s="75">
        <v>45208</v>
      </c>
      <c r="B239">
        <v>178.526703</v>
      </c>
      <c r="C239">
        <v>26.101673000000002</v>
      </c>
      <c r="D239">
        <v>11.884687</v>
      </c>
      <c r="E239">
        <v>329.15194700000001</v>
      </c>
      <c r="G239">
        <f t="shared" si="20"/>
        <v>-3.3521595926183645E-3</v>
      </c>
      <c r="H239">
        <f t="shared" si="20"/>
        <v>2.6605880780132374E-2</v>
      </c>
      <c r="I239">
        <f t="shared" si="20"/>
        <v>1.0770498204959011E-2</v>
      </c>
      <c r="J239">
        <f t="shared" si="20"/>
        <v>-4.3356662872785501E-3</v>
      </c>
      <c r="K239" s="53">
        <f t="shared" si="21"/>
        <v>29688.553105194471</v>
      </c>
      <c r="M239" s="47">
        <v>45205</v>
      </c>
      <c r="N239">
        <v>5.2940477866977399E-2</v>
      </c>
      <c r="O239">
        <v>4.8569212356012199E-2</v>
      </c>
      <c r="P239">
        <v>4.57832527513043E-2</v>
      </c>
      <c r="Q239">
        <v>4.4439420576706398E-2</v>
      </c>
      <c r="R239">
        <v>4.38369338487095E-2</v>
      </c>
      <c r="S239">
        <v>4.3589787957130498E-2</v>
      </c>
      <c r="T239">
        <v>4.3504786952643197E-2</v>
      </c>
      <c r="U239">
        <v>4.3493234200991999E-2</v>
      </c>
      <c r="V239">
        <v>4.3524213618803403E-2</v>
      </c>
      <c r="W239">
        <v>4.3586602380215597E-2</v>
      </c>
      <c r="Y239">
        <f t="shared" si="26"/>
        <v>7.9039203647729801</v>
      </c>
      <c r="Z239">
        <f t="shared" si="23"/>
        <v>2133098.1556184902</v>
      </c>
      <c r="AA239" s="77">
        <f t="shared" si="24"/>
        <v>-309803.84422782948</v>
      </c>
      <c r="AC239" s="77">
        <f t="shared" si="25"/>
        <v>-280115.29112263501</v>
      </c>
    </row>
    <row r="240" spans="1:29">
      <c r="A240" s="46">
        <v>45209</v>
      </c>
      <c r="B240">
        <v>177.92825300000001</v>
      </c>
      <c r="C240">
        <v>26.796130999999999</v>
      </c>
      <c r="D240">
        <v>12.012691</v>
      </c>
      <c r="E240">
        <v>327.72485399999999</v>
      </c>
      <c r="G240">
        <f t="shared" si="20"/>
        <v>7.90398363547129E-3</v>
      </c>
      <c r="H240">
        <f t="shared" si="20"/>
        <v>3.7020269829257657E-4</v>
      </c>
      <c r="I240">
        <f t="shared" si="20"/>
        <v>4.0984155839851599E-3</v>
      </c>
      <c r="J240">
        <f t="shared" si="20"/>
        <v>1.2271940778711965E-2</v>
      </c>
      <c r="K240" s="53">
        <f t="shared" si="21"/>
        <v>24644.542696460991</v>
      </c>
      <c r="M240" s="47">
        <v>45209</v>
      </c>
      <c r="N240">
        <v>5.2191074128387999E-2</v>
      </c>
      <c r="O240">
        <v>4.7529191174041398E-2</v>
      </c>
      <c r="P240">
        <v>4.4682782783726303E-2</v>
      </c>
      <c r="Q240">
        <v>4.3266458119558801E-2</v>
      </c>
      <c r="R240">
        <v>4.2640068705690801E-2</v>
      </c>
      <c r="S240">
        <v>4.2374625545747398E-2</v>
      </c>
      <c r="T240">
        <v>4.2273937751113801E-2</v>
      </c>
      <c r="U240">
        <v>4.2276710514536603E-2</v>
      </c>
      <c r="V240">
        <v>4.2338020352010397E-2</v>
      </c>
      <c r="W240">
        <v>4.2425785807479799E-2</v>
      </c>
      <c r="Y240">
        <f t="shared" si="26"/>
        <v>7.951887127749492</v>
      </c>
      <c r="Z240">
        <f t="shared" si="23"/>
        <v>1176558.5453244131</v>
      </c>
      <c r="AA240" s="77">
        <f t="shared" si="24"/>
        <v>-1266343.4545219066</v>
      </c>
      <c r="AC240" s="77">
        <f t="shared" si="25"/>
        <v>-1241698.9118254455</v>
      </c>
    </row>
    <row r="241" spans="1:29">
      <c r="A241" s="46">
        <v>45210</v>
      </c>
      <c r="B241">
        <v>179.33459500000001</v>
      </c>
      <c r="C241">
        <v>26.806051</v>
      </c>
      <c r="D241">
        <v>12.061923999999999</v>
      </c>
      <c r="E241">
        <v>331.74667399999998</v>
      </c>
      <c r="G241">
        <f t="shared" si="20"/>
        <v>5.0612320506258079E-3</v>
      </c>
      <c r="H241">
        <f t="shared" si="20"/>
        <v>-4.4411987427763755E-3</v>
      </c>
      <c r="I241">
        <f t="shared" si="20"/>
        <v>-2.0408104047082265E-2</v>
      </c>
      <c r="J241">
        <f t="shared" si="20"/>
        <v>-3.7903831403595101E-3</v>
      </c>
      <c r="K241" s="53">
        <f t="shared" si="21"/>
        <v>-23578.453879592344</v>
      </c>
      <c r="M241" s="47">
        <v>45210</v>
      </c>
      <c r="N241">
        <v>5.23080285237221E-2</v>
      </c>
      <c r="O241">
        <v>4.7714370888704401E-2</v>
      </c>
      <c r="P241">
        <v>4.4763937916969802E-2</v>
      </c>
      <c r="Q241">
        <v>4.3219072832930999E-2</v>
      </c>
      <c r="R241">
        <v>4.2464670759948198E-2</v>
      </c>
      <c r="S241">
        <v>4.2095456947638298E-2</v>
      </c>
      <c r="T241">
        <v>4.1900392309354099E-2</v>
      </c>
      <c r="U241">
        <v>4.1809339870015498E-2</v>
      </c>
      <c r="V241">
        <v>4.1781899271083001E-2</v>
      </c>
      <c r="W241">
        <v>4.1793309331290399E-2</v>
      </c>
      <c r="Y241">
        <f t="shared" si="26"/>
        <v>7.9655924501467164</v>
      </c>
      <c r="Z241">
        <f t="shared" si="23"/>
        <v>703883.83597840276</v>
      </c>
      <c r="AA241" s="77">
        <f t="shared" si="24"/>
        <v>-1739018.1638679169</v>
      </c>
      <c r="AC241" s="77">
        <f t="shared" si="25"/>
        <v>-1762596.6177475092</v>
      </c>
    </row>
    <row r="242" spans="1:29">
      <c r="A242" s="46">
        <v>45211</v>
      </c>
      <c r="B242">
        <v>180.24224899999999</v>
      </c>
      <c r="C242">
        <v>26.687000000000001</v>
      </c>
      <c r="D242">
        <v>11.815763</v>
      </c>
      <c r="E242">
        <v>330.48922700000003</v>
      </c>
      <c r="G242">
        <f t="shared" si="20"/>
        <v>-1.0292786570811008E-2</v>
      </c>
      <c r="H242">
        <f t="shared" si="20"/>
        <v>-5.2044441113651141E-3</v>
      </c>
      <c r="I242">
        <f t="shared" si="20"/>
        <v>-1.5833340597640744E-2</v>
      </c>
      <c r="J242">
        <f t="shared" si="20"/>
        <v>-1.0357475283150563E-2</v>
      </c>
      <c r="K242" s="53">
        <f t="shared" si="21"/>
        <v>-41688.046562967429</v>
      </c>
      <c r="M242" s="47">
        <v>45211</v>
      </c>
      <c r="N242">
        <v>5.2666172623616801E-2</v>
      </c>
      <c r="O242">
        <v>4.8318700533335798E-2</v>
      </c>
      <c r="P242">
        <v>4.5511898350815899E-2</v>
      </c>
      <c r="Q242">
        <v>4.40541180853102E-2</v>
      </c>
      <c r="R242">
        <v>4.3372980428546398E-2</v>
      </c>
      <c r="S242">
        <v>4.3055126650752597E-2</v>
      </c>
      <c r="T242">
        <v>4.2893524958835298E-2</v>
      </c>
      <c r="U242">
        <v>4.2818000622035397E-2</v>
      </c>
      <c r="V242">
        <v>4.2801020920937301E-2</v>
      </c>
      <c r="W242">
        <v>4.2830690545614003E-2</v>
      </c>
      <c r="Y242">
        <f t="shared" si="26"/>
        <v>7.927283066282893</v>
      </c>
      <c r="Z242">
        <f t="shared" si="23"/>
        <v>1544271.020273169</v>
      </c>
      <c r="AA242" s="77">
        <f t="shared" si="24"/>
        <v>-898630.97957315063</v>
      </c>
      <c r="AC242" s="77">
        <f t="shared" si="25"/>
        <v>-940319.0261361181</v>
      </c>
    </row>
    <row r="243" spans="1:29">
      <c r="A243" s="46">
        <v>45212</v>
      </c>
      <c r="B243">
        <v>178.38705400000001</v>
      </c>
      <c r="C243">
        <v>26.548109</v>
      </c>
      <c r="D243">
        <v>11.628679999999999</v>
      </c>
      <c r="E243">
        <v>327.066193</v>
      </c>
      <c r="G243">
        <f t="shared" si="20"/>
        <v>-7.2680722671736309E-4</v>
      </c>
      <c r="H243">
        <f t="shared" si="20"/>
        <v>8.5949624509977784E-3</v>
      </c>
      <c r="I243">
        <f t="shared" si="20"/>
        <v>1.0160912502537034E-2</v>
      </c>
      <c r="J243">
        <f t="shared" si="20"/>
        <v>1.4981844974726544E-2</v>
      </c>
      <c r="K243" s="53">
        <f t="shared" si="21"/>
        <v>33010.912701543995</v>
      </c>
      <c r="M243" s="47">
        <v>45212</v>
      </c>
      <c r="N243">
        <v>5.25119807113541E-2</v>
      </c>
      <c r="O243">
        <v>4.8149964874970502E-2</v>
      </c>
      <c r="P243">
        <v>4.5220019048037498E-2</v>
      </c>
      <c r="Q243">
        <v>4.36421487228566E-2</v>
      </c>
      <c r="R243">
        <v>4.28480888845418E-2</v>
      </c>
      <c r="S243">
        <v>4.2426952521912399E-2</v>
      </c>
      <c r="T243">
        <v>4.2191198106894201E-2</v>
      </c>
      <c r="U243">
        <v>4.2081789197704098E-2</v>
      </c>
      <c r="V243">
        <v>4.2052158731793902E-2</v>
      </c>
      <c r="W243">
        <v>4.2068907153530399E-2</v>
      </c>
      <c r="Y243">
        <f t="shared" si="26"/>
        <v>7.9523421662161908</v>
      </c>
      <c r="Z243">
        <f t="shared" si="23"/>
        <v>940740.55112350336</v>
      </c>
      <c r="AA243" s="77">
        <f t="shared" si="24"/>
        <v>-1502161.4487228163</v>
      </c>
      <c r="AC243" s="77">
        <f t="shared" si="25"/>
        <v>-1469150.5360212724</v>
      </c>
    </row>
    <row r="244" spans="1:29">
      <c r="A244" s="46">
        <v>45215</v>
      </c>
      <c r="B244">
        <v>178.25740099999999</v>
      </c>
      <c r="C244">
        <v>26.776288999999998</v>
      </c>
      <c r="D244">
        <v>11.746838</v>
      </c>
      <c r="E244">
        <v>331.96624800000001</v>
      </c>
      <c r="G244">
        <f t="shared" si="20"/>
        <v>-8.7847628834215596E-3</v>
      </c>
      <c r="H244">
        <f t="shared" si="20"/>
        <v>2.3341957505761846E-2</v>
      </c>
      <c r="I244">
        <f t="shared" si="20"/>
        <v>9.2203535964316963E-3</v>
      </c>
      <c r="J244">
        <f t="shared" si="20"/>
        <v>-1.7437254645238376E-3</v>
      </c>
      <c r="K244" s="53">
        <f t="shared" si="21"/>
        <v>22033.822754248144</v>
      </c>
      <c r="M244" s="47">
        <v>45215</v>
      </c>
      <c r="N244">
        <v>5.2646755918969397E-2</v>
      </c>
      <c r="O244">
        <v>4.8456087148361297E-2</v>
      </c>
      <c r="P244">
        <v>4.5676417052068298E-2</v>
      </c>
      <c r="Q244">
        <v>4.4165566723505897E-2</v>
      </c>
      <c r="R244">
        <v>4.3441817811443198E-2</v>
      </c>
      <c r="S244">
        <v>4.3084199669547102E-2</v>
      </c>
      <c r="T244">
        <v>4.2884808044898401E-2</v>
      </c>
      <c r="U244">
        <v>4.2779346405690401E-2</v>
      </c>
      <c r="V244">
        <v>4.2740104906806103E-2</v>
      </c>
      <c r="W244">
        <v>4.2753763951100601E-2</v>
      </c>
      <c r="Y244">
        <f t="shared" si="26"/>
        <v>7.9269754660670797</v>
      </c>
      <c r="Z244">
        <f t="shared" si="23"/>
        <v>1495417.4100016814</v>
      </c>
      <c r="AA244" s="77">
        <f t="shared" si="24"/>
        <v>-947484.58984463825</v>
      </c>
      <c r="AC244" s="77">
        <f t="shared" si="25"/>
        <v>-925450.76709039009</v>
      </c>
    </row>
    <row r="245" spans="1:29">
      <c r="A245" s="46">
        <v>45216</v>
      </c>
      <c r="B245">
        <v>176.691452</v>
      </c>
      <c r="C245">
        <v>27.401299999999999</v>
      </c>
      <c r="D245">
        <v>11.855148</v>
      </c>
      <c r="E245">
        <v>331.38738999999998</v>
      </c>
      <c r="G245">
        <f t="shared" si="20"/>
        <v>-7.3948682022263457E-3</v>
      </c>
      <c r="H245">
        <f t="shared" si="20"/>
        <v>-1.1223774054515578E-2</v>
      </c>
      <c r="I245">
        <f t="shared" si="20"/>
        <v>-2.408641376725118E-2</v>
      </c>
      <c r="J245">
        <f t="shared" si="20"/>
        <v>-5.8724171731457941E-3</v>
      </c>
      <c r="K245" s="53">
        <f t="shared" si="21"/>
        <v>-48577.473197138897</v>
      </c>
      <c r="M245" s="47">
        <v>45216</v>
      </c>
      <c r="N245">
        <v>5.3224830393405601E-2</v>
      </c>
      <c r="O245">
        <v>4.9497160986175001E-2</v>
      </c>
      <c r="P245">
        <v>4.6978149245815302E-2</v>
      </c>
      <c r="Q245">
        <v>4.5604675475696098E-2</v>
      </c>
      <c r="R245">
        <v>4.4929229921120903E-2</v>
      </c>
      <c r="S245">
        <v>4.4566906295102897E-2</v>
      </c>
      <c r="T245">
        <v>4.4332994205069101E-2</v>
      </c>
      <c r="U245">
        <v>4.41779565935011E-2</v>
      </c>
      <c r="V245">
        <v>4.4080930235159702E-2</v>
      </c>
      <c r="W245">
        <v>4.40326372046295E-2</v>
      </c>
      <c r="Y245">
        <f t="shared" si="26"/>
        <v>7.8717046756364928</v>
      </c>
      <c r="Z245">
        <f t="shared" si="23"/>
        <v>2556214.3727529463</v>
      </c>
      <c r="AA245" s="77">
        <f t="shared" si="24"/>
        <v>113312.37290662667</v>
      </c>
      <c r="AC245" s="77">
        <f t="shared" si="25"/>
        <v>64734.89970948777</v>
      </c>
    </row>
    <row r="246" spans="1:29">
      <c r="A246" s="46">
        <v>45217</v>
      </c>
      <c r="B246">
        <v>175.38484199999999</v>
      </c>
      <c r="C246">
        <v>27.093754000000001</v>
      </c>
      <c r="D246">
        <v>11.569599999999999</v>
      </c>
      <c r="E246">
        <v>329.44134500000001</v>
      </c>
      <c r="G246">
        <f t="shared" si="20"/>
        <v>-2.1609507165961661E-3</v>
      </c>
      <c r="H246">
        <f t="shared" si="20"/>
        <v>-1.2815832017962547E-2</v>
      </c>
      <c r="I246">
        <f t="shared" si="20"/>
        <v>-1.8723378509196476E-2</v>
      </c>
      <c r="J246">
        <f t="shared" si="20"/>
        <v>3.6654476383344292E-3</v>
      </c>
      <c r="K246" s="53">
        <f t="shared" si="21"/>
        <v>-30034.713605420759</v>
      </c>
      <c r="M246" s="47">
        <v>45217</v>
      </c>
      <c r="N246">
        <v>5.3163011283544899E-2</v>
      </c>
      <c r="O246">
        <v>4.9610873862899398E-2</v>
      </c>
      <c r="P246">
        <v>4.7303604790550603E-2</v>
      </c>
      <c r="Q246">
        <v>4.60335137298057E-2</v>
      </c>
      <c r="R246">
        <v>4.54144916169869E-2</v>
      </c>
      <c r="S246">
        <v>4.50489647306564E-2</v>
      </c>
      <c r="T246">
        <v>4.4795157163327402E-2</v>
      </c>
      <c r="U246">
        <v>4.4634632187671497E-2</v>
      </c>
      <c r="V246">
        <v>4.4544713789624803E-2</v>
      </c>
      <c r="W246">
        <v>4.4507564953505899E-2</v>
      </c>
      <c r="Y246">
        <f t="shared" si="26"/>
        <v>7.8543543859865146</v>
      </c>
      <c r="Z246">
        <f t="shared" si="23"/>
        <v>2934131.5981158856</v>
      </c>
      <c r="AA246" s="77">
        <f t="shared" si="24"/>
        <v>491229.59826956596</v>
      </c>
      <c r="AC246" s="77">
        <f t="shared" si="25"/>
        <v>461194.88466414518</v>
      </c>
    </row>
    <row r="247" spans="1:29">
      <c r="A247" s="46">
        <v>45218</v>
      </c>
      <c r="B247">
        <v>175.005844</v>
      </c>
      <c r="C247">
        <v>26.746524999999998</v>
      </c>
      <c r="D247">
        <v>11.352978</v>
      </c>
      <c r="E247">
        <v>330.64889499999998</v>
      </c>
      <c r="G247">
        <f t="shared" si="20"/>
        <v>-1.4704274675535922E-2</v>
      </c>
      <c r="H247">
        <f t="shared" si="20"/>
        <v>-2.4109748836530942E-2</v>
      </c>
      <c r="I247">
        <f t="shared" si="20"/>
        <v>9.5403162060210267E-3</v>
      </c>
      <c r="J247">
        <f t="shared" si="20"/>
        <v>-1.4034718005030644E-2</v>
      </c>
      <c r="K247" s="53">
        <f t="shared" si="21"/>
        <v>-43308.425311076484</v>
      </c>
      <c r="M247" s="47">
        <v>45218</v>
      </c>
      <c r="N247">
        <v>5.27498605384428E-2</v>
      </c>
      <c r="O247">
        <v>4.9204051543216602E-2</v>
      </c>
      <c r="P247">
        <v>4.7168640392709703E-2</v>
      </c>
      <c r="Q247">
        <v>4.61945860674709E-2</v>
      </c>
      <c r="R247">
        <v>4.5750849653032603E-2</v>
      </c>
      <c r="S247">
        <v>4.55107813444557E-2</v>
      </c>
      <c r="T247">
        <v>4.5361234508329101E-2</v>
      </c>
      <c r="U247">
        <v>4.5286530289754302E-2</v>
      </c>
      <c r="V247">
        <v>4.5265875136590902E-2</v>
      </c>
      <c r="W247">
        <v>4.5282206848556897E-2</v>
      </c>
      <c r="Y247">
        <f t="shared" si="26"/>
        <v>7.8360410971661727</v>
      </c>
      <c r="Z247">
        <f t="shared" si="23"/>
        <v>3505501.5938443677</v>
      </c>
      <c r="AA247" s="77">
        <f t="shared" si="24"/>
        <v>1062599.593998048</v>
      </c>
      <c r="AC247" s="77">
        <f t="shared" si="25"/>
        <v>1019291.1686869715</v>
      </c>
    </row>
    <row r="248" spans="1:29">
      <c r="A248" s="46">
        <v>45219</v>
      </c>
      <c r="B248">
        <v>172.43251000000001</v>
      </c>
      <c r="C248">
        <v>26.101673000000002</v>
      </c>
      <c r="D248">
        <v>11.461289000000001</v>
      </c>
      <c r="E248">
        <v>326.008331</v>
      </c>
      <c r="G248">
        <f t="shared" si="20"/>
        <v>6.941266469993046E-4</v>
      </c>
      <c r="H248">
        <f t="shared" si="20"/>
        <v>-2.8126166472164482E-2</v>
      </c>
      <c r="I248">
        <f t="shared" si="20"/>
        <v>-1.3745748842037053E-2</v>
      </c>
      <c r="J248">
        <f t="shared" si="20"/>
        <v>8.1121331834923538E-3</v>
      </c>
      <c r="K248" s="53">
        <f t="shared" si="21"/>
        <v>-33065.655483709874</v>
      </c>
      <c r="M248" s="47">
        <v>45219</v>
      </c>
      <c r="N248">
        <v>5.2347567002539903E-2</v>
      </c>
      <c r="O248">
        <v>4.83656212601178E-2</v>
      </c>
      <c r="P248">
        <v>4.6151306394568797E-2</v>
      </c>
      <c r="Q248">
        <v>4.5156188831933099E-2</v>
      </c>
      <c r="R248">
        <v>4.4757875087820802E-2</v>
      </c>
      <c r="S248">
        <v>4.4604448405432998E-2</v>
      </c>
      <c r="T248">
        <v>4.4547907108756203E-2</v>
      </c>
      <c r="U248">
        <v>4.45544947069825E-2</v>
      </c>
      <c r="V248">
        <v>4.4605754374341902E-2</v>
      </c>
      <c r="W248">
        <v>4.46901958521327E-2</v>
      </c>
      <c r="Y248">
        <f t="shared" si="26"/>
        <v>7.8681512886517853</v>
      </c>
      <c r="Z248">
        <f t="shared" si="23"/>
        <v>2993103.2697590012</v>
      </c>
      <c r="AA248" s="77">
        <f t="shared" si="24"/>
        <v>550201.26991268154</v>
      </c>
      <c r="AC248" s="77">
        <f t="shared" si="25"/>
        <v>517135.61442897166</v>
      </c>
    </row>
    <row r="249" spans="1:29">
      <c r="A249" s="46">
        <v>45222</v>
      </c>
      <c r="B249">
        <v>172.5522</v>
      </c>
      <c r="C249">
        <v>25.367533000000002</v>
      </c>
      <c r="D249">
        <v>11.303744999999999</v>
      </c>
      <c r="E249">
        <v>328.65295400000002</v>
      </c>
      <c r="G249">
        <f t="shared" si="20"/>
        <v>2.543334712626244E-3</v>
      </c>
      <c r="H249">
        <f t="shared" si="20"/>
        <v>-3.9108651203884071E-3</v>
      </c>
      <c r="I249">
        <f t="shared" si="20"/>
        <v>-7.8396142163503768E-3</v>
      </c>
      <c r="J249">
        <f t="shared" si="20"/>
        <v>3.6742405181606763E-3</v>
      </c>
      <c r="K249" s="53">
        <f t="shared" si="21"/>
        <v>-5532.9041059518631</v>
      </c>
      <c r="M249" s="47">
        <v>45222</v>
      </c>
      <c r="N249">
        <v>5.2389153395048002E-2</v>
      </c>
      <c r="O249">
        <v>4.8027150385585998E-2</v>
      </c>
      <c r="P249">
        <v>4.5582173381554597E-2</v>
      </c>
      <c r="Q249">
        <v>4.4507833111075798E-2</v>
      </c>
      <c r="R249">
        <v>4.40479285066364E-2</v>
      </c>
      <c r="S249">
        <v>4.3870739294280398E-2</v>
      </c>
      <c r="T249">
        <v>4.3805629585226401E-2</v>
      </c>
      <c r="U249">
        <v>4.3783999452463501E-2</v>
      </c>
      <c r="V249">
        <v>4.3797740023302702E-2</v>
      </c>
      <c r="W249">
        <v>4.3852943364101803E-2</v>
      </c>
      <c r="Y249">
        <f t="shared" si="26"/>
        <v>7.8970070510929213</v>
      </c>
      <c r="Z249">
        <f t="shared" si="23"/>
        <v>2334148.7749220515</v>
      </c>
      <c r="AA249" s="77">
        <f t="shared" si="24"/>
        <v>-108753.2249242682</v>
      </c>
      <c r="AC249" s="77">
        <f t="shared" si="25"/>
        <v>-114286.12903022007</v>
      </c>
    </row>
    <row r="250" spans="1:29">
      <c r="A250" s="46">
        <v>45223</v>
      </c>
      <c r="B250">
        <v>172.99105800000001</v>
      </c>
      <c r="C250">
        <v>25.268324</v>
      </c>
      <c r="D250">
        <v>11.215128</v>
      </c>
      <c r="E250">
        <v>329.86050399999999</v>
      </c>
      <c r="G250">
        <f t="shared" si="20"/>
        <v>-1.3491581744069059E-2</v>
      </c>
      <c r="H250">
        <f t="shared" si="20"/>
        <v>3.140968114861975E-3</v>
      </c>
      <c r="I250">
        <f t="shared" si="20"/>
        <v>1.3169354821451762E-2</v>
      </c>
      <c r="J250">
        <f t="shared" si="20"/>
        <v>3.0678046863106712E-2</v>
      </c>
      <c r="K250" s="53">
        <f t="shared" si="21"/>
        <v>33496.78805535139</v>
      </c>
      <c r="M250" s="47">
        <v>45223</v>
      </c>
      <c r="N250">
        <v>5.2503316122452799E-2</v>
      </c>
      <c r="O250">
        <v>4.8398544290594703E-2</v>
      </c>
      <c r="P250">
        <v>4.5998810374174297E-2</v>
      </c>
      <c r="Q250">
        <v>4.4850335545249601E-2</v>
      </c>
      <c r="R250">
        <v>4.4305400611195901E-2</v>
      </c>
      <c r="S250">
        <v>4.4035511484696699E-2</v>
      </c>
      <c r="T250">
        <v>4.3888781653105099E-2</v>
      </c>
      <c r="U250">
        <v>4.3816109394691799E-2</v>
      </c>
      <c r="V250">
        <v>4.3798015787595797E-2</v>
      </c>
      <c r="W250">
        <v>4.3825727722065E-2</v>
      </c>
      <c r="Y250">
        <f t="shared" si="26"/>
        <v>7.891761971103505</v>
      </c>
      <c r="Z250">
        <f t="shared" si="23"/>
        <v>2338622.0624454222</v>
      </c>
      <c r="AA250" s="77">
        <f t="shared" si="24"/>
        <v>-104279.9374008975</v>
      </c>
      <c r="AC250" s="77">
        <f t="shared" si="25"/>
        <v>-70783.149345546117</v>
      </c>
    </row>
    <row r="251" spans="1:29">
      <c r="A251" s="46">
        <v>45224</v>
      </c>
      <c r="B251">
        <v>170.65713500000001</v>
      </c>
      <c r="C251">
        <v>25.347691000000001</v>
      </c>
      <c r="D251">
        <v>11.362824</v>
      </c>
      <c r="E251">
        <v>339.97998000000001</v>
      </c>
      <c r="G251">
        <f t="shared" si="20"/>
        <v>-2.4605546085137431E-2</v>
      </c>
      <c r="H251">
        <f t="shared" si="20"/>
        <v>2.2309172066205196E-2</v>
      </c>
      <c r="I251">
        <f t="shared" si="20"/>
        <v>-1.6464393006527245E-2</v>
      </c>
      <c r="J251">
        <f t="shared" si="20"/>
        <v>-3.7514323637527158E-2</v>
      </c>
      <c r="K251" s="53">
        <f t="shared" si="21"/>
        <v>-56275.090662986637</v>
      </c>
      <c r="M251" s="47">
        <v>45224</v>
      </c>
      <c r="N251">
        <v>5.2653472102440202E-2</v>
      </c>
      <c r="O251">
        <v>4.8791183760111601E-2</v>
      </c>
      <c r="P251">
        <v>4.6594678630799899E-2</v>
      </c>
      <c r="Q251">
        <v>4.5593602368513501E-2</v>
      </c>
      <c r="R251">
        <v>4.5199743326238197E-2</v>
      </c>
      <c r="S251">
        <v>4.5016767546610097E-2</v>
      </c>
      <c r="T251">
        <v>4.4910500865400799E-2</v>
      </c>
      <c r="U251">
        <v>4.4867394636792797E-2</v>
      </c>
      <c r="V251">
        <v>4.4875502108283602E-2</v>
      </c>
      <c r="W251">
        <v>4.4925856532038698E-2</v>
      </c>
      <c r="Y251">
        <f t="shared" si="26"/>
        <v>7.8540821792050295</v>
      </c>
      <c r="Z251">
        <f t="shared" si="23"/>
        <v>3202746.1923792576</v>
      </c>
      <c r="AA251" s="77">
        <f t="shared" si="24"/>
        <v>759844.19253293797</v>
      </c>
      <c r="AC251" s="77">
        <f t="shared" si="25"/>
        <v>703569.10186995135</v>
      </c>
    </row>
    <row r="252" spans="1:29">
      <c r="A252" s="46">
        <v>45225</v>
      </c>
      <c r="B252">
        <v>166.458023</v>
      </c>
      <c r="C252">
        <v>25.913177000000001</v>
      </c>
      <c r="D252">
        <v>11.175742</v>
      </c>
      <c r="E252">
        <v>327.22586100000001</v>
      </c>
      <c r="G252">
        <f t="shared" si="20"/>
        <v>7.9692944568974244E-3</v>
      </c>
      <c r="H252">
        <f t="shared" si="20"/>
        <v>-3.6370607895743645E-2</v>
      </c>
      <c r="I252">
        <f t="shared" si="20"/>
        <v>-0.12246694671369462</v>
      </c>
      <c r="J252">
        <f t="shared" si="20"/>
        <v>5.8556099268693984E-3</v>
      </c>
      <c r="K252" s="53">
        <f t="shared" si="21"/>
        <v>-145012.65022567144</v>
      </c>
      <c r="M252" s="47">
        <v>45225</v>
      </c>
      <c r="N252">
        <v>5.2243445834242203E-2</v>
      </c>
      <c r="O252">
        <v>4.8043902515578399E-2</v>
      </c>
      <c r="P252">
        <v>4.5644918240057598E-2</v>
      </c>
      <c r="Q252">
        <v>4.4538417536035997E-2</v>
      </c>
      <c r="R252">
        <v>4.4085763842190602E-2</v>
      </c>
      <c r="S252">
        <v>4.38925420245804E-2</v>
      </c>
      <c r="T252">
        <v>4.3808424518881103E-2</v>
      </c>
      <c r="U252">
        <v>4.3794753702976801E-2</v>
      </c>
      <c r="V252">
        <v>4.3829270534383402E-2</v>
      </c>
      <c r="W252">
        <v>4.3897953736608999E-2</v>
      </c>
      <c r="Y252">
        <f t="shared" si="26"/>
        <v>7.8960394999896115</v>
      </c>
      <c r="Z252">
        <f t="shared" si="23"/>
        <v>2367236.9368881565</v>
      </c>
      <c r="AA252" s="77">
        <f t="shared" si="24"/>
        <v>-75665.062958163209</v>
      </c>
      <c r="AC252" s="77">
        <f t="shared" si="25"/>
        <v>-220677.71318383465</v>
      </c>
    </row>
    <row r="253" spans="1:29">
      <c r="A253" s="46">
        <v>45226</v>
      </c>
      <c r="B253">
        <v>167.78457599999999</v>
      </c>
      <c r="C253">
        <v>24.970699</v>
      </c>
      <c r="D253">
        <v>9.8070830000000004</v>
      </c>
      <c r="E253">
        <v>329.14196800000002</v>
      </c>
      <c r="G253">
        <f t="shared" si="20"/>
        <v>1.2305189482971324E-2</v>
      </c>
      <c r="H253">
        <f t="shared" si="20"/>
        <v>2.0659533799994856E-2</v>
      </c>
      <c r="I253">
        <f t="shared" si="20"/>
        <v>-1.9076314537156636E-2</v>
      </c>
      <c r="J253">
        <f t="shared" si="20"/>
        <v>2.2740345284682828E-2</v>
      </c>
      <c r="K253" s="53">
        <f t="shared" si="21"/>
        <v>36628.754030492375</v>
      </c>
      <c r="M253" s="47">
        <v>45226</v>
      </c>
      <c r="N253">
        <v>5.21146307866239E-2</v>
      </c>
      <c r="O253">
        <v>4.7757531235542397E-2</v>
      </c>
      <c r="P253">
        <v>4.5284208245891203E-2</v>
      </c>
      <c r="Q253">
        <v>4.4199830020701103E-2</v>
      </c>
      <c r="R253">
        <v>4.3761788620538797E-2</v>
      </c>
      <c r="S253">
        <v>4.3635655352621303E-2</v>
      </c>
      <c r="T253">
        <v>4.3642587975696097E-2</v>
      </c>
      <c r="U253">
        <v>4.3702128774029403E-2</v>
      </c>
      <c r="V253">
        <v>4.3792592578693702E-2</v>
      </c>
      <c r="W253">
        <v>4.3908457891398397E-2</v>
      </c>
      <c r="Y253">
        <f t="shared" si="26"/>
        <v>7.9027780702522428</v>
      </c>
      <c r="Z253">
        <f t="shared" si="23"/>
        <v>2345706.5513985129</v>
      </c>
      <c r="AA253" s="77">
        <f t="shared" si="24"/>
        <v>-97195.448447806761</v>
      </c>
      <c r="AC253" s="77">
        <f t="shared" si="25"/>
        <v>-60566.694417314386</v>
      </c>
    </row>
    <row r="254" spans="1:29">
      <c r="A254" s="52">
        <v>45229</v>
      </c>
      <c r="B254" s="53">
        <v>169.849197</v>
      </c>
      <c r="C254" s="53">
        <v>25.486581999999999</v>
      </c>
      <c r="D254" s="53">
        <v>9.6199999999999992</v>
      </c>
      <c r="E254" s="53">
        <v>336.62677000000002</v>
      </c>
      <c r="F254" s="53"/>
      <c r="G254" s="53"/>
      <c r="H254" s="53"/>
      <c r="I254" s="53"/>
      <c r="J254" s="53"/>
      <c r="K254" s="53"/>
      <c r="L254" s="54" t="s">
        <v>81</v>
      </c>
      <c r="M254" s="55">
        <v>45229</v>
      </c>
      <c r="N254" s="53">
        <v>5.22446062245015E-2</v>
      </c>
      <c r="O254" s="53">
        <v>4.7904200566131802E-2</v>
      </c>
      <c r="P254" s="53">
        <v>4.5429337602591303E-2</v>
      </c>
      <c r="Q254" s="53">
        <v>4.4344750256342602E-2</v>
      </c>
      <c r="R254" s="53">
        <v>4.3927974682530103E-2</v>
      </c>
      <c r="S254" s="53">
        <v>4.3794001970382003E-2</v>
      </c>
      <c r="T254" s="53">
        <v>4.3779352153421297E-2</v>
      </c>
      <c r="U254" s="53">
        <v>4.3828314476850198E-2</v>
      </c>
      <c r="V254" s="53">
        <v>4.3914561862350203E-2</v>
      </c>
      <c r="W254" s="53">
        <v>4.4023149444895E-2</v>
      </c>
      <c r="X254" s="53"/>
      <c r="Y254" s="53">
        <f t="shared" si="26"/>
        <v>7.8972293456970588</v>
      </c>
      <c r="Z254" s="53">
        <f t="shared" si="23"/>
        <v>2442901.9998463197</v>
      </c>
      <c r="AA254" s="77"/>
      <c r="AB254" s="53"/>
      <c r="AC254" s="77"/>
    </row>
  </sheetData>
  <mergeCells count="6">
    <mergeCell ref="A1:K1"/>
    <mergeCell ref="G2:K2"/>
    <mergeCell ref="A2:E2"/>
    <mergeCell ref="M1:AA1"/>
    <mergeCell ref="M2:W2"/>
    <mergeCell ref="Y2:AA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919CC-D3AC-904E-8F24-A7B7652BD879}">
  <dimension ref="A1:AD254"/>
  <sheetViews>
    <sheetView topLeftCell="Q1" workbookViewId="0">
      <selection activeCell="AB5" sqref="AB5"/>
    </sheetView>
  </sheetViews>
  <sheetFormatPr baseColWidth="10" defaultRowHeight="15"/>
  <cols>
    <col min="1" max="1" width="12.6640625" customWidth="1"/>
    <col min="27" max="27" width="13.6640625" bestFit="1" customWidth="1"/>
    <col min="29" max="30" width="13.6640625" bestFit="1" customWidth="1"/>
  </cols>
  <sheetData>
    <row r="1" spans="1:30">
      <c r="A1" s="84" t="s">
        <v>78</v>
      </c>
      <c r="B1" s="84"/>
      <c r="C1" s="84"/>
      <c r="D1" s="84"/>
      <c r="E1" s="84"/>
      <c r="F1" s="84"/>
      <c r="G1" s="84"/>
      <c r="H1" s="84"/>
      <c r="I1" s="84"/>
      <c r="J1" s="84"/>
      <c r="K1" s="84"/>
      <c r="M1" s="88" t="s">
        <v>85</v>
      </c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</row>
    <row r="2" spans="1:30">
      <c r="A2" s="85" t="s">
        <v>83</v>
      </c>
      <c r="B2" s="86"/>
      <c r="C2" s="86"/>
      <c r="D2" s="86"/>
      <c r="E2" s="87"/>
      <c r="F2" s="49"/>
      <c r="G2" s="85" t="s">
        <v>84</v>
      </c>
      <c r="H2" s="86"/>
      <c r="I2" s="86"/>
      <c r="J2" s="86"/>
      <c r="K2" s="87"/>
      <c r="M2" s="89" t="s">
        <v>83</v>
      </c>
      <c r="N2" s="90"/>
      <c r="O2" s="90"/>
      <c r="P2" s="90"/>
      <c r="Q2" s="90"/>
      <c r="R2" s="90"/>
      <c r="S2" s="90"/>
      <c r="T2" s="90"/>
      <c r="U2" s="90"/>
      <c r="V2" s="90"/>
      <c r="W2" s="91"/>
      <c r="X2" s="50"/>
      <c r="Y2" s="89" t="s">
        <v>84</v>
      </c>
      <c r="Z2" s="90"/>
      <c r="AA2" s="91"/>
    </row>
    <row r="3" spans="1:30">
      <c r="A3" s="63" t="s">
        <v>33</v>
      </c>
      <c r="B3" s="64" t="s">
        <v>73</v>
      </c>
      <c r="C3" s="64" t="s">
        <v>74</v>
      </c>
      <c r="D3" s="64" t="s">
        <v>75</v>
      </c>
      <c r="E3" s="65" t="s">
        <v>76</v>
      </c>
      <c r="G3" s="63" t="s">
        <v>89</v>
      </c>
      <c r="H3" s="64" t="s">
        <v>90</v>
      </c>
      <c r="I3" s="64" t="s">
        <v>91</v>
      </c>
      <c r="J3" s="64" t="s">
        <v>92</v>
      </c>
      <c r="K3" s="78" t="s">
        <v>77</v>
      </c>
      <c r="M3" s="7" t="s">
        <v>1</v>
      </c>
      <c r="N3" s="8">
        <v>1</v>
      </c>
      <c r="O3" s="8">
        <v>2</v>
      </c>
      <c r="P3" s="8">
        <v>3</v>
      </c>
      <c r="Q3" s="8">
        <v>4</v>
      </c>
      <c r="R3" s="8">
        <v>5</v>
      </c>
      <c r="S3" s="8">
        <v>6</v>
      </c>
      <c r="T3" s="8">
        <v>7</v>
      </c>
      <c r="U3" s="8">
        <v>8</v>
      </c>
      <c r="V3" s="8">
        <v>9</v>
      </c>
      <c r="W3" s="9">
        <v>10</v>
      </c>
      <c r="Y3" s="63" t="s">
        <v>80</v>
      </c>
      <c r="Z3" s="64" t="s">
        <v>79</v>
      </c>
      <c r="AA3" s="78" t="s">
        <v>82</v>
      </c>
      <c r="AC3" s="53" t="s">
        <v>86</v>
      </c>
      <c r="AD3" s="53" t="s">
        <v>87</v>
      </c>
    </row>
    <row r="4" spans="1:30">
      <c r="A4" s="46">
        <v>44865</v>
      </c>
      <c r="B4">
        <v>152.041122</v>
      </c>
      <c r="C4">
        <v>34.748581000000001</v>
      </c>
      <c r="D4">
        <v>11.97438</v>
      </c>
      <c r="E4">
        <v>229.443207</v>
      </c>
      <c r="G4">
        <f>B5/B4-1</f>
        <v>-1.7542655335048063E-2</v>
      </c>
      <c r="H4">
        <f t="shared" ref="H4:J19" si="0">C5/C4-1</f>
        <v>4.4394906370421872E-3</v>
      </c>
      <c r="I4">
        <f t="shared" si="0"/>
        <v>2.2437904927019581E-3</v>
      </c>
      <c r="J4">
        <f t="shared" si="0"/>
        <v>-1.705942856700049E-2</v>
      </c>
      <c r="K4" s="53">
        <f>1000000*((1+G4-1)+(1+H4-1)+(1+I4-1)+(1+J4-1))</f>
        <v>-27918.802772304407</v>
      </c>
      <c r="M4" s="47">
        <v>44865</v>
      </c>
      <c r="N4">
        <v>4.64487889491359E-2</v>
      </c>
      <c r="O4">
        <v>4.45828847935624E-2</v>
      </c>
      <c r="P4">
        <v>4.2002173588379398E-2</v>
      </c>
      <c r="Q4">
        <v>4.0317784041847701E-2</v>
      </c>
      <c r="R4">
        <v>3.9296881526024098E-2</v>
      </c>
      <c r="S4">
        <v>3.8534034609840402E-2</v>
      </c>
      <c r="T4">
        <v>3.7978835246006697E-2</v>
      </c>
      <c r="U4">
        <v>3.7647930021470398E-2</v>
      </c>
      <c r="V4">
        <v>3.7464818102586797E-2</v>
      </c>
      <c r="W4">
        <v>3.7352509837149599E-2</v>
      </c>
      <c r="Y4">
        <f>EXP(-N$3*N4)+EXP(-O$3*O4)+EXP(-P$3*P4)+EXP(-Q$3*Q4)+EXP(-R$3*R4)+EXP(-S$3*S4)+EXP(-T$3*T4)+EXP(-U$3*U4)+EXP(-V$3*V4)+EXP(-W$3*W4)</f>
        <v>8.1257456698390715</v>
      </c>
      <c r="Z4">
        <f>100*1000000*(1-EXP(-W$3*W4)-0.042*Y4)</f>
        <v>-2958502.8910555588</v>
      </c>
      <c r="AA4" s="77">
        <f>Z4-Z5</f>
        <v>86380.20516026346</v>
      </c>
      <c r="AB4" t="s">
        <v>131</v>
      </c>
      <c r="AC4" s="77">
        <f>K4+AA4</f>
        <v>58461.402387959053</v>
      </c>
      <c r="AD4" s="57">
        <f>ABS(PERCENTILE(AC4:AC253,0.05))</f>
        <v>942717.56173598103</v>
      </c>
    </row>
    <row r="5" spans="1:30">
      <c r="A5" s="46">
        <v>44866</v>
      </c>
      <c r="B5">
        <v>149.37391700000001</v>
      </c>
      <c r="C5">
        <v>34.902847000000001</v>
      </c>
      <c r="D5">
        <v>12.001248</v>
      </c>
      <c r="E5">
        <v>225.52903699999999</v>
      </c>
      <c r="G5">
        <f t="shared" ref="G5:J68" si="1">B6/B5-1</f>
        <v>-3.7305060427651582E-2</v>
      </c>
      <c r="H5">
        <f t="shared" si="0"/>
        <v>-3.0388351987448159E-3</v>
      </c>
      <c r="I5">
        <f t="shared" si="0"/>
        <v>-2.5373027871767984E-2</v>
      </c>
      <c r="J5">
        <f t="shared" si="0"/>
        <v>-3.5368363675494119E-2</v>
      </c>
      <c r="K5" s="53">
        <f t="shared" ref="K5:K68" si="2">1000000*((1+G5-1)+(1+H5-1)+(1+I5-1)+(1+J5-1))</f>
        <v>-101085.28717365849</v>
      </c>
      <c r="M5" s="47">
        <v>44866</v>
      </c>
      <c r="N5">
        <v>4.6969724822988203E-2</v>
      </c>
      <c r="O5">
        <v>4.5021836095135402E-2</v>
      </c>
      <c r="P5">
        <v>4.23440649285367E-2</v>
      </c>
      <c r="Q5">
        <v>4.0614176571527098E-2</v>
      </c>
      <c r="R5">
        <v>3.9522093372806898E-2</v>
      </c>
      <c r="S5">
        <v>3.8658018303993402E-2</v>
      </c>
      <c r="T5">
        <v>3.8007466662105298E-2</v>
      </c>
      <c r="U5">
        <v>3.7604967998742897E-2</v>
      </c>
      <c r="V5">
        <v>3.73675737100422E-2</v>
      </c>
      <c r="W5">
        <v>3.7208744124130701E-2</v>
      </c>
      <c r="Y5">
        <f t="shared" ref="Y5:Y68" si="3">EXP(-N$3*N5)+EXP(-O$3*O5)+EXP(-P$3*P5)+EXP(-Q$3*Q5)+EXP(-R$3*R5)+EXP(-S$3*S5)+EXP(-T$3*T5)+EXP(-U$3*U5)+EXP(-V$3*V5)+EXP(-W$3*W5)</f>
        <v>8.1227348522211411</v>
      </c>
      <c r="Z5">
        <f t="shared" ref="Z5:Z68" si="4">100*1000000*(1-EXP(-W$3*W5)-0.042*Y5)</f>
        <v>-3044883.0962158223</v>
      </c>
      <c r="AA5" s="77">
        <f t="shared" ref="AA5:AA68" si="5">Z5-Z6</f>
        <v>-90657.222181550227</v>
      </c>
      <c r="AC5" s="77">
        <f t="shared" ref="AC5:AC68" si="6">K5+AA5</f>
        <v>-191742.50935520872</v>
      </c>
    </row>
    <row r="6" spans="1:30">
      <c r="A6" s="46">
        <v>44867</v>
      </c>
      <c r="B6">
        <v>143.801514</v>
      </c>
      <c r="C6">
        <v>34.796782999999998</v>
      </c>
      <c r="D6">
        <v>11.69674</v>
      </c>
      <c r="E6">
        <v>217.55244400000001</v>
      </c>
      <c r="G6">
        <f t="shared" si="1"/>
        <v>-4.2404984692998471E-2</v>
      </c>
      <c r="H6">
        <f t="shared" si="0"/>
        <v>-5.5415754956427143E-3</v>
      </c>
      <c r="I6">
        <f t="shared" si="0"/>
        <v>1.5313925076559931E-2</v>
      </c>
      <c r="J6">
        <f t="shared" si="0"/>
        <v>-2.6578818852524555E-2</v>
      </c>
      <c r="K6" s="53">
        <f t="shared" si="2"/>
        <v>-59211.453964605811</v>
      </c>
      <c r="M6" s="47">
        <v>44867</v>
      </c>
      <c r="N6">
        <v>4.7203484531017498E-2</v>
      </c>
      <c r="O6">
        <v>4.5495825721753799E-2</v>
      </c>
      <c r="P6">
        <v>4.2748560649369299E-2</v>
      </c>
      <c r="Q6">
        <v>4.0868266808712202E-2</v>
      </c>
      <c r="R6">
        <v>3.9674845713772201E-2</v>
      </c>
      <c r="S6">
        <v>3.8776185013255401E-2</v>
      </c>
      <c r="T6">
        <v>3.81165879030353E-2</v>
      </c>
      <c r="U6">
        <v>3.7703637816862999E-2</v>
      </c>
      <c r="V6">
        <v>3.7457523603463203E-2</v>
      </c>
      <c r="W6">
        <v>3.7300175342988899E-2</v>
      </c>
      <c r="Y6">
        <f t="shared" si="3"/>
        <v>8.1161484147983582</v>
      </c>
      <c r="Z6">
        <f t="shared" si="4"/>
        <v>-2954225.874034272</v>
      </c>
      <c r="AA6" s="77">
        <f t="shared" si="5"/>
        <v>-466762.80163278617</v>
      </c>
      <c r="AC6" s="77">
        <f t="shared" si="6"/>
        <v>-525974.25559739198</v>
      </c>
    </row>
    <row r="7" spans="1:30">
      <c r="A7" s="46">
        <v>44868</v>
      </c>
      <c r="B7">
        <v>137.70361299999999</v>
      </c>
      <c r="C7">
        <v>34.603954000000002</v>
      </c>
      <c r="D7">
        <v>11.875863000000001</v>
      </c>
      <c r="E7">
        <v>211.77015700000001</v>
      </c>
      <c r="G7">
        <f t="shared" si="1"/>
        <v>-1.9473563122850424E-3</v>
      </c>
      <c r="H7">
        <f t="shared" si="0"/>
        <v>2.5076585178676281E-2</v>
      </c>
      <c r="I7">
        <f t="shared" si="0"/>
        <v>1.8853703516114928E-2</v>
      </c>
      <c r="J7">
        <f t="shared" si="0"/>
        <v>3.3325554931708412E-2</v>
      </c>
      <c r="K7" s="53">
        <f t="shared" si="2"/>
        <v>75308.487314214581</v>
      </c>
      <c r="M7" s="47">
        <v>44868</v>
      </c>
      <c r="N7">
        <v>4.7893773660861602E-2</v>
      </c>
      <c r="O7">
        <v>4.6593765374791103E-2</v>
      </c>
      <c r="P7">
        <v>4.3833207769010098E-2</v>
      </c>
      <c r="Q7">
        <v>4.1825141752567303E-2</v>
      </c>
      <c r="R7">
        <v>4.0506991163567603E-2</v>
      </c>
      <c r="S7">
        <v>3.9536966578270202E-2</v>
      </c>
      <c r="T7">
        <v>3.88203625481729E-2</v>
      </c>
      <c r="U7">
        <v>3.8327571817918397E-2</v>
      </c>
      <c r="V7">
        <v>3.8002183090645299E-2</v>
      </c>
      <c r="W7">
        <v>3.7795510756871001E-2</v>
      </c>
      <c r="Y7">
        <f t="shared" si="3"/>
        <v>8.0860325643924362</v>
      </c>
      <c r="Z7">
        <f t="shared" si="4"/>
        <v>-2487463.0724014859</v>
      </c>
      <c r="AA7" s="77">
        <f t="shared" si="5"/>
        <v>-120005.57059834758</v>
      </c>
      <c r="AC7" s="77">
        <f t="shared" si="6"/>
        <v>-44697.083284132998</v>
      </c>
    </row>
    <row r="8" spans="1:30">
      <c r="A8" s="46">
        <v>44869</v>
      </c>
      <c r="B8">
        <v>137.43545499999999</v>
      </c>
      <c r="C8">
        <v>35.471702999999998</v>
      </c>
      <c r="D8">
        <v>12.099767</v>
      </c>
      <c r="E8">
        <v>218.82751500000001</v>
      </c>
      <c r="G8">
        <f t="shared" si="1"/>
        <v>3.9020935318330174E-3</v>
      </c>
      <c r="H8">
        <f t="shared" si="0"/>
        <v>5.9798651336249176E-3</v>
      </c>
      <c r="I8">
        <f t="shared" si="0"/>
        <v>1.4063576596144323E-2</v>
      </c>
      <c r="J8">
        <f t="shared" si="0"/>
        <v>2.9269692159141769E-2</v>
      </c>
      <c r="K8" s="53">
        <f t="shared" si="2"/>
        <v>53215.227420744028</v>
      </c>
      <c r="M8" s="47">
        <v>44869</v>
      </c>
      <c r="N8">
        <v>4.7499667992430203E-2</v>
      </c>
      <c r="O8">
        <v>4.6097103274748898E-2</v>
      </c>
      <c r="P8">
        <v>4.3385272792973502E-2</v>
      </c>
      <c r="Q8">
        <v>4.1502675483171401E-2</v>
      </c>
      <c r="R8">
        <v>4.0303006220321798E-2</v>
      </c>
      <c r="S8">
        <v>3.9421426691324001E-2</v>
      </c>
      <c r="T8">
        <v>3.8782495056994902E-2</v>
      </c>
      <c r="U8">
        <v>3.83730538112073E-2</v>
      </c>
      <c r="V8">
        <v>3.8128004913924499E-2</v>
      </c>
      <c r="W8">
        <v>3.7987657569636499E-2</v>
      </c>
      <c r="Y8">
        <f t="shared" si="3"/>
        <v>8.0887798923434477</v>
      </c>
      <c r="Z8">
        <f t="shared" si="4"/>
        <v>-2367457.5018031383</v>
      </c>
      <c r="AA8" s="77">
        <f t="shared" si="5"/>
        <v>-295568.13816019567</v>
      </c>
      <c r="AC8" s="77">
        <f t="shared" si="6"/>
        <v>-242352.91073945165</v>
      </c>
    </row>
    <row r="9" spans="1:30">
      <c r="A9" s="46">
        <v>44872</v>
      </c>
      <c r="B9">
        <v>137.97174100000001</v>
      </c>
      <c r="C9">
        <v>35.683819</v>
      </c>
      <c r="D9">
        <v>12.269933</v>
      </c>
      <c r="E9">
        <v>225.232529</v>
      </c>
      <c r="G9">
        <f t="shared" si="1"/>
        <v>4.1752390440590315E-3</v>
      </c>
      <c r="H9">
        <f t="shared" si="0"/>
        <v>2.702065045224078E-3</v>
      </c>
      <c r="I9">
        <f t="shared" si="0"/>
        <v>1.45982867225114E-3</v>
      </c>
      <c r="J9">
        <f t="shared" si="0"/>
        <v>4.388433608539799E-3</v>
      </c>
      <c r="K9" s="53">
        <f t="shared" si="2"/>
        <v>12725.566370074048</v>
      </c>
      <c r="M9" s="47">
        <v>44872</v>
      </c>
      <c r="N9">
        <v>4.7928887405223997E-2</v>
      </c>
      <c r="O9">
        <v>4.6633273759932703E-2</v>
      </c>
      <c r="P9">
        <v>4.3884349075469301E-2</v>
      </c>
      <c r="Q9">
        <v>4.1915514741689801E-2</v>
      </c>
      <c r="R9">
        <v>4.0634891609402597E-2</v>
      </c>
      <c r="S9">
        <v>3.9734220512250798E-2</v>
      </c>
      <c r="T9">
        <v>3.9110855612680698E-2</v>
      </c>
      <c r="U9">
        <v>3.8714763658914901E-2</v>
      </c>
      <c r="V9">
        <v>3.8473293275572501E-2</v>
      </c>
      <c r="W9">
        <v>3.8326982143673402E-2</v>
      </c>
      <c r="Y9">
        <f t="shared" si="3"/>
        <v>8.0735699349885888</v>
      </c>
      <c r="Z9">
        <f t="shared" si="4"/>
        <v>-2071889.3636429426</v>
      </c>
      <c r="AA9" s="77">
        <f t="shared" si="5"/>
        <v>750198.93820767431</v>
      </c>
      <c r="AC9" s="77">
        <f t="shared" si="6"/>
        <v>762924.50457774836</v>
      </c>
    </row>
    <row r="10" spans="1:30">
      <c r="A10" s="46">
        <v>44873</v>
      </c>
      <c r="B10">
        <v>138.54780600000001</v>
      </c>
      <c r="C10">
        <v>35.780239000000002</v>
      </c>
      <c r="D10">
        <v>12.287845000000001</v>
      </c>
      <c r="E10">
        <v>226.220947</v>
      </c>
      <c r="G10">
        <f t="shared" si="1"/>
        <v>-3.3190016736894479E-2</v>
      </c>
      <c r="H10">
        <f t="shared" si="0"/>
        <v>-1.5898692012649818E-2</v>
      </c>
      <c r="I10">
        <f t="shared" si="0"/>
        <v>-2.9883270825763253E-2</v>
      </c>
      <c r="J10">
        <f t="shared" si="0"/>
        <v>-1.905013685580581E-2</v>
      </c>
      <c r="K10" s="53">
        <f t="shared" si="2"/>
        <v>-98022.116431113362</v>
      </c>
      <c r="M10" s="47">
        <v>44873</v>
      </c>
      <c r="N10">
        <v>4.7589415919251303E-2</v>
      </c>
      <c r="O10">
        <v>4.6046289303680599E-2</v>
      </c>
      <c r="P10">
        <v>4.3209440351233697E-2</v>
      </c>
      <c r="Q10">
        <v>4.1181699170539897E-2</v>
      </c>
      <c r="R10">
        <v>3.98574588480246E-2</v>
      </c>
      <c r="S10">
        <v>3.8881000891536302E-2</v>
      </c>
      <c r="T10">
        <v>3.8192086854110498E-2</v>
      </c>
      <c r="U10">
        <v>3.7781096834414302E-2</v>
      </c>
      <c r="V10">
        <v>3.75597810830842E-2</v>
      </c>
      <c r="W10">
        <v>3.7446859301538203E-2</v>
      </c>
      <c r="Y10">
        <f t="shared" si="3"/>
        <v>8.1087208772420709</v>
      </c>
      <c r="Z10">
        <f t="shared" si="4"/>
        <v>-2822088.3018506169</v>
      </c>
      <c r="AA10" s="77">
        <f t="shared" si="5"/>
        <v>-52790.104784166906</v>
      </c>
      <c r="AC10" s="77">
        <f t="shared" si="6"/>
        <v>-150812.22121528027</v>
      </c>
    </row>
    <row r="11" spans="1:30">
      <c r="A11" s="46">
        <v>44874</v>
      </c>
      <c r="B11">
        <v>133.94940199999999</v>
      </c>
      <c r="C11">
        <v>35.211379999999998</v>
      </c>
      <c r="D11">
        <v>11.920643999999999</v>
      </c>
      <c r="E11">
        <v>221.911407</v>
      </c>
      <c r="G11">
        <f t="shared" si="1"/>
        <v>8.8974686128124647E-2</v>
      </c>
      <c r="H11">
        <f t="shared" si="0"/>
        <v>4.4085378079473214E-2</v>
      </c>
      <c r="I11">
        <f t="shared" si="0"/>
        <v>6.5364337698533781E-2</v>
      </c>
      <c r="J11">
        <f t="shared" si="0"/>
        <v>8.2268015181391707E-2</v>
      </c>
      <c r="K11" s="53">
        <f t="shared" si="2"/>
        <v>280692.41708752332</v>
      </c>
      <c r="M11" s="47">
        <v>44874</v>
      </c>
      <c r="N11">
        <v>4.7479350301581999E-2</v>
      </c>
      <c r="O11">
        <v>4.5585345751731197E-2</v>
      </c>
      <c r="P11">
        <v>4.2644578523474898E-2</v>
      </c>
      <c r="Q11">
        <v>4.0703976215363598E-2</v>
      </c>
      <c r="R11">
        <v>3.9489262511866602E-2</v>
      </c>
      <c r="S11">
        <v>3.8646737847318903E-2</v>
      </c>
      <c r="T11">
        <v>3.8084842441472602E-2</v>
      </c>
      <c r="U11">
        <v>3.7764816476867497E-2</v>
      </c>
      <c r="V11">
        <v>3.76115433962863E-2</v>
      </c>
      <c r="W11">
        <v>3.75617515830294E-2</v>
      </c>
      <c r="Y11">
        <f t="shared" si="3"/>
        <v>8.1149520041842589</v>
      </c>
      <c r="Z11">
        <f t="shared" si="4"/>
        <v>-2769298.19706645</v>
      </c>
      <c r="AA11" s="77">
        <f t="shared" si="5"/>
        <v>2609433.5844939086</v>
      </c>
      <c r="AC11" s="77">
        <f t="shared" si="6"/>
        <v>2890126.0015814318</v>
      </c>
    </row>
    <row r="12" spans="1:30">
      <c r="A12" s="46">
        <v>44875</v>
      </c>
      <c r="B12">
        <v>145.86750799999999</v>
      </c>
      <c r="C12">
        <v>36.763686999999997</v>
      </c>
      <c r="D12">
        <v>12.699828999999999</v>
      </c>
      <c r="E12">
        <v>240.167618</v>
      </c>
      <c r="G12">
        <f t="shared" si="1"/>
        <v>1.9268746265275194E-2</v>
      </c>
      <c r="H12">
        <f t="shared" si="0"/>
        <v>7.343278708688894E-3</v>
      </c>
      <c r="I12">
        <f t="shared" si="0"/>
        <v>2.25669180270065E-2</v>
      </c>
      <c r="J12">
        <f t="shared" si="0"/>
        <v>1.69972289936271E-2</v>
      </c>
      <c r="K12" s="53">
        <f t="shared" si="2"/>
        <v>66176.171994597695</v>
      </c>
      <c r="M12" s="47">
        <v>44875</v>
      </c>
      <c r="N12">
        <v>4.5988862858515903E-2</v>
      </c>
      <c r="O12">
        <v>4.2911810700638701E-2</v>
      </c>
      <c r="P12">
        <v>3.9630781645644701E-2</v>
      </c>
      <c r="Q12">
        <v>3.7583903898030097E-2</v>
      </c>
      <c r="R12">
        <v>3.6385724973585901E-2</v>
      </c>
      <c r="S12">
        <v>3.5571799025469503E-2</v>
      </c>
      <c r="T12">
        <v>3.5026848588326102E-2</v>
      </c>
      <c r="U12">
        <v>3.4724616890203203E-2</v>
      </c>
      <c r="V12">
        <v>3.4597736869645103E-2</v>
      </c>
      <c r="W12">
        <v>3.4588137402143601E-2</v>
      </c>
      <c r="Y12">
        <f t="shared" si="3"/>
        <v>8.2426403897541558</v>
      </c>
      <c r="Z12">
        <f t="shared" si="4"/>
        <v>-5378731.7815603586</v>
      </c>
      <c r="AA12" s="77">
        <f t="shared" si="5"/>
        <v>-198920.21771061886</v>
      </c>
      <c r="AC12" s="77">
        <f t="shared" si="6"/>
        <v>-132744.04571602115</v>
      </c>
    </row>
    <row r="13" spans="1:30">
      <c r="A13" s="75">
        <v>44876</v>
      </c>
      <c r="B13">
        <v>148.678192</v>
      </c>
      <c r="C13">
        <v>37.033653000000001</v>
      </c>
      <c r="D13">
        <v>12.986425000000001</v>
      </c>
      <c r="E13">
        <v>244.24980199999999</v>
      </c>
      <c r="G13">
        <f t="shared" si="1"/>
        <v>-9.4856480363978424E-3</v>
      </c>
      <c r="H13">
        <f t="shared" si="0"/>
        <v>-1.6922689209190267E-2</v>
      </c>
      <c r="I13">
        <f t="shared" si="0"/>
        <v>-2.0209025963650595E-2</v>
      </c>
      <c r="J13">
        <f t="shared" si="0"/>
        <v>-2.2500001862846952E-2</v>
      </c>
      <c r="K13" s="53">
        <f t="shared" si="2"/>
        <v>-69117.365072085653</v>
      </c>
      <c r="M13" s="47">
        <v>44879</v>
      </c>
      <c r="N13">
        <v>4.6469158178922998E-2</v>
      </c>
      <c r="O13">
        <v>4.3393640215791E-2</v>
      </c>
      <c r="P13">
        <v>3.9988719882986502E-2</v>
      </c>
      <c r="Q13">
        <v>3.7869246611919399E-2</v>
      </c>
      <c r="R13">
        <v>3.6626618813038601E-2</v>
      </c>
      <c r="S13">
        <v>3.5792760962374902E-2</v>
      </c>
      <c r="T13">
        <v>3.5245884267168501E-2</v>
      </c>
      <c r="U13">
        <v>3.49497837557807E-2</v>
      </c>
      <c r="V13">
        <v>3.4824985866045703E-2</v>
      </c>
      <c r="W13">
        <v>3.48045622008442E-2</v>
      </c>
      <c r="Y13">
        <f t="shared" si="3"/>
        <v>8.2317012461473826</v>
      </c>
      <c r="Z13">
        <f t="shared" si="4"/>
        <v>-5179811.5638497397</v>
      </c>
      <c r="AA13" s="77">
        <f t="shared" si="5"/>
        <v>673792.3203408327</v>
      </c>
      <c r="AC13" s="77">
        <f t="shared" si="6"/>
        <v>604674.95526874706</v>
      </c>
    </row>
    <row r="14" spans="1:30">
      <c r="A14" s="46">
        <v>44879</v>
      </c>
      <c r="B14">
        <v>147.26788300000001</v>
      </c>
      <c r="C14">
        <v>36.406944000000003</v>
      </c>
      <c r="D14">
        <v>12.723981999999999</v>
      </c>
      <c r="E14">
        <v>238.75418099999999</v>
      </c>
      <c r="G14">
        <f t="shared" si="1"/>
        <v>1.1869329309228904E-2</v>
      </c>
      <c r="H14">
        <f t="shared" si="0"/>
        <v>-1.5888727161501581E-3</v>
      </c>
      <c r="I14">
        <f t="shared" si="0"/>
        <v>1.7069656338715378E-2</v>
      </c>
      <c r="J14">
        <f t="shared" si="0"/>
        <v>1.7387381375324473E-3</v>
      </c>
      <c r="K14" s="53">
        <f t="shared" si="2"/>
        <v>29088.851069326571</v>
      </c>
      <c r="M14" s="47">
        <v>44880</v>
      </c>
      <c r="N14">
        <v>4.6294426629588201E-2</v>
      </c>
      <c r="O14">
        <v>4.2710493178171501E-2</v>
      </c>
      <c r="P14">
        <v>3.90911750019333E-2</v>
      </c>
      <c r="Q14">
        <v>3.6978935709946002E-2</v>
      </c>
      <c r="R14">
        <v>3.5781951977953801E-2</v>
      </c>
      <c r="S14">
        <v>3.4988824853976898E-2</v>
      </c>
      <c r="T14">
        <v>3.4472522145902199E-2</v>
      </c>
      <c r="U14">
        <v>3.4196500025515102E-2</v>
      </c>
      <c r="V14">
        <v>3.4079111658184703E-2</v>
      </c>
      <c r="W14">
        <v>3.4051635771138899E-2</v>
      </c>
      <c r="Y14">
        <f t="shared" si="3"/>
        <v>8.2650749833937915</v>
      </c>
      <c r="Z14">
        <f t="shared" si="4"/>
        <v>-5853603.8841905724</v>
      </c>
      <c r="AA14" s="77">
        <f t="shared" si="5"/>
        <v>1047392.2323895823</v>
      </c>
      <c r="AC14" s="77">
        <f t="shared" si="6"/>
        <v>1076481.0834589088</v>
      </c>
    </row>
    <row r="15" spans="1:30">
      <c r="A15" s="46">
        <v>44880</v>
      </c>
      <c r="B15">
        <v>149.01585399999999</v>
      </c>
      <c r="C15">
        <v>36.349097999999998</v>
      </c>
      <c r="D15">
        <v>12.941176</v>
      </c>
      <c r="E15">
        <v>239.16931199999999</v>
      </c>
      <c r="G15">
        <f t="shared" si="1"/>
        <v>-8.3311269685438782E-3</v>
      </c>
      <c r="H15">
        <f t="shared" si="0"/>
        <v>-9.0186557036434634E-3</v>
      </c>
      <c r="I15">
        <f t="shared" si="0"/>
        <v>-2.7972032835346661E-2</v>
      </c>
      <c r="J15">
        <f t="shared" si="0"/>
        <v>1.8235031758588871E-3</v>
      </c>
      <c r="K15" s="53">
        <f t="shared" si="2"/>
        <v>-43498.312331675115</v>
      </c>
      <c r="M15" s="47">
        <v>44881</v>
      </c>
      <c r="N15">
        <v>4.6416413472937401E-2</v>
      </c>
      <c r="O15">
        <v>4.2688646260285901E-2</v>
      </c>
      <c r="P15">
        <v>3.8758513810567503E-2</v>
      </c>
      <c r="Q15">
        <v>3.6447602139028E-2</v>
      </c>
      <c r="R15">
        <v>3.5108382505683502E-2</v>
      </c>
      <c r="S15">
        <v>3.4146768397586201E-2</v>
      </c>
      <c r="T15">
        <v>3.3470728223026297E-2</v>
      </c>
      <c r="U15">
        <v>3.30780593279206E-2</v>
      </c>
      <c r="V15">
        <v>3.2885188741315401E-2</v>
      </c>
      <c r="W15">
        <v>3.2815700209172002E-2</v>
      </c>
      <c r="Y15">
        <f t="shared" si="3"/>
        <v>8.3038102638929949</v>
      </c>
      <c r="Z15">
        <f t="shared" si="4"/>
        <v>-6900996.1165801547</v>
      </c>
      <c r="AA15" s="77">
        <f t="shared" si="5"/>
        <v>-741130.63197117113</v>
      </c>
      <c r="AC15" s="77">
        <f t="shared" si="6"/>
        <v>-784628.94430284621</v>
      </c>
    </row>
    <row r="16" spans="1:30">
      <c r="A16" s="46">
        <v>44881</v>
      </c>
      <c r="B16">
        <v>147.774384</v>
      </c>
      <c r="C16">
        <v>36.021278000000002</v>
      </c>
      <c r="D16">
        <v>12.579185000000001</v>
      </c>
      <c r="E16">
        <v>239.60543799999999</v>
      </c>
      <c r="G16">
        <f t="shared" si="1"/>
        <v>1.297138887075322E-2</v>
      </c>
      <c r="H16">
        <f t="shared" si="0"/>
        <v>-5.0856885199909163E-3</v>
      </c>
      <c r="I16">
        <f t="shared" si="0"/>
        <v>7.194424758041329E-4</v>
      </c>
      <c r="J16">
        <f t="shared" si="0"/>
        <v>-2.0684004676052581E-4</v>
      </c>
      <c r="K16" s="53">
        <f t="shared" si="2"/>
        <v>8398.3027798059102</v>
      </c>
      <c r="M16" s="47">
        <v>44882</v>
      </c>
      <c r="N16">
        <v>4.6958654396669998E-2</v>
      </c>
      <c r="O16">
        <v>4.3640933014433801E-2</v>
      </c>
      <c r="P16">
        <v>3.9719753856561499E-2</v>
      </c>
      <c r="Q16">
        <v>3.7350249880049202E-2</v>
      </c>
      <c r="R16">
        <v>3.5971970095515102E-2</v>
      </c>
      <c r="S16">
        <v>3.4972570633185401E-2</v>
      </c>
      <c r="T16">
        <v>3.4279148074123099E-2</v>
      </c>
      <c r="U16">
        <v>3.3900182955659101E-2</v>
      </c>
      <c r="V16">
        <v>3.3720963979136903E-2</v>
      </c>
      <c r="W16">
        <v>3.3635011724754298E-2</v>
      </c>
      <c r="Y16">
        <f t="shared" si="3"/>
        <v>8.2672787407139712</v>
      </c>
      <c r="Z16">
        <f t="shared" si="4"/>
        <v>-6159865.4846089836</v>
      </c>
      <c r="AA16" s="77">
        <f t="shared" si="5"/>
        <v>-477627.42664549872</v>
      </c>
      <c r="AC16" s="77">
        <f t="shared" si="6"/>
        <v>-469229.12386569282</v>
      </c>
    </row>
    <row r="17" spans="1:29">
      <c r="A17" s="46">
        <v>44882</v>
      </c>
      <c r="B17">
        <v>149.69122300000001</v>
      </c>
      <c r="C17">
        <v>35.838085</v>
      </c>
      <c r="D17">
        <v>12.588234999999999</v>
      </c>
      <c r="E17">
        <v>239.55587800000001</v>
      </c>
      <c r="G17">
        <f t="shared" si="1"/>
        <v>3.7818917412411057E-3</v>
      </c>
      <c r="H17">
        <f t="shared" si="0"/>
        <v>5.3817049655413562E-4</v>
      </c>
      <c r="I17">
        <f t="shared" si="0"/>
        <v>5.7512431250290597E-3</v>
      </c>
      <c r="J17">
        <f t="shared" si="0"/>
        <v>-1.9033680317374069E-3</v>
      </c>
      <c r="K17" s="53">
        <f t="shared" si="2"/>
        <v>8167.9373310868941</v>
      </c>
      <c r="M17" s="47">
        <v>44883</v>
      </c>
      <c r="N17">
        <v>4.7462065626951801E-2</v>
      </c>
      <c r="O17">
        <v>4.4304533942044401E-2</v>
      </c>
      <c r="P17">
        <v>4.04859083229114E-2</v>
      </c>
      <c r="Q17">
        <v>3.8122781426392499E-2</v>
      </c>
      <c r="R17">
        <v>3.6756166031354301E-2</v>
      </c>
      <c r="S17">
        <v>3.5699745649075999E-2</v>
      </c>
      <c r="T17">
        <v>3.4918656024732701E-2</v>
      </c>
      <c r="U17">
        <v>3.4471887442315399E-2</v>
      </c>
      <c r="V17">
        <v>3.4250341084707599E-2</v>
      </c>
      <c r="W17">
        <v>3.4144280736261898E-2</v>
      </c>
      <c r="Y17">
        <f t="shared" si="3"/>
        <v>8.2399586855164468</v>
      </c>
      <c r="Z17">
        <f t="shared" si="4"/>
        <v>-5682238.0579634849</v>
      </c>
      <c r="AA17" s="77">
        <f t="shared" si="5"/>
        <v>-128552.1919498546</v>
      </c>
      <c r="AC17" s="77">
        <f t="shared" si="6"/>
        <v>-120384.25461876771</v>
      </c>
    </row>
    <row r="18" spans="1:29">
      <c r="A18" s="46">
        <v>44883</v>
      </c>
      <c r="B18">
        <v>150.257339</v>
      </c>
      <c r="C18">
        <v>35.857371999999998</v>
      </c>
      <c r="D18">
        <v>12.660633000000001</v>
      </c>
      <c r="E18">
        <v>239.09991500000001</v>
      </c>
      <c r="G18">
        <f t="shared" si="1"/>
        <v>-2.168023220483084E-2</v>
      </c>
      <c r="H18">
        <f t="shared" si="0"/>
        <v>3.2265610541675205E-3</v>
      </c>
      <c r="I18">
        <f t="shared" si="0"/>
        <v>-2.8591777362159121E-3</v>
      </c>
      <c r="J18">
        <f t="shared" si="0"/>
        <v>3.4409171580005449E-3</v>
      </c>
      <c r="K18" s="53">
        <f t="shared" si="2"/>
        <v>-17871.931728878688</v>
      </c>
      <c r="M18" s="47">
        <v>44886</v>
      </c>
      <c r="N18">
        <v>4.7790991883778701E-2</v>
      </c>
      <c r="O18">
        <v>4.4538388422152402E-2</v>
      </c>
      <c r="P18">
        <v>4.06729927315485E-2</v>
      </c>
      <c r="Q18">
        <v>3.8337562554373698E-2</v>
      </c>
      <c r="R18">
        <v>3.6921682676873603E-2</v>
      </c>
      <c r="S18">
        <v>3.5823811427470001E-2</v>
      </c>
      <c r="T18">
        <v>3.50359085410622E-2</v>
      </c>
      <c r="U18">
        <v>3.4605443010586601E-2</v>
      </c>
      <c r="V18">
        <v>3.4398436192494303E-2</v>
      </c>
      <c r="W18">
        <v>3.4285654887523803E-2</v>
      </c>
      <c r="Y18">
        <f t="shared" si="3"/>
        <v>8.2332581285335387</v>
      </c>
      <c r="Z18">
        <f t="shared" si="4"/>
        <v>-5553685.8660136303</v>
      </c>
      <c r="AA18" s="77">
        <f t="shared" si="5"/>
        <v>823657.85497016087</v>
      </c>
      <c r="AC18" s="77">
        <f t="shared" si="6"/>
        <v>805785.92324128223</v>
      </c>
    </row>
    <row r="19" spans="1:29">
      <c r="A19" s="46">
        <v>44886</v>
      </c>
      <c r="B19">
        <v>146.99972500000001</v>
      </c>
      <c r="C19">
        <v>35.973067999999998</v>
      </c>
      <c r="D19">
        <v>12.624434000000001</v>
      </c>
      <c r="E19">
        <v>239.92263800000001</v>
      </c>
      <c r="G19">
        <f t="shared" si="1"/>
        <v>1.4661129468099388E-2</v>
      </c>
      <c r="H19">
        <f t="shared" si="0"/>
        <v>4.8245537467086486E-3</v>
      </c>
      <c r="I19">
        <f t="shared" si="0"/>
        <v>8.6021282221444562E-3</v>
      </c>
      <c r="J19">
        <f t="shared" si="0"/>
        <v>1.2311451827234254E-2</v>
      </c>
      <c r="K19" s="53">
        <f t="shared" si="2"/>
        <v>40399.263264186746</v>
      </c>
      <c r="M19" s="47">
        <v>44887</v>
      </c>
      <c r="N19">
        <v>4.79483632909335E-2</v>
      </c>
      <c r="O19">
        <v>4.4183715013467899E-2</v>
      </c>
      <c r="P19">
        <v>4.0013677248994101E-2</v>
      </c>
      <c r="Q19">
        <v>3.7665406750066903E-2</v>
      </c>
      <c r="R19">
        <v>3.62005293763282E-2</v>
      </c>
      <c r="S19">
        <v>3.5071505065364397E-2</v>
      </c>
      <c r="T19">
        <v>3.4252664860943097E-2</v>
      </c>
      <c r="U19">
        <v>3.3757431649192898E-2</v>
      </c>
      <c r="V19">
        <v>3.3481571578083201E-2</v>
      </c>
      <c r="W19">
        <v>3.3328473405525902E-2</v>
      </c>
      <c r="Y19">
        <f t="shared" si="3"/>
        <v>8.266840544891414</v>
      </c>
      <c r="Z19">
        <f t="shared" si="4"/>
        <v>-6377343.7209837912</v>
      </c>
      <c r="AA19" s="77">
        <f t="shared" si="5"/>
        <v>402325.41530880239</v>
      </c>
      <c r="AC19" s="77">
        <f t="shared" si="6"/>
        <v>442724.67857298913</v>
      </c>
    </row>
    <row r="20" spans="1:29">
      <c r="A20" s="46">
        <v>44887</v>
      </c>
      <c r="B20">
        <v>149.15490700000001</v>
      </c>
      <c r="C20">
        <v>36.146622000000001</v>
      </c>
      <c r="D20">
        <v>12.733031</v>
      </c>
      <c r="E20">
        <v>242.87643399999999</v>
      </c>
      <c r="G20">
        <f t="shared" si="1"/>
        <v>5.9263353635425897E-3</v>
      </c>
      <c r="H20">
        <f t="shared" si="1"/>
        <v>3.2009353460469292E-3</v>
      </c>
      <c r="I20">
        <f t="shared" si="1"/>
        <v>-2.8429994398034841E-3</v>
      </c>
      <c r="J20">
        <f t="shared" si="1"/>
        <v>1.0406888632101818E-2</v>
      </c>
      <c r="K20" s="53">
        <f t="shared" si="2"/>
        <v>16691.159901887851</v>
      </c>
      <c r="M20" s="47">
        <v>44888</v>
      </c>
      <c r="N20">
        <v>4.7648574404615597E-2</v>
      </c>
      <c r="O20">
        <v>4.3975269292716897E-2</v>
      </c>
      <c r="P20">
        <v>3.9761295823434302E-2</v>
      </c>
      <c r="Q20">
        <v>3.7324417621468403E-2</v>
      </c>
      <c r="R20">
        <v>3.57988991127468E-2</v>
      </c>
      <c r="S20">
        <v>3.4631144095715397E-2</v>
      </c>
      <c r="T20">
        <v>3.3795302923090201E-2</v>
      </c>
      <c r="U20">
        <v>3.33058851513338E-2</v>
      </c>
      <c r="V20">
        <v>3.3037016270502102E-2</v>
      </c>
      <c r="W20">
        <v>3.2872726337201501E-2</v>
      </c>
      <c r="Y20">
        <f t="shared" si="3"/>
        <v>8.284699400910883</v>
      </c>
      <c r="Z20">
        <f t="shared" si="4"/>
        <v>-6779669.1362925936</v>
      </c>
      <c r="AA20" s="77">
        <f t="shared" si="5"/>
        <v>55248.334830692969</v>
      </c>
      <c r="AC20" s="77">
        <f t="shared" si="6"/>
        <v>71939.494732580817</v>
      </c>
    </row>
    <row r="21" spans="1:29">
      <c r="A21" s="46">
        <v>44888</v>
      </c>
      <c r="B21">
        <v>150.038849</v>
      </c>
      <c r="C21">
        <v>36.262324999999997</v>
      </c>
      <c r="D21">
        <v>12.696831</v>
      </c>
      <c r="E21">
        <v>245.404022</v>
      </c>
      <c r="G21">
        <f t="shared" si="1"/>
        <v>-1.9593618716709948E-2</v>
      </c>
      <c r="H21">
        <f t="shared" si="1"/>
        <v>2.3929243367599717E-3</v>
      </c>
      <c r="I21">
        <f t="shared" si="1"/>
        <v>3.5638814126139895E-3</v>
      </c>
      <c r="J21">
        <f t="shared" si="1"/>
        <v>-3.6349444998096114E-4</v>
      </c>
      <c r="K21" s="53">
        <f t="shared" si="2"/>
        <v>-14000.307417316948</v>
      </c>
      <c r="M21" s="47">
        <v>44890</v>
      </c>
      <c r="N21">
        <v>4.7588138782072999E-2</v>
      </c>
      <c r="O21">
        <v>4.3980207392939202E-2</v>
      </c>
      <c r="P21">
        <v>3.9746078965707199E-2</v>
      </c>
      <c r="Q21">
        <v>3.7261317698121701E-2</v>
      </c>
      <c r="R21">
        <v>3.57565726074172E-2</v>
      </c>
      <c r="S21">
        <v>3.4600073738053801E-2</v>
      </c>
      <c r="T21">
        <v>3.3757994536354398E-2</v>
      </c>
      <c r="U21">
        <v>3.3256197353040202E-2</v>
      </c>
      <c r="V21">
        <v>3.2976288309596501E-2</v>
      </c>
      <c r="W21">
        <v>3.2807779293503703E-2</v>
      </c>
      <c r="Y21">
        <f t="shared" si="3"/>
        <v>8.286718856663283</v>
      </c>
      <c r="Z21">
        <f t="shared" si="4"/>
        <v>-6834917.4711232865</v>
      </c>
      <c r="AA21" s="77">
        <f t="shared" si="5"/>
        <v>52094.810182545334</v>
      </c>
      <c r="AC21" s="77">
        <f t="shared" si="6"/>
        <v>38094.50276522839</v>
      </c>
    </row>
    <row r="22" spans="1:29">
      <c r="A22" s="46">
        <v>44890</v>
      </c>
      <c r="B22">
        <v>147.09904499999999</v>
      </c>
      <c r="C22">
        <v>36.349097999999998</v>
      </c>
      <c r="D22">
        <v>12.742081000000001</v>
      </c>
      <c r="E22">
        <v>245.314819</v>
      </c>
      <c r="G22">
        <f t="shared" si="1"/>
        <v>-2.6264269764633807E-2</v>
      </c>
      <c r="H22">
        <f t="shared" si="1"/>
        <v>-2.2281213140419642E-2</v>
      </c>
      <c r="I22">
        <f t="shared" si="1"/>
        <v>-2.4857949027321524E-2</v>
      </c>
      <c r="J22">
        <f t="shared" si="1"/>
        <v>-2.3152457821963068E-2</v>
      </c>
      <c r="K22" s="53">
        <f t="shared" si="2"/>
        <v>-96555.889754338044</v>
      </c>
      <c r="M22" s="47">
        <v>44893</v>
      </c>
      <c r="N22">
        <v>4.76186217948402E-2</v>
      </c>
      <c r="O22">
        <v>4.3913110217465502E-2</v>
      </c>
      <c r="P22">
        <v>3.9715554364832199E-2</v>
      </c>
      <c r="Q22">
        <v>3.72146907118708E-2</v>
      </c>
      <c r="R22">
        <v>3.5671565415240303E-2</v>
      </c>
      <c r="S22">
        <v>3.4519998181468697E-2</v>
      </c>
      <c r="T22">
        <v>3.3695072985649201E-2</v>
      </c>
      <c r="U22">
        <v>3.3192985217481E-2</v>
      </c>
      <c r="V22">
        <v>3.2909186671005598E-2</v>
      </c>
      <c r="W22">
        <v>3.2751069171413197E-2</v>
      </c>
      <c r="Y22">
        <f t="shared" si="3"/>
        <v>8.2893937443743368</v>
      </c>
      <c r="Z22">
        <f t="shared" si="4"/>
        <v>-6887012.2813058319</v>
      </c>
      <c r="AA22" s="77">
        <f t="shared" si="5"/>
        <v>-328984.64615637157</v>
      </c>
      <c r="AC22" s="77">
        <f t="shared" si="6"/>
        <v>-425540.53591070964</v>
      </c>
    </row>
    <row r="23" spans="1:29">
      <c r="A23" s="46">
        <v>44893</v>
      </c>
      <c r="B23">
        <v>143.23559599999999</v>
      </c>
      <c r="C23">
        <v>35.539195999999997</v>
      </c>
      <c r="D23">
        <v>12.425338999999999</v>
      </c>
      <c r="E23">
        <v>239.635178</v>
      </c>
      <c r="G23">
        <f t="shared" si="1"/>
        <v>-2.1148304503860849E-2</v>
      </c>
      <c r="H23">
        <f t="shared" si="1"/>
        <v>3.7982570005241634E-3</v>
      </c>
      <c r="I23">
        <f t="shared" si="1"/>
        <v>1.4567006984678166E-3</v>
      </c>
      <c r="J23">
        <f t="shared" si="1"/>
        <v>-5.9149078688270906E-3</v>
      </c>
      <c r="K23" s="53">
        <f t="shared" si="2"/>
        <v>-21808.254673695959</v>
      </c>
      <c r="M23" s="47">
        <v>44894</v>
      </c>
      <c r="N23">
        <v>4.7583511103188099E-2</v>
      </c>
      <c r="O23">
        <v>4.3920187015608299E-2</v>
      </c>
      <c r="P23">
        <v>3.9741304512150001E-2</v>
      </c>
      <c r="Q23">
        <v>3.7259199273383801E-2</v>
      </c>
      <c r="R23">
        <v>3.5774141282428902E-2</v>
      </c>
      <c r="S23">
        <v>3.4671590568786603E-2</v>
      </c>
      <c r="T23">
        <v>3.3904960839781902E-2</v>
      </c>
      <c r="U23">
        <v>3.3485761348327599E-2</v>
      </c>
      <c r="V23">
        <v>3.3276141681694203E-2</v>
      </c>
      <c r="W23">
        <v>3.3152052494785297E-2</v>
      </c>
      <c r="Y23">
        <f t="shared" si="3"/>
        <v>8.2797346128209099</v>
      </c>
      <c r="Z23">
        <f t="shared" si="4"/>
        <v>-6558027.6351494603</v>
      </c>
      <c r="AA23" s="77">
        <f t="shared" si="5"/>
        <v>468932.81712342985</v>
      </c>
      <c r="AC23" s="77">
        <f t="shared" si="6"/>
        <v>447124.5624497339</v>
      </c>
    </row>
    <row r="24" spans="1:29">
      <c r="A24" s="46">
        <v>44894</v>
      </c>
      <c r="B24">
        <v>140.20640599999999</v>
      </c>
      <c r="C24">
        <v>35.674182999999999</v>
      </c>
      <c r="D24">
        <v>12.443439</v>
      </c>
      <c r="E24">
        <v>238.217758</v>
      </c>
      <c r="G24">
        <f t="shared" si="1"/>
        <v>4.8593863821029704E-2</v>
      </c>
      <c r="H24">
        <f t="shared" si="1"/>
        <v>2.2972859672778068E-2</v>
      </c>
      <c r="I24">
        <f t="shared" si="1"/>
        <v>1.0909042106446609E-2</v>
      </c>
      <c r="J24">
        <f t="shared" si="1"/>
        <v>6.1623554529465441E-2</v>
      </c>
      <c r="K24" s="53">
        <f t="shared" si="2"/>
        <v>144099.32012971982</v>
      </c>
      <c r="M24" s="47">
        <v>44895</v>
      </c>
      <c r="N24">
        <v>4.7100359584409598E-2</v>
      </c>
      <c r="O24">
        <v>4.29036325204116E-2</v>
      </c>
      <c r="P24">
        <v>3.8629974953527102E-2</v>
      </c>
      <c r="Q24">
        <v>3.6218539029861503E-2</v>
      </c>
      <c r="R24">
        <v>3.4852633830677798E-2</v>
      </c>
      <c r="S24">
        <v>3.3932123910644499E-2</v>
      </c>
      <c r="T24">
        <v>3.3311324466784198E-2</v>
      </c>
      <c r="U24">
        <v>3.2941710014027598E-2</v>
      </c>
      <c r="V24">
        <v>3.2749042886612602E-2</v>
      </c>
      <c r="W24">
        <v>3.2675070518216699E-2</v>
      </c>
      <c r="Y24">
        <f t="shared" si="3"/>
        <v>8.3096684915946959</v>
      </c>
      <c r="Z24">
        <f t="shared" si="4"/>
        <v>-7026960.4522728901</v>
      </c>
      <c r="AA24" s="77">
        <f t="shared" si="5"/>
        <v>1490231.2089739796</v>
      </c>
      <c r="AC24" s="77">
        <f t="shared" si="6"/>
        <v>1634330.5291036994</v>
      </c>
    </row>
    <row r="25" spans="1:29">
      <c r="A25" s="46">
        <v>44895</v>
      </c>
      <c r="B25">
        <v>147.019577</v>
      </c>
      <c r="C25">
        <v>36.493721000000001</v>
      </c>
      <c r="D25">
        <v>12.579185000000001</v>
      </c>
      <c r="E25">
        <v>252.897583</v>
      </c>
      <c r="G25">
        <f t="shared" si="1"/>
        <v>1.8915236030097038E-3</v>
      </c>
      <c r="H25">
        <f t="shared" si="1"/>
        <v>-2.8700663327809295E-2</v>
      </c>
      <c r="I25">
        <f t="shared" si="1"/>
        <v>1.2949646578852336E-2</v>
      </c>
      <c r="J25">
        <f t="shared" si="1"/>
        <v>-1.7637970071069375E-3</v>
      </c>
      <c r="K25" s="53">
        <f t="shared" si="2"/>
        <v>-15623.290153054193</v>
      </c>
      <c r="M25" s="47">
        <v>44896</v>
      </c>
      <c r="N25">
        <v>4.6487711358085097E-2</v>
      </c>
      <c r="O25">
        <v>4.1959943696910598E-2</v>
      </c>
      <c r="P25">
        <v>3.7470633511671299E-2</v>
      </c>
      <c r="Q25">
        <v>3.4932245845906297E-2</v>
      </c>
      <c r="R25">
        <v>3.3504216957030597E-2</v>
      </c>
      <c r="S25">
        <v>3.2467226489892198E-2</v>
      </c>
      <c r="T25">
        <v>3.1729791879062802E-2</v>
      </c>
      <c r="U25">
        <v>3.1296367385071001E-2</v>
      </c>
      <c r="V25">
        <v>3.1079852084812599E-2</v>
      </c>
      <c r="W25">
        <v>3.10026727628358E-2</v>
      </c>
      <c r="Y25">
        <f t="shared" si="3"/>
        <v>8.3748705577112652</v>
      </c>
      <c r="Z25">
        <f t="shared" si="4"/>
        <v>-8517191.6612468697</v>
      </c>
      <c r="AA25" s="77">
        <f t="shared" si="5"/>
        <v>188892.46180596203</v>
      </c>
      <c r="AC25" s="77">
        <f t="shared" si="6"/>
        <v>173269.17165290783</v>
      </c>
    </row>
    <row r="26" spans="1:29">
      <c r="A26" s="46">
        <v>44896</v>
      </c>
      <c r="B26">
        <v>147.29766799999999</v>
      </c>
      <c r="C26">
        <v>35.446326999999997</v>
      </c>
      <c r="D26">
        <v>12.742081000000001</v>
      </c>
      <c r="E26">
        <v>252.45152300000001</v>
      </c>
      <c r="G26">
        <f t="shared" si="1"/>
        <v>-3.3711735341255267E-3</v>
      </c>
      <c r="H26">
        <f t="shared" si="1"/>
        <v>-1.2858962791828743E-2</v>
      </c>
      <c r="I26">
        <f t="shared" si="1"/>
        <v>-1.5624920293631828E-2</v>
      </c>
      <c r="J26">
        <f t="shared" si="1"/>
        <v>1.2958250206318578E-3</v>
      </c>
      <c r="K26" s="53">
        <f t="shared" si="2"/>
        <v>-30559.23159895424</v>
      </c>
      <c r="M26" s="47">
        <v>44897</v>
      </c>
      <c r="N26">
        <v>4.6855572130114202E-2</v>
      </c>
      <c r="O26">
        <v>4.2123815184977903E-2</v>
      </c>
      <c r="P26">
        <v>3.7342220984246201E-2</v>
      </c>
      <c r="Q26">
        <v>3.4702498322565598E-2</v>
      </c>
      <c r="R26">
        <v>3.3216424485258599E-2</v>
      </c>
      <c r="S26">
        <v>3.22049936810637E-2</v>
      </c>
      <c r="T26">
        <v>3.1519523038041598E-2</v>
      </c>
      <c r="U26">
        <v>3.1110474513148901E-2</v>
      </c>
      <c r="V26">
        <v>3.0891020077843501E-2</v>
      </c>
      <c r="W26">
        <v>3.0792161104959501E-2</v>
      </c>
      <c r="Y26">
        <f t="shared" si="3"/>
        <v>8.3830455172147946</v>
      </c>
      <c r="Z26">
        <f t="shared" si="4"/>
        <v>-8706084.1230528317</v>
      </c>
      <c r="AA26" s="77">
        <f t="shared" si="5"/>
        <v>-920348.83588807937</v>
      </c>
      <c r="AC26" s="77">
        <f t="shared" si="6"/>
        <v>-950908.06748703355</v>
      </c>
    </row>
    <row r="27" spans="1:29">
      <c r="A27" s="46">
        <v>44897</v>
      </c>
      <c r="B27">
        <v>146.80110199999999</v>
      </c>
      <c r="C27">
        <v>34.990524000000001</v>
      </c>
      <c r="D27">
        <v>12.542987</v>
      </c>
      <c r="E27">
        <v>252.77865600000001</v>
      </c>
      <c r="G27">
        <f t="shared" si="1"/>
        <v>-7.9832643218167298E-3</v>
      </c>
      <c r="H27">
        <f t="shared" si="1"/>
        <v>-4.4622995643049057E-2</v>
      </c>
      <c r="I27">
        <f t="shared" si="1"/>
        <v>-3.4632101587923181E-2</v>
      </c>
      <c r="J27">
        <f t="shared" si="1"/>
        <v>-1.8900583125182946E-2</v>
      </c>
      <c r="K27" s="53">
        <f t="shared" si="2"/>
        <v>-106138.94467797191</v>
      </c>
      <c r="M27" s="47">
        <v>44900</v>
      </c>
      <c r="N27">
        <v>4.7636141649436102E-2</v>
      </c>
      <c r="O27">
        <v>4.3232244490612998E-2</v>
      </c>
      <c r="P27">
        <v>3.85133492291065E-2</v>
      </c>
      <c r="Q27">
        <v>3.5915359122177901E-2</v>
      </c>
      <c r="R27">
        <v>3.43840249261263E-2</v>
      </c>
      <c r="S27">
        <v>3.3330731045163299E-2</v>
      </c>
      <c r="T27">
        <v>3.2613540271116299E-2</v>
      </c>
      <c r="U27">
        <v>3.2168464087008998E-2</v>
      </c>
      <c r="V27">
        <v>3.1911407508950801E-2</v>
      </c>
      <c r="W27">
        <v>3.1778184705839402E-2</v>
      </c>
      <c r="Y27">
        <f t="shared" si="3"/>
        <v>8.3356147250860584</v>
      </c>
      <c r="Z27">
        <f t="shared" si="4"/>
        <v>-7785735.2871647524</v>
      </c>
      <c r="AA27" s="77">
        <f t="shared" si="5"/>
        <v>958393.73726931866</v>
      </c>
      <c r="AC27" s="77">
        <f t="shared" si="6"/>
        <v>852254.79259134678</v>
      </c>
    </row>
    <row r="28" spans="1:29">
      <c r="A28" s="46">
        <v>44900</v>
      </c>
      <c r="B28">
        <v>145.62915000000001</v>
      </c>
      <c r="C28">
        <v>33.429141999999999</v>
      </c>
      <c r="D28">
        <v>12.108597</v>
      </c>
      <c r="E28">
        <v>248.000992</v>
      </c>
      <c r="G28">
        <f t="shared" si="1"/>
        <v>-2.5369989456094588E-2</v>
      </c>
      <c r="H28">
        <f t="shared" si="1"/>
        <v>-4.2645814840237217E-2</v>
      </c>
      <c r="I28">
        <f t="shared" si="1"/>
        <v>-7.4738634046537245E-3</v>
      </c>
      <c r="J28">
        <f t="shared" si="1"/>
        <v>-2.0303830075002249E-2</v>
      </c>
      <c r="K28" s="53">
        <f t="shared" si="2"/>
        <v>-95793.49777598778</v>
      </c>
      <c r="M28" s="47">
        <v>44901</v>
      </c>
      <c r="N28">
        <v>4.7380595159080899E-2</v>
      </c>
      <c r="O28">
        <v>4.2875246035348501E-2</v>
      </c>
      <c r="P28">
        <v>3.8133389495011098E-2</v>
      </c>
      <c r="Q28">
        <v>3.5429258408088499E-2</v>
      </c>
      <c r="R28">
        <v>3.3825188135350397E-2</v>
      </c>
      <c r="S28">
        <v>3.2643525159185997E-2</v>
      </c>
      <c r="T28">
        <v>3.1778419277060301E-2</v>
      </c>
      <c r="U28">
        <v>3.1209631166775199E-2</v>
      </c>
      <c r="V28">
        <v>3.0861464762635599E-2</v>
      </c>
      <c r="W28">
        <v>3.0670516026566501E-2</v>
      </c>
      <c r="Y28">
        <f t="shared" si="3"/>
        <v>8.3708037697853328</v>
      </c>
      <c r="Z28">
        <f t="shared" si="4"/>
        <v>-8744129.024434071</v>
      </c>
      <c r="AA28" s="77">
        <f t="shared" si="5"/>
        <v>790221.37588315457</v>
      </c>
      <c r="AC28" s="77">
        <f t="shared" si="6"/>
        <v>694427.87810716685</v>
      </c>
    </row>
    <row r="29" spans="1:29">
      <c r="A29" s="46">
        <v>44901</v>
      </c>
      <c r="B29">
        <v>141.93454</v>
      </c>
      <c r="C29">
        <v>32.003529</v>
      </c>
      <c r="D29">
        <v>12.018098999999999</v>
      </c>
      <c r="E29">
        <v>242.965622</v>
      </c>
      <c r="G29">
        <f t="shared" si="1"/>
        <v>-1.3784932124344063E-2</v>
      </c>
      <c r="H29">
        <f t="shared" si="1"/>
        <v>-7.8789436002510982E-3</v>
      </c>
      <c r="I29">
        <f t="shared" si="1"/>
        <v>-1.3554140301223927E-2</v>
      </c>
      <c r="J29">
        <f t="shared" si="1"/>
        <v>-3.0596633131908524E-3</v>
      </c>
      <c r="K29" s="53">
        <f t="shared" si="2"/>
        <v>-38277.679339009941</v>
      </c>
      <c r="M29" s="47">
        <v>44902</v>
      </c>
      <c r="N29">
        <v>4.6929456798435999E-2</v>
      </c>
      <c r="O29">
        <v>4.2014693638844899E-2</v>
      </c>
      <c r="P29">
        <v>3.7203321529869098E-2</v>
      </c>
      <c r="Q29">
        <v>3.4472434702027502E-2</v>
      </c>
      <c r="R29">
        <v>3.28437657366503E-2</v>
      </c>
      <c r="S29">
        <v>3.1652365120523399E-2</v>
      </c>
      <c r="T29">
        <v>3.0805582884173201E-2</v>
      </c>
      <c r="U29">
        <v>3.0283803018058199E-2</v>
      </c>
      <c r="V29">
        <v>2.9986892805010799E-2</v>
      </c>
      <c r="W29">
        <v>2.98304576811813E-2</v>
      </c>
      <c r="Y29">
        <f t="shared" si="3"/>
        <v>8.4111480381859813</v>
      </c>
      <c r="Z29">
        <f t="shared" si="4"/>
        <v>-9534350.4003172256</v>
      </c>
      <c r="AA29" s="77">
        <f t="shared" si="5"/>
        <v>-894429.26425679587</v>
      </c>
      <c r="AC29" s="77">
        <f t="shared" si="6"/>
        <v>-932706.94359580579</v>
      </c>
    </row>
    <row r="30" spans="1:29">
      <c r="A30" s="46">
        <v>44902</v>
      </c>
      <c r="B30">
        <v>139.977982</v>
      </c>
      <c r="C30">
        <v>31.751374999999999</v>
      </c>
      <c r="D30">
        <v>11.855204000000001</v>
      </c>
      <c r="E30">
        <v>242.222229</v>
      </c>
      <c r="G30">
        <f t="shared" si="1"/>
        <v>1.2132750992223995E-2</v>
      </c>
      <c r="H30">
        <f t="shared" si="1"/>
        <v>-9.1630362464617532E-3</v>
      </c>
      <c r="I30">
        <f t="shared" si="1"/>
        <v>1.5266713250989827E-3</v>
      </c>
      <c r="J30">
        <f t="shared" si="1"/>
        <v>1.2399303781487347E-2</v>
      </c>
      <c r="K30" s="53">
        <f t="shared" si="2"/>
        <v>16895.689852348572</v>
      </c>
      <c r="M30" s="47">
        <v>44903</v>
      </c>
      <c r="N30">
        <v>4.7256969073554998E-2</v>
      </c>
      <c r="O30">
        <v>4.2558708258042803E-2</v>
      </c>
      <c r="P30">
        <v>3.7890403211750898E-2</v>
      </c>
      <c r="Q30">
        <v>3.5287190629309503E-2</v>
      </c>
      <c r="R30">
        <v>3.37458038260572E-2</v>
      </c>
      <c r="S30">
        <v>3.2591057938521198E-2</v>
      </c>
      <c r="T30">
        <v>3.1761914019188903E-2</v>
      </c>
      <c r="U30">
        <v>3.1259677279217503E-2</v>
      </c>
      <c r="V30">
        <v>3.0975445453356499E-2</v>
      </c>
      <c r="W30">
        <v>3.0814416618712301E-2</v>
      </c>
      <c r="Y30">
        <f t="shared" si="3"/>
        <v>8.3711865631894966</v>
      </c>
      <c r="Z30">
        <f t="shared" si="4"/>
        <v>-8639921.1360604297</v>
      </c>
      <c r="AA30" s="77">
        <f t="shared" si="5"/>
        <v>-719134.65893828031</v>
      </c>
      <c r="AC30" s="77">
        <f t="shared" si="6"/>
        <v>-702238.96908593178</v>
      </c>
    </row>
    <row r="31" spans="1:29">
      <c r="A31" s="46">
        <v>44903</v>
      </c>
      <c r="B31">
        <v>141.6763</v>
      </c>
      <c r="C31">
        <v>31.460436000000001</v>
      </c>
      <c r="D31">
        <v>11.873303</v>
      </c>
      <c r="E31">
        <v>245.225616</v>
      </c>
      <c r="G31">
        <f t="shared" si="1"/>
        <v>-3.4349358361278615E-3</v>
      </c>
      <c r="H31">
        <f t="shared" si="1"/>
        <v>-1.8494340002154219E-3</v>
      </c>
      <c r="I31">
        <f t="shared" si="1"/>
        <v>4.5732009028995879E-3</v>
      </c>
      <c r="J31">
        <f t="shared" si="1"/>
        <v>-8.0033074521872472E-3</v>
      </c>
      <c r="K31" s="53">
        <f t="shared" si="2"/>
        <v>-8714.4763856309419</v>
      </c>
      <c r="M31" s="47">
        <v>44904</v>
      </c>
      <c r="N31">
        <v>4.73731216278796E-2</v>
      </c>
      <c r="O31">
        <v>4.2739574489392897E-2</v>
      </c>
      <c r="P31">
        <v>3.8219571882089597E-2</v>
      </c>
      <c r="Q31">
        <v>3.5743481565790498E-2</v>
      </c>
      <c r="R31">
        <v>3.4281512357247697E-2</v>
      </c>
      <c r="S31">
        <v>3.3213607495117398E-2</v>
      </c>
      <c r="T31">
        <v>3.2463537837001802E-2</v>
      </c>
      <c r="U31">
        <v>3.2015018464567897E-2</v>
      </c>
      <c r="V31">
        <v>3.17672104270195E-2</v>
      </c>
      <c r="W31">
        <v>3.1635109148399398E-2</v>
      </c>
      <c r="Y31">
        <f t="shared" si="3"/>
        <v>8.3429603866498709</v>
      </c>
      <c r="Z31">
        <f t="shared" si="4"/>
        <v>-7920786.4771221494</v>
      </c>
      <c r="AA31" s="77">
        <f t="shared" si="5"/>
        <v>-346121.97276311368</v>
      </c>
      <c r="AC31" s="77">
        <f t="shared" si="6"/>
        <v>-354836.44914874464</v>
      </c>
    </row>
    <row r="32" spans="1:29">
      <c r="A32" s="46">
        <v>44904</v>
      </c>
      <c r="B32">
        <v>141.189651</v>
      </c>
      <c r="C32">
        <v>31.402252000000001</v>
      </c>
      <c r="D32">
        <v>11.927602</v>
      </c>
      <c r="E32">
        <v>243.26300000000001</v>
      </c>
      <c r="G32">
        <f t="shared" si="1"/>
        <v>1.6389919399970809E-2</v>
      </c>
      <c r="H32">
        <f t="shared" si="1"/>
        <v>1.0809033696054682E-2</v>
      </c>
      <c r="I32">
        <f t="shared" si="1"/>
        <v>2.1244253455136919E-2</v>
      </c>
      <c r="J32">
        <f t="shared" si="1"/>
        <v>2.8889226886127384E-2</v>
      </c>
      <c r="K32" s="53">
        <f t="shared" si="2"/>
        <v>77332.433437289787</v>
      </c>
      <c r="M32" s="47">
        <v>44907</v>
      </c>
      <c r="N32">
        <v>4.7708584788169299E-2</v>
      </c>
      <c r="O32">
        <v>4.3181902082141399E-2</v>
      </c>
      <c r="P32">
        <v>3.8737108784919497E-2</v>
      </c>
      <c r="Q32">
        <v>3.6247626688206601E-2</v>
      </c>
      <c r="R32">
        <v>3.4754415507957902E-2</v>
      </c>
      <c r="S32">
        <v>3.3625742830536702E-2</v>
      </c>
      <c r="T32">
        <v>3.2824078956927398E-2</v>
      </c>
      <c r="U32">
        <v>3.2359211269449101E-2</v>
      </c>
      <c r="V32">
        <v>3.2120034330407797E-2</v>
      </c>
      <c r="W32">
        <v>3.2009771015632599E-2</v>
      </c>
      <c r="Y32">
        <f t="shared" si="3"/>
        <v>8.325441824751632</v>
      </c>
      <c r="Z32">
        <f t="shared" si="4"/>
        <v>-7574664.5043590358</v>
      </c>
      <c r="AA32" s="77">
        <f t="shared" si="5"/>
        <v>1032315.9300311795</v>
      </c>
      <c r="AC32" s="77">
        <f t="shared" si="6"/>
        <v>1109648.3634684691</v>
      </c>
    </row>
    <row r="33" spans="1:29">
      <c r="A33" s="46">
        <v>44907</v>
      </c>
      <c r="B33">
        <v>143.503738</v>
      </c>
      <c r="C33">
        <v>31.741679999999999</v>
      </c>
      <c r="D33">
        <v>12.180994999999999</v>
      </c>
      <c r="E33">
        <v>250.29068000000001</v>
      </c>
      <c r="G33">
        <f t="shared" si="1"/>
        <v>6.7825968407875248E-3</v>
      </c>
      <c r="H33">
        <f t="shared" si="1"/>
        <v>6.1118378107272164E-4</v>
      </c>
      <c r="I33">
        <f t="shared" si="1"/>
        <v>8.1724029933516462E-3</v>
      </c>
      <c r="J33">
        <f t="shared" si="1"/>
        <v>1.7464741395884165E-2</v>
      </c>
      <c r="K33" s="53">
        <f t="shared" si="2"/>
        <v>33030.925011096057</v>
      </c>
      <c r="M33" s="47">
        <v>44908</v>
      </c>
      <c r="N33">
        <v>4.6590160889340898E-2</v>
      </c>
      <c r="O33">
        <v>4.1570348884885602E-2</v>
      </c>
      <c r="P33">
        <v>3.7231500353731399E-2</v>
      </c>
      <c r="Q33">
        <v>3.4840041172774602E-2</v>
      </c>
      <c r="R33">
        <v>3.3443540105664797E-2</v>
      </c>
      <c r="S33">
        <v>3.2367390601276101E-2</v>
      </c>
      <c r="T33">
        <v>3.1601554682319302E-2</v>
      </c>
      <c r="U33">
        <v>3.1182272864170999E-2</v>
      </c>
      <c r="V33">
        <v>3.0987897140558399E-2</v>
      </c>
      <c r="W33">
        <v>3.0909336408961801E-2</v>
      </c>
      <c r="Y33">
        <f t="shared" si="3"/>
        <v>8.3799423151684262</v>
      </c>
      <c r="Z33">
        <f t="shared" si="4"/>
        <v>-8606980.4343902152</v>
      </c>
      <c r="AA33" s="77">
        <f t="shared" si="5"/>
        <v>-37130.59961537458</v>
      </c>
      <c r="AC33" s="77">
        <f t="shared" si="6"/>
        <v>-4099.6746042785235</v>
      </c>
    </row>
    <row r="34" spans="1:29">
      <c r="A34" s="46">
        <v>44908</v>
      </c>
      <c r="B34">
        <v>144.47706600000001</v>
      </c>
      <c r="C34">
        <v>31.76108</v>
      </c>
      <c r="D34">
        <v>12.280543</v>
      </c>
      <c r="E34">
        <v>254.66194200000001</v>
      </c>
      <c r="G34">
        <f t="shared" si="1"/>
        <v>-1.5535808292231112E-2</v>
      </c>
      <c r="H34">
        <f t="shared" si="1"/>
        <v>-1.4351180753299331E-2</v>
      </c>
      <c r="I34">
        <f t="shared" si="1"/>
        <v>-6.6323614517695972E-3</v>
      </c>
      <c r="J34">
        <f t="shared" si="1"/>
        <v>1.1677363239457339E-3</v>
      </c>
      <c r="K34" s="53">
        <f t="shared" si="2"/>
        <v>-35351.614173354305</v>
      </c>
      <c r="M34" s="47">
        <v>44909</v>
      </c>
      <c r="N34">
        <v>4.6563299380908099E-2</v>
      </c>
      <c r="O34">
        <v>4.1556172353276799E-2</v>
      </c>
      <c r="P34">
        <v>3.7211119304879199E-2</v>
      </c>
      <c r="Q34">
        <v>3.4818006652585803E-2</v>
      </c>
      <c r="R34">
        <v>3.3414149429956699E-2</v>
      </c>
      <c r="S34">
        <v>3.2356713624785899E-2</v>
      </c>
      <c r="T34">
        <v>3.1614123824287098E-2</v>
      </c>
      <c r="U34">
        <v>3.1204785666380699E-2</v>
      </c>
      <c r="V34">
        <v>3.1018203229799101E-2</v>
      </c>
      <c r="W34">
        <v>3.0957575236115999E-2</v>
      </c>
      <c r="Y34">
        <f t="shared" si="3"/>
        <v>8.379531261181377</v>
      </c>
      <c r="Z34">
        <f t="shared" si="4"/>
        <v>-8569849.8347748406</v>
      </c>
      <c r="AA34" s="77">
        <f t="shared" si="5"/>
        <v>346725.15761451796</v>
      </c>
      <c r="AC34" s="77">
        <f t="shared" si="6"/>
        <v>311373.54344116367</v>
      </c>
    </row>
    <row r="35" spans="1:29">
      <c r="A35" s="46">
        <v>44909</v>
      </c>
      <c r="B35">
        <v>142.23249799999999</v>
      </c>
      <c r="C35">
        <v>31.305271000000001</v>
      </c>
      <c r="D35">
        <v>12.199094000000001</v>
      </c>
      <c r="E35">
        <v>254.95931999999999</v>
      </c>
      <c r="G35">
        <f t="shared" si="1"/>
        <v>-4.6854376416843868E-2</v>
      </c>
      <c r="H35">
        <f t="shared" si="1"/>
        <v>-1.5799256297765352E-2</v>
      </c>
      <c r="I35">
        <f t="shared" si="1"/>
        <v>-3.3382724979412415E-2</v>
      </c>
      <c r="J35">
        <f t="shared" si="1"/>
        <v>-3.1918280139749289E-2</v>
      </c>
      <c r="K35" s="53">
        <f t="shared" si="2"/>
        <v>-127954.63783377092</v>
      </c>
      <c r="M35" s="47">
        <v>44910</v>
      </c>
      <c r="N35">
        <v>4.6818529198413901E-2</v>
      </c>
      <c r="O35">
        <v>4.1693344976168299E-2</v>
      </c>
      <c r="P35">
        <v>3.7200315878162603E-2</v>
      </c>
      <c r="Q35">
        <v>3.4658499461923099E-2</v>
      </c>
      <c r="R35">
        <v>3.3183626075643999E-2</v>
      </c>
      <c r="S35">
        <v>3.2086441600193499E-2</v>
      </c>
      <c r="T35">
        <v>3.1312727799347101E-2</v>
      </c>
      <c r="U35">
        <v>3.08730810735709E-2</v>
      </c>
      <c r="V35">
        <v>3.0652735643951101E-2</v>
      </c>
      <c r="W35">
        <v>3.0552457424072602E-2</v>
      </c>
      <c r="Y35">
        <f t="shared" si="3"/>
        <v>8.3911654777219802</v>
      </c>
      <c r="Z35">
        <f t="shared" si="4"/>
        <v>-8916574.9923893586</v>
      </c>
      <c r="AA35" s="77">
        <f t="shared" si="5"/>
        <v>-260346.54125812091</v>
      </c>
      <c r="AC35" s="77">
        <f t="shared" si="6"/>
        <v>-388301.17909189186</v>
      </c>
    </row>
    <row r="36" spans="1:29">
      <c r="A36" s="46">
        <v>44910</v>
      </c>
      <c r="B36">
        <v>135.56828300000001</v>
      </c>
      <c r="C36">
        <v>30.810670999999999</v>
      </c>
      <c r="D36">
        <v>11.791855</v>
      </c>
      <c r="E36">
        <v>246.82145700000001</v>
      </c>
      <c r="G36">
        <f t="shared" si="1"/>
        <v>-1.4578704961543343E-2</v>
      </c>
      <c r="H36">
        <f t="shared" si="1"/>
        <v>-2.2033275419415244E-3</v>
      </c>
      <c r="I36">
        <f t="shared" si="1"/>
        <v>-6.9838884552091196E-2</v>
      </c>
      <c r="J36">
        <f t="shared" si="1"/>
        <v>-1.7348686180067352E-2</v>
      </c>
      <c r="K36" s="53">
        <f t="shared" si="2"/>
        <v>-103969.60323564342</v>
      </c>
      <c r="M36" s="47">
        <v>44911</v>
      </c>
      <c r="N36">
        <v>4.6359104517787797E-2</v>
      </c>
      <c r="O36">
        <v>4.1188151553339498E-2</v>
      </c>
      <c r="P36">
        <v>3.6834354142950602E-2</v>
      </c>
      <c r="Q36">
        <v>3.4471407983428501E-2</v>
      </c>
      <c r="R36">
        <v>3.3124214233386101E-2</v>
      </c>
      <c r="S36">
        <v>3.2154136099694197E-2</v>
      </c>
      <c r="T36">
        <v>3.1489024088665898E-2</v>
      </c>
      <c r="U36">
        <v>3.1121158082742802E-2</v>
      </c>
      <c r="V36">
        <v>3.0947919774811702E-2</v>
      </c>
      <c r="W36">
        <v>3.08832020907467E-2</v>
      </c>
      <c r="Y36">
        <f t="shared" si="3"/>
        <v>8.3870994549234368</v>
      </c>
      <c r="Z36">
        <f t="shared" si="4"/>
        <v>-8656228.4511312377</v>
      </c>
      <c r="AA36" s="77">
        <f t="shared" si="5"/>
        <v>-814533.35414942168</v>
      </c>
      <c r="AC36" s="77">
        <f t="shared" si="6"/>
        <v>-918502.95738506503</v>
      </c>
    </row>
    <row r="37" spans="1:29">
      <c r="A37" s="46">
        <v>44911</v>
      </c>
      <c r="B37">
        <v>133.59187299999999</v>
      </c>
      <c r="C37">
        <v>30.742785000000001</v>
      </c>
      <c r="D37">
        <v>10.968325</v>
      </c>
      <c r="E37">
        <v>242.53942900000001</v>
      </c>
      <c r="G37">
        <f t="shared" si="1"/>
        <v>-1.590974025792713E-2</v>
      </c>
      <c r="H37">
        <f t="shared" si="1"/>
        <v>1.1356355645723015E-2</v>
      </c>
      <c r="I37">
        <f t="shared" si="1"/>
        <v>-3.5478525663672378E-2</v>
      </c>
      <c r="J37">
        <f t="shared" si="1"/>
        <v>-1.7328023807625992E-2</v>
      </c>
      <c r="K37" s="53">
        <f t="shared" si="2"/>
        <v>-57359.934083502485</v>
      </c>
      <c r="M37" s="47">
        <v>44914</v>
      </c>
      <c r="N37">
        <v>4.6818558568758002E-2</v>
      </c>
      <c r="O37">
        <v>4.1770936893489E-2</v>
      </c>
      <c r="P37">
        <v>3.7473099148418502E-2</v>
      </c>
      <c r="Q37">
        <v>3.5195686979228598E-2</v>
      </c>
      <c r="R37">
        <v>3.3900948773127902E-2</v>
      </c>
      <c r="S37">
        <v>3.2985200343713703E-2</v>
      </c>
      <c r="T37">
        <v>3.2345878076182499E-2</v>
      </c>
      <c r="U37">
        <v>3.2008445552058999E-2</v>
      </c>
      <c r="V37">
        <v>3.1863897750300102E-2</v>
      </c>
      <c r="W37">
        <v>3.1789049102710701E-2</v>
      </c>
      <c r="Y37">
        <f t="shared" si="3"/>
        <v>8.3508209323391789</v>
      </c>
      <c r="Z37">
        <f t="shared" si="4"/>
        <v>-7841695.096981816</v>
      </c>
      <c r="AA37" s="77">
        <f t="shared" si="5"/>
        <v>-672502.67861786485</v>
      </c>
      <c r="AC37" s="77">
        <f t="shared" si="6"/>
        <v>-729862.61270136735</v>
      </c>
    </row>
    <row r="38" spans="1:29">
      <c r="A38" s="46">
        <v>44914</v>
      </c>
      <c r="B38">
        <v>131.46646100000001</v>
      </c>
      <c r="C38">
        <v>31.091911</v>
      </c>
      <c r="D38">
        <v>10.579185000000001</v>
      </c>
      <c r="E38">
        <v>238.33670000000001</v>
      </c>
      <c r="G38">
        <f t="shared" si="1"/>
        <v>-5.2856066460937878E-4</v>
      </c>
      <c r="H38">
        <f t="shared" si="1"/>
        <v>4.0549453521849799E-3</v>
      </c>
      <c r="I38">
        <f t="shared" si="1"/>
        <v>-1.8819408111305447E-2</v>
      </c>
      <c r="J38">
        <f t="shared" si="1"/>
        <v>5.6144731382115065E-3</v>
      </c>
      <c r="K38" s="53">
        <f t="shared" si="2"/>
        <v>-9678.5502855183386</v>
      </c>
      <c r="M38" s="47">
        <v>44915</v>
      </c>
      <c r="N38">
        <v>4.68094452846659E-2</v>
      </c>
      <c r="O38">
        <v>4.1952311541389897E-2</v>
      </c>
      <c r="P38">
        <v>3.7828202705852403E-2</v>
      </c>
      <c r="Q38">
        <v>3.57094573761099E-2</v>
      </c>
      <c r="R38">
        <v>3.4549498855766698E-2</v>
      </c>
      <c r="S38">
        <v>3.3759837017978397E-2</v>
      </c>
      <c r="T38">
        <v>3.3202076571252397E-2</v>
      </c>
      <c r="U38">
        <v>3.2856288227512902E-2</v>
      </c>
      <c r="V38">
        <v>3.2657393648046699E-2</v>
      </c>
      <c r="W38">
        <v>3.2540662100339603E-2</v>
      </c>
      <c r="Y38">
        <f t="shared" si="3"/>
        <v>8.3204358479908045</v>
      </c>
      <c r="Z38">
        <f t="shared" si="4"/>
        <v>-7169192.4183639511</v>
      </c>
      <c r="AA38" s="77">
        <f t="shared" si="5"/>
        <v>-100515.00237396918</v>
      </c>
      <c r="AC38" s="77">
        <f t="shared" si="6"/>
        <v>-110193.55265948753</v>
      </c>
    </row>
    <row r="39" spans="1:29">
      <c r="A39" s="46">
        <v>44915</v>
      </c>
      <c r="B39">
        <v>131.396973</v>
      </c>
      <c r="C39">
        <v>31.217987000000001</v>
      </c>
      <c r="D39">
        <v>10.380091</v>
      </c>
      <c r="E39">
        <v>239.674835</v>
      </c>
      <c r="G39">
        <f t="shared" si="1"/>
        <v>2.3809368880971071E-2</v>
      </c>
      <c r="H39">
        <f t="shared" si="1"/>
        <v>1.5222185850740422E-2</v>
      </c>
      <c r="I39">
        <f t="shared" si="1"/>
        <v>2.7026930688758055E-2</v>
      </c>
      <c r="J39">
        <f t="shared" si="1"/>
        <v>1.087664460058968E-2</v>
      </c>
      <c r="K39" s="53">
        <f t="shared" si="2"/>
        <v>76935.130021059231</v>
      </c>
      <c r="M39" s="47">
        <v>44916</v>
      </c>
      <c r="N39">
        <v>4.6555041011867297E-2</v>
      </c>
      <c r="O39">
        <v>4.1658999951958403E-2</v>
      </c>
      <c r="P39">
        <v>3.7666684137507497E-2</v>
      </c>
      <c r="Q39">
        <v>3.5672947421706902E-2</v>
      </c>
      <c r="R39">
        <v>3.4601828211221299E-2</v>
      </c>
      <c r="S39">
        <v>3.38479593028903E-2</v>
      </c>
      <c r="T39">
        <v>3.3296665706847202E-2</v>
      </c>
      <c r="U39">
        <v>3.2958113321454499E-2</v>
      </c>
      <c r="V39">
        <v>3.2771063164206998E-2</v>
      </c>
      <c r="W39">
        <v>3.26674802495499E-2</v>
      </c>
      <c r="Y39">
        <f t="shared" si="3"/>
        <v>8.3182975801632395</v>
      </c>
      <c r="Z39">
        <f t="shared" si="4"/>
        <v>-7068677.415989982</v>
      </c>
      <c r="AA39" s="77">
        <f t="shared" si="5"/>
        <v>26662.167583585717</v>
      </c>
      <c r="AC39" s="77">
        <f t="shared" si="6"/>
        <v>103597.29760464495</v>
      </c>
    </row>
    <row r="40" spans="1:29">
      <c r="A40" s="46">
        <v>44916</v>
      </c>
      <c r="B40">
        <v>134.525452</v>
      </c>
      <c r="C40">
        <v>31.693193000000001</v>
      </c>
      <c r="D40">
        <v>10.660633000000001</v>
      </c>
      <c r="E40">
        <v>242.28169299999999</v>
      </c>
      <c r="G40">
        <f t="shared" si="1"/>
        <v>-2.3772557181223952E-2</v>
      </c>
      <c r="H40">
        <f t="shared" si="1"/>
        <v>-8.8739559942729862E-3</v>
      </c>
      <c r="I40">
        <f t="shared" si="1"/>
        <v>-3.989809985954873E-2</v>
      </c>
      <c r="J40">
        <f t="shared" si="1"/>
        <v>-2.5528759203444995E-2</v>
      </c>
      <c r="K40" s="53">
        <f t="shared" si="2"/>
        <v>-98073.372238490658</v>
      </c>
      <c r="M40" s="47">
        <v>44917</v>
      </c>
      <c r="N40">
        <v>4.6877586292879601E-2</v>
      </c>
      <c r="O40">
        <v>4.2033536423778099E-2</v>
      </c>
      <c r="P40">
        <v>3.8007514038026498E-2</v>
      </c>
      <c r="Q40">
        <v>3.5925998926230898E-2</v>
      </c>
      <c r="R40">
        <v>3.4764589440986197E-2</v>
      </c>
      <c r="S40">
        <v>3.3926857151019299E-2</v>
      </c>
      <c r="T40">
        <v>3.3311775305537E-2</v>
      </c>
      <c r="U40">
        <v>3.2937108783738199E-2</v>
      </c>
      <c r="V40">
        <v>3.2730930591348698E-2</v>
      </c>
      <c r="W40">
        <v>3.2612224623082199E-2</v>
      </c>
      <c r="Y40">
        <f t="shared" si="3"/>
        <v>8.3151533565336102</v>
      </c>
      <c r="Z40">
        <f t="shared" si="4"/>
        <v>-7095339.5835735677</v>
      </c>
      <c r="AA40" s="77">
        <f t="shared" si="5"/>
        <v>-656675.82369486894</v>
      </c>
      <c r="AC40" s="77">
        <f t="shared" si="6"/>
        <v>-754749.19593335956</v>
      </c>
    </row>
    <row r="41" spans="1:29">
      <c r="A41" s="46">
        <v>44917</v>
      </c>
      <c r="B41">
        <v>131.327438</v>
      </c>
      <c r="C41">
        <v>31.411949</v>
      </c>
      <c r="D41">
        <v>10.235294</v>
      </c>
      <c r="E41">
        <v>236.096542</v>
      </c>
      <c r="G41">
        <f t="shared" si="1"/>
        <v>-2.7982880470112104E-3</v>
      </c>
      <c r="H41">
        <f t="shared" si="1"/>
        <v>2.4699199658066995E-3</v>
      </c>
      <c r="I41">
        <f t="shared" si="1"/>
        <v>4.4207816600090322E-3</v>
      </c>
      <c r="J41">
        <f t="shared" si="1"/>
        <v>2.2670725943965131E-3</v>
      </c>
      <c r="K41" s="53">
        <f t="shared" si="2"/>
        <v>6359.486173201034</v>
      </c>
      <c r="M41" s="47">
        <v>44918</v>
      </c>
      <c r="N41">
        <v>4.71266335279295E-2</v>
      </c>
      <c r="O41">
        <v>4.2541531636297501E-2</v>
      </c>
      <c r="P41">
        <v>3.8640919125294201E-2</v>
      </c>
      <c r="Q41">
        <v>3.65631555534758E-2</v>
      </c>
      <c r="R41">
        <v>3.53573532812139E-2</v>
      </c>
      <c r="S41">
        <v>3.4539907386056501E-2</v>
      </c>
      <c r="T41">
        <v>3.3981490199442403E-2</v>
      </c>
      <c r="U41">
        <v>3.36434238903109E-2</v>
      </c>
      <c r="V41">
        <v>3.34565834569844E-2</v>
      </c>
      <c r="W41">
        <v>3.3357319500436897E-2</v>
      </c>
      <c r="Y41">
        <f t="shared" si="3"/>
        <v>8.2863613050435401</v>
      </c>
      <c r="Z41">
        <f t="shared" si="4"/>
        <v>-6438663.7598786987</v>
      </c>
      <c r="AA41" s="77">
        <f t="shared" si="5"/>
        <v>-821855.46419024095</v>
      </c>
      <c r="AC41" s="77">
        <f t="shared" si="6"/>
        <v>-815495.97801703995</v>
      </c>
    </row>
    <row r="42" spans="1:29">
      <c r="A42" s="46">
        <v>44918</v>
      </c>
      <c r="B42">
        <v>130.959946</v>
      </c>
      <c r="C42">
        <v>31.489533999999999</v>
      </c>
      <c r="D42">
        <v>10.280542000000001</v>
      </c>
      <c r="E42">
        <v>236.63179</v>
      </c>
      <c r="G42">
        <f t="shared" si="1"/>
        <v>-1.3878327347508268E-2</v>
      </c>
      <c r="H42">
        <f t="shared" si="1"/>
        <v>1.8476615119169537E-3</v>
      </c>
      <c r="I42">
        <f t="shared" si="1"/>
        <v>-1.4084374150701406E-2</v>
      </c>
      <c r="J42">
        <f t="shared" si="1"/>
        <v>-7.4141559762532783E-3</v>
      </c>
      <c r="K42" s="53">
        <f t="shared" si="2"/>
        <v>-33529.195962546</v>
      </c>
      <c r="M42" s="47">
        <v>44922</v>
      </c>
      <c r="N42">
        <v>4.7774877407474499E-2</v>
      </c>
      <c r="O42">
        <v>4.3268027330231003E-2</v>
      </c>
      <c r="P42">
        <v>3.9410959687269202E-2</v>
      </c>
      <c r="Q42">
        <v>3.7354418520999397E-2</v>
      </c>
      <c r="R42">
        <v>3.6150233899943103E-2</v>
      </c>
      <c r="S42">
        <v>3.53753675912096E-2</v>
      </c>
      <c r="T42">
        <v>3.4872447548226701E-2</v>
      </c>
      <c r="U42">
        <v>3.4563292110532502E-2</v>
      </c>
      <c r="V42">
        <v>3.4384731584778297E-2</v>
      </c>
      <c r="W42">
        <v>3.4289514022225499E-2</v>
      </c>
      <c r="Y42">
        <f t="shared" si="3"/>
        <v>8.2489394045227744</v>
      </c>
      <c r="Z42">
        <f t="shared" si="4"/>
        <v>-5616808.2956884578</v>
      </c>
      <c r="AA42" s="77">
        <f t="shared" si="5"/>
        <v>-320584.83478031307</v>
      </c>
      <c r="AC42" s="77">
        <f t="shared" si="6"/>
        <v>-354114.03074285906</v>
      </c>
    </row>
    <row r="43" spans="1:29">
      <c r="A43" s="46">
        <v>44922</v>
      </c>
      <c r="B43">
        <v>129.14244099999999</v>
      </c>
      <c r="C43">
        <v>31.547716000000001</v>
      </c>
      <c r="D43">
        <v>10.135747</v>
      </c>
      <c r="E43">
        <v>234.877365</v>
      </c>
      <c r="G43">
        <f t="shared" si="1"/>
        <v>-3.0685257064329452E-2</v>
      </c>
      <c r="H43">
        <f t="shared" si="1"/>
        <v>7.3780301559707162E-3</v>
      </c>
      <c r="I43">
        <f t="shared" si="1"/>
        <v>-2.2321492436620627E-2</v>
      </c>
      <c r="J43">
        <f t="shared" si="1"/>
        <v>-1.0254908981970234E-2</v>
      </c>
      <c r="K43" s="53">
        <f t="shared" si="2"/>
        <v>-55883.628326949598</v>
      </c>
      <c r="M43" s="47">
        <v>44923</v>
      </c>
      <c r="N43">
        <v>4.7530628660276797E-2</v>
      </c>
      <c r="O43">
        <v>4.3153811143312598E-2</v>
      </c>
      <c r="P43">
        <v>3.9460099982415502E-2</v>
      </c>
      <c r="Q43">
        <v>3.7509596385944699E-2</v>
      </c>
      <c r="R43">
        <v>3.6404993401861999E-2</v>
      </c>
      <c r="S43">
        <v>3.5675063336597097E-2</v>
      </c>
      <c r="T43">
        <v>3.5181102187737998E-2</v>
      </c>
      <c r="U43">
        <v>3.4896842440514601E-2</v>
      </c>
      <c r="V43">
        <v>3.4750450820228602E-2</v>
      </c>
      <c r="W43">
        <v>3.4673424509647402E-2</v>
      </c>
      <c r="Y43">
        <f t="shared" si="3"/>
        <v>8.2373582001904389</v>
      </c>
      <c r="Z43">
        <f t="shared" si="4"/>
        <v>-5296223.4609081447</v>
      </c>
      <c r="AA43" s="77">
        <f t="shared" si="5"/>
        <v>373749.07229033019</v>
      </c>
      <c r="AC43" s="77">
        <f t="shared" si="6"/>
        <v>317865.44396338059</v>
      </c>
    </row>
    <row r="44" spans="1:29">
      <c r="A44" s="46">
        <v>44923</v>
      </c>
      <c r="B44">
        <v>125.179672</v>
      </c>
      <c r="C44">
        <v>31.780476</v>
      </c>
      <c r="D44">
        <v>9.9095019999999998</v>
      </c>
      <c r="E44">
        <v>232.46871899999999</v>
      </c>
      <c r="G44">
        <f t="shared" si="1"/>
        <v>2.8324399188392357E-2</v>
      </c>
      <c r="H44">
        <f t="shared" si="1"/>
        <v>1.1290611254532568E-2</v>
      </c>
      <c r="I44">
        <f t="shared" si="1"/>
        <v>5.3881315125623885E-2</v>
      </c>
      <c r="J44">
        <f t="shared" si="1"/>
        <v>2.7629738863920172E-2</v>
      </c>
      <c r="K44" s="53">
        <f t="shared" si="2"/>
        <v>121126.06443246898</v>
      </c>
      <c r="M44" s="47">
        <v>44924</v>
      </c>
      <c r="N44">
        <v>4.7510942477665803E-2</v>
      </c>
      <c r="O44">
        <v>4.3159434530815097E-2</v>
      </c>
      <c r="P44">
        <v>3.9403423395802703E-2</v>
      </c>
      <c r="Q44">
        <v>3.7409930252990303E-2</v>
      </c>
      <c r="R44">
        <v>3.6260568349466497E-2</v>
      </c>
      <c r="S44">
        <v>3.5444220346562097E-2</v>
      </c>
      <c r="T44">
        <v>3.4863732488830797E-2</v>
      </c>
      <c r="U44">
        <v>3.4518648775499698E-2</v>
      </c>
      <c r="V44">
        <v>3.43306635244209E-2</v>
      </c>
      <c r="W44">
        <v>3.4218564953914198E-2</v>
      </c>
      <c r="Y44">
        <f t="shared" si="3"/>
        <v>8.2496043856918408</v>
      </c>
      <c r="Z44">
        <f t="shared" si="4"/>
        <v>-5669972.5331984749</v>
      </c>
      <c r="AA44" s="77">
        <f t="shared" si="5"/>
        <v>213276.68492605072</v>
      </c>
      <c r="AC44" s="77">
        <f t="shared" si="6"/>
        <v>334402.74935851968</v>
      </c>
    </row>
    <row r="45" spans="1:29">
      <c r="A45" s="46">
        <v>44924</v>
      </c>
      <c r="B45">
        <v>128.725311</v>
      </c>
      <c r="C45">
        <v>32.139296999999999</v>
      </c>
      <c r="D45">
        <v>10.443439</v>
      </c>
      <c r="E45">
        <v>238.89176900000001</v>
      </c>
      <c r="G45">
        <f t="shared" si="1"/>
        <v>2.4689006189311247E-3</v>
      </c>
      <c r="H45">
        <f t="shared" si="1"/>
        <v>-6.0340461087249331E-4</v>
      </c>
      <c r="I45">
        <f t="shared" si="1"/>
        <v>7.7990592945484938E-3</v>
      </c>
      <c r="J45">
        <f t="shared" si="1"/>
        <v>-4.9375288438674447E-3</v>
      </c>
      <c r="K45" s="53">
        <f t="shared" si="2"/>
        <v>4727.0264587396805</v>
      </c>
      <c r="M45" s="47">
        <v>44925</v>
      </c>
      <c r="N45">
        <v>4.7769413880667001E-2</v>
      </c>
      <c r="O45">
        <v>4.3333651305315503E-2</v>
      </c>
      <c r="P45">
        <v>3.94050453250199E-2</v>
      </c>
      <c r="Q45">
        <v>3.7291634134763697E-2</v>
      </c>
      <c r="R45">
        <v>3.6107390917128002E-2</v>
      </c>
      <c r="S45">
        <v>3.52958052361372E-2</v>
      </c>
      <c r="T45">
        <v>3.47026896037569E-2</v>
      </c>
      <c r="U45">
        <v>3.4314297342945499E-2</v>
      </c>
      <c r="V45">
        <v>3.40821383835914E-2</v>
      </c>
      <c r="W45">
        <v>3.3958889778601897E-2</v>
      </c>
      <c r="Y45">
        <f t="shared" si="3"/>
        <v>8.2564166406780082</v>
      </c>
      <c r="Z45">
        <f t="shared" si="4"/>
        <v>-5883249.2181245256</v>
      </c>
      <c r="AA45" s="77">
        <f t="shared" si="5"/>
        <v>423118.12008215487</v>
      </c>
      <c r="AC45" s="77">
        <f t="shared" si="6"/>
        <v>427845.14654089452</v>
      </c>
    </row>
    <row r="46" spans="1:29">
      <c r="A46" s="46">
        <v>44925</v>
      </c>
      <c r="B46">
        <v>129.04312100000001</v>
      </c>
      <c r="C46">
        <v>32.119903999999998</v>
      </c>
      <c r="D46">
        <v>10.524888000000001</v>
      </c>
      <c r="E46">
        <v>237.712234</v>
      </c>
      <c r="G46">
        <f t="shared" si="1"/>
        <v>-3.7404705981964104E-2</v>
      </c>
      <c r="H46">
        <f t="shared" si="1"/>
        <v>1.177547105993848E-2</v>
      </c>
      <c r="I46">
        <f t="shared" si="1"/>
        <v>4.2991431357748411E-3</v>
      </c>
      <c r="J46">
        <f t="shared" si="1"/>
        <v>-1.0007225795539698E-3</v>
      </c>
      <c r="K46" s="53">
        <f t="shared" si="2"/>
        <v>-22330.814365804752</v>
      </c>
      <c r="M46" s="47">
        <v>44929</v>
      </c>
      <c r="N46">
        <v>4.7773704458281503E-2</v>
      </c>
      <c r="O46">
        <v>4.3163361434280997E-2</v>
      </c>
      <c r="P46">
        <v>3.9150337814749497E-2</v>
      </c>
      <c r="Q46">
        <v>3.7014916946041101E-2</v>
      </c>
      <c r="R46">
        <v>3.5768335376886201E-2</v>
      </c>
      <c r="S46">
        <v>3.4868536284914799E-2</v>
      </c>
      <c r="T46">
        <v>3.4218795996553197E-2</v>
      </c>
      <c r="U46">
        <v>3.3819638311849899E-2</v>
      </c>
      <c r="V46">
        <v>3.3596003624235503E-2</v>
      </c>
      <c r="W46">
        <v>3.3470968837845998E-2</v>
      </c>
      <c r="Y46">
        <f t="shared" si="3"/>
        <v>8.2742353790986822</v>
      </c>
      <c r="Z46">
        <f t="shared" si="4"/>
        <v>-6306367.3382066805</v>
      </c>
      <c r="AA46" s="77">
        <f t="shared" si="5"/>
        <v>648174.42886523437</v>
      </c>
      <c r="AC46" s="77">
        <f t="shared" si="6"/>
        <v>625843.61449942959</v>
      </c>
    </row>
    <row r="47" spans="1:29">
      <c r="A47" s="46">
        <v>44929</v>
      </c>
      <c r="B47">
        <v>124.216301</v>
      </c>
      <c r="C47">
        <v>32.498131000000001</v>
      </c>
      <c r="D47">
        <v>10.570136</v>
      </c>
      <c r="E47">
        <v>237.47434999999999</v>
      </c>
      <c r="G47">
        <f t="shared" si="1"/>
        <v>1.0314242089691561E-2</v>
      </c>
      <c r="H47">
        <f t="shared" si="1"/>
        <v>1.8800250389783946E-2</v>
      </c>
      <c r="I47">
        <f t="shared" si="1"/>
        <v>2.8253373466528897E-2</v>
      </c>
      <c r="J47">
        <f t="shared" si="1"/>
        <v>-4.3743225320966195E-2</v>
      </c>
      <c r="K47" s="53">
        <f t="shared" si="2"/>
        <v>13624.64062503821</v>
      </c>
      <c r="M47" s="47">
        <v>44930</v>
      </c>
      <c r="N47">
        <v>4.7849555175575202E-2</v>
      </c>
      <c r="O47">
        <v>4.3038326265702503E-2</v>
      </c>
      <c r="P47">
        <v>3.8768314400249401E-2</v>
      </c>
      <c r="Q47">
        <v>3.6475416847369303E-2</v>
      </c>
      <c r="R47">
        <v>3.5148202934590402E-2</v>
      </c>
      <c r="S47">
        <v>3.4159952957222801E-2</v>
      </c>
      <c r="T47">
        <v>3.3439311720767598E-2</v>
      </c>
      <c r="U47">
        <v>3.3033437925291703E-2</v>
      </c>
      <c r="V47">
        <v>3.2837804716463498E-2</v>
      </c>
      <c r="W47">
        <v>3.2735445314998897E-2</v>
      </c>
      <c r="Y47">
        <f t="shared" si="3"/>
        <v>8.3027909465755538</v>
      </c>
      <c r="Z47">
        <f t="shared" si="4"/>
        <v>-6954541.7670719149</v>
      </c>
      <c r="AA47" s="77">
        <f t="shared" si="5"/>
        <v>-132697.77702061273</v>
      </c>
      <c r="AC47" s="77">
        <f t="shared" si="6"/>
        <v>-119073.13639557452</v>
      </c>
    </row>
    <row r="48" spans="1:29">
      <c r="A48" s="46">
        <v>44930</v>
      </c>
      <c r="B48">
        <v>125.49749799999999</v>
      </c>
      <c r="C48">
        <v>33.109104000000002</v>
      </c>
      <c r="D48">
        <v>10.868778000000001</v>
      </c>
      <c r="E48">
        <v>227.086456</v>
      </c>
      <c r="G48">
        <f t="shared" si="1"/>
        <v>-1.0604585917720732E-2</v>
      </c>
      <c r="H48">
        <f t="shared" si="1"/>
        <v>-2.0502517978138179E-3</v>
      </c>
      <c r="I48">
        <f t="shared" si="1"/>
        <v>1.9983479283503636E-2</v>
      </c>
      <c r="J48">
        <f t="shared" si="1"/>
        <v>-2.9637681253874448E-2</v>
      </c>
      <c r="K48" s="53">
        <f t="shared" si="2"/>
        <v>-22309.039685905362</v>
      </c>
      <c r="M48" s="47">
        <v>44931</v>
      </c>
      <c r="N48">
        <v>4.8338449477014801E-2</v>
      </c>
      <c r="O48">
        <v>4.3667449229000697E-2</v>
      </c>
      <c r="P48">
        <v>3.93195800488189E-2</v>
      </c>
      <c r="Q48">
        <v>3.69147841452079E-2</v>
      </c>
      <c r="R48">
        <v>3.5498063753551502E-2</v>
      </c>
      <c r="S48">
        <v>3.44494680447473E-2</v>
      </c>
      <c r="T48">
        <v>3.3681708871184698E-2</v>
      </c>
      <c r="U48">
        <v>3.3225344951117897E-2</v>
      </c>
      <c r="V48">
        <v>3.2983456848257701E-2</v>
      </c>
      <c r="W48">
        <v>3.2850771050123198E-2</v>
      </c>
      <c r="Y48">
        <f t="shared" si="3"/>
        <v>8.2909776961132131</v>
      </c>
      <c r="Z48">
        <f t="shared" si="4"/>
        <v>-6821843.9900513021</v>
      </c>
      <c r="AA48" s="77">
        <f t="shared" si="5"/>
        <v>1338018.0231756298</v>
      </c>
      <c r="AC48" s="77">
        <f t="shared" si="6"/>
        <v>1315708.9834897243</v>
      </c>
    </row>
    <row r="49" spans="1:29">
      <c r="A49" s="46">
        <v>44931</v>
      </c>
      <c r="B49">
        <v>124.16664900000001</v>
      </c>
      <c r="C49">
        <v>33.041221999999998</v>
      </c>
      <c r="D49">
        <v>11.085974</v>
      </c>
      <c r="E49">
        <v>220.35614000000001</v>
      </c>
      <c r="G49">
        <f t="shared" si="1"/>
        <v>3.6793938121016723E-2</v>
      </c>
      <c r="H49">
        <f t="shared" si="1"/>
        <v>9.9793827237988353E-3</v>
      </c>
      <c r="I49">
        <f t="shared" si="1"/>
        <v>2.6938724554107729E-2</v>
      </c>
      <c r="J49">
        <f t="shared" si="1"/>
        <v>1.1785258173427682E-2</v>
      </c>
      <c r="K49" s="53">
        <f t="shared" si="2"/>
        <v>85497.303572350967</v>
      </c>
      <c r="M49" s="47">
        <v>44932</v>
      </c>
      <c r="N49">
        <v>4.7537935449118898E-2</v>
      </c>
      <c r="O49">
        <v>4.1901952132136197E-2</v>
      </c>
      <c r="P49">
        <v>3.73193304242476E-2</v>
      </c>
      <c r="Q49">
        <v>3.4935501111245097E-2</v>
      </c>
      <c r="R49">
        <v>3.3571437419405797E-2</v>
      </c>
      <c r="S49">
        <v>3.2612882103442001E-2</v>
      </c>
      <c r="T49">
        <v>3.19613610009538E-2</v>
      </c>
      <c r="U49">
        <v>3.1626790619199097E-2</v>
      </c>
      <c r="V49">
        <v>3.1490133967642601E-2</v>
      </c>
      <c r="W49">
        <v>3.1429145973570598E-2</v>
      </c>
      <c r="Y49">
        <f t="shared" si="3"/>
        <v>8.3641066150091667</v>
      </c>
      <c r="Z49">
        <f t="shared" si="4"/>
        <v>-8159862.0132269319</v>
      </c>
      <c r="AA49" s="77">
        <f t="shared" si="5"/>
        <v>498287.375735607</v>
      </c>
      <c r="AC49" s="77">
        <f t="shared" si="6"/>
        <v>583784.67930795799</v>
      </c>
    </row>
    <row r="50" spans="1:29">
      <c r="A50" s="46">
        <v>44932</v>
      </c>
      <c r="B50">
        <v>128.735229</v>
      </c>
      <c r="C50">
        <v>33.370953</v>
      </c>
      <c r="D50">
        <v>11.384615999999999</v>
      </c>
      <c r="E50">
        <v>222.95309399999999</v>
      </c>
      <c r="G50">
        <f t="shared" si="1"/>
        <v>4.0887642340698971E-3</v>
      </c>
      <c r="H50">
        <f t="shared" si="1"/>
        <v>-1.5111944810206723E-2</v>
      </c>
      <c r="I50">
        <f t="shared" si="1"/>
        <v>8.7439049327620033E-3</v>
      </c>
      <c r="J50">
        <f t="shared" si="1"/>
        <v>9.7362676653414137E-3</v>
      </c>
      <c r="K50" s="53">
        <f t="shared" si="2"/>
        <v>7456.992021966591</v>
      </c>
      <c r="M50" s="47">
        <v>44935</v>
      </c>
      <c r="N50">
        <v>4.7251359021761002E-2</v>
      </c>
      <c r="O50">
        <v>4.1302248646221E-2</v>
      </c>
      <c r="P50">
        <v>3.6799393652774598E-2</v>
      </c>
      <c r="Q50">
        <v>3.4412582942711101E-2</v>
      </c>
      <c r="R50">
        <v>3.3043056296701803E-2</v>
      </c>
      <c r="S50">
        <v>3.2080331461190499E-2</v>
      </c>
      <c r="T50">
        <v>3.1422159944503897E-2</v>
      </c>
      <c r="U50">
        <v>3.1083457459063199E-2</v>
      </c>
      <c r="V50">
        <v>3.09448577121401E-2</v>
      </c>
      <c r="W50">
        <v>3.0883864598106599E-2</v>
      </c>
      <c r="Y50">
        <f t="shared" si="3"/>
        <v>8.3876726497080494</v>
      </c>
      <c r="Z50">
        <f t="shared" si="4"/>
        <v>-8658149.3889625389</v>
      </c>
      <c r="AA50" s="77">
        <f t="shared" si="5"/>
        <v>-872929.43326416425</v>
      </c>
      <c r="AC50" s="77">
        <f t="shared" si="6"/>
        <v>-865472.44124219764</v>
      </c>
    </row>
    <row r="51" spans="1:29">
      <c r="A51" s="46">
        <v>44935</v>
      </c>
      <c r="B51">
        <v>129.26159699999999</v>
      </c>
      <c r="C51">
        <v>32.866652999999999</v>
      </c>
      <c r="D51">
        <v>11.484162</v>
      </c>
      <c r="E51">
        <v>225.12382500000001</v>
      </c>
      <c r="G51">
        <f t="shared" si="1"/>
        <v>4.4564589434865631E-3</v>
      </c>
      <c r="H51">
        <f t="shared" si="1"/>
        <v>6.7866052560934254E-3</v>
      </c>
      <c r="I51">
        <f t="shared" si="1"/>
        <v>1.182036617038329E-2</v>
      </c>
      <c r="J51">
        <f t="shared" si="1"/>
        <v>7.6171991125328908E-3</v>
      </c>
      <c r="K51" s="53">
        <f t="shared" si="2"/>
        <v>30680.62948249617</v>
      </c>
      <c r="M51" s="47">
        <v>44936</v>
      </c>
      <c r="N51">
        <v>4.7413271019062002E-2</v>
      </c>
      <c r="O51">
        <v>4.1696948516003397E-2</v>
      </c>
      <c r="P51">
        <v>3.7344257107739899E-2</v>
      </c>
      <c r="Q51">
        <v>3.5052951055624899E-2</v>
      </c>
      <c r="R51">
        <v>3.3768975778580498E-2</v>
      </c>
      <c r="S51">
        <v>3.2885977301808103E-2</v>
      </c>
      <c r="T51">
        <v>3.2293475338328E-2</v>
      </c>
      <c r="U51">
        <v>3.2000942198302101E-2</v>
      </c>
      <c r="V51">
        <v>3.18978684880541E-2</v>
      </c>
      <c r="W51">
        <v>3.1872237525816201E-2</v>
      </c>
      <c r="Y51">
        <f t="shared" si="3"/>
        <v>8.3517815142662215</v>
      </c>
      <c r="Z51">
        <f t="shared" si="4"/>
        <v>-7785219.9556983747</v>
      </c>
      <c r="AA51" s="77">
        <f t="shared" si="5"/>
        <v>403177.63142030966</v>
      </c>
      <c r="AC51" s="77">
        <f t="shared" si="6"/>
        <v>433858.26090280584</v>
      </c>
    </row>
    <row r="52" spans="1:29">
      <c r="A52" s="46">
        <v>44936</v>
      </c>
      <c r="B52">
        <v>129.83764600000001</v>
      </c>
      <c r="C52">
        <v>33.089706</v>
      </c>
      <c r="D52">
        <v>11.619909</v>
      </c>
      <c r="E52">
        <v>226.838638</v>
      </c>
      <c r="G52">
        <f t="shared" si="1"/>
        <v>2.1112489978445836E-2</v>
      </c>
      <c r="H52">
        <f t="shared" si="1"/>
        <v>7.6202550726802709E-3</v>
      </c>
      <c r="I52">
        <f t="shared" si="1"/>
        <v>2.9594982198225539E-2</v>
      </c>
      <c r="J52">
        <f t="shared" si="1"/>
        <v>3.0238199543412891E-2</v>
      </c>
      <c r="K52" s="53">
        <f t="shared" si="2"/>
        <v>88565.926792764541</v>
      </c>
      <c r="M52" s="47">
        <v>44937</v>
      </c>
      <c r="N52">
        <v>4.7377118421818097E-2</v>
      </c>
      <c r="O52">
        <v>4.1339414704076899E-2</v>
      </c>
      <c r="P52">
        <v>3.6896978007316297E-2</v>
      </c>
      <c r="Q52">
        <v>3.4582347333476302E-2</v>
      </c>
      <c r="R52">
        <v>3.3285070394632403E-2</v>
      </c>
      <c r="S52">
        <v>3.2386221532000201E-2</v>
      </c>
      <c r="T52">
        <v>3.1789091354774299E-2</v>
      </c>
      <c r="U52">
        <v>3.1514553349510303E-2</v>
      </c>
      <c r="V52">
        <v>3.1438938142144802E-2</v>
      </c>
      <c r="W52">
        <v>3.1435200959847601E-2</v>
      </c>
      <c r="Y52">
        <f t="shared" si="3"/>
        <v>8.3719536230302509</v>
      </c>
      <c r="Z52">
        <f t="shared" si="4"/>
        <v>-8188397.5871186843</v>
      </c>
      <c r="AA52" s="77">
        <f t="shared" si="5"/>
        <v>856556.03529257793</v>
      </c>
      <c r="AC52" s="77">
        <f t="shared" si="6"/>
        <v>945121.9620853425</v>
      </c>
    </row>
    <row r="53" spans="1:29">
      <c r="A53" s="46">
        <v>44937</v>
      </c>
      <c r="B53">
        <v>132.57884200000001</v>
      </c>
      <c r="C53">
        <v>33.341858000000002</v>
      </c>
      <c r="D53">
        <v>11.963800000000001</v>
      </c>
      <c r="E53">
        <v>233.69783000000001</v>
      </c>
      <c r="G53">
        <f t="shared" si="1"/>
        <v>-5.9940182612261417E-4</v>
      </c>
      <c r="H53">
        <f t="shared" si="1"/>
        <v>2.6178505109102357E-3</v>
      </c>
      <c r="I53">
        <f t="shared" si="1"/>
        <v>1.5885170263628678E-2</v>
      </c>
      <c r="J53">
        <f t="shared" si="1"/>
        <v>1.1621468628955522E-2</v>
      </c>
      <c r="K53" s="53">
        <f t="shared" si="2"/>
        <v>29525.087577371822</v>
      </c>
      <c r="M53" s="47">
        <v>44938</v>
      </c>
      <c r="N53">
        <v>4.7007012046756697E-2</v>
      </c>
      <c r="O53">
        <v>4.0676755727210599E-2</v>
      </c>
      <c r="P53">
        <v>3.6071043810263402E-2</v>
      </c>
      <c r="Q53">
        <v>3.36126877558773E-2</v>
      </c>
      <c r="R53">
        <v>3.2273915223705402E-2</v>
      </c>
      <c r="S53">
        <v>3.13661340992583E-2</v>
      </c>
      <c r="T53">
        <v>3.07713788734225E-2</v>
      </c>
      <c r="U53">
        <v>3.0520255125098299E-2</v>
      </c>
      <c r="V53">
        <v>3.0478493124448901E-2</v>
      </c>
      <c r="W53">
        <v>3.0507024264207101E-2</v>
      </c>
      <c r="Y53">
        <f t="shared" si="3"/>
        <v>8.4137604168424538</v>
      </c>
      <c r="Z53">
        <f t="shared" si="4"/>
        <v>-9044953.6224112622</v>
      </c>
      <c r="AA53" s="77">
        <f t="shared" si="5"/>
        <v>-577721.93986182101</v>
      </c>
      <c r="AC53" s="77">
        <f t="shared" si="6"/>
        <v>-548196.85228444915</v>
      </c>
    </row>
    <row r="54" spans="1:29">
      <c r="A54" s="46">
        <v>44938</v>
      </c>
      <c r="B54">
        <v>132.49937399999999</v>
      </c>
      <c r="C54">
        <v>33.429141999999999</v>
      </c>
      <c r="D54">
        <v>12.153847000000001</v>
      </c>
      <c r="E54">
        <v>236.41374200000001</v>
      </c>
      <c r="G54">
        <f t="shared" si="1"/>
        <v>1.0119104411768776E-2</v>
      </c>
      <c r="H54">
        <f t="shared" si="1"/>
        <v>2.2048098033745411E-2</v>
      </c>
      <c r="I54">
        <f t="shared" si="1"/>
        <v>-5.2866800116868395E-2</v>
      </c>
      <c r="J54">
        <f t="shared" si="1"/>
        <v>3.0187289197427525E-3</v>
      </c>
      <c r="K54" s="53">
        <f t="shared" si="2"/>
        <v>-17680.868751611455</v>
      </c>
      <c r="M54" s="47">
        <v>44939</v>
      </c>
      <c r="N54">
        <v>4.7364148555901098E-2</v>
      </c>
      <c r="O54">
        <v>4.1401268387803003E-2</v>
      </c>
      <c r="P54">
        <v>3.6791988164613203E-2</v>
      </c>
      <c r="Q54">
        <v>3.43015099754376E-2</v>
      </c>
      <c r="R54">
        <v>3.28673196021005E-2</v>
      </c>
      <c r="S54">
        <v>3.1953180138989103E-2</v>
      </c>
      <c r="T54">
        <v>3.1409626871712601E-2</v>
      </c>
      <c r="U54">
        <v>3.11838128576747E-2</v>
      </c>
      <c r="V54">
        <v>3.1133996038014301E-2</v>
      </c>
      <c r="W54">
        <v>3.1131766164132699E-2</v>
      </c>
      <c r="Y54">
        <f t="shared" si="3"/>
        <v>8.3855037877101317</v>
      </c>
      <c r="Z54">
        <f t="shared" si="4"/>
        <v>-8467231.6825494412</v>
      </c>
      <c r="AA54" s="77">
        <f t="shared" si="5"/>
        <v>-70443.203262837604</v>
      </c>
      <c r="AC54" s="77">
        <f t="shared" si="6"/>
        <v>-88124.072014449062</v>
      </c>
    </row>
    <row r="55" spans="1:29">
      <c r="A55" s="46">
        <v>44939</v>
      </c>
      <c r="B55">
        <v>133.840149</v>
      </c>
      <c r="C55">
        <v>34.166190999999998</v>
      </c>
      <c r="D55">
        <v>11.511312</v>
      </c>
      <c r="E55">
        <v>237.127411</v>
      </c>
      <c r="G55">
        <f t="shared" si="1"/>
        <v>8.7562365161444333E-3</v>
      </c>
      <c r="H55">
        <f t="shared" si="1"/>
        <v>-2.0153168376304986E-2</v>
      </c>
      <c r="I55">
        <f t="shared" si="1"/>
        <v>-3.93082908360054E-3</v>
      </c>
      <c r="J55">
        <f t="shared" si="1"/>
        <v>4.6817362670905638E-3</v>
      </c>
      <c r="K55" s="53">
        <f t="shared" si="2"/>
        <v>-10646.02467667053</v>
      </c>
      <c r="M55" s="47">
        <v>44943</v>
      </c>
      <c r="N55">
        <v>4.7101598846123402E-2</v>
      </c>
      <c r="O55">
        <v>4.0865591044418399E-2</v>
      </c>
      <c r="P55">
        <v>3.6360976499335902E-2</v>
      </c>
      <c r="Q55">
        <v>3.4010743766631997E-2</v>
      </c>
      <c r="R55">
        <v>3.2720815264482402E-2</v>
      </c>
      <c r="S55">
        <v>3.1912935621253802E-2</v>
      </c>
      <c r="T55">
        <v>3.1435820619907302E-2</v>
      </c>
      <c r="U55">
        <v>3.1249781817464101E-2</v>
      </c>
      <c r="V55">
        <v>3.1224392811916E-2</v>
      </c>
      <c r="W55">
        <v>3.1240951539344499E-2</v>
      </c>
      <c r="Y55">
        <f t="shared" si="3"/>
        <v>8.38776316425621</v>
      </c>
      <c r="Z55">
        <f t="shared" si="4"/>
        <v>-8396788.4792866036</v>
      </c>
      <c r="AA55" s="77">
        <f t="shared" si="5"/>
        <v>1182356.7799233608</v>
      </c>
      <c r="AC55" s="77">
        <f t="shared" si="6"/>
        <v>1171710.7552466902</v>
      </c>
    </row>
    <row r="56" spans="1:29">
      <c r="A56" s="46">
        <v>44943</v>
      </c>
      <c r="B56">
        <v>135.01208500000001</v>
      </c>
      <c r="C56">
        <v>33.477634000000002</v>
      </c>
      <c r="D56">
        <v>11.466063</v>
      </c>
      <c r="E56">
        <v>238.23757900000001</v>
      </c>
      <c r="G56">
        <f t="shared" si="1"/>
        <v>-5.369823005103691E-3</v>
      </c>
      <c r="H56">
        <f t="shared" si="1"/>
        <v>-2.3174994983217734E-2</v>
      </c>
      <c r="I56">
        <f t="shared" si="1"/>
        <v>-2.0520993125539344E-2</v>
      </c>
      <c r="J56">
        <f t="shared" si="1"/>
        <v>-1.8889219823712167E-2</v>
      </c>
      <c r="K56" s="53">
        <f t="shared" si="2"/>
        <v>-67955.030937572941</v>
      </c>
      <c r="M56" s="47">
        <v>44944</v>
      </c>
      <c r="N56">
        <v>4.6725535962551898E-2</v>
      </c>
      <c r="O56">
        <v>3.9881444374295603E-2</v>
      </c>
      <c r="P56">
        <v>3.51294430758528E-2</v>
      </c>
      <c r="Q56">
        <v>3.2674062425222798E-2</v>
      </c>
      <c r="R56">
        <v>3.1326771451989997E-2</v>
      </c>
      <c r="S56">
        <v>3.05348430736728E-2</v>
      </c>
      <c r="T56">
        <v>3.0102229394974998E-2</v>
      </c>
      <c r="U56">
        <v>2.9936868042115001E-2</v>
      </c>
      <c r="V56">
        <v>2.9921384571112101E-2</v>
      </c>
      <c r="W56">
        <v>2.9960718950602899E-2</v>
      </c>
      <c r="Y56">
        <f t="shared" si="3"/>
        <v>8.4448136566079004</v>
      </c>
      <c r="Z56">
        <f t="shared" si="4"/>
        <v>-9579145.2592099644</v>
      </c>
      <c r="AA56" s="77">
        <f t="shared" si="5"/>
        <v>-81925.596705334261</v>
      </c>
      <c r="AC56" s="77">
        <f t="shared" si="6"/>
        <v>-149880.6276429072</v>
      </c>
    </row>
    <row r="57" spans="1:29">
      <c r="A57" s="46">
        <v>44944</v>
      </c>
      <c r="B57">
        <v>134.287094</v>
      </c>
      <c r="C57">
        <v>32.701790000000003</v>
      </c>
      <c r="D57">
        <v>11.230767999999999</v>
      </c>
      <c r="E57">
        <v>233.73745700000001</v>
      </c>
      <c r="G57">
        <f t="shared" si="1"/>
        <v>4.4372097291778267E-4</v>
      </c>
      <c r="H57">
        <f t="shared" si="1"/>
        <v>-1.453146754351986E-2</v>
      </c>
      <c r="I57">
        <f t="shared" si="1"/>
        <v>-1.8533282852962518E-2</v>
      </c>
      <c r="J57">
        <f t="shared" si="1"/>
        <v>-1.6453935322826796E-2</v>
      </c>
      <c r="K57" s="53">
        <f t="shared" si="2"/>
        <v>-49074.964746391393</v>
      </c>
      <c r="M57" s="47">
        <v>44945</v>
      </c>
      <c r="N57">
        <v>4.7013607948292201E-2</v>
      </c>
      <c r="O57">
        <v>4.0246088260230302E-2</v>
      </c>
      <c r="P57">
        <v>3.5511384720043997E-2</v>
      </c>
      <c r="Q57">
        <v>3.3082133806733298E-2</v>
      </c>
      <c r="R57">
        <v>3.1724255406665798E-2</v>
      </c>
      <c r="S57">
        <v>3.0866653047801899E-2</v>
      </c>
      <c r="T57">
        <v>3.0345195301927599E-2</v>
      </c>
      <c r="U57">
        <v>3.0096957286395401E-2</v>
      </c>
      <c r="V57">
        <v>3.00162629618131E-2</v>
      </c>
      <c r="W57">
        <v>3.00135268790051E-2</v>
      </c>
      <c r="Y57">
        <f t="shared" si="3"/>
        <v>8.4346233035804463</v>
      </c>
      <c r="Z57">
        <f t="shared" si="4"/>
        <v>-9497219.6625046302</v>
      </c>
      <c r="AA57" s="77">
        <f t="shared" si="5"/>
        <v>-761158.8131066598</v>
      </c>
      <c r="AC57" s="77">
        <f t="shared" si="6"/>
        <v>-810233.7778530512</v>
      </c>
    </row>
    <row r="58" spans="1:29">
      <c r="A58" s="46">
        <v>44945</v>
      </c>
      <c r="B58">
        <v>134.34667999999999</v>
      </c>
      <c r="C58">
        <v>32.226585</v>
      </c>
      <c r="D58">
        <v>11.022625</v>
      </c>
      <c r="E58">
        <v>229.89155600000001</v>
      </c>
      <c r="G58">
        <f t="shared" si="1"/>
        <v>1.922075781850352E-2</v>
      </c>
      <c r="H58">
        <f t="shared" si="1"/>
        <v>1.8657670367493218E-2</v>
      </c>
      <c r="I58">
        <f t="shared" si="1"/>
        <v>1.8062303670858926E-2</v>
      </c>
      <c r="J58">
        <f t="shared" si="1"/>
        <v>3.5743583378938792E-2</v>
      </c>
      <c r="K58" s="53">
        <f t="shared" si="2"/>
        <v>91684.315235794449</v>
      </c>
      <c r="M58" s="47">
        <v>44946</v>
      </c>
      <c r="N58">
        <v>4.7176756728455303E-2</v>
      </c>
      <c r="O58">
        <v>4.0725204184306397E-2</v>
      </c>
      <c r="P58">
        <v>3.6155079545774599E-2</v>
      </c>
      <c r="Q58">
        <v>3.3813678148222802E-2</v>
      </c>
      <c r="R58">
        <v>3.25033417360822E-2</v>
      </c>
      <c r="S58">
        <v>3.1679695164085399E-2</v>
      </c>
      <c r="T58">
        <v>3.1179464924875201E-2</v>
      </c>
      <c r="U58">
        <v>3.0935929648176499E-2</v>
      </c>
      <c r="V58">
        <v>3.0852355893947501E-2</v>
      </c>
      <c r="W58">
        <v>3.0848732193514802E-2</v>
      </c>
      <c r="Y58">
        <f t="shared" si="3"/>
        <v>8.4000796092666956</v>
      </c>
      <c r="Z58">
        <f t="shared" si="4"/>
        <v>-8736060.8493979704</v>
      </c>
      <c r="AA58" s="77">
        <f t="shared" si="5"/>
        <v>-271104.3307985384</v>
      </c>
      <c r="AC58" s="77">
        <f t="shared" si="6"/>
        <v>-179420.01556274394</v>
      </c>
    </row>
    <row r="59" spans="1:29">
      <c r="A59" s="46">
        <v>44946</v>
      </c>
      <c r="B59">
        <v>136.92892499999999</v>
      </c>
      <c r="C59">
        <v>32.827857999999999</v>
      </c>
      <c r="D59">
        <v>11.221719</v>
      </c>
      <c r="E59">
        <v>238.10870399999999</v>
      </c>
      <c r="G59">
        <f t="shared" si="1"/>
        <v>2.3500367069996475E-2</v>
      </c>
      <c r="H59">
        <f t="shared" si="1"/>
        <v>1.3884762143177243E-2</v>
      </c>
      <c r="I59">
        <f t="shared" si="1"/>
        <v>3.2258159378255602E-2</v>
      </c>
      <c r="J59">
        <f t="shared" si="1"/>
        <v>9.8243531660229255E-3</v>
      </c>
      <c r="K59" s="53">
        <f t="shared" si="2"/>
        <v>79467.641757452249</v>
      </c>
      <c r="M59" s="47">
        <v>44949</v>
      </c>
      <c r="N59">
        <v>4.7451218477057203E-2</v>
      </c>
      <c r="O59">
        <v>4.1226699775154599E-2</v>
      </c>
      <c r="P59">
        <v>3.6722867097098801E-2</v>
      </c>
      <c r="Q59">
        <v>3.4356533265516298E-2</v>
      </c>
      <c r="R59">
        <v>3.3025342772148997E-2</v>
      </c>
      <c r="S59">
        <v>3.2146755284014797E-2</v>
      </c>
      <c r="T59">
        <v>3.1574887359557699E-2</v>
      </c>
      <c r="U59">
        <v>3.1270367058250002E-2</v>
      </c>
      <c r="V59">
        <v>3.1144138113361301E-2</v>
      </c>
      <c r="W59">
        <v>3.11186114370893E-2</v>
      </c>
      <c r="Y59">
        <f t="shared" si="3"/>
        <v>8.3826677430815373</v>
      </c>
      <c r="Z59">
        <f t="shared" si="4"/>
        <v>-8464956.518599432</v>
      </c>
      <c r="AA59" s="77">
        <f t="shared" si="5"/>
        <v>510761.90543792211</v>
      </c>
      <c r="AC59" s="77">
        <f t="shared" si="6"/>
        <v>590229.54719537438</v>
      </c>
    </row>
    <row r="60" spans="1:29">
      <c r="A60" s="46">
        <v>44949</v>
      </c>
      <c r="B60">
        <v>140.146805</v>
      </c>
      <c r="C60">
        <v>33.283664999999999</v>
      </c>
      <c r="D60">
        <v>11.583710999999999</v>
      </c>
      <c r="E60">
        <v>240.447968</v>
      </c>
      <c r="G60">
        <f t="shared" si="1"/>
        <v>1.0063190523679877E-2</v>
      </c>
      <c r="H60">
        <f t="shared" si="1"/>
        <v>7.2844742308277866E-3</v>
      </c>
      <c r="I60">
        <f t="shared" si="1"/>
        <v>-4.6876169476257612E-3</v>
      </c>
      <c r="J60">
        <f t="shared" si="1"/>
        <v>-2.2260450127821185E-3</v>
      </c>
      <c r="K60" s="53">
        <f t="shared" si="2"/>
        <v>10434.002794099784</v>
      </c>
      <c r="M60" s="47">
        <v>44950</v>
      </c>
      <c r="N60">
        <v>4.73451333209787E-2</v>
      </c>
      <c r="O60">
        <v>4.0987334990842103E-2</v>
      </c>
      <c r="P60">
        <v>3.6380616003167297E-2</v>
      </c>
      <c r="Q60">
        <v>3.3946491689709299E-2</v>
      </c>
      <c r="R60">
        <v>3.2568438170381298E-2</v>
      </c>
      <c r="S60">
        <v>3.16446048331352E-2</v>
      </c>
      <c r="T60">
        <v>3.1036430472574501E-2</v>
      </c>
      <c r="U60">
        <v>3.0713217735064899E-2</v>
      </c>
      <c r="V60">
        <v>3.0579074398441399E-2</v>
      </c>
      <c r="W60">
        <v>3.0548398141422999E-2</v>
      </c>
      <c r="Y60">
        <f t="shared" si="3"/>
        <v>8.4045351796360919</v>
      </c>
      <c r="Z60">
        <f t="shared" si="4"/>
        <v>-8975718.4240373541</v>
      </c>
      <c r="AA60" s="77">
        <f t="shared" si="5"/>
        <v>-35525.648185396567</v>
      </c>
      <c r="AC60" s="77">
        <f t="shared" si="6"/>
        <v>-25091.645391296785</v>
      </c>
    </row>
    <row r="61" spans="1:29">
      <c r="A61" s="46">
        <v>44950</v>
      </c>
      <c r="B61">
        <v>141.557129</v>
      </c>
      <c r="C61">
        <v>33.526119000000001</v>
      </c>
      <c r="D61">
        <v>11.529411</v>
      </c>
      <c r="E61">
        <v>239.91272000000001</v>
      </c>
      <c r="G61">
        <f t="shared" si="1"/>
        <v>-4.7008300090629618E-3</v>
      </c>
      <c r="H61">
        <f t="shared" si="1"/>
        <v>8.6780996034763191E-3</v>
      </c>
      <c r="I61">
        <f t="shared" si="1"/>
        <v>3.9246584235743676E-3</v>
      </c>
      <c r="J61">
        <f t="shared" si="1"/>
        <v>-5.9081277557938572E-3</v>
      </c>
      <c r="K61" s="53">
        <f t="shared" si="2"/>
        <v>1993.8002621938676</v>
      </c>
      <c r="M61" s="47">
        <v>44951</v>
      </c>
      <c r="N61">
        <v>4.69921906434764E-2</v>
      </c>
      <c r="O61">
        <v>4.0706774786691102E-2</v>
      </c>
      <c r="P61">
        <v>3.6202595682394603E-2</v>
      </c>
      <c r="Q61">
        <v>3.3815107106834399E-2</v>
      </c>
      <c r="R61">
        <v>3.2462549580953098E-2</v>
      </c>
      <c r="S61">
        <v>3.1581633711582E-2</v>
      </c>
      <c r="T61">
        <v>3.1023615913404599E-2</v>
      </c>
      <c r="U61">
        <v>3.07407484349063E-2</v>
      </c>
      <c r="V61">
        <v>3.06309257832151E-2</v>
      </c>
      <c r="W61">
        <v>3.06061775779671E-2</v>
      </c>
      <c r="Y61">
        <f t="shared" si="3"/>
        <v>8.4062094703544759</v>
      </c>
      <c r="Z61">
        <f t="shared" si="4"/>
        <v>-8940192.7758519575</v>
      </c>
      <c r="AA61" s="77">
        <f t="shared" si="5"/>
        <v>-306155.22574221157</v>
      </c>
      <c r="AC61" s="77">
        <f t="shared" si="6"/>
        <v>-304161.42548001767</v>
      </c>
    </row>
    <row r="62" spans="1:29">
      <c r="A62" s="46">
        <v>44951</v>
      </c>
      <c r="B62">
        <v>140.891693</v>
      </c>
      <c r="C62">
        <v>33.817062</v>
      </c>
      <c r="D62">
        <v>11.57466</v>
      </c>
      <c r="E62">
        <v>238.495285</v>
      </c>
      <c r="G62">
        <f t="shared" si="1"/>
        <v>1.4803413569599133E-2</v>
      </c>
      <c r="H62">
        <f t="shared" si="1"/>
        <v>1.3478610294412885E-2</v>
      </c>
      <c r="I62">
        <f t="shared" si="1"/>
        <v>1.0164186248235341E-2</v>
      </c>
      <c r="J62">
        <f t="shared" si="1"/>
        <v>3.0713638636503893E-2</v>
      </c>
      <c r="K62" s="53">
        <f t="shared" si="2"/>
        <v>69159.848748751247</v>
      </c>
      <c r="M62" s="47">
        <v>44952</v>
      </c>
      <c r="N62">
        <v>4.7197713682266398E-2</v>
      </c>
      <c r="O62">
        <v>4.1065191675775201E-2</v>
      </c>
      <c r="P62">
        <v>3.6610035463418802E-2</v>
      </c>
      <c r="Q62">
        <v>3.4230518196198198E-2</v>
      </c>
      <c r="R62">
        <v>3.2860375732637802E-2</v>
      </c>
      <c r="S62">
        <v>3.1962133337268897E-2</v>
      </c>
      <c r="T62">
        <v>3.1389297877982503E-2</v>
      </c>
      <c r="U62">
        <v>3.1089080496044998E-2</v>
      </c>
      <c r="V62">
        <v>3.0964078199178999E-2</v>
      </c>
      <c r="W62">
        <v>3.0931911550308201E-2</v>
      </c>
      <c r="Y62">
        <f t="shared" si="3"/>
        <v>8.3903299181440332</v>
      </c>
      <c r="Z62">
        <f t="shared" si="4"/>
        <v>-8634037.5501097459</v>
      </c>
      <c r="AA62" s="77">
        <f t="shared" si="5"/>
        <v>-288264.34435802419</v>
      </c>
      <c r="AC62" s="77">
        <f t="shared" si="6"/>
        <v>-219104.49560927294</v>
      </c>
    </row>
    <row r="63" spans="1:29">
      <c r="A63" s="46">
        <v>44952</v>
      </c>
      <c r="B63">
        <v>142.97737100000001</v>
      </c>
      <c r="C63">
        <v>34.272869</v>
      </c>
      <c r="D63">
        <v>11.692307</v>
      </c>
      <c r="E63">
        <v>245.82034300000001</v>
      </c>
      <c r="G63">
        <f t="shared" si="1"/>
        <v>1.3684284347345921E-2</v>
      </c>
      <c r="H63">
        <f t="shared" si="1"/>
        <v>3.1127245285476057E-3</v>
      </c>
      <c r="I63">
        <f t="shared" si="1"/>
        <v>2.7089863446110307E-2</v>
      </c>
      <c r="J63">
        <f t="shared" si="1"/>
        <v>6.4518663534673948E-4</v>
      </c>
      <c r="K63" s="53">
        <f t="shared" si="2"/>
        <v>44532.058957350571</v>
      </c>
      <c r="M63" s="47">
        <v>44953</v>
      </c>
      <c r="N63">
        <v>4.7268330931576202E-2</v>
      </c>
      <c r="O63">
        <v>4.1311883754434099E-2</v>
      </c>
      <c r="P63">
        <v>3.69043187977477E-2</v>
      </c>
      <c r="Q63">
        <v>3.4570273103084297E-2</v>
      </c>
      <c r="R63">
        <v>3.32519881963141E-2</v>
      </c>
      <c r="S63">
        <v>3.23612701120079E-2</v>
      </c>
      <c r="T63">
        <v>3.1764878166661299E-2</v>
      </c>
      <c r="U63">
        <v>3.1436801374200997E-2</v>
      </c>
      <c r="V63">
        <v>3.1288253910770801E-2</v>
      </c>
      <c r="W63">
        <v>3.1240063945663001E-2</v>
      </c>
      <c r="Y63">
        <f t="shared" si="3"/>
        <v>8.3754620422114652</v>
      </c>
      <c r="Z63">
        <f t="shared" si="4"/>
        <v>-8345773.2057517217</v>
      </c>
      <c r="AA63" s="77">
        <f t="shared" si="5"/>
        <v>-282240.41475003399</v>
      </c>
      <c r="AC63" s="77">
        <f t="shared" si="6"/>
        <v>-237708.35579268343</v>
      </c>
    </row>
    <row r="64" spans="1:29">
      <c r="A64" s="46">
        <v>44953</v>
      </c>
      <c r="B64">
        <v>144.93391399999999</v>
      </c>
      <c r="C64">
        <v>34.379550999999999</v>
      </c>
      <c r="D64">
        <v>12.00905</v>
      </c>
      <c r="E64">
        <v>245.97894299999999</v>
      </c>
      <c r="G64">
        <f t="shared" si="1"/>
        <v>-2.0078137129450502E-2</v>
      </c>
      <c r="H64">
        <f t="shared" si="1"/>
        <v>-4.231410701088012E-3</v>
      </c>
      <c r="I64">
        <f t="shared" si="1"/>
        <v>-2.8635987026450982E-2</v>
      </c>
      <c r="J64">
        <f t="shared" si="1"/>
        <v>-2.1961696940863695E-2</v>
      </c>
      <c r="K64" s="53">
        <f t="shared" si="2"/>
        <v>-74907.231797853194</v>
      </c>
      <c r="M64" s="47">
        <v>44956</v>
      </c>
      <c r="N64">
        <v>4.75040325551759E-2</v>
      </c>
      <c r="O64">
        <v>4.1815391901457603E-2</v>
      </c>
      <c r="P64">
        <v>3.7503726639485799E-2</v>
      </c>
      <c r="Q64">
        <v>3.5167419625386102E-2</v>
      </c>
      <c r="R64">
        <v>3.3798954802976802E-2</v>
      </c>
      <c r="S64">
        <v>3.2826685869417997E-2</v>
      </c>
      <c r="T64">
        <v>3.2155807904518899E-2</v>
      </c>
      <c r="U64">
        <v>3.1781740591397697E-2</v>
      </c>
      <c r="V64">
        <v>3.1602471231920198E-2</v>
      </c>
      <c r="W64">
        <v>3.1523018329100497E-2</v>
      </c>
      <c r="Y64">
        <f t="shared" si="3"/>
        <v>8.3574861788944723</v>
      </c>
      <c r="Z64">
        <f t="shared" si="4"/>
        <v>-8063532.7910016878</v>
      </c>
      <c r="AA64" s="77">
        <f t="shared" si="5"/>
        <v>226610.08206267189</v>
      </c>
      <c r="AC64" s="77">
        <f t="shared" si="6"/>
        <v>151702.8502648187</v>
      </c>
    </row>
    <row r="65" spans="1:29">
      <c r="A65" s="46">
        <v>44956</v>
      </c>
      <c r="B65">
        <v>142.023911</v>
      </c>
      <c r="C65">
        <v>34.234076999999999</v>
      </c>
      <c r="D65">
        <v>11.665158999999999</v>
      </c>
      <c r="E65">
        <v>240.57682800000001</v>
      </c>
      <c r="G65">
        <f t="shared" si="1"/>
        <v>9.0208260776594162E-3</v>
      </c>
      <c r="H65">
        <f t="shared" si="1"/>
        <v>5.0990421035743694E-3</v>
      </c>
      <c r="I65">
        <f t="shared" si="1"/>
        <v>4.8099301518307769E-2</v>
      </c>
      <c r="J65">
        <f t="shared" si="1"/>
        <v>2.1012730286725567E-2</v>
      </c>
      <c r="K65" s="53">
        <f t="shared" si="2"/>
        <v>83231.899986267119</v>
      </c>
      <c r="M65" s="47">
        <v>44957</v>
      </c>
      <c r="N65">
        <v>4.7294523274737002E-2</v>
      </c>
      <c r="O65">
        <v>4.1326394514874097E-2</v>
      </c>
      <c r="P65">
        <v>3.6914096164974E-2</v>
      </c>
      <c r="Q65">
        <v>3.4585471204720601E-2</v>
      </c>
      <c r="R65">
        <v>3.3261219839113697E-2</v>
      </c>
      <c r="S65">
        <v>3.2419857539411102E-2</v>
      </c>
      <c r="T65">
        <v>3.1877975877634399E-2</v>
      </c>
      <c r="U65">
        <v>3.1554588651885797E-2</v>
      </c>
      <c r="V65">
        <v>3.1378979902543097E-2</v>
      </c>
      <c r="W65">
        <v>3.1299598455761399E-2</v>
      </c>
      <c r="Y65">
        <f t="shared" si="3"/>
        <v>8.3725852348564906</v>
      </c>
      <c r="Z65">
        <f t="shared" si="4"/>
        <v>-8290142.8730643597</v>
      </c>
      <c r="AA65" s="77">
        <f t="shared" si="5"/>
        <v>1092432.5455879793</v>
      </c>
      <c r="AC65" s="77">
        <f t="shared" si="6"/>
        <v>1175664.4455742463</v>
      </c>
    </row>
    <row r="66" spans="1:29">
      <c r="A66" s="46">
        <v>44957</v>
      </c>
      <c r="B66">
        <v>143.30508399999999</v>
      </c>
      <c r="C66">
        <v>34.408638000000003</v>
      </c>
      <c r="D66">
        <v>12.226245</v>
      </c>
      <c r="E66">
        <v>245.63200399999999</v>
      </c>
      <c r="G66">
        <f t="shared" si="1"/>
        <v>7.9008571670773353E-3</v>
      </c>
      <c r="H66">
        <f t="shared" si="1"/>
        <v>1.2401420829269538E-2</v>
      </c>
      <c r="I66">
        <f t="shared" si="1"/>
        <v>2.0725251293426616E-2</v>
      </c>
      <c r="J66">
        <f t="shared" si="1"/>
        <v>1.9934601030246801E-2</v>
      </c>
      <c r="K66" s="53">
        <f t="shared" si="2"/>
        <v>60962.130320020289</v>
      </c>
      <c r="M66" s="47">
        <v>44958</v>
      </c>
      <c r="N66">
        <v>4.6962658777657901E-2</v>
      </c>
      <c r="O66">
        <v>4.0459922110973899E-2</v>
      </c>
      <c r="P66">
        <v>3.58011619833064E-2</v>
      </c>
      <c r="Q66">
        <v>3.3401920893978601E-2</v>
      </c>
      <c r="R66">
        <v>3.2054035203903999E-2</v>
      </c>
      <c r="S66">
        <v>3.1248625575732301E-2</v>
      </c>
      <c r="T66">
        <v>3.0742655376785898E-2</v>
      </c>
      <c r="U66">
        <v>3.0404880663299699E-2</v>
      </c>
      <c r="V66">
        <v>3.0196696853534499E-2</v>
      </c>
      <c r="W66">
        <v>3.0102385902244701E-2</v>
      </c>
      <c r="Y66">
        <f t="shared" si="3"/>
        <v>8.4229913990800984</v>
      </c>
      <c r="Z66">
        <f t="shared" si="4"/>
        <v>-9382575.4186523389</v>
      </c>
      <c r="AA66" s="77">
        <f t="shared" si="5"/>
        <v>-110888.20752075315</v>
      </c>
      <c r="AC66" s="77">
        <f t="shared" si="6"/>
        <v>-49926.077200732856</v>
      </c>
    </row>
    <row r="67" spans="1:29">
      <c r="A67" s="46">
        <v>44958</v>
      </c>
      <c r="B67">
        <v>144.43731700000001</v>
      </c>
      <c r="C67">
        <v>34.835354000000002</v>
      </c>
      <c r="D67">
        <v>12.479637</v>
      </c>
      <c r="E67">
        <v>250.52858000000001</v>
      </c>
      <c r="G67">
        <f t="shared" si="1"/>
        <v>3.7062728048320004E-2</v>
      </c>
      <c r="H67">
        <f t="shared" si="1"/>
        <v>5.8463307133320708E-3</v>
      </c>
      <c r="I67">
        <f t="shared" si="1"/>
        <v>3.8433649953119486E-2</v>
      </c>
      <c r="J67">
        <f t="shared" si="1"/>
        <v>4.6884451266997029E-2</v>
      </c>
      <c r="K67" s="53">
        <f t="shared" si="2"/>
        <v>128227.15998176859</v>
      </c>
      <c r="M67" s="47">
        <v>44959</v>
      </c>
      <c r="N67">
        <v>4.6870503559174499E-2</v>
      </c>
      <c r="O67">
        <v>4.0248009878318503E-2</v>
      </c>
      <c r="P67">
        <v>3.5674960150206603E-2</v>
      </c>
      <c r="Q67">
        <v>3.3316162356439999E-2</v>
      </c>
      <c r="R67">
        <v>3.1998984590990397E-2</v>
      </c>
      <c r="S67">
        <v>3.1181948599791301E-2</v>
      </c>
      <c r="T67">
        <v>3.06809431986526E-2</v>
      </c>
      <c r="U67">
        <v>3.0411260771375698E-2</v>
      </c>
      <c r="V67">
        <v>3.0289598486310802E-2</v>
      </c>
      <c r="W67">
        <v>3.02536882680252E-2</v>
      </c>
      <c r="Y67">
        <f t="shared" si="3"/>
        <v>8.4232294878148863</v>
      </c>
      <c r="Z67">
        <f t="shared" si="4"/>
        <v>-9271687.2111315858</v>
      </c>
      <c r="AA67" s="77">
        <f t="shared" si="5"/>
        <v>-1154970.8974500978</v>
      </c>
      <c r="AC67" s="77">
        <f t="shared" si="6"/>
        <v>-1026743.7374683293</v>
      </c>
    </row>
    <row r="68" spans="1:29">
      <c r="A68" s="46">
        <v>44959</v>
      </c>
      <c r="B68">
        <v>149.790558</v>
      </c>
      <c r="C68">
        <v>35.039012999999997</v>
      </c>
      <c r="D68">
        <v>12.959275</v>
      </c>
      <c r="E68">
        <v>262.274475</v>
      </c>
      <c r="G68">
        <f t="shared" si="1"/>
        <v>2.4399808965261949E-2</v>
      </c>
      <c r="H68">
        <f t="shared" si="1"/>
        <v>8.3034016968459579E-3</v>
      </c>
      <c r="I68">
        <f t="shared" si="1"/>
        <v>-7.6117298228488894E-2</v>
      </c>
      <c r="J68">
        <f t="shared" si="1"/>
        <v>-2.3620670673346944E-2</v>
      </c>
      <c r="K68" s="53">
        <f t="shared" si="2"/>
        <v>-67034.758239727933</v>
      </c>
      <c r="M68" s="47">
        <v>44960</v>
      </c>
      <c r="N68">
        <v>4.8206483157362499E-2</v>
      </c>
      <c r="O68">
        <v>4.2127335344776203E-2</v>
      </c>
      <c r="P68">
        <v>3.7597664061476098E-2</v>
      </c>
      <c r="Q68">
        <v>3.51640520431344E-2</v>
      </c>
      <c r="R68">
        <v>3.3734016120353101E-2</v>
      </c>
      <c r="S68">
        <v>3.2801043824420499E-2</v>
      </c>
      <c r="T68">
        <v>3.2182982509617798E-2</v>
      </c>
      <c r="U68">
        <v>3.1795888180007802E-2</v>
      </c>
      <c r="V68">
        <v>3.15679189266364E-2</v>
      </c>
      <c r="W68">
        <v>3.1447080692809597E-2</v>
      </c>
      <c r="Y68">
        <f t="shared" si="3"/>
        <v>8.3569520820604648</v>
      </c>
      <c r="Z68">
        <f t="shared" si="4"/>
        <v>-8116716.3136814879</v>
      </c>
      <c r="AA68" s="77">
        <f t="shared" si="5"/>
        <v>-807626.71613739431</v>
      </c>
      <c r="AC68" s="77">
        <f t="shared" si="6"/>
        <v>-874661.47437712224</v>
      </c>
    </row>
    <row r="69" spans="1:29">
      <c r="A69" s="46">
        <v>44960</v>
      </c>
      <c r="B69">
        <v>153.44541899999999</v>
      </c>
      <c r="C69">
        <v>35.329956000000003</v>
      </c>
      <c r="D69">
        <v>11.972849999999999</v>
      </c>
      <c r="E69">
        <v>256.07937600000002</v>
      </c>
      <c r="G69">
        <f t="shared" ref="G69:J132" si="7">B70/B69-1</f>
        <v>-1.7928837614891502E-2</v>
      </c>
      <c r="H69">
        <f t="shared" si="7"/>
        <v>-1.6470159204275969E-3</v>
      </c>
      <c r="I69">
        <f t="shared" si="7"/>
        <v>-6.802640975206331E-3</v>
      </c>
      <c r="J69">
        <f t="shared" si="7"/>
        <v>-6.1157443620137864E-3</v>
      </c>
      <c r="K69" s="53">
        <f t="shared" ref="K69:K132" si="8">1000000*((1+G69-1)+(1+H69-1)+(1+I69-1)+(1+J69-1))</f>
        <v>-32494.238872539216</v>
      </c>
      <c r="M69" s="47">
        <v>44963</v>
      </c>
      <c r="N69">
        <v>4.9117812954222399E-2</v>
      </c>
      <c r="O69">
        <v>4.3496609214398699E-2</v>
      </c>
      <c r="P69">
        <v>3.89850822620183E-2</v>
      </c>
      <c r="Q69">
        <v>3.6482244630870797E-2</v>
      </c>
      <c r="R69">
        <v>3.4993874977410799E-2</v>
      </c>
      <c r="S69">
        <v>3.3997119914685098E-2</v>
      </c>
      <c r="T69">
        <v>3.33015710294539E-2</v>
      </c>
      <c r="U69">
        <v>3.28204798410444E-2</v>
      </c>
      <c r="V69">
        <v>3.2494159784910097E-2</v>
      </c>
      <c r="W69">
        <v>3.2282164954362001E-2</v>
      </c>
      <c r="Y69">
        <f t="shared" ref="Y69:Y132" si="9">EXP(-N$3*N69)+EXP(-O$3*O69)+EXP(-P$3*P69)+EXP(-Q$3*Q69)+EXP(-R$3*R69)+EXP(-S$3*S69)+EXP(-T$3*T69)+EXP(-U$3*U69)+EXP(-V$3*V69)+EXP(-W$3*W69)</f>
        <v>8.3092359291692084</v>
      </c>
      <c r="Z69">
        <f t="shared" ref="Z69:Z132" si="10">100*1000000*(1-EXP(-W$3*W69)-0.042*Y69)</f>
        <v>-7309089.5975440936</v>
      </c>
      <c r="AA69" s="77">
        <f t="shared" ref="AA69:AA132" si="11">Z69-Z70</f>
        <v>-376856.27113172039</v>
      </c>
      <c r="AC69" s="77">
        <f t="shared" ref="AC69:AC132" si="12">K69+AA69</f>
        <v>-409350.51000425959</v>
      </c>
    </row>
    <row r="70" spans="1:29">
      <c r="A70" s="46">
        <v>44963</v>
      </c>
      <c r="B70">
        <v>150.694321</v>
      </c>
      <c r="C70">
        <v>35.271766999999997</v>
      </c>
      <c r="D70">
        <v>11.891403</v>
      </c>
      <c r="E70">
        <v>254.51326</v>
      </c>
      <c r="G70">
        <f t="shared" si="7"/>
        <v>1.9244719912172359E-2</v>
      </c>
      <c r="H70">
        <f t="shared" si="7"/>
        <v>1.0998144776812824E-2</v>
      </c>
      <c r="I70">
        <f t="shared" si="7"/>
        <v>2.3592085811909635E-2</v>
      </c>
      <c r="J70">
        <f t="shared" si="7"/>
        <v>4.2022073820436656E-2</v>
      </c>
      <c r="K70" s="53">
        <f t="shared" si="8"/>
        <v>95857.024321331468</v>
      </c>
      <c r="M70" s="47">
        <v>44964</v>
      </c>
      <c r="N70">
        <v>4.9351863546063197E-2</v>
      </c>
      <c r="O70">
        <v>4.37495847685734E-2</v>
      </c>
      <c r="P70">
        <v>3.92243857324013E-2</v>
      </c>
      <c r="Q70">
        <v>3.6738925678093601E-2</v>
      </c>
      <c r="R70">
        <v>3.5218871761908598E-2</v>
      </c>
      <c r="S70">
        <v>3.4272075640802799E-2</v>
      </c>
      <c r="T70">
        <v>3.3664379839565599E-2</v>
      </c>
      <c r="U70">
        <v>3.32422406043969E-2</v>
      </c>
      <c r="V70">
        <v>3.2937967625456401E-2</v>
      </c>
      <c r="W70">
        <v>3.2715354708260203E-2</v>
      </c>
      <c r="Y70">
        <f t="shared" si="9"/>
        <v>8.2940310010146518</v>
      </c>
      <c r="Z70">
        <f t="shared" si="10"/>
        <v>-6932233.3264123732</v>
      </c>
      <c r="AA70" s="77">
        <f t="shared" si="11"/>
        <v>147405.66041652206</v>
      </c>
      <c r="AC70" s="77">
        <f t="shared" si="12"/>
        <v>243262.68473785353</v>
      </c>
    </row>
    <row r="71" spans="1:29">
      <c r="A71" s="46">
        <v>44964</v>
      </c>
      <c r="B71">
        <v>153.594391</v>
      </c>
      <c r="C71">
        <v>35.659691000000002</v>
      </c>
      <c r="D71">
        <v>12.171946</v>
      </c>
      <c r="E71">
        <v>265.20843500000001</v>
      </c>
      <c r="G71">
        <f t="shared" si="7"/>
        <v>-1.7652760509984988E-2</v>
      </c>
      <c r="H71">
        <f t="shared" si="7"/>
        <v>-7.3429968868772288E-3</v>
      </c>
      <c r="I71">
        <f t="shared" si="7"/>
        <v>-2.2305389787303787E-3</v>
      </c>
      <c r="J71">
        <f t="shared" si="7"/>
        <v>-3.1021750873044818E-3</v>
      </c>
      <c r="K71" s="53">
        <f t="shared" si="8"/>
        <v>-30328.471462897076</v>
      </c>
      <c r="M71" s="47">
        <v>44965</v>
      </c>
      <c r="N71">
        <v>4.9325277632631899E-2</v>
      </c>
      <c r="O71">
        <v>4.3617787073323901E-2</v>
      </c>
      <c r="P71">
        <v>3.9050878313063302E-2</v>
      </c>
      <c r="Q71">
        <v>3.6518862753014102E-2</v>
      </c>
      <c r="R71">
        <v>3.5009426330342798E-2</v>
      </c>
      <c r="S71">
        <v>3.4037816032752501E-2</v>
      </c>
      <c r="T71">
        <v>3.3406527305193397E-2</v>
      </c>
      <c r="U71">
        <v>3.3009105338447302E-2</v>
      </c>
      <c r="V71">
        <v>3.2750589443556098E-2</v>
      </c>
      <c r="W71">
        <v>3.2561898159390402E-2</v>
      </c>
      <c r="Y71">
        <f t="shared" si="9"/>
        <v>8.3027649755678024</v>
      </c>
      <c r="Z71">
        <f t="shared" si="10"/>
        <v>-7079638.9868288953</v>
      </c>
      <c r="AA71" s="77">
        <f t="shared" si="11"/>
        <v>-328840.34584031999</v>
      </c>
      <c r="AC71" s="77">
        <f t="shared" si="12"/>
        <v>-359168.81730321707</v>
      </c>
    </row>
    <row r="72" spans="1:29">
      <c r="A72" s="46">
        <v>44965</v>
      </c>
      <c r="B72">
        <v>150.883026</v>
      </c>
      <c r="C72">
        <v>35.397841999999997</v>
      </c>
      <c r="D72">
        <v>12.144795999999999</v>
      </c>
      <c r="E72">
        <v>264.38571200000001</v>
      </c>
      <c r="G72">
        <f t="shared" si="7"/>
        <v>-6.9115196562932191E-3</v>
      </c>
      <c r="H72">
        <f t="shared" si="7"/>
        <v>-2.1369946789411509E-2</v>
      </c>
      <c r="I72">
        <f t="shared" si="7"/>
        <v>5.2160612660765437E-3</v>
      </c>
      <c r="J72">
        <f t="shared" si="7"/>
        <v>-1.1659752626874131E-2</v>
      </c>
      <c r="K72" s="53">
        <f t="shared" si="8"/>
        <v>-34725.157806502313</v>
      </c>
      <c r="M72" s="47">
        <v>44966</v>
      </c>
      <c r="N72">
        <v>4.9548010898521497E-2</v>
      </c>
      <c r="O72">
        <v>4.4226654876524399E-2</v>
      </c>
      <c r="P72">
        <v>3.9764483301354098E-2</v>
      </c>
      <c r="Q72">
        <v>3.7189906909891698E-2</v>
      </c>
      <c r="R72">
        <v>3.5600956276222902E-2</v>
      </c>
      <c r="S72">
        <v>3.4556449907315399E-2</v>
      </c>
      <c r="T72">
        <v>3.3862432764145703E-2</v>
      </c>
      <c r="U72">
        <v>3.3409595828139502E-2</v>
      </c>
      <c r="V72">
        <v>3.3109473125130101E-2</v>
      </c>
      <c r="W72">
        <v>3.2899388907295997E-2</v>
      </c>
      <c r="Y72">
        <f t="shared" si="9"/>
        <v>8.2823945705572175</v>
      </c>
      <c r="Z72">
        <f t="shared" si="10"/>
        <v>-6750798.6409885753</v>
      </c>
      <c r="AA72" s="77">
        <f t="shared" si="11"/>
        <v>-466185.2203045208</v>
      </c>
      <c r="AC72" s="77">
        <f t="shared" si="12"/>
        <v>-500910.37811102311</v>
      </c>
    </row>
    <row r="73" spans="1:29">
      <c r="A73" s="46">
        <v>44966</v>
      </c>
      <c r="B73">
        <v>149.84019499999999</v>
      </c>
      <c r="C73">
        <v>34.641392000000003</v>
      </c>
      <c r="D73">
        <v>12.208144000000001</v>
      </c>
      <c r="E73">
        <v>261.30304000000001</v>
      </c>
      <c r="G73">
        <f t="shared" si="7"/>
        <v>2.4561233386009018E-3</v>
      </c>
      <c r="H73">
        <f t="shared" si="7"/>
        <v>-3.9192709115154489E-3</v>
      </c>
      <c r="I73">
        <f t="shared" si="7"/>
        <v>3.1520761878298664E-3</v>
      </c>
      <c r="J73">
        <f t="shared" si="7"/>
        <v>-1.9725832504665641E-3</v>
      </c>
      <c r="K73" s="53">
        <f t="shared" si="8"/>
        <v>-283.65463555124484</v>
      </c>
      <c r="M73" s="47">
        <v>44967</v>
      </c>
      <c r="N73">
        <v>4.9736139324362702E-2</v>
      </c>
      <c r="O73">
        <v>4.4427700415100101E-2</v>
      </c>
      <c r="P73">
        <v>4.0009506291241101E-2</v>
      </c>
      <c r="Q73">
        <v>3.7511288432398503E-2</v>
      </c>
      <c r="R73">
        <v>3.5966475778373398E-2</v>
      </c>
      <c r="S73">
        <v>3.4997975229047303E-2</v>
      </c>
      <c r="T73">
        <v>3.4374874908911203E-2</v>
      </c>
      <c r="U73">
        <v>3.39512685839473E-2</v>
      </c>
      <c r="V73">
        <v>3.36524246719304E-2</v>
      </c>
      <c r="W73">
        <v>3.3434354909474301E-2</v>
      </c>
      <c r="Y73">
        <f t="shared" si="9"/>
        <v>8.2628168894444585</v>
      </c>
      <c r="Z73">
        <f t="shared" si="10"/>
        <v>-6284613.4206840545</v>
      </c>
      <c r="AA73" s="77">
        <f t="shared" si="11"/>
        <v>147845.22673197929</v>
      </c>
      <c r="AC73" s="77">
        <f t="shared" si="12"/>
        <v>147561.57209642805</v>
      </c>
    </row>
    <row r="74" spans="1:29">
      <c r="A74" s="46">
        <v>44967</v>
      </c>
      <c r="B74">
        <v>150.20822100000001</v>
      </c>
      <c r="C74">
        <v>34.505623</v>
      </c>
      <c r="D74">
        <v>12.246625</v>
      </c>
      <c r="E74">
        <v>260.787598</v>
      </c>
      <c r="G74">
        <f t="shared" si="7"/>
        <v>1.8806800195043882E-2</v>
      </c>
      <c r="H74">
        <f t="shared" si="7"/>
        <v>1.9675054120888991E-3</v>
      </c>
      <c r="I74">
        <f t="shared" si="7"/>
        <v>2.8279791371092156E-2</v>
      </c>
      <c r="J74">
        <f t="shared" si="7"/>
        <v>3.1242919764919108E-2</v>
      </c>
      <c r="K74" s="53">
        <f t="shared" si="8"/>
        <v>80297.01674314405</v>
      </c>
      <c r="M74" s="47">
        <v>44970</v>
      </c>
      <c r="N74">
        <v>4.9935219599635303E-2</v>
      </c>
      <c r="O74">
        <v>4.4591303022080697E-2</v>
      </c>
      <c r="P74">
        <v>4.0189292970702097E-2</v>
      </c>
      <c r="Q74">
        <v>3.7619383941265697E-2</v>
      </c>
      <c r="R74">
        <v>3.6040672212219599E-2</v>
      </c>
      <c r="S74">
        <v>3.5020778346205698E-2</v>
      </c>
      <c r="T74">
        <v>3.4330948746552299E-2</v>
      </c>
      <c r="U74">
        <v>3.3844650806499101E-2</v>
      </c>
      <c r="V74">
        <v>3.3493888877888497E-2</v>
      </c>
      <c r="W74">
        <v>3.3237384341479798E-2</v>
      </c>
      <c r="Y74">
        <f t="shared" si="9"/>
        <v>8.2644152714094155</v>
      </c>
      <c r="Z74">
        <f t="shared" si="10"/>
        <v>-6432458.6474160338</v>
      </c>
      <c r="AA74" s="77">
        <f t="shared" si="11"/>
        <v>-414696.95176122896</v>
      </c>
      <c r="AC74" s="77">
        <f t="shared" si="12"/>
        <v>-334399.93501808494</v>
      </c>
    </row>
    <row r="75" spans="1:29">
      <c r="A75" s="46">
        <v>44970</v>
      </c>
      <c r="B75">
        <v>153.03315699999999</v>
      </c>
      <c r="C75">
        <v>34.573512999999998</v>
      </c>
      <c r="D75">
        <v>12.592957</v>
      </c>
      <c r="E75">
        <v>268.93536399999999</v>
      </c>
      <c r="G75">
        <f t="shared" si="7"/>
        <v>-4.2248687322054002E-3</v>
      </c>
      <c r="H75">
        <f t="shared" si="7"/>
        <v>-8.4174263691405571E-4</v>
      </c>
      <c r="I75">
        <f t="shared" si="7"/>
        <v>-9.1674258873432057E-3</v>
      </c>
      <c r="J75">
        <f t="shared" si="7"/>
        <v>3.1329461007589821E-3</v>
      </c>
      <c r="K75" s="53">
        <f t="shared" si="8"/>
        <v>-11101.09115570368</v>
      </c>
      <c r="M75" s="47">
        <v>44971</v>
      </c>
      <c r="N75">
        <v>5.0610048016584398E-2</v>
      </c>
      <c r="O75">
        <v>4.5834634429819401E-2</v>
      </c>
      <c r="P75">
        <v>4.1426639625454398E-2</v>
      </c>
      <c r="Q75">
        <v>3.8678543625604397E-2</v>
      </c>
      <c r="R75">
        <v>3.6928853191115399E-2</v>
      </c>
      <c r="S75">
        <v>3.5763800184579697E-2</v>
      </c>
      <c r="T75">
        <v>3.49562694011629E-2</v>
      </c>
      <c r="U75">
        <v>3.4380425798057501E-2</v>
      </c>
      <c r="V75">
        <v>3.3958921791472703E-2</v>
      </c>
      <c r="W75">
        <v>3.3641768248559203E-2</v>
      </c>
      <c r="Y75">
        <f t="shared" si="9"/>
        <v>8.2345936754326932</v>
      </c>
      <c r="Z75">
        <f t="shared" si="10"/>
        <v>-6017761.6956548048</v>
      </c>
      <c r="AA75" s="77">
        <f t="shared" si="11"/>
        <v>-356052.66386276018</v>
      </c>
      <c r="AC75" s="77">
        <f t="shared" si="12"/>
        <v>-367153.75501846388</v>
      </c>
    </row>
    <row r="76" spans="1:29">
      <c r="A76" s="46">
        <v>44971</v>
      </c>
      <c r="B76">
        <v>152.38661200000001</v>
      </c>
      <c r="C76">
        <v>34.544410999999997</v>
      </c>
      <c r="D76">
        <v>12.477512000000001</v>
      </c>
      <c r="E76">
        <v>269.77792399999998</v>
      </c>
      <c r="G76">
        <f t="shared" si="7"/>
        <v>1.3903340800043296E-2</v>
      </c>
      <c r="H76">
        <f t="shared" si="7"/>
        <v>-1.6842666676237794E-3</v>
      </c>
      <c r="I76">
        <f t="shared" si="7"/>
        <v>-3.0839481460728235E-3</v>
      </c>
      <c r="J76">
        <f t="shared" si="7"/>
        <v>-7.9929112361319943E-3</v>
      </c>
      <c r="K76" s="53">
        <f t="shared" si="8"/>
        <v>1142.2147502146984</v>
      </c>
      <c r="M76" s="47">
        <v>44972</v>
      </c>
      <c r="N76">
        <v>5.0414896953785399E-2</v>
      </c>
      <c r="O76">
        <v>4.59543757039311E-2</v>
      </c>
      <c r="P76">
        <v>4.1701243033050797E-2</v>
      </c>
      <c r="Q76">
        <v>3.9023015182064399E-2</v>
      </c>
      <c r="R76">
        <v>3.7304192266618602E-2</v>
      </c>
      <c r="S76">
        <v>3.6177854325465997E-2</v>
      </c>
      <c r="T76">
        <v>3.5394620336227499E-2</v>
      </c>
      <c r="U76">
        <v>3.4809447314812801E-2</v>
      </c>
      <c r="V76">
        <v>3.4368611747604701E-2</v>
      </c>
      <c r="W76">
        <v>3.4046384583408397E-2</v>
      </c>
      <c r="Y76">
        <f t="shared" si="9"/>
        <v>8.21849625467717</v>
      </c>
      <c r="Z76">
        <f t="shared" si="10"/>
        <v>-5661709.0317920446</v>
      </c>
      <c r="AA76" s="77">
        <f t="shared" si="11"/>
        <v>-350717.97231502272</v>
      </c>
      <c r="AC76" s="77">
        <f t="shared" si="12"/>
        <v>-349575.75756480801</v>
      </c>
    </row>
    <row r="77" spans="1:29">
      <c r="A77" s="46">
        <v>44972</v>
      </c>
      <c r="B77">
        <v>154.50529499999999</v>
      </c>
      <c r="C77">
        <v>34.486229000000002</v>
      </c>
      <c r="D77">
        <v>12.439031999999999</v>
      </c>
      <c r="E77">
        <v>267.62161300000002</v>
      </c>
      <c r="G77">
        <f t="shared" si="7"/>
        <v>-1.0429344832486143E-2</v>
      </c>
      <c r="H77">
        <f t="shared" si="7"/>
        <v>-7.8741285398296057E-3</v>
      </c>
      <c r="I77">
        <f t="shared" si="7"/>
        <v>-1.546904936010951E-3</v>
      </c>
      <c r="J77">
        <f t="shared" si="7"/>
        <v>-2.662272646865782E-2</v>
      </c>
      <c r="K77" s="53">
        <f t="shared" si="8"/>
        <v>-46473.104776984517</v>
      </c>
      <c r="M77" s="47">
        <v>44973</v>
      </c>
      <c r="N77">
        <v>5.0283580938307801E-2</v>
      </c>
      <c r="O77">
        <v>4.5637636458310302E-2</v>
      </c>
      <c r="P77">
        <v>4.1533030567162198E-2</v>
      </c>
      <c r="Q77">
        <v>3.8949063265691503E-2</v>
      </c>
      <c r="R77">
        <v>3.7356722720551599E-2</v>
      </c>
      <c r="S77">
        <v>3.6301432628600902E-2</v>
      </c>
      <c r="T77">
        <v>3.5576140852397298E-2</v>
      </c>
      <c r="U77">
        <v>3.5084672736418902E-2</v>
      </c>
      <c r="V77">
        <v>3.4744044406410601E-2</v>
      </c>
      <c r="W77">
        <v>3.4494738160212403E-2</v>
      </c>
      <c r="Y77">
        <f t="shared" si="9"/>
        <v>8.2107688268139771</v>
      </c>
      <c r="Z77">
        <f t="shared" si="10"/>
        <v>-5310991.0594770219</v>
      </c>
      <c r="AA77" s="77">
        <f t="shared" si="11"/>
        <v>102602.16230323352</v>
      </c>
      <c r="AC77" s="77">
        <f t="shared" si="12"/>
        <v>56129.057526249002</v>
      </c>
    </row>
    <row r="78" spans="1:29">
      <c r="A78" s="46">
        <v>44973</v>
      </c>
      <c r="B78">
        <v>152.89390599999999</v>
      </c>
      <c r="C78">
        <v>34.214680000000001</v>
      </c>
      <c r="D78">
        <v>12.419790000000001</v>
      </c>
      <c r="E78">
        <v>260.49679600000002</v>
      </c>
      <c r="G78">
        <f t="shared" si="7"/>
        <v>-7.5466644170891772E-3</v>
      </c>
      <c r="H78">
        <f t="shared" si="7"/>
        <v>1.9840021885342285E-3</v>
      </c>
      <c r="I78">
        <f t="shared" si="7"/>
        <v>-1.5491405249202783E-3</v>
      </c>
      <c r="J78">
        <f t="shared" si="7"/>
        <v>-1.5601761950269855E-2</v>
      </c>
      <c r="K78" s="53">
        <f t="shared" si="8"/>
        <v>-22713.56470374508</v>
      </c>
      <c r="M78" s="47">
        <v>44974</v>
      </c>
      <c r="N78">
        <v>5.0677749103665903E-2</v>
      </c>
      <c r="O78">
        <v>4.5672404672362797E-2</v>
      </c>
      <c r="P78">
        <v>4.14174542810564E-2</v>
      </c>
      <c r="Q78">
        <v>3.8776381384393398E-2</v>
      </c>
      <c r="R78">
        <v>3.7171613286613801E-2</v>
      </c>
      <c r="S78">
        <v>3.6147586464525303E-2</v>
      </c>
      <c r="T78">
        <v>3.5460348499960402E-2</v>
      </c>
      <c r="U78">
        <v>3.4984974897694497E-2</v>
      </c>
      <c r="V78">
        <v>3.4641539410397403E-2</v>
      </c>
      <c r="W78">
        <v>3.4377861508204502E-2</v>
      </c>
      <c r="Y78">
        <f t="shared" si="9"/>
        <v>8.2154771576590413</v>
      </c>
      <c r="Z78">
        <f t="shared" si="10"/>
        <v>-5413593.2217802554</v>
      </c>
      <c r="AA78" s="77">
        <f t="shared" si="11"/>
        <v>-1039226.8743659398</v>
      </c>
      <c r="AC78" s="77">
        <f t="shared" si="12"/>
        <v>-1061940.4390696848</v>
      </c>
    </row>
    <row r="79" spans="1:29">
      <c r="A79" s="46">
        <v>44974</v>
      </c>
      <c r="B79">
        <v>151.74006700000001</v>
      </c>
      <c r="C79">
        <v>34.282561999999999</v>
      </c>
      <c r="D79">
        <v>12.400550000000001</v>
      </c>
      <c r="E79">
        <v>256.43258700000001</v>
      </c>
      <c r="G79">
        <f t="shared" si="7"/>
        <v>-2.6679841916769531E-2</v>
      </c>
      <c r="H79">
        <f t="shared" si="7"/>
        <v>-2.3479225385780622E-2</v>
      </c>
      <c r="I79">
        <f t="shared" si="7"/>
        <v>-5.3529803113571695E-2</v>
      </c>
      <c r="J79">
        <f t="shared" si="7"/>
        <v>-2.0886592701262363E-2</v>
      </c>
      <c r="K79" s="53">
        <f t="shared" si="8"/>
        <v>-124575.46311738421</v>
      </c>
      <c r="M79" s="47">
        <v>44978</v>
      </c>
      <c r="N79">
        <v>5.1398383459212903E-2</v>
      </c>
      <c r="O79">
        <v>4.6649432866008998E-2</v>
      </c>
      <c r="P79">
        <v>4.2501949221341102E-2</v>
      </c>
      <c r="Q79">
        <v>3.9995165622354299E-2</v>
      </c>
      <c r="R79">
        <v>3.8440922058549001E-2</v>
      </c>
      <c r="S79">
        <v>3.7417274700332799E-2</v>
      </c>
      <c r="T79">
        <v>3.6704416708019098E-2</v>
      </c>
      <c r="U79">
        <v>3.6187622162044901E-2</v>
      </c>
      <c r="V79">
        <v>3.5812881013609903E-2</v>
      </c>
      <c r="W79">
        <v>3.5549381686236899E-2</v>
      </c>
      <c r="Y79">
        <f t="shared" si="9"/>
        <v>8.1646758584996544</v>
      </c>
      <c r="Z79">
        <f t="shared" si="10"/>
        <v>-4374366.3474143157</v>
      </c>
      <c r="AA79" s="77">
        <f t="shared" si="11"/>
        <v>150040.34588812478</v>
      </c>
      <c r="AC79" s="77">
        <f t="shared" si="12"/>
        <v>25464.882770740573</v>
      </c>
    </row>
    <row r="80" spans="1:29">
      <c r="A80" s="46">
        <v>44978</v>
      </c>
      <c r="B80">
        <v>147.691666</v>
      </c>
      <c r="C80">
        <v>33.477634000000002</v>
      </c>
      <c r="D80">
        <v>11.736751</v>
      </c>
      <c r="E80">
        <v>251.076584</v>
      </c>
      <c r="G80">
        <f t="shared" si="7"/>
        <v>2.8960266451323324E-3</v>
      </c>
      <c r="H80">
        <f t="shared" si="7"/>
        <v>-6.6629559305177999E-3</v>
      </c>
      <c r="I80">
        <f t="shared" si="7"/>
        <v>8.1956241552716413E-4</v>
      </c>
      <c r="J80">
        <f t="shared" si="7"/>
        <v>-4.590949827483759E-3</v>
      </c>
      <c r="K80" s="53">
        <f t="shared" si="8"/>
        <v>-7538.3166973420621</v>
      </c>
      <c r="M80" s="47">
        <v>44979</v>
      </c>
      <c r="N80">
        <v>5.1485759074239801E-2</v>
      </c>
      <c r="O80">
        <v>4.6671625155120001E-2</v>
      </c>
      <c r="P80">
        <v>4.2421819753074401E-2</v>
      </c>
      <c r="Q80">
        <v>3.9921420102783899E-2</v>
      </c>
      <c r="R80">
        <v>3.8326795135955098E-2</v>
      </c>
      <c r="S80">
        <v>3.7282636010183598E-2</v>
      </c>
      <c r="T80">
        <v>3.6569964482846301E-2</v>
      </c>
      <c r="U80">
        <v>3.6054654828411303E-2</v>
      </c>
      <c r="V80">
        <v>3.5667376547101899E-2</v>
      </c>
      <c r="W80">
        <v>3.5366694200292703E-2</v>
      </c>
      <c r="Y80">
        <f t="shared" si="9"/>
        <v>8.1698879898529029</v>
      </c>
      <c r="Z80">
        <f t="shared" si="10"/>
        <v>-4524406.6933024405</v>
      </c>
      <c r="AA80" s="77">
        <f t="shared" si="11"/>
        <v>384640.4236850068</v>
      </c>
      <c r="AC80" s="77">
        <f t="shared" si="12"/>
        <v>377102.10698766471</v>
      </c>
    </row>
    <row r="81" spans="1:29">
      <c r="A81" s="46">
        <v>44979</v>
      </c>
      <c r="B81">
        <v>148.11938499999999</v>
      </c>
      <c r="C81">
        <v>33.254573999999998</v>
      </c>
      <c r="D81">
        <v>11.746370000000001</v>
      </c>
      <c r="E81">
        <v>249.92390399999999</v>
      </c>
      <c r="G81">
        <f t="shared" si="7"/>
        <v>3.2905618666998482E-3</v>
      </c>
      <c r="H81">
        <f t="shared" si="7"/>
        <v>-8.7479695274406133E-4</v>
      </c>
      <c r="I81">
        <f t="shared" si="7"/>
        <v>-1.1465925217748141E-2</v>
      </c>
      <c r="J81">
        <f t="shared" si="7"/>
        <v>1.2961709336934746E-2</v>
      </c>
      <c r="K81" s="53">
        <f t="shared" si="8"/>
        <v>3911.5490331423921</v>
      </c>
      <c r="M81" s="47">
        <v>44980</v>
      </c>
      <c r="N81">
        <v>5.1375293987070303E-2</v>
      </c>
      <c r="O81">
        <v>4.6551363428037E-2</v>
      </c>
      <c r="P81">
        <v>4.2163009691649697E-2</v>
      </c>
      <c r="Q81">
        <v>3.9594703906012302E-2</v>
      </c>
      <c r="R81">
        <v>3.7963641318404302E-2</v>
      </c>
      <c r="S81">
        <v>3.6896476395948903E-2</v>
      </c>
      <c r="T81">
        <v>3.6164961439752702E-2</v>
      </c>
      <c r="U81">
        <v>3.5631825908316997E-2</v>
      </c>
      <c r="V81">
        <v>3.5229120899924402E-2</v>
      </c>
      <c r="W81">
        <v>3.4917054027342298E-2</v>
      </c>
      <c r="Y81">
        <f t="shared" si="9"/>
        <v>8.1861340138092515</v>
      </c>
      <c r="Z81">
        <f t="shared" si="10"/>
        <v>-4909047.1169874473</v>
      </c>
      <c r="AA81" s="77">
        <f t="shared" si="11"/>
        <v>-615906.99553241115</v>
      </c>
      <c r="AC81" s="77">
        <f t="shared" si="12"/>
        <v>-611995.44649926876</v>
      </c>
    </row>
    <row r="82" spans="1:29">
      <c r="A82" s="46">
        <v>44980</v>
      </c>
      <c r="B82">
        <v>148.60678100000001</v>
      </c>
      <c r="C82">
        <v>33.225482999999997</v>
      </c>
      <c r="D82">
        <v>11.611687</v>
      </c>
      <c r="E82">
        <v>253.16334499999999</v>
      </c>
      <c r="G82">
        <f t="shared" si="7"/>
        <v>-1.8005369485797673E-2</v>
      </c>
      <c r="H82">
        <f t="shared" si="7"/>
        <v>-1.4594821691530369E-3</v>
      </c>
      <c r="I82">
        <f t="shared" si="7"/>
        <v>-1.5741554177269856E-2</v>
      </c>
      <c r="J82">
        <f t="shared" si="7"/>
        <v>-2.178429108684754E-2</v>
      </c>
      <c r="K82" s="53">
        <f t="shared" si="8"/>
        <v>-56990.696919068105</v>
      </c>
      <c r="M82" s="47">
        <v>44981</v>
      </c>
      <c r="N82">
        <v>5.1848915426605399E-2</v>
      </c>
      <c r="O82">
        <v>4.7748603997364802E-2</v>
      </c>
      <c r="P82">
        <v>4.3466519212814997E-2</v>
      </c>
      <c r="Q82">
        <v>4.0793143218322898E-2</v>
      </c>
      <c r="R82">
        <v>3.9021180624975303E-2</v>
      </c>
      <c r="S82">
        <v>3.7839308775184002E-2</v>
      </c>
      <c r="T82">
        <v>3.7015498054170697E-2</v>
      </c>
      <c r="U82">
        <v>3.6401998045869702E-2</v>
      </c>
      <c r="V82">
        <v>3.5932359918679498E-2</v>
      </c>
      <c r="W82">
        <v>3.5569498363199899E-2</v>
      </c>
      <c r="Y82">
        <f t="shared" si="9"/>
        <v>8.1486926851725414</v>
      </c>
      <c r="Z82">
        <f t="shared" si="10"/>
        <v>-4293140.1214550361</v>
      </c>
      <c r="AA82" s="77">
        <f t="shared" si="11"/>
        <v>216474.40822294354</v>
      </c>
      <c r="AC82" s="77">
        <f t="shared" si="12"/>
        <v>159483.71130387543</v>
      </c>
    </row>
    <row r="83" spans="1:29">
      <c r="A83" s="46">
        <v>44981</v>
      </c>
      <c r="B83">
        <v>145.931061</v>
      </c>
      <c r="C83">
        <v>33.176991000000001</v>
      </c>
      <c r="D83">
        <v>11.428901</v>
      </c>
      <c r="E83">
        <v>247.64836099999999</v>
      </c>
      <c r="G83">
        <f t="shared" si="7"/>
        <v>8.2476135769342651E-3</v>
      </c>
      <c r="H83">
        <f t="shared" si="7"/>
        <v>0</v>
      </c>
      <c r="I83">
        <f t="shared" si="7"/>
        <v>1.515158806607908E-2</v>
      </c>
      <c r="J83">
        <f t="shared" si="7"/>
        <v>3.7717471507916489E-3</v>
      </c>
      <c r="K83" s="53">
        <f t="shared" si="8"/>
        <v>27170.948793804993</v>
      </c>
      <c r="M83" s="47">
        <v>44984</v>
      </c>
      <c r="N83">
        <v>5.1888119650751997E-2</v>
      </c>
      <c r="O83">
        <v>4.7662724254855501E-2</v>
      </c>
      <c r="P83">
        <v>4.3239605759269502E-2</v>
      </c>
      <c r="Q83">
        <v>4.0481918548570799E-2</v>
      </c>
      <c r="R83">
        <v>3.8636319470871698E-2</v>
      </c>
      <c r="S83">
        <v>3.74516112064327E-2</v>
      </c>
      <c r="T83">
        <v>3.6661543162086002E-2</v>
      </c>
      <c r="U83">
        <v>3.6071036257835497E-2</v>
      </c>
      <c r="V83">
        <v>3.5633695202970599E-2</v>
      </c>
      <c r="W83">
        <v>3.5336893499554198E-2</v>
      </c>
      <c r="Y83">
        <f t="shared" si="9"/>
        <v>8.1613835577183043</v>
      </c>
      <c r="Z83">
        <f t="shared" si="10"/>
        <v>-4509614.5296779796</v>
      </c>
      <c r="AA83" s="77">
        <f t="shared" si="11"/>
        <v>33960.848503256217</v>
      </c>
      <c r="AC83" s="77">
        <f t="shared" si="12"/>
        <v>61131.79729706121</v>
      </c>
    </row>
    <row r="84" spans="1:29">
      <c r="A84" s="46">
        <v>44984</v>
      </c>
      <c r="B84">
        <v>147.13464400000001</v>
      </c>
      <c r="C84">
        <v>33.176991000000001</v>
      </c>
      <c r="D84">
        <v>11.602067</v>
      </c>
      <c r="E84">
        <v>248.58242799999999</v>
      </c>
      <c r="G84">
        <f t="shared" si="7"/>
        <v>-3.4478215749106367E-3</v>
      </c>
      <c r="H84">
        <f t="shared" si="7"/>
        <v>2.6307388756261485E-3</v>
      </c>
      <c r="I84">
        <f t="shared" si="7"/>
        <v>8.2916259663035063E-4</v>
      </c>
      <c r="J84">
        <f t="shared" si="7"/>
        <v>-2.9581817424360057E-3</v>
      </c>
      <c r="K84" s="53">
        <f t="shared" si="8"/>
        <v>-2946.1018450901433</v>
      </c>
      <c r="M84" s="47">
        <v>44985</v>
      </c>
      <c r="N84">
        <v>5.1880545498091103E-2</v>
      </c>
      <c r="O84">
        <v>4.77246415083026E-2</v>
      </c>
      <c r="P84">
        <v>4.3264885932663297E-2</v>
      </c>
      <c r="Q84">
        <v>4.0470305275981201E-2</v>
      </c>
      <c r="R84">
        <v>3.8627019648813203E-2</v>
      </c>
      <c r="S84">
        <v>3.74198276557305E-2</v>
      </c>
      <c r="T84">
        <v>3.6603970475433699E-2</v>
      </c>
      <c r="U84">
        <v>3.6007085331231002E-2</v>
      </c>
      <c r="V84">
        <v>3.5578088913768902E-2</v>
      </c>
      <c r="W84">
        <v>3.5296904371233499E-2</v>
      </c>
      <c r="Y84">
        <f t="shared" si="9"/>
        <v>8.1627812115767941</v>
      </c>
      <c r="Z84">
        <f t="shared" si="10"/>
        <v>-4543575.3781812359</v>
      </c>
      <c r="AA84" s="77">
        <f t="shared" si="11"/>
        <v>-733979.57112571457</v>
      </c>
      <c r="AC84" s="77">
        <f t="shared" si="12"/>
        <v>-736925.67297080474</v>
      </c>
    </row>
    <row r="85" spans="1:29">
      <c r="A85" s="46">
        <v>44985</v>
      </c>
      <c r="B85">
        <v>146.62735000000001</v>
      </c>
      <c r="C85">
        <v>33.264271000000001</v>
      </c>
      <c r="D85">
        <v>11.611687</v>
      </c>
      <c r="E85">
        <v>247.84707599999999</v>
      </c>
      <c r="G85">
        <f t="shared" si="7"/>
        <v>-1.42459916243457E-2</v>
      </c>
      <c r="H85">
        <f t="shared" si="7"/>
        <v>-4.6646745993621508E-3</v>
      </c>
      <c r="I85">
        <f t="shared" si="7"/>
        <v>2.0712494231027945E-2</v>
      </c>
      <c r="J85">
        <f t="shared" si="7"/>
        <v>-1.2629267411651823E-2</v>
      </c>
      <c r="K85" s="53">
        <f t="shared" si="8"/>
        <v>-10827.43940433173</v>
      </c>
      <c r="M85" s="47">
        <v>44986</v>
      </c>
      <c r="N85">
        <v>5.2365905217986203E-2</v>
      </c>
      <c r="O85">
        <v>4.8532318494020198E-2</v>
      </c>
      <c r="P85">
        <v>4.4187692679862597E-2</v>
      </c>
      <c r="Q85">
        <v>4.1436392688516399E-2</v>
      </c>
      <c r="R85">
        <v>3.9540817642192902E-2</v>
      </c>
      <c r="S85">
        <v>3.8331495394039503E-2</v>
      </c>
      <c r="T85">
        <v>3.7526849495084301E-2</v>
      </c>
      <c r="U85">
        <v>3.69178542687481E-2</v>
      </c>
      <c r="V85">
        <v>3.6452562614481002E-2</v>
      </c>
      <c r="W85">
        <v>3.6120003504618199E-2</v>
      </c>
      <c r="Y85">
        <f t="shared" si="9"/>
        <v>8.1251515687212539</v>
      </c>
      <c r="Z85">
        <f t="shared" si="10"/>
        <v>-3809595.8070555213</v>
      </c>
      <c r="AA85" s="77">
        <f t="shared" si="11"/>
        <v>-609139.65143345436</v>
      </c>
      <c r="AC85" s="77">
        <f t="shared" si="12"/>
        <v>-619967.09083778609</v>
      </c>
    </row>
    <row r="86" spans="1:29">
      <c r="A86" s="46">
        <v>44986</v>
      </c>
      <c r="B86">
        <v>144.538498</v>
      </c>
      <c r="C86">
        <v>33.109104000000002</v>
      </c>
      <c r="D86">
        <v>11.852194000000001</v>
      </c>
      <c r="E86">
        <v>244.716949</v>
      </c>
      <c r="G86">
        <f t="shared" si="7"/>
        <v>4.1291213639149671E-3</v>
      </c>
      <c r="H86">
        <f t="shared" si="7"/>
        <v>-1.2676875822432598E-2</v>
      </c>
      <c r="I86">
        <f t="shared" si="7"/>
        <v>1.8668864178227107E-2</v>
      </c>
      <c r="J86">
        <f t="shared" si="7"/>
        <v>1.9653232110212304E-2</v>
      </c>
      <c r="K86" s="53">
        <f t="shared" si="8"/>
        <v>29774.341829921781</v>
      </c>
      <c r="M86" s="47">
        <v>44987</v>
      </c>
      <c r="N86">
        <v>5.2225787535014397E-2</v>
      </c>
      <c r="O86">
        <v>4.8678412253771799E-2</v>
      </c>
      <c r="P86">
        <v>4.4583946508887903E-2</v>
      </c>
      <c r="Q86">
        <v>4.1963912285635098E-2</v>
      </c>
      <c r="R86">
        <v>4.01910985473376E-2</v>
      </c>
      <c r="S86">
        <v>3.9022519905869503E-2</v>
      </c>
      <c r="T86">
        <v>3.8218902049521698E-2</v>
      </c>
      <c r="U86">
        <v>3.7617098898957702E-2</v>
      </c>
      <c r="V86">
        <v>3.7163242096310799E-2</v>
      </c>
      <c r="W86">
        <v>3.6837873581092598E-2</v>
      </c>
      <c r="Y86">
        <f t="shared" si="9"/>
        <v>8.0987966618307805</v>
      </c>
      <c r="Z86">
        <f t="shared" si="10"/>
        <v>-3200456.1556220669</v>
      </c>
      <c r="AA86" s="77">
        <f t="shared" si="11"/>
        <v>805442.49954654928</v>
      </c>
      <c r="AC86" s="77">
        <f t="shared" si="12"/>
        <v>835216.8413764711</v>
      </c>
    </row>
    <row r="87" spans="1:29">
      <c r="A87" s="46">
        <v>44987</v>
      </c>
      <c r="B87">
        <v>145.13531499999999</v>
      </c>
      <c r="C87">
        <v>32.689383999999997</v>
      </c>
      <c r="D87">
        <v>12.073461</v>
      </c>
      <c r="E87">
        <v>249.52642800000001</v>
      </c>
      <c r="G87">
        <f t="shared" si="7"/>
        <v>3.5090143291451881E-2</v>
      </c>
      <c r="H87">
        <f t="shared" si="7"/>
        <v>2.0005913846525836E-2</v>
      </c>
      <c r="I87">
        <f t="shared" si="7"/>
        <v>4.2230972543829903E-2</v>
      </c>
      <c r="J87">
        <f t="shared" si="7"/>
        <v>1.6646036386975371E-2</v>
      </c>
      <c r="K87" s="53">
        <f t="shared" si="8"/>
        <v>113973.06606878299</v>
      </c>
      <c r="M87" s="47">
        <v>44988</v>
      </c>
      <c r="N87">
        <v>5.21908137626843E-2</v>
      </c>
      <c r="O87">
        <v>4.8237690743437998E-2</v>
      </c>
      <c r="P87">
        <v>4.4000799556475199E-2</v>
      </c>
      <c r="Q87">
        <v>4.1289958887493199E-2</v>
      </c>
      <c r="R87">
        <v>3.9457860234210398E-2</v>
      </c>
      <c r="S87">
        <v>3.8241658643029301E-2</v>
      </c>
      <c r="T87">
        <v>3.7391456716295998E-2</v>
      </c>
      <c r="U87">
        <v>3.6746559826082E-2</v>
      </c>
      <c r="V87">
        <v>3.6250595004037801E-2</v>
      </c>
      <c r="W87">
        <v>3.5881854059315002E-2</v>
      </c>
      <c r="Y87">
        <f t="shared" si="9"/>
        <v>8.1323308834760741</v>
      </c>
      <c r="Z87">
        <f t="shared" si="10"/>
        <v>-4005898.6551686162</v>
      </c>
      <c r="AA87" s="77">
        <f t="shared" si="11"/>
        <v>-50361.548173932824</v>
      </c>
      <c r="AC87" s="77">
        <f t="shared" si="12"/>
        <v>63611.517894850171</v>
      </c>
    </row>
    <row r="88" spans="1:29">
      <c r="A88" s="46">
        <v>44988</v>
      </c>
      <c r="B88">
        <v>150.22813400000001</v>
      </c>
      <c r="C88">
        <v>33.343364999999999</v>
      </c>
      <c r="D88">
        <v>12.583335</v>
      </c>
      <c r="E88">
        <v>253.68005400000001</v>
      </c>
      <c r="G88">
        <f t="shared" si="7"/>
        <v>1.8539310353145932E-2</v>
      </c>
      <c r="H88">
        <f t="shared" si="7"/>
        <v>-2.0491333133294543E-3</v>
      </c>
      <c r="I88">
        <f t="shared" si="7"/>
        <v>-7.645270510560076E-3</v>
      </c>
      <c r="J88">
        <f t="shared" si="7"/>
        <v>6.1891070079951316E-3</v>
      </c>
      <c r="K88" s="53">
        <f t="shared" si="8"/>
        <v>15034.013537251534</v>
      </c>
      <c r="M88" s="47">
        <v>44991</v>
      </c>
      <c r="N88">
        <v>5.2474844906900298E-2</v>
      </c>
      <c r="O88">
        <v>4.8391711582902799E-2</v>
      </c>
      <c r="P88">
        <v>4.4088114808084E-2</v>
      </c>
      <c r="Q88">
        <v>4.1339541049919201E-2</v>
      </c>
      <c r="R88">
        <v>3.94732208052841E-2</v>
      </c>
      <c r="S88">
        <v>3.8236575642392197E-2</v>
      </c>
      <c r="T88">
        <v>3.7385262210650798E-2</v>
      </c>
      <c r="U88">
        <v>3.6758748167967099E-2</v>
      </c>
      <c r="V88">
        <v>3.6288942879262799E-2</v>
      </c>
      <c r="W88">
        <v>3.5943715092277603E-2</v>
      </c>
      <c r="Y88">
        <f t="shared" si="9"/>
        <v>8.130624952148537</v>
      </c>
      <c r="Z88">
        <f t="shared" si="10"/>
        <v>-3955537.1069946834</v>
      </c>
      <c r="AA88" s="77">
        <f t="shared" si="11"/>
        <v>68148.561933272984</v>
      </c>
      <c r="AC88" s="77">
        <f t="shared" si="12"/>
        <v>83182.57547052452</v>
      </c>
    </row>
    <row r="89" spans="1:29">
      <c r="A89" s="46">
        <v>44991</v>
      </c>
      <c r="B89">
        <v>153.01326</v>
      </c>
      <c r="C89">
        <v>33.275039999999997</v>
      </c>
      <c r="D89">
        <v>12.487132000000001</v>
      </c>
      <c r="E89">
        <v>255.25010700000001</v>
      </c>
      <c r="G89">
        <f t="shared" si="7"/>
        <v>-1.4496390704962447E-2</v>
      </c>
      <c r="H89">
        <f t="shared" si="7"/>
        <v>-3.1974176439757751E-2</v>
      </c>
      <c r="I89">
        <f t="shared" si="7"/>
        <v>-1.1556216431443223E-2</v>
      </c>
      <c r="J89">
        <f t="shared" si="7"/>
        <v>-1.0589029841229447E-2</v>
      </c>
      <c r="K89" s="53">
        <f t="shared" si="8"/>
        <v>-68615.81341739287</v>
      </c>
      <c r="M89" s="47">
        <v>44992</v>
      </c>
      <c r="N89">
        <v>5.4020609045738001E-2</v>
      </c>
      <c r="O89">
        <v>4.9652467534336102E-2</v>
      </c>
      <c r="P89">
        <v>4.5019520590859501E-2</v>
      </c>
      <c r="Q89">
        <v>4.1962867241828801E-2</v>
      </c>
      <c r="R89">
        <v>3.9852547327062997E-2</v>
      </c>
      <c r="S89">
        <v>3.84245607208729E-2</v>
      </c>
      <c r="T89">
        <v>3.7432307111962097E-2</v>
      </c>
      <c r="U89">
        <v>3.6714329351322302E-2</v>
      </c>
      <c r="V89">
        <v>3.6183499452789099E-2</v>
      </c>
      <c r="W89">
        <v>3.5792040546825901E-2</v>
      </c>
      <c r="Y89">
        <f t="shared" si="9"/>
        <v>8.1216223112910004</v>
      </c>
      <c r="Z89">
        <f t="shared" si="10"/>
        <v>-4023685.6689279564</v>
      </c>
      <c r="AA89" s="77">
        <f t="shared" si="11"/>
        <v>-9281.668003202416</v>
      </c>
      <c r="AC89" s="77">
        <f t="shared" si="12"/>
        <v>-77897.481420595286</v>
      </c>
    </row>
    <row r="90" spans="1:29">
      <c r="A90" s="46">
        <v>44992</v>
      </c>
      <c r="B90">
        <v>150.79512</v>
      </c>
      <c r="C90">
        <v>32.211098</v>
      </c>
      <c r="D90">
        <v>12.342828000000001</v>
      </c>
      <c r="E90">
        <v>252.547256</v>
      </c>
      <c r="G90">
        <f t="shared" si="7"/>
        <v>8.3772273267199715E-3</v>
      </c>
      <c r="H90">
        <f t="shared" si="7"/>
        <v>-1.3333292767604421E-2</v>
      </c>
      <c r="I90">
        <f t="shared" si="7"/>
        <v>1.1691323900810957E-2</v>
      </c>
      <c r="J90">
        <f t="shared" si="7"/>
        <v>-1.7706547561935349E-3</v>
      </c>
      <c r="K90" s="53">
        <f t="shared" si="8"/>
        <v>4964.6037037329725</v>
      </c>
      <c r="M90" s="47">
        <v>44993</v>
      </c>
      <c r="N90">
        <v>5.4461044522649299E-2</v>
      </c>
      <c r="O90">
        <v>4.99420552251136E-2</v>
      </c>
      <c r="P90">
        <v>4.5180714374046298E-2</v>
      </c>
      <c r="Q90">
        <v>4.2110413976978199E-2</v>
      </c>
      <c r="R90">
        <v>3.9970182286998897E-2</v>
      </c>
      <c r="S90">
        <v>3.8474870513718902E-2</v>
      </c>
      <c r="T90">
        <v>3.7429786375627903E-2</v>
      </c>
      <c r="U90">
        <v>3.6701472585985002E-2</v>
      </c>
      <c r="V90">
        <v>3.61790195643521E-2</v>
      </c>
      <c r="W90">
        <v>3.5790571371923798E-2</v>
      </c>
      <c r="Y90">
        <f t="shared" si="9"/>
        <v>8.1191678308346447</v>
      </c>
      <c r="Z90">
        <f t="shared" si="10"/>
        <v>-4014404.000924754</v>
      </c>
      <c r="AA90" s="77">
        <f t="shared" si="11"/>
        <v>353552.63940891623</v>
      </c>
      <c r="AC90" s="77">
        <f t="shared" si="12"/>
        <v>358517.24311264919</v>
      </c>
    </row>
    <row r="91" spans="1:29">
      <c r="A91" s="46">
        <v>44993</v>
      </c>
      <c r="B91">
        <v>152.05836500000001</v>
      </c>
      <c r="C91">
        <v>31.781618000000002</v>
      </c>
      <c r="D91">
        <v>12.487132000000001</v>
      </c>
      <c r="E91">
        <v>252.10008199999999</v>
      </c>
      <c r="G91">
        <f t="shared" si="7"/>
        <v>-1.4914661222353631E-2</v>
      </c>
      <c r="H91">
        <f t="shared" si="7"/>
        <v>-6.2039320968491962E-2</v>
      </c>
      <c r="I91">
        <f t="shared" si="7"/>
        <v>-4.0832034129214101E-2</v>
      </c>
      <c r="J91">
        <f t="shared" si="7"/>
        <v>-5.4394111621113295E-3</v>
      </c>
      <c r="K91" s="53">
        <f t="shared" si="8"/>
        <v>-123225.42748217103</v>
      </c>
      <c r="M91" s="47">
        <v>44994</v>
      </c>
      <c r="N91">
        <v>5.3529813345169201E-2</v>
      </c>
      <c r="O91">
        <v>4.8387332163843999E-2</v>
      </c>
      <c r="P91">
        <v>4.3655192266760103E-2</v>
      </c>
      <c r="Q91">
        <v>4.08166964168356E-2</v>
      </c>
      <c r="R91">
        <v>3.8930480757976199E-2</v>
      </c>
      <c r="S91">
        <v>3.7621193143754401E-2</v>
      </c>
      <c r="T91">
        <v>3.6731172294900097E-2</v>
      </c>
      <c r="U91">
        <v>3.6159010674584102E-2</v>
      </c>
      <c r="V91">
        <v>3.57732200136818E-2</v>
      </c>
      <c r="W91">
        <v>3.5479227902541398E-2</v>
      </c>
      <c r="Y91">
        <f t="shared" si="9"/>
        <v>8.1514395151338732</v>
      </c>
      <c r="Z91">
        <f t="shared" si="10"/>
        <v>-4367956.6403336702</v>
      </c>
      <c r="AA91" s="77">
        <f t="shared" si="11"/>
        <v>2065491.683943266</v>
      </c>
      <c r="AC91" s="77">
        <f t="shared" si="12"/>
        <v>1942266.2564610951</v>
      </c>
    </row>
    <row r="92" spans="1:29">
      <c r="A92" s="46">
        <v>44994</v>
      </c>
      <c r="B92">
        <v>149.79046600000001</v>
      </c>
      <c r="C92">
        <v>29.809908</v>
      </c>
      <c r="D92">
        <v>11.977257</v>
      </c>
      <c r="E92">
        <v>250.72880599999999</v>
      </c>
      <c r="G92">
        <f t="shared" si="7"/>
        <v>-1.3878840593232522E-2</v>
      </c>
      <c r="H92">
        <f t="shared" si="7"/>
        <v>-8.8409531488657933E-3</v>
      </c>
      <c r="I92">
        <f t="shared" si="7"/>
        <v>-2.8112363289858333E-2</v>
      </c>
      <c r="J92">
        <f t="shared" si="7"/>
        <v>-1.4782896545201818E-2</v>
      </c>
      <c r="K92" s="53">
        <f t="shared" si="8"/>
        <v>-65615.053577158469</v>
      </c>
      <c r="M92" s="47">
        <v>44995</v>
      </c>
      <c r="N92">
        <v>5.0321534627214497E-2</v>
      </c>
      <c r="O92">
        <v>4.4693581419409302E-2</v>
      </c>
      <c r="P92">
        <v>4.0528465751267603E-2</v>
      </c>
      <c r="Q92">
        <v>3.7947767369092299E-2</v>
      </c>
      <c r="R92">
        <v>3.6208488346689501E-2</v>
      </c>
      <c r="S92">
        <v>3.5100566187161897E-2</v>
      </c>
      <c r="T92">
        <v>3.4376117276210497E-2</v>
      </c>
      <c r="U92">
        <v>3.3867958162706303E-2</v>
      </c>
      <c r="V92">
        <v>3.3494783292697797E-2</v>
      </c>
      <c r="W92">
        <v>3.3213187786006099E-2</v>
      </c>
      <c r="Y92">
        <f t="shared" si="9"/>
        <v>8.2605184486231433</v>
      </c>
      <c r="Z92">
        <f t="shared" si="10"/>
        <v>-6433448.3242769362</v>
      </c>
      <c r="AA92" s="77">
        <f t="shared" si="11"/>
        <v>1665776.2397732139</v>
      </c>
      <c r="AC92" s="77">
        <f t="shared" si="12"/>
        <v>1600161.1861960555</v>
      </c>
    </row>
    <row r="93" spans="1:29">
      <c r="A93" s="46">
        <v>44995</v>
      </c>
      <c r="B93">
        <v>147.71154799999999</v>
      </c>
      <c r="C93">
        <v>29.54636</v>
      </c>
      <c r="D93">
        <v>11.640548000000001</v>
      </c>
      <c r="E93">
        <v>247.02230800000001</v>
      </c>
      <c r="G93">
        <f t="shared" si="7"/>
        <v>1.3266153029551919E-2</v>
      </c>
      <c r="H93">
        <f t="shared" si="7"/>
        <v>-5.8143270440081385E-2</v>
      </c>
      <c r="I93">
        <f t="shared" si="7"/>
        <v>-5.7851228309869773E-3</v>
      </c>
      <c r="J93">
        <f t="shared" si="7"/>
        <v>2.1440925894028906E-2</v>
      </c>
      <c r="K93" s="53">
        <f t="shared" si="8"/>
        <v>-29221.314347487536</v>
      </c>
      <c r="M93" s="47">
        <v>44998</v>
      </c>
      <c r="N93">
        <v>4.2823274089566002E-2</v>
      </c>
      <c r="O93">
        <v>3.8529092124408998E-2</v>
      </c>
      <c r="P93">
        <v>3.6259595983042903E-2</v>
      </c>
      <c r="Q93">
        <v>3.4524530759231002E-2</v>
      </c>
      <c r="R93">
        <v>3.3491117275181198E-2</v>
      </c>
      <c r="S93">
        <v>3.2913687196215097E-2</v>
      </c>
      <c r="T93">
        <v>3.2468399744384001E-2</v>
      </c>
      <c r="U93">
        <v>3.2072702997849499E-2</v>
      </c>
      <c r="V93">
        <v>3.1748273888643798E-2</v>
      </c>
      <c r="W93">
        <v>3.1544880674813501E-2</v>
      </c>
      <c r="Y93">
        <f t="shared" si="9"/>
        <v>8.3697817155750442</v>
      </c>
      <c r="Z93">
        <f t="shared" si="10"/>
        <v>-8099224.5640501501</v>
      </c>
      <c r="AA93" s="77">
        <f t="shared" si="11"/>
        <v>-1356573.6218466964</v>
      </c>
      <c r="AC93" s="77">
        <f t="shared" si="12"/>
        <v>-1385794.936194184</v>
      </c>
    </row>
    <row r="94" spans="1:29">
      <c r="A94" s="46">
        <v>44998</v>
      </c>
      <c r="B94">
        <v>149.67111199999999</v>
      </c>
      <c r="C94">
        <v>27.828437999999998</v>
      </c>
      <c r="D94">
        <v>11.573206000000001</v>
      </c>
      <c r="E94">
        <v>252.31869499999999</v>
      </c>
      <c r="G94">
        <f t="shared" si="7"/>
        <v>1.4089118279551505E-2</v>
      </c>
      <c r="H94">
        <f t="shared" si="7"/>
        <v>8.7687997436292076E-3</v>
      </c>
      <c r="I94">
        <f t="shared" si="7"/>
        <v>-8.3126490619799265E-3</v>
      </c>
      <c r="J94">
        <f t="shared" si="7"/>
        <v>2.7055827155415324E-2</v>
      </c>
      <c r="K94" s="53">
        <f t="shared" si="8"/>
        <v>41601.096116616107</v>
      </c>
      <c r="M94" s="47">
        <v>44999</v>
      </c>
      <c r="N94">
        <v>4.4889255966454003E-2</v>
      </c>
      <c r="O94">
        <v>4.0633780178171701E-2</v>
      </c>
      <c r="P94">
        <v>3.8079814105366303E-2</v>
      </c>
      <c r="Q94">
        <v>3.6204179742980298E-2</v>
      </c>
      <c r="R94">
        <v>3.4944122968573597E-2</v>
      </c>
      <c r="S94">
        <v>3.4226636145222103E-2</v>
      </c>
      <c r="T94">
        <v>3.3766112507925397E-2</v>
      </c>
      <c r="U94">
        <v>3.34340867550302E-2</v>
      </c>
      <c r="V94">
        <v>3.3193154077191797E-2</v>
      </c>
      <c r="W94">
        <v>3.3039920250557797E-2</v>
      </c>
      <c r="Y94">
        <f t="shared" si="9"/>
        <v>8.30451702068199</v>
      </c>
      <c r="Z94">
        <f t="shared" si="10"/>
        <v>-6742650.9422034537</v>
      </c>
      <c r="AA94" s="77">
        <f t="shared" si="11"/>
        <v>1082426.478891341</v>
      </c>
      <c r="AC94" s="77">
        <f t="shared" si="12"/>
        <v>1124027.5750079572</v>
      </c>
    </row>
    <row r="95" spans="1:29">
      <c r="A95" s="46">
        <v>44999</v>
      </c>
      <c r="B95">
        <v>151.77984599999999</v>
      </c>
      <c r="C95">
        <v>28.07246</v>
      </c>
      <c r="D95">
        <v>11.477002000000001</v>
      </c>
      <c r="E95">
        <v>259.14538599999997</v>
      </c>
      <c r="G95">
        <f t="shared" si="7"/>
        <v>2.6214811154834372E-3</v>
      </c>
      <c r="H95">
        <f t="shared" si="7"/>
        <v>-9.3880621790893848E-3</v>
      </c>
      <c r="I95">
        <f t="shared" si="7"/>
        <v>-1.8440878549990658E-2</v>
      </c>
      <c r="J95">
        <f t="shared" si="7"/>
        <v>1.7830400422410131E-2</v>
      </c>
      <c r="K95" s="53">
        <f t="shared" si="8"/>
        <v>-7377.0591911864749</v>
      </c>
      <c r="M95" s="47">
        <v>45000</v>
      </c>
      <c r="N95">
        <v>4.2440055191561597E-2</v>
      </c>
      <c r="O95">
        <v>3.8482565353182001E-2</v>
      </c>
      <c r="P95">
        <v>3.62984551186128E-2</v>
      </c>
      <c r="Q95">
        <v>3.4676565343800599E-2</v>
      </c>
      <c r="R95">
        <v>3.3474695950973E-2</v>
      </c>
      <c r="S95">
        <v>3.2736585820779297E-2</v>
      </c>
      <c r="T95">
        <v>3.2327280200542097E-2</v>
      </c>
      <c r="U95">
        <v>3.2088021813384202E-2</v>
      </c>
      <c r="V95">
        <v>3.19557113116836E-2</v>
      </c>
      <c r="W95">
        <v>3.1906496021460201E-2</v>
      </c>
      <c r="Y95">
        <f t="shared" si="9"/>
        <v>8.3672009848254589</v>
      </c>
      <c r="Z95">
        <f t="shared" si="10"/>
        <v>-7825077.4210947948</v>
      </c>
      <c r="AA95" s="77">
        <f t="shared" si="11"/>
        <v>-661481.13493463304</v>
      </c>
      <c r="AC95" s="77">
        <f t="shared" si="12"/>
        <v>-668858.19412581949</v>
      </c>
    </row>
    <row r="96" spans="1:29">
      <c r="A96" s="46">
        <v>45000</v>
      </c>
      <c r="B96">
        <v>152.17773399999999</v>
      </c>
      <c r="C96">
        <v>27.808914000000001</v>
      </c>
      <c r="D96">
        <v>11.265356000000001</v>
      </c>
      <c r="E96">
        <v>263.766052</v>
      </c>
      <c r="G96">
        <f t="shared" si="7"/>
        <v>1.8693950325216591E-2</v>
      </c>
      <c r="H96">
        <f t="shared" si="7"/>
        <v>1.6848014992602689E-2</v>
      </c>
      <c r="I96">
        <f t="shared" si="7"/>
        <v>9.3936667425333908E-3</v>
      </c>
      <c r="J96">
        <f t="shared" si="7"/>
        <v>4.0536562301808132E-2</v>
      </c>
      <c r="K96" s="53">
        <f t="shared" si="8"/>
        <v>85472.194362160808</v>
      </c>
      <c r="M96" s="47">
        <v>45001</v>
      </c>
      <c r="N96">
        <v>4.4977583663158599E-2</v>
      </c>
      <c r="O96">
        <v>4.0221137409585203E-2</v>
      </c>
      <c r="P96">
        <v>3.7641941634866699E-2</v>
      </c>
      <c r="Q96">
        <v>3.5978946604787197E-2</v>
      </c>
      <c r="R96">
        <v>3.4724487247513799E-2</v>
      </c>
      <c r="S96">
        <v>3.3907483330114702E-2</v>
      </c>
      <c r="T96">
        <v>3.3362790041194197E-2</v>
      </c>
      <c r="U96">
        <v>3.29812934238164E-2</v>
      </c>
      <c r="V96">
        <v>3.2717438275477601E-2</v>
      </c>
      <c r="W96">
        <v>3.2553582826335498E-2</v>
      </c>
      <c r="Y96">
        <f t="shared" si="9"/>
        <v>8.3213251450493022</v>
      </c>
      <c r="Z96">
        <f t="shared" si="10"/>
        <v>-7163596.2861601617</v>
      </c>
      <c r="AA96" s="77">
        <f t="shared" si="11"/>
        <v>1656515.1775591318</v>
      </c>
      <c r="AC96" s="77">
        <f t="shared" si="12"/>
        <v>1741987.3719212925</v>
      </c>
    </row>
    <row r="97" spans="1:29">
      <c r="A97" s="46">
        <v>45001</v>
      </c>
      <c r="B97">
        <v>155.022537</v>
      </c>
      <c r="C97">
        <v>28.277439000000001</v>
      </c>
      <c r="D97">
        <v>11.371179</v>
      </c>
      <c r="E97">
        <v>274.45822099999998</v>
      </c>
      <c r="G97">
        <f t="shared" si="7"/>
        <v>-5.4539747340091038E-3</v>
      </c>
      <c r="H97">
        <f t="shared" si="7"/>
        <v>-3.9696275182487417E-2</v>
      </c>
      <c r="I97">
        <f t="shared" si="7"/>
        <v>-4.3993239399362172E-2</v>
      </c>
      <c r="J97">
        <f t="shared" si="7"/>
        <v>1.1694406486734588E-2</v>
      </c>
      <c r="K97" s="53">
        <f t="shared" si="8"/>
        <v>-77449.082829124105</v>
      </c>
      <c r="M97" s="47">
        <v>45002</v>
      </c>
      <c r="N97">
        <v>4.2432314151911801E-2</v>
      </c>
      <c r="O97">
        <v>3.7383880268783802E-2</v>
      </c>
      <c r="P97">
        <v>3.4779512422089397E-2</v>
      </c>
      <c r="Q97">
        <v>3.32888279845319E-2</v>
      </c>
      <c r="R97">
        <v>3.22119561589315E-2</v>
      </c>
      <c r="S97">
        <v>3.15612594848802E-2</v>
      </c>
      <c r="T97">
        <v>3.1179250955098398E-2</v>
      </c>
      <c r="U97">
        <v>3.0961126714440599E-2</v>
      </c>
      <c r="V97">
        <v>3.08558536540928E-2</v>
      </c>
      <c r="W97">
        <v>3.08371989937931E-2</v>
      </c>
      <c r="Y97">
        <f t="shared" si="9"/>
        <v>8.4180744497726057</v>
      </c>
      <c r="Z97">
        <f t="shared" si="10"/>
        <v>-8820111.4637192935</v>
      </c>
      <c r="AA97" s="77">
        <f t="shared" si="11"/>
        <v>-581688.39510856476</v>
      </c>
      <c r="AC97" s="77">
        <f t="shared" si="12"/>
        <v>-659137.47793768882</v>
      </c>
    </row>
    <row r="98" spans="1:29">
      <c r="A98" s="46">
        <v>45002</v>
      </c>
      <c r="B98">
        <v>154.17704800000001</v>
      </c>
      <c r="C98">
        <v>27.15493</v>
      </c>
      <c r="D98">
        <v>10.870924</v>
      </c>
      <c r="E98">
        <v>277.66784699999999</v>
      </c>
      <c r="G98">
        <f t="shared" si="7"/>
        <v>1.5483841667535359E-2</v>
      </c>
      <c r="H98">
        <f t="shared" si="7"/>
        <v>-2.5161176994380474E-3</v>
      </c>
      <c r="I98">
        <f t="shared" si="7"/>
        <v>-1.0619428486483784E-2</v>
      </c>
      <c r="J98">
        <f t="shared" si="7"/>
        <v>-2.5766876061814936E-2</v>
      </c>
      <c r="K98" s="53">
        <f t="shared" si="8"/>
        <v>-23418.580580201407</v>
      </c>
      <c r="M98" s="47">
        <v>45005</v>
      </c>
      <c r="N98">
        <v>4.3304431584647897E-2</v>
      </c>
      <c r="O98">
        <v>3.8175294039034698E-2</v>
      </c>
      <c r="P98">
        <v>3.5612536963114803E-2</v>
      </c>
      <c r="Q98">
        <v>3.4156515739528902E-2</v>
      </c>
      <c r="R98">
        <v>3.3120949735268003E-2</v>
      </c>
      <c r="S98">
        <v>3.2415495136624603E-2</v>
      </c>
      <c r="T98">
        <v>3.1948365706205101E-2</v>
      </c>
      <c r="U98">
        <v>3.1658869108195299E-2</v>
      </c>
      <c r="V98">
        <v>3.1500740875256998E-2</v>
      </c>
      <c r="W98">
        <v>3.1441324206646401E-2</v>
      </c>
      <c r="Y98">
        <f t="shared" si="9"/>
        <v>8.384929079834702</v>
      </c>
      <c r="Z98">
        <f t="shared" si="10"/>
        <v>-8238423.0686107287</v>
      </c>
      <c r="AA98" s="77">
        <f t="shared" si="11"/>
        <v>-1166728.9320687335</v>
      </c>
      <c r="AC98" s="77">
        <f t="shared" si="12"/>
        <v>-1190147.512648935</v>
      </c>
    </row>
    <row r="99" spans="1:29">
      <c r="A99" s="46">
        <v>45005</v>
      </c>
      <c r="B99">
        <v>156.564301</v>
      </c>
      <c r="C99">
        <v>27.086604999999999</v>
      </c>
      <c r="D99">
        <v>10.755481</v>
      </c>
      <c r="E99">
        <v>270.513214</v>
      </c>
      <c r="G99">
        <f t="shared" si="7"/>
        <v>1.1944038251734179E-2</v>
      </c>
      <c r="H99">
        <f t="shared" si="7"/>
        <v>3.0270238739775746E-2</v>
      </c>
      <c r="I99">
        <f t="shared" si="7"/>
        <v>4.8300675720593267E-2</v>
      </c>
      <c r="J99">
        <f t="shared" si="7"/>
        <v>5.6938179737127115E-3</v>
      </c>
      <c r="K99" s="53">
        <f t="shared" si="8"/>
        <v>96208.770685815907</v>
      </c>
      <c r="M99" s="47">
        <v>45006</v>
      </c>
      <c r="N99">
        <v>4.6262976506462397E-2</v>
      </c>
      <c r="O99">
        <v>4.0896622101878798E-2</v>
      </c>
      <c r="P99">
        <v>3.7807140724864297E-2</v>
      </c>
      <c r="Q99">
        <v>3.6022290975558501E-2</v>
      </c>
      <c r="R99">
        <v>3.4698921664688E-2</v>
      </c>
      <c r="S99">
        <v>3.3842951951061198E-2</v>
      </c>
      <c r="T99">
        <v>3.3329008105912702E-2</v>
      </c>
      <c r="U99">
        <v>3.2997509076616603E-2</v>
      </c>
      <c r="V99">
        <v>3.2782925518876897E-2</v>
      </c>
      <c r="W99">
        <v>3.2659059058288503E-2</v>
      </c>
      <c r="Y99">
        <f t="shared" si="9"/>
        <v>8.3175695100721274</v>
      </c>
      <c r="Z99">
        <f t="shared" si="10"/>
        <v>-7071694.1365419952</v>
      </c>
      <c r="AA99" s="77">
        <f t="shared" si="11"/>
        <v>974094.34046286624</v>
      </c>
      <c r="AC99" s="77">
        <f t="shared" si="12"/>
        <v>1070303.1111486822</v>
      </c>
    </row>
    <row r="100" spans="1:29">
      <c r="A100" s="46">
        <v>45006</v>
      </c>
      <c r="B100">
        <v>158.43431100000001</v>
      </c>
      <c r="C100">
        <v>27.906523</v>
      </c>
      <c r="D100">
        <v>11.274978000000001</v>
      </c>
      <c r="E100">
        <v>272.05346700000001</v>
      </c>
      <c r="G100">
        <f t="shared" si="7"/>
        <v>-9.1034005885253233E-3</v>
      </c>
      <c r="H100">
        <f t="shared" si="7"/>
        <v>-3.3228431933279512E-2</v>
      </c>
      <c r="I100">
        <f t="shared" si="7"/>
        <v>-2.0478000045765166E-2</v>
      </c>
      <c r="J100">
        <f t="shared" si="7"/>
        <v>-5.4423934248191141E-3</v>
      </c>
      <c r="K100" s="53">
        <f t="shared" si="8"/>
        <v>-68252.225992389111</v>
      </c>
      <c r="M100" s="47">
        <v>45007</v>
      </c>
      <c r="N100">
        <v>4.5407540050640197E-2</v>
      </c>
      <c r="O100">
        <v>3.9166286844628702E-2</v>
      </c>
      <c r="P100">
        <v>3.5927561833428802E-2</v>
      </c>
      <c r="Q100">
        <v>3.4234734595668899E-2</v>
      </c>
      <c r="R100">
        <v>3.3084111997584299E-2</v>
      </c>
      <c r="S100">
        <v>3.2371561925913499E-2</v>
      </c>
      <c r="T100">
        <v>3.1970061598045198E-2</v>
      </c>
      <c r="U100">
        <v>3.1753806018428497E-2</v>
      </c>
      <c r="V100">
        <v>3.1661050345769499E-2</v>
      </c>
      <c r="W100">
        <v>3.1659452419050597E-2</v>
      </c>
      <c r="Y100">
        <f t="shared" si="9"/>
        <v>8.3769464109780927</v>
      </c>
      <c r="Z100">
        <f t="shared" si="10"/>
        <v>-8045788.4770048615</v>
      </c>
      <c r="AA100" s="77">
        <f t="shared" si="11"/>
        <v>1040234.9436620548</v>
      </c>
      <c r="AC100" s="77">
        <f t="shared" si="12"/>
        <v>971982.7176696657</v>
      </c>
    </row>
    <row r="101" spans="1:29">
      <c r="A101" s="46">
        <v>45007</v>
      </c>
      <c r="B101">
        <v>156.99202</v>
      </c>
      <c r="C101">
        <v>26.979233000000001</v>
      </c>
      <c r="D101">
        <v>11.044089</v>
      </c>
      <c r="E101">
        <v>270.57284499999997</v>
      </c>
      <c r="G101">
        <f t="shared" si="7"/>
        <v>6.9694370452715315E-3</v>
      </c>
      <c r="H101">
        <f t="shared" si="7"/>
        <v>-2.4240199860388834E-2</v>
      </c>
      <c r="I101">
        <f t="shared" si="7"/>
        <v>-5.226506233334427E-3</v>
      </c>
      <c r="J101">
        <f t="shared" si="7"/>
        <v>1.972168345275005E-2</v>
      </c>
      <c r="K101" s="53">
        <f t="shared" si="8"/>
        <v>-2775.5855957016797</v>
      </c>
      <c r="M101" s="47">
        <v>45008</v>
      </c>
      <c r="N101">
        <v>4.3607434873217103E-2</v>
      </c>
      <c r="O101">
        <v>3.7258850390093599E-2</v>
      </c>
      <c r="P101">
        <v>3.4117364748403302E-2</v>
      </c>
      <c r="Q101">
        <v>3.2510680834325401E-2</v>
      </c>
      <c r="R101">
        <v>3.1554599015854501E-2</v>
      </c>
      <c r="S101">
        <v>3.0981477979051202E-2</v>
      </c>
      <c r="T101">
        <v>3.06438216820684E-2</v>
      </c>
      <c r="U101">
        <v>3.0503632920954399E-2</v>
      </c>
      <c r="V101">
        <v>3.0502351300624099E-2</v>
      </c>
      <c r="W101">
        <v>3.05867471111856E-2</v>
      </c>
      <c r="Y101">
        <f t="shared" si="9"/>
        <v>8.4375241853202372</v>
      </c>
      <c r="Z101">
        <f t="shared" si="10"/>
        <v>-9086023.4206669163</v>
      </c>
      <c r="AA101" s="77">
        <f t="shared" si="11"/>
        <v>324944.53611686081</v>
      </c>
      <c r="AC101" s="77">
        <f t="shared" si="12"/>
        <v>322168.9505211591</v>
      </c>
    </row>
    <row r="102" spans="1:29">
      <c r="A102" s="46">
        <v>45008</v>
      </c>
      <c r="B102">
        <v>158.08616599999999</v>
      </c>
      <c r="C102">
        <v>26.325251000000002</v>
      </c>
      <c r="D102">
        <v>10.986367</v>
      </c>
      <c r="E102">
        <v>275.908997</v>
      </c>
      <c r="G102">
        <f t="shared" si="7"/>
        <v>8.305717275729263E-3</v>
      </c>
      <c r="H102">
        <f t="shared" si="7"/>
        <v>6.3032637371622791E-3</v>
      </c>
      <c r="I102">
        <f t="shared" si="7"/>
        <v>7.8810402019158232E-3</v>
      </c>
      <c r="J102">
        <f t="shared" si="7"/>
        <v>1.0480491870295872E-2</v>
      </c>
      <c r="K102" s="53">
        <f t="shared" si="8"/>
        <v>32970.513085103237</v>
      </c>
      <c r="M102" s="47">
        <v>45009</v>
      </c>
      <c r="N102">
        <v>4.3403018807084102E-2</v>
      </c>
      <c r="O102">
        <v>3.7052620138789301E-2</v>
      </c>
      <c r="P102">
        <v>3.3957594343257798E-2</v>
      </c>
      <c r="Q102">
        <v>3.2352313897550097E-2</v>
      </c>
      <c r="R102">
        <v>3.1334145663277899E-2</v>
      </c>
      <c r="S102">
        <v>3.0745115264804699E-2</v>
      </c>
      <c r="T102">
        <v>3.0432999974773101E-2</v>
      </c>
      <c r="U102">
        <v>3.0261003561149399E-2</v>
      </c>
      <c r="V102">
        <v>3.0189088001465001E-2</v>
      </c>
      <c r="W102">
        <v>3.0210808627437E-2</v>
      </c>
      <c r="Y102">
        <f t="shared" si="9"/>
        <v>8.4488457775400985</v>
      </c>
      <c r="Z102">
        <f t="shared" si="10"/>
        <v>-9410967.9567837771</v>
      </c>
      <c r="AA102" s="77">
        <f t="shared" si="11"/>
        <v>-1287726.7865103399</v>
      </c>
      <c r="AC102" s="77">
        <f t="shared" si="12"/>
        <v>-1254756.2734252368</v>
      </c>
    </row>
    <row r="103" spans="1:29">
      <c r="A103" s="46">
        <v>45009</v>
      </c>
      <c r="B103">
        <v>159.39918499999999</v>
      </c>
      <c r="C103">
        <v>26.491185999999999</v>
      </c>
      <c r="D103">
        <v>11.072951</v>
      </c>
      <c r="E103">
        <v>278.800659</v>
      </c>
      <c r="G103">
        <f t="shared" si="7"/>
        <v>-1.2293343908878707E-2</v>
      </c>
      <c r="H103">
        <f t="shared" si="7"/>
        <v>4.9742129325580198E-2</v>
      </c>
      <c r="I103">
        <f t="shared" si="7"/>
        <v>8.6878375963195253E-4</v>
      </c>
      <c r="J103">
        <f t="shared" si="7"/>
        <v>-1.4933874313403206E-2</v>
      </c>
      <c r="K103" s="53">
        <f t="shared" si="8"/>
        <v>23383.694862930239</v>
      </c>
      <c r="M103" s="47">
        <v>45012</v>
      </c>
      <c r="N103">
        <v>4.5160102807531598E-2</v>
      </c>
      <c r="O103">
        <v>3.9041958622647498E-2</v>
      </c>
      <c r="P103">
        <v>3.5762597259377298E-2</v>
      </c>
      <c r="Q103">
        <v>3.4027011015967702E-2</v>
      </c>
      <c r="R103">
        <v>3.2925114465751297E-2</v>
      </c>
      <c r="S103">
        <v>3.2259471138491397E-2</v>
      </c>
      <c r="T103">
        <v>3.1874068092577597E-2</v>
      </c>
      <c r="U103">
        <v>3.1666166517493197E-2</v>
      </c>
      <c r="V103">
        <v>3.1579758160008298E-2</v>
      </c>
      <c r="W103">
        <v>3.1582336680192898E-2</v>
      </c>
      <c r="Y103">
        <f t="shared" si="9"/>
        <v>8.3820041442644406</v>
      </c>
      <c r="Z103">
        <f t="shared" si="10"/>
        <v>-8123241.1702734372</v>
      </c>
      <c r="AA103" s="77">
        <f t="shared" si="11"/>
        <v>-333891.42199777812</v>
      </c>
      <c r="AC103" s="77">
        <f t="shared" si="12"/>
        <v>-310507.7271348479</v>
      </c>
    </row>
    <row r="104" spans="1:29">
      <c r="A104" s="46">
        <v>45012</v>
      </c>
      <c r="B104">
        <v>157.43963600000001</v>
      </c>
      <c r="C104">
        <v>27.808914000000001</v>
      </c>
      <c r="D104">
        <v>11.082571</v>
      </c>
      <c r="E104">
        <v>274.63708500000001</v>
      </c>
      <c r="G104">
        <f t="shared" si="7"/>
        <v>-3.9804334913478012E-3</v>
      </c>
      <c r="H104">
        <f t="shared" si="7"/>
        <v>-1.2986986834509384E-2</v>
      </c>
      <c r="I104">
        <f t="shared" si="7"/>
        <v>6.9445077320056114E-3</v>
      </c>
      <c r="J104">
        <f t="shared" si="7"/>
        <v>-4.1608765254700364E-3</v>
      </c>
      <c r="K104" s="53">
        <f t="shared" si="8"/>
        <v>-14183.789119321611</v>
      </c>
      <c r="M104" s="47">
        <v>45013</v>
      </c>
      <c r="N104">
        <v>4.5519856186941897E-2</v>
      </c>
      <c r="O104">
        <v>3.9784268579580603E-2</v>
      </c>
      <c r="P104">
        <v>3.6476767957547597E-2</v>
      </c>
      <c r="Q104">
        <v>3.4616083342770498E-2</v>
      </c>
      <c r="R104">
        <v>3.3469271342972E-2</v>
      </c>
      <c r="S104">
        <v>3.2749383902847602E-2</v>
      </c>
      <c r="T104">
        <v>3.2313942373532703E-2</v>
      </c>
      <c r="U104">
        <v>3.2071183954772202E-2</v>
      </c>
      <c r="V104">
        <v>3.1955889270797899E-2</v>
      </c>
      <c r="W104">
        <v>3.1923246344266201E-2</v>
      </c>
      <c r="Y104">
        <f t="shared" si="9"/>
        <v>8.3615928697765032</v>
      </c>
      <c r="Z104">
        <f t="shared" si="10"/>
        <v>-7789349.748275659</v>
      </c>
      <c r="AA104" s="77">
        <f t="shared" si="11"/>
        <v>-31806.924558131024</v>
      </c>
      <c r="AC104" s="77">
        <f t="shared" si="12"/>
        <v>-45990.713677452637</v>
      </c>
    </row>
    <row r="105" spans="1:29">
      <c r="A105" s="46">
        <v>45013</v>
      </c>
      <c r="B105">
        <v>156.81295800000001</v>
      </c>
      <c r="C105">
        <v>27.447759999999999</v>
      </c>
      <c r="D105">
        <v>11.159534000000001</v>
      </c>
      <c r="E105">
        <v>273.49435399999999</v>
      </c>
      <c r="G105">
        <f t="shared" si="7"/>
        <v>1.9790902739045269E-2</v>
      </c>
      <c r="H105">
        <f t="shared" si="7"/>
        <v>1.9559045984080203E-2</v>
      </c>
      <c r="I105">
        <f t="shared" si="7"/>
        <v>3.8793017701276744E-2</v>
      </c>
      <c r="J105">
        <f t="shared" si="7"/>
        <v>1.9183847575880986E-2</v>
      </c>
      <c r="K105" s="53">
        <f t="shared" si="8"/>
        <v>97326.814000283208</v>
      </c>
      <c r="M105" s="47">
        <v>45014</v>
      </c>
      <c r="N105">
        <v>4.5807588053670599E-2</v>
      </c>
      <c r="O105">
        <v>4.0111688974297399E-2</v>
      </c>
      <c r="P105">
        <v>3.6707223694625403E-2</v>
      </c>
      <c r="Q105">
        <v>3.4767053182534702E-2</v>
      </c>
      <c r="R105">
        <v>3.3596218111504102E-2</v>
      </c>
      <c r="S105">
        <v>3.2857701286044899E-2</v>
      </c>
      <c r="T105">
        <v>3.2394956471274002E-2</v>
      </c>
      <c r="U105">
        <v>3.2127327404375398E-2</v>
      </c>
      <c r="V105">
        <v>3.19915699188036E-2</v>
      </c>
      <c r="W105">
        <v>3.1942314635024401E-2</v>
      </c>
      <c r="Y105">
        <f t="shared" si="9"/>
        <v>8.357318776219568</v>
      </c>
      <c r="Z105">
        <f t="shared" si="10"/>
        <v>-7757542.823717528</v>
      </c>
      <c r="AA105" s="77">
        <f t="shared" si="11"/>
        <v>140121.23128349707</v>
      </c>
      <c r="AC105" s="77">
        <f t="shared" si="12"/>
        <v>237448.04528378026</v>
      </c>
    </row>
    <row r="106" spans="1:29">
      <c r="A106" s="46">
        <v>45014</v>
      </c>
      <c r="B106">
        <v>159.916428</v>
      </c>
      <c r="C106">
        <v>27.984611999999998</v>
      </c>
      <c r="D106">
        <v>11.592446000000001</v>
      </c>
      <c r="E106">
        <v>278.74102800000003</v>
      </c>
      <c r="G106">
        <f t="shared" si="7"/>
        <v>9.8899032437118617E-3</v>
      </c>
      <c r="H106">
        <f t="shared" si="7"/>
        <v>-1.2905556811007357E-2</v>
      </c>
      <c r="I106">
        <f t="shared" si="7"/>
        <v>1.9917021826109771E-2</v>
      </c>
      <c r="J106">
        <f t="shared" si="7"/>
        <v>1.261985013558875E-2</v>
      </c>
      <c r="K106" s="53">
        <f t="shared" si="8"/>
        <v>29521.218394403026</v>
      </c>
      <c r="M106" s="47">
        <v>45015</v>
      </c>
      <c r="N106">
        <v>4.6070689867939399E-2</v>
      </c>
      <c r="O106">
        <v>4.0347101840645001E-2</v>
      </c>
      <c r="P106">
        <v>3.6781885138658502E-2</v>
      </c>
      <c r="Q106">
        <v>3.4707728403010597E-2</v>
      </c>
      <c r="R106">
        <v>3.3444438747529698E-2</v>
      </c>
      <c r="S106">
        <v>3.2699440245495502E-2</v>
      </c>
      <c r="T106">
        <v>3.2272898787567797E-2</v>
      </c>
      <c r="U106">
        <v>3.2008547884151098E-2</v>
      </c>
      <c r="V106">
        <v>3.18490773387054E-2</v>
      </c>
      <c r="W106">
        <v>3.1774687896933398E-2</v>
      </c>
      <c r="Y106">
        <f t="shared" si="9"/>
        <v>8.3616585061162017</v>
      </c>
      <c r="Z106">
        <f t="shared" si="10"/>
        <v>-7897664.0550010251</v>
      </c>
      <c r="AA106" s="77">
        <f t="shared" si="11"/>
        <v>467686.81982823275</v>
      </c>
      <c r="AC106" s="77">
        <f t="shared" si="12"/>
        <v>497208.03822263575</v>
      </c>
    </row>
    <row r="107" spans="1:29">
      <c r="A107" s="46">
        <v>45015</v>
      </c>
      <c r="B107">
        <v>161.497986</v>
      </c>
      <c r="C107">
        <v>27.623455</v>
      </c>
      <c r="D107">
        <v>11.823333</v>
      </c>
      <c r="E107">
        <v>282.25869799999998</v>
      </c>
      <c r="G107">
        <f t="shared" si="7"/>
        <v>1.5644089827844709E-2</v>
      </c>
      <c r="H107">
        <f t="shared" si="7"/>
        <v>1.0600773871334956E-2</v>
      </c>
      <c r="I107">
        <f t="shared" si="7"/>
        <v>2.5223767274422659E-2</v>
      </c>
      <c r="J107">
        <f t="shared" si="7"/>
        <v>1.4962072134266036E-2</v>
      </c>
      <c r="K107" s="53">
        <f t="shared" si="8"/>
        <v>66430.703107868365</v>
      </c>
      <c r="M107" s="47">
        <v>45016</v>
      </c>
      <c r="N107">
        <v>4.6063403544887097E-2</v>
      </c>
      <c r="O107">
        <v>4.0034692235609598E-2</v>
      </c>
      <c r="P107">
        <v>3.6353315372908201E-2</v>
      </c>
      <c r="Q107">
        <v>3.42227306291292E-2</v>
      </c>
      <c r="R107">
        <v>3.2964054813475099E-2</v>
      </c>
      <c r="S107">
        <v>3.2212280117273E-2</v>
      </c>
      <c r="T107">
        <v>3.17641112347865E-2</v>
      </c>
      <c r="U107">
        <v>3.1483519679664798E-2</v>
      </c>
      <c r="V107">
        <v>3.13202043179708E-2</v>
      </c>
      <c r="W107">
        <v>3.1256532274177302E-2</v>
      </c>
      <c r="Y107">
        <f t="shared" si="9"/>
        <v>8.382992128084938</v>
      </c>
      <c r="Z107">
        <f t="shared" si="10"/>
        <v>-8365350.8748292578</v>
      </c>
      <c r="AA107" s="77">
        <f t="shared" si="11"/>
        <v>561958.31232617144</v>
      </c>
      <c r="AC107" s="77">
        <f t="shared" si="12"/>
        <v>628389.01543403976</v>
      </c>
    </row>
    <row r="108" spans="1:29">
      <c r="A108" s="46">
        <v>45016</v>
      </c>
      <c r="B108">
        <v>164.024475</v>
      </c>
      <c r="C108">
        <v>27.916284999999998</v>
      </c>
      <c r="D108">
        <v>12.121562000000001</v>
      </c>
      <c r="E108">
        <v>286.48187300000001</v>
      </c>
      <c r="G108">
        <f t="shared" si="7"/>
        <v>7.7017469496549751E-3</v>
      </c>
      <c r="H108">
        <f t="shared" si="7"/>
        <v>-3.4968836290349969E-4</v>
      </c>
      <c r="I108">
        <f t="shared" si="7"/>
        <v>6.3491817308694021E-3</v>
      </c>
      <c r="J108">
        <f t="shared" si="7"/>
        <v>-3.7112365570158845E-3</v>
      </c>
      <c r="K108" s="53">
        <f t="shared" si="8"/>
        <v>9990.0037606049937</v>
      </c>
      <c r="M108" s="47">
        <v>45019</v>
      </c>
      <c r="N108">
        <v>4.6093226701489402E-2</v>
      </c>
      <c r="O108">
        <v>3.9362030048390798E-2</v>
      </c>
      <c r="P108">
        <v>3.5548545953512797E-2</v>
      </c>
      <c r="Q108">
        <v>3.34088748791736E-2</v>
      </c>
      <c r="R108">
        <v>3.2213974092548503E-2</v>
      </c>
      <c r="S108">
        <v>3.1507429096474797E-2</v>
      </c>
      <c r="T108">
        <v>3.1077984791179299E-2</v>
      </c>
      <c r="U108">
        <v>3.0825409689251199E-2</v>
      </c>
      <c r="V108">
        <v>3.0696054482143399E-2</v>
      </c>
      <c r="W108">
        <v>3.0659485766491201E-2</v>
      </c>
      <c r="Y108">
        <f t="shared" si="9"/>
        <v>8.4124854137839709</v>
      </c>
      <c r="Z108">
        <f t="shared" si="10"/>
        <v>-8927309.1871554293</v>
      </c>
      <c r="AA108" s="77">
        <f t="shared" si="11"/>
        <v>877411.86477538571</v>
      </c>
      <c r="AC108" s="77">
        <f t="shared" si="12"/>
        <v>887401.86853599071</v>
      </c>
    </row>
    <row r="109" spans="1:29">
      <c r="A109" s="46">
        <v>45019</v>
      </c>
      <c r="B109">
        <v>165.28774999999999</v>
      </c>
      <c r="C109">
        <v>27.906523</v>
      </c>
      <c r="D109">
        <v>12.198524000000001</v>
      </c>
      <c r="E109">
        <v>285.41867100000002</v>
      </c>
      <c r="G109">
        <f t="shared" si="7"/>
        <v>-3.2496298122515199E-3</v>
      </c>
      <c r="H109">
        <f t="shared" si="7"/>
        <v>-2.1336051073077011E-2</v>
      </c>
      <c r="I109">
        <f t="shared" si="7"/>
        <v>3.1545619781541134E-3</v>
      </c>
      <c r="J109">
        <f t="shared" si="7"/>
        <v>-1.7428432353683299E-4</v>
      </c>
      <c r="K109" s="53">
        <f t="shared" si="8"/>
        <v>-21605.40323071125</v>
      </c>
      <c r="M109" s="47">
        <v>45020</v>
      </c>
      <c r="N109">
        <v>4.4788206654481903E-2</v>
      </c>
      <c r="O109">
        <v>3.7797929173069102E-2</v>
      </c>
      <c r="P109">
        <v>3.40315010569191E-2</v>
      </c>
      <c r="Q109">
        <v>3.2037966399700898E-2</v>
      </c>
      <c r="R109">
        <v>3.0908920935611602E-2</v>
      </c>
      <c r="S109">
        <v>3.0289533911524301E-2</v>
      </c>
      <c r="T109">
        <v>2.9965007430449001E-2</v>
      </c>
      <c r="U109">
        <v>2.9793790492730701E-2</v>
      </c>
      <c r="V109">
        <v>2.9730029277149999E-2</v>
      </c>
      <c r="W109">
        <v>2.9760846782554501E-2</v>
      </c>
      <c r="Y109">
        <f t="shared" si="9"/>
        <v>8.4632185478572914</v>
      </c>
      <c r="Z109">
        <f t="shared" si="10"/>
        <v>-9804721.051930815</v>
      </c>
      <c r="AA109" s="77">
        <f t="shared" si="11"/>
        <v>338760.79910087399</v>
      </c>
      <c r="AC109" s="77">
        <f t="shared" si="12"/>
        <v>317155.39587016276</v>
      </c>
    </row>
    <row r="110" spans="1:29">
      <c r="A110" s="46">
        <v>45020</v>
      </c>
      <c r="B110">
        <v>164.75062600000001</v>
      </c>
      <c r="C110">
        <v>27.311108000000001</v>
      </c>
      <c r="D110">
        <v>12.237005</v>
      </c>
      <c r="E110">
        <v>285.36892699999999</v>
      </c>
      <c r="G110">
        <f t="shared" si="7"/>
        <v>-1.1290354672157665E-2</v>
      </c>
      <c r="H110">
        <f t="shared" si="7"/>
        <v>-1.2151649065281434E-2</v>
      </c>
      <c r="I110">
        <f t="shared" si="7"/>
        <v>-2.2798715862255459E-2</v>
      </c>
      <c r="J110">
        <f t="shared" si="7"/>
        <v>-9.8892441782911789E-3</v>
      </c>
      <c r="K110" s="53">
        <f t="shared" si="8"/>
        <v>-56129.963777985737</v>
      </c>
      <c r="M110" s="47">
        <v>45021</v>
      </c>
      <c r="N110">
        <v>4.4207830659750001E-2</v>
      </c>
      <c r="O110">
        <v>3.7120399408269E-2</v>
      </c>
      <c r="P110">
        <v>3.3479008726981598E-2</v>
      </c>
      <c r="Q110">
        <v>3.1582361924338297E-2</v>
      </c>
      <c r="R110">
        <v>3.05225090595997E-2</v>
      </c>
      <c r="S110">
        <v>2.9922646493042899E-2</v>
      </c>
      <c r="T110">
        <v>2.9587201780849198E-2</v>
      </c>
      <c r="U110">
        <v>2.9418788734156601E-2</v>
      </c>
      <c r="V110">
        <v>2.93679830998766E-2</v>
      </c>
      <c r="W110">
        <v>2.9407378318584799E-2</v>
      </c>
      <c r="Y110">
        <f t="shared" si="9"/>
        <v>8.4812693788649334</v>
      </c>
      <c r="Z110">
        <f t="shared" si="10"/>
        <v>-10143481.851031689</v>
      </c>
      <c r="AA110" s="77">
        <f t="shared" si="11"/>
        <v>-46016.44351682812</v>
      </c>
      <c r="AC110" s="77">
        <f t="shared" si="12"/>
        <v>-102146.40729481386</v>
      </c>
    </row>
    <row r="111" spans="1:29">
      <c r="A111" s="46">
        <v>45021</v>
      </c>
      <c r="B111">
        <v>162.890533</v>
      </c>
      <c r="C111">
        <v>26.979233000000001</v>
      </c>
      <c r="D111">
        <v>11.958017</v>
      </c>
      <c r="E111">
        <v>282.54684400000002</v>
      </c>
      <c r="G111">
        <f t="shared" si="7"/>
        <v>5.4959240633094542E-3</v>
      </c>
      <c r="H111">
        <f t="shared" si="7"/>
        <v>7.2359729425963693E-3</v>
      </c>
      <c r="I111">
        <f t="shared" si="7"/>
        <v>-8.0450629899588844E-3</v>
      </c>
      <c r="J111">
        <f t="shared" si="7"/>
        <v>2.5532983833292944E-2</v>
      </c>
      <c r="K111" s="53">
        <f t="shared" si="8"/>
        <v>30219.817849239884</v>
      </c>
      <c r="M111" s="47">
        <v>45022</v>
      </c>
      <c r="N111">
        <v>4.4833042994212299E-2</v>
      </c>
      <c r="O111">
        <v>3.7783139897982397E-2</v>
      </c>
      <c r="P111">
        <v>3.3945171477360703E-2</v>
      </c>
      <c r="Q111">
        <v>3.1888441266854597E-2</v>
      </c>
      <c r="R111">
        <v>3.0721221911353E-2</v>
      </c>
      <c r="S111">
        <v>3.00590906147656E-2</v>
      </c>
      <c r="T111">
        <v>2.96869263240363E-2</v>
      </c>
      <c r="U111">
        <v>2.9489109511995799E-2</v>
      </c>
      <c r="V111">
        <v>2.9412064359573699E-2</v>
      </c>
      <c r="W111">
        <v>2.9428655975144598E-2</v>
      </c>
      <c r="Y111">
        <f t="shared" si="9"/>
        <v>8.4740880543139028</v>
      </c>
      <c r="Z111">
        <f t="shared" si="10"/>
        <v>-10097465.407514861</v>
      </c>
      <c r="AA111" s="77">
        <f t="shared" si="11"/>
        <v>-804741.55640184507</v>
      </c>
      <c r="AC111" s="77">
        <f t="shared" si="12"/>
        <v>-774521.73855260515</v>
      </c>
    </row>
    <row r="112" spans="1:29">
      <c r="A112" s="46">
        <v>45022</v>
      </c>
      <c r="B112">
        <v>163.78576699999999</v>
      </c>
      <c r="C112">
        <v>27.174454000000001</v>
      </c>
      <c r="D112">
        <v>11.861814000000001</v>
      </c>
      <c r="E112">
        <v>289.76110799999998</v>
      </c>
      <c r="G112">
        <f t="shared" si="7"/>
        <v>-1.5972346363893664E-2</v>
      </c>
      <c r="H112">
        <f t="shared" si="7"/>
        <v>3.5919028952706711E-3</v>
      </c>
      <c r="I112">
        <f t="shared" si="7"/>
        <v>3.1630153701617481E-2</v>
      </c>
      <c r="J112">
        <f t="shared" si="7"/>
        <v>-7.5789156631743682E-3</v>
      </c>
      <c r="K112" s="53">
        <f t="shared" si="8"/>
        <v>11670.79456982012</v>
      </c>
      <c r="M112" s="76">
        <v>45023</v>
      </c>
      <c r="N112">
        <v>4.5789237285288699E-2</v>
      </c>
      <c r="O112">
        <v>3.9110963884615699E-2</v>
      </c>
      <c r="P112">
        <v>3.5257958000604897E-2</v>
      </c>
      <c r="Q112">
        <v>3.3097676730753998E-2</v>
      </c>
      <c r="R112">
        <v>3.1823058527641897E-2</v>
      </c>
      <c r="S112">
        <v>3.11090122454236E-2</v>
      </c>
      <c r="T112">
        <v>3.0711718262663001E-2</v>
      </c>
      <c r="U112">
        <v>3.0459657775986901E-2</v>
      </c>
      <c r="V112">
        <v>3.03090240726515E-2</v>
      </c>
      <c r="W112">
        <v>3.0256506841340999E-2</v>
      </c>
      <c r="Y112">
        <f t="shared" si="9"/>
        <v>8.4287340998798115</v>
      </c>
      <c r="Z112">
        <f t="shared" si="10"/>
        <v>-9292723.8511130158</v>
      </c>
      <c r="AA112" s="77">
        <f t="shared" si="11"/>
        <v>-338503.88227523118</v>
      </c>
      <c r="AC112" s="77">
        <f t="shared" si="12"/>
        <v>-326833.08770541108</v>
      </c>
    </row>
    <row r="113" spans="1:29">
      <c r="A113" s="46">
        <v>45026</v>
      </c>
      <c r="B113">
        <v>161.169724</v>
      </c>
      <c r="C113">
        <v>27.272061999999998</v>
      </c>
      <c r="D113">
        <v>12.237005</v>
      </c>
      <c r="E113">
        <v>287.56503300000003</v>
      </c>
      <c r="G113">
        <f t="shared" si="7"/>
        <v>-7.591158994601277E-3</v>
      </c>
      <c r="H113">
        <f t="shared" si="7"/>
        <v>2.7559008922757755E-2</v>
      </c>
      <c r="I113">
        <f t="shared" si="7"/>
        <v>1.1792509686806563E-2</v>
      </c>
      <c r="J113">
        <f t="shared" si="7"/>
        <v>-2.2668423667491E-2</v>
      </c>
      <c r="K113" s="53">
        <f t="shared" si="8"/>
        <v>9091.9359474720404</v>
      </c>
      <c r="M113" s="47">
        <v>45026</v>
      </c>
      <c r="N113">
        <v>4.6334226399888101E-2</v>
      </c>
      <c r="O113">
        <v>3.9504484045134701E-2</v>
      </c>
      <c r="P113">
        <v>3.5672672155972203E-2</v>
      </c>
      <c r="Q113">
        <v>3.3528313440923503E-2</v>
      </c>
      <c r="R113">
        <v>3.2243833012975599E-2</v>
      </c>
      <c r="S113">
        <v>3.1513236322113398E-2</v>
      </c>
      <c r="T113">
        <v>3.1094573103535E-2</v>
      </c>
      <c r="U113">
        <v>3.08336885897607E-2</v>
      </c>
      <c r="V113">
        <v>3.06794348479137E-2</v>
      </c>
      <c r="W113">
        <v>3.0616551303728E-2</v>
      </c>
      <c r="Y113">
        <f t="shared" si="9"/>
        <v>8.4113678983889741</v>
      </c>
      <c r="Z113">
        <f t="shared" si="10"/>
        <v>-8954219.9688377846</v>
      </c>
      <c r="AA113" s="77">
        <f t="shared" si="11"/>
        <v>-150364.71936157346</v>
      </c>
      <c r="AC113" s="77">
        <f t="shared" si="12"/>
        <v>-141272.7834141014</v>
      </c>
    </row>
    <row r="114" spans="1:29">
      <c r="A114" s="46">
        <v>45027</v>
      </c>
      <c r="B114">
        <v>159.946259</v>
      </c>
      <c r="C114">
        <v>28.023652999999999</v>
      </c>
      <c r="D114">
        <v>12.381309999999999</v>
      </c>
      <c r="E114">
        <v>281.04638699999998</v>
      </c>
      <c r="G114">
        <f t="shared" si="7"/>
        <v>-4.3531746497427193E-3</v>
      </c>
      <c r="H114">
        <f t="shared" si="7"/>
        <v>-8.0111254589114722E-3</v>
      </c>
      <c r="I114">
        <f t="shared" si="7"/>
        <v>-1.5540035747428904E-2</v>
      </c>
      <c r="J114">
        <f t="shared" si="7"/>
        <v>2.3336112127285702E-3</v>
      </c>
      <c r="K114" s="53">
        <f t="shared" si="8"/>
        <v>-25570.724643354526</v>
      </c>
      <c r="M114" s="47">
        <v>45027</v>
      </c>
      <c r="N114">
        <v>4.6461633917065301E-2</v>
      </c>
      <c r="O114">
        <v>3.9848013952854699E-2</v>
      </c>
      <c r="P114">
        <v>3.6081986486682101E-2</v>
      </c>
      <c r="Q114">
        <v>3.3857749038934501E-2</v>
      </c>
      <c r="R114">
        <v>3.2528713492286497E-2</v>
      </c>
      <c r="S114">
        <v>3.17583047535442E-2</v>
      </c>
      <c r="T114">
        <v>3.1302761684305201E-2</v>
      </c>
      <c r="U114">
        <v>3.10175282728355E-2</v>
      </c>
      <c r="V114">
        <v>3.0845689875123601E-2</v>
      </c>
      <c r="W114">
        <v>3.0763972915012702E-2</v>
      </c>
      <c r="Y114">
        <f t="shared" si="9"/>
        <v>8.4013909099895994</v>
      </c>
      <c r="Z114">
        <f t="shared" si="10"/>
        <v>-8803855.2494762111</v>
      </c>
      <c r="AA114" s="77">
        <f t="shared" si="11"/>
        <v>143118.36843359843</v>
      </c>
      <c r="AC114" s="77">
        <f t="shared" si="12"/>
        <v>117547.64379024391</v>
      </c>
    </row>
    <row r="115" spans="1:29">
      <c r="A115" s="46">
        <v>45028</v>
      </c>
      <c r="B115">
        <v>159.24998500000001</v>
      </c>
      <c r="C115">
        <v>27.799151999999999</v>
      </c>
      <c r="D115">
        <v>12.188904000000001</v>
      </c>
      <c r="E115">
        <v>281.70224000000002</v>
      </c>
      <c r="G115">
        <f t="shared" si="7"/>
        <v>3.4103513416343434E-2</v>
      </c>
      <c r="H115">
        <f t="shared" si="7"/>
        <v>2.8089705757932126E-3</v>
      </c>
      <c r="I115">
        <f t="shared" si="7"/>
        <v>-1.6574664957571317E-2</v>
      </c>
      <c r="J115">
        <f t="shared" si="7"/>
        <v>2.2399314254654135E-2</v>
      </c>
      <c r="K115" s="53">
        <f t="shared" si="8"/>
        <v>42737.133289219462</v>
      </c>
      <c r="M115" s="47">
        <v>45028</v>
      </c>
      <c r="N115">
        <v>4.5990417140806698E-2</v>
      </c>
      <c r="O115">
        <v>3.9039877404750699E-2</v>
      </c>
      <c r="P115">
        <v>3.52411657382046E-2</v>
      </c>
      <c r="Q115">
        <v>3.3090032218466903E-2</v>
      </c>
      <c r="R115">
        <v>3.1866613306411003E-2</v>
      </c>
      <c r="S115">
        <v>3.1187226974419099E-2</v>
      </c>
      <c r="T115">
        <v>3.0836221987212101E-2</v>
      </c>
      <c r="U115">
        <v>3.0692672752210499E-2</v>
      </c>
      <c r="V115">
        <v>3.0662502872089301E-2</v>
      </c>
      <c r="W115">
        <v>3.0678389378755101E-2</v>
      </c>
      <c r="Y115">
        <f t="shared" si="9"/>
        <v>8.4204795101766834</v>
      </c>
      <c r="Z115">
        <f t="shared" si="10"/>
        <v>-8946973.6179098096</v>
      </c>
      <c r="AA115" s="77">
        <f t="shared" si="11"/>
        <v>-197401.94675775245</v>
      </c>
      <c r="AC115" s="77">
        <f t="shared" si="12"/>
        <v>-154664.81346853299</v>
      </c>
    </row>
    <row r="116" spans="1:29">
      <c r="A116" s="46">
        <v>45029</v>
      </c>
      <c r="B116">
        <v>164.680969</v>
      </c>
      <c r="C116">
        <v>27.877238999999999</v>
      </c>
      <c r="D116">
        <v>11.986877</v>
      </c>
      <c r="E116">
        <v>288.01217700000001</v>
      </c>
      <c r="G116">
        <f t="shared" si="7"/>
        <v>-2.1139601139946729E-3</v>
      </c>
      <c r="H116">
        <f t="shared" si="7"/>
        <v>3.3613515312617581E-2</v>
      </c>
      <c r="I116">
        <f t="shared" si="7"/>
        <v>4.8155161682230663E-3</v>
      </c>
      <c r="J116">
        <f t="shared" si="7"/>
        <v>-1.2765665112833058E-2</v>
      </c>
      <c r="K116" s="53">
        <f t="shared" si="8"/>
        <v>23549.406254012916</v>
      </c>
      <c r="M116" s="47">
        <v>45029</v>
      </c>
      <c r="N116">
        <v>4.5903997909961601E-2</v>
      </c>
      <c r="O116">
        <v>3.9031602659837301E-2</v>
      </c>
      <c r="P116">
        <v>3.53255623375687E-2</v>
      </c>
      <c r="Q116">
        <v>3.3276223107726398E-2</v>
      </c>
      <c r="R116">
        <v>3.2117322270554999E-2</v>
      </c>
      <c r="S116">
        <v>3.1490938699552003E-2</v>
      </c>
      <c r="T116">
        <v>3.1160130647194698E-2</v>
      </c>
      <c r="U116">
        <v>3.0975627362836398E-2</v>
      </c>
      <c r="V116">
        <v>3.08899367447391E-2</v>
      </c>
      <c r="W116">
        <v>3.0889482761383699E-2</v>
      </c>
      <c r="Y116">
        <f t="shared" si="9"/>
        <v>8.4104220733615378</v>
      </c>
      <c r="Z116">
        <f t="shared" si="10"/>
        <v>-8749571.6711520571</v>
      </c>
      <c r="AA116" s="77">
        <f t="shared" si="11"/>
        <v>-611560.81874295697</v>
      </c>
      <c r="AC116" s="77">
        <f t="shared" si="12"/>
        <v>-588011.41248894401</v>
      </c>
    </row>
    <row r="117" spans="1:29">
      <c r="A117" s="46">
        <v>45030</v>
      </c>
      <c r="B117">
        <v>164.33284</v>
      </c>
      <c r="C117">
        <v>28.814291000000001</v>
      </c>
      <c r="D117">
        <v>12.044600000000001</v>
      </c>
      <c r="E117">
        <v>284.33551</v>
      </c>
      <c r="G117">
        <f t="shared" si="7"/>
        <v>1.210774425852712E-4</v>
      </c>
      <c r="H117">
        <f t="shared" si="7"/>
        <v>2.8794079993153421E-2</v>
      </c>
      <c r="I117">
        <f t="shared" si="7"/>
        <v>1.2779502847749091E-2</v>
      </c>
      <c r="J117">
        <f t="shared" si="7"/>
        <v>9.2961269593094809E-3</v>
      </c>
      <c r="K117" s="53">
        <f t="shared" si="8"/>
        <v>50990.787242797262</v>
      </c>
      <c r="M117" s="47">
        <v>45030</v>
      </c>
      <c r="N117">
        <v>4.7033667986764997E-2</v>
      </c>
      <c r="O117">
        <v>4.0261652111585097E-2</v>
      </c>
      <c r="P117">
        <v>3.6496528516788397E-2</v>
      </c>
      <c r="Q117">
        <v>3.4359329298821302E-2</v>
      </c>
      <c r="R117">
        <v>3.3110686546599398E-2</v>
      </c>
      <c r="S117">
        <v>3.2371692344085899E-2</v>
      </c>
      <c r="T117">
        <v>3.1928419793717001E-2</v>
      </c>
      <c r="U117">
        <v>3.1671925336206899E-2</v>
      </c>
      <c r="V117">
        <v>3.1544940743882498E-2</v>
      </c>
      <c r="W117">
        <v>3.1515255247500901E-2</v>
      </c>
      <c r="Y117">
        <f t="shared" si="9"/>
        <v>8.3738704014893433</v>
      </c>
      <c r="Z117">
        <f t="shared" si="10"/>
        <v>-8138010.8524091002</v>
      </c>
      <c r="AA117" s="77">
        <f t="shared" si="11"/>
        <v>-592300.9508348899</v>
      </c>
      <c r="AC117" s="77">
        <f t="shared" si="12"/>
        <v>-541310.16359209269</v>
      </c>
    </row>
    <row r="118" spans="1:29">
      <c r="A118" s="46">
        <v>45033</v>
      </c>
      <c r="B118">
        <v>164.35273699999999</v>
      </c>
      <c r="C118">
        <v>29.643972000000002</v>
      </c>
      <c r="D118">
        <v>12.198524000000001</v>
      </c>
      <c r="E118">
        <v>286.97872899999999</v>
      </c>
      <c r="G118">
        <f t="shared" si="7"/>
        <v>7.5047670182699644E-3</v>
      </c>
      <c r="H118">
        <f t="shared" si="7"/>
        <v>6.2561116978521181E-3</v>
      </c>
      <c r="I118">
        <f t="shared" si="7"/>
        <v>3.9431819784097044E-3</v>
      </c>
      <c r="J118">
        <f t="shared" si="7"/>
        <v>-1.4888768986081047E-3</v>
      </c>
      <c r="K118" s="53">
        <f t="shared" si="8"/>
        <v>16215.183795923682</v>
      </c>
      <c r="M118" s="47">
        <v>45033</v>
      </c>
      <c r="N118">
        <v>4.7538092370740297E-2</v>
      </c>
      <c r="O118">
        <v>4.10565431278117E-2</v>
      </c>
      <c r="P118">
        <v>3.7333005045364798E-2</v>
      </c>
      <c r="Q118">
        <v>3.5158684872636597E-2</v>
      </c>
      <c r="R118">
        <v>3.3897021180073997E-2</v>
      </c>
      <c r="S118">
        <v>3.3130933038190903E-2</v>
      </c>
      <c r="T118">
        <v>3.2647848947105901E-2</v>
      </c>
      <c r="U118">
        <v>3.2351643331872598E-2</v>
      </c>
      <c r="V118">
        <v>3.2194009947403297E-2</v>
      </c>
      <c r="W118">
        <v>3.2149029956299903E-2</v>
      </c>
      <c r="Y118">
        <f t="shared" si="9"/>
        <v>8.3426056083148463</v>
      </c>
      <c r="Z118">
        <f t="shared" si="10"/>
        <v>-7545709.9015742103</v>
      </c>
      <c r="AA118" s="77">
        <f t="shared" si="11"/>
        <v>63876.011624641716</v>
      </c>
      <c r="AC118" s="77">
        <f t="shared" si="12"/>
        <v>80091.195420565404</v>
      </c>
    </row>
    <row r="119" spans="1:29">
      <c r="A119" s="46">
        <v>45034</v>
      </c>
      <c r="B119">
        <v>165.58616599999999</v>
      </c>
      <c r="C119">
        <v>29.829428</v>
      </c>
      <c r="D119">
        <v>12.246625</v>
      </c>
      <c r="E119">
        <v>286.55145299999998</v>
      </c>
      <c r="G119">
        <f t="shared" si="7"/>
        <v>6.9682089263423119E-3</v>
      </c>
      <c r="H119">
        <f t="shared" si="7"/>
        <v>-1.6361259089513913E-2</v>
      </c>
      <c r="I119">
        <f t="shared" si="7"/>
        <v>-4.0062792810264036E-2</v>
      </c>
      <c r="J119">
        <f t="shared" si="7"/>
        <v>2.7743010606884333E-4</v>
      </c>
      <c r="K119" s="53">
        <f t="shared" si="8"/>
        <v>-49178.412867366795</v>
      </c>
      <c r="M119" s="47">
        <v>45034</v>
      </c>
      <c r="N119">
        <v>4.7681482248657897E-2</v>
      </c>
      <c r="O119">
        <v>4.1142729944427997E-2</v>
      </c>
      <c r="P119">
        <v>3.7308809552367699E-2</v>
      </c>
      <c r="Q119">
        <v>3.5070577688523799E-2</v>
      </c>
      <c r="R119">
        <v>3.3789856527576899E-2</v>
      </c>
      <c r="S119">
        <v>3.3036374495664197E-2</v>
      </c>
      <c r="T119">
        <v>3.2576080183661399E-2</v>
      </c>
      <c r="U119">
        <v>3.2289675128996199E-2</v>
      </c>
      <c r="V119">
        <v>3.2129868402792999E-2</v>
      </c>
      <c r="W119">
        <v>3.2076785307148997E-2</v>
      </c>
      <c r="Y119">
        <f t="shared" si="9"/>
        <v>8.3453377098433652</v>
      </c>
      <c r="Z119">
        <f t="shared" si="10"/>
        <v>-7609585.913198852</v>
      </c>
      <c r="AA119" s="77">
        <f t="shared" si="11"/>
        <v>-212681.24418978859</v>
      </c>
      <c r="AC119" s="77">
        <f t="shared" si="12"/>
        <v>-261859.65705715539</v>
      </c>
    </row>
    <row r="120" spans="1:29">
      <c r="A120" s="46">
        <v>45035</v>
      </c>
      <c r="B120">
        <v>166.740005</v>
      </c>
      <c r="C120">
        <v>29.341380999999998</v>
      </c>
      <c r="D120">
        <v>11.755991</v>
      </c>
      <c r="E120">
        <v>286.63095099999998</v>
      </c>
      <c r="G120">
        <f t="shared" si="7"/>
        <v>-5.8462694660468273E-3</v>
      </c>
      <c r="H120">
        <f t="shared" si="7"/>
        <v>-5.3227215174364018E-3</v>
      </c>
      <c r="I120">
        <f t="shared" si="7"/>
        <v>-2.86415666701344E-2</v>
      </c>
      <c r="J120">
        <f t="shared" si="7"/>
        <v>-8.1124770088070175E-3</v>
      </c>
      <c r="K120" s="53">
        <f t="shared" si="8"/>
        <v>-47923.034662424645</v>
      </c>
      <c r="M120" s="47">
        <v>45035</v>
      </c>
      <c r="N120">
        <v>4.8106469800514397E-2</v>
      </c>
      <c r="O120">
        <v>4.1771357670311697E-2</v>
      </c>
      <c r="P120">
        <v>3.7883125495369201E-2</v>
      </c>
      <c r="Q120">
        <v>3.55585551251918E-2</v>
      </c>
      <c r="R120">
        <v>3.42253496261955E-2</v>
      </c>
      <c r="S120">
        <v>3.3403502410946903E-2</v>
      </c>
      <c r="T120">
        <v>3.2871500407329501E-2</v>
      </c>
      <c r="U120">
        <v>3.25440073262546E-2</v>
      </c>
      <c r="V120">
        <v>3.2361519841947503E-2</v>
      </c>
      <c r="W120">
        <v>3.2284907179934597E-2</v>
      </c>
      <c r="Y120">
        <f t="shared" si="9"/>
        <v>8.3306170477329395</v>
      </c>
      <c r="Z120">
        <f t="shared" si="10"/>
        <v>-7396904.6690090634</v>
      </c>
      <c r="AA120" s="77">
        <f t="shared" si="11"/>
        <v>484552.12180329487</v>
      </c>
      <c r="AC120" s="77">
        <f t="shared" si="12"/>
        <v>436629.08714087022</v>
      </c>
    </row>
    <row r="121" spans="1:29">
      <c r="A121" s="46">
        <v>45036</v>
      </c>
      <c r="B121">
        <v>165.765198</v>
      </c>
      <c r="C121">
        <v>29.185205</v>
      </c>
      <c r="D121">
        <v>11.419281</v>
      </c>
      <c r="E121">
        <v>284.30566399999998</v>
      </c>
      <c r="G121">
        <f t="shared" si="7"/>
        <v>-9.7809312181439401E-3</v>
      </c>
      <c r="H121">
        <f t="shared" si="7"/>
        <v>-1.0032823137614555E-3</v>
      </c>
      <c r="I121">
        <f t="shared" si="7"/>
        <v>-5.0546965259895549E-3</v>
      </c>
      <c r="J121">
        <f t="shared" si="7"/>
        <v>-1.223148336573332E-3</v>
      </c>
      <c r="K121" s="53">
        <f t="shared" si="8"/>
        <v>-17062.058394468284</v>
      </c>
      <c r="M121" s="47">
        <v>45036</v>
      </c>
      <c r="N121">
        <v>4.7562419187961703E-2</v>
      </c>
      <c r="O121">
        <v>4.0800693624093699E-2</v>
      </c>
      <c r="P121">
        <v>3.6869645108557697E-2</v>
      </c>
      <c r="Q121">
        <v>3.4655873050530403E-2</v>
      </c>
      <c r="R121">
        <v>3.3405301739900299E-2</v>
      </c>
      <c r="S121">
        <v>3.2657354605256698E-2</v>
      </c>
      <c r="T121">
        <v>3.2204481671591297E-2</v>
      </c>
      <c r="U121">
        <v>3.19471007574691E-2</v>
      </c>
      <c r="V121">
        <v>3.1822374182594301E-2</v>
      </c>
      <c r="W121">
        <v>3.1790529114887701E-2</v>
      </c>
      <c r="Y121">
        <f t="shared" si="9"/>
        <v>8.3605444239534972</v>
      </c>
      <c r="Z121">
        <f t="shared" si="10"/>
        <v>-7881456.7908123583</v>
      </c>
      <c r="AA121" s="77">
        <f t="shared" si="11"/>
        <v>-252197.500826451</v>
      </c>
      <c r="AC121" s="77">
        <f t="shared" si="12"/>
        <v>-269259.55922091927</v>
      </c>
    </row>
    <row r="122" spans="1:29">
      <c r="A122" s="46">
        <v>45037</v>
      </c>
      <c r="B122">
        <v>164.14385999999999</v>
      </c>
      <c r="C122">
        <v>29.155923999999999</v>
      </c>
      <c r="D122">
        <v>11.361560000000001</v>
      </c>
      <c r="E122">
        <v>283.95791600000001</v>
      </c>
      <c r="G122">
        <f t="shared" si="7"/>
        <v>1.8785289927993887E-3</v>
      </c>
      <c r="H122">
        <f t="shared" si="7"/>
        <v>-3.6826478214170288E-3</v>
      </c>
      <c r="I122">
        <f t="shared" si="7"/>
        <v>2.9635807054664953E-2</v>
      </c>
      <c r="J122">
        <f t="shared" si="7"/>
        <v>-1.3962783837306425E-2</v>
      </c>
      <c r="K122" s="53">
        <f t="shared" si="8"/>
        <v>13868.904388740888</v>
      </c>
      <c r="M122" s="47">
        <v>45037</v>
      </c>
      <c r="N122">
        <v>4.7690480710992599E-2</v>
      </c>
      <c r="O122">
        <v>4.0892239591670702E-2</v>
      </c>
      <c r="P122">
        <v>3.7005116971885299E-2</v>
      </c>
      <c r="Q122">
        <v>3.4852549823864702E-2</v>
      </c>
      <c r="R122">
        <v>3.3662910821236597E-2</v>
      </c>
      <c r="S122">
        <v>3.2937396149253902E-2</v>
      </c>
      <c r="T122">
        <v>3.24809661232646E-2</v>
      </c>
      <c r="U122">
        <v>3.2221430072308099E-2</v>
      </c>
      <c r="V122">
        <v>3.2099764545093001E-2</v>
      </c>
      <c r="W122">
        <v>3.2074121521305399E-2</v>
      </c>
      <c r="Y122">
        <f t="shared" si="9"/>
        <v>8.3495616456078352</v>
      </c>
      <c r="Z122">
        <f t="shared" si="10"/>
        <v>-7629259.2899859073</v>
      </c>
      <c r="AA122" s="77">
        <f t="shared" si="11"/>
        <v>509674.90911614709</v>
      </c>
      <c r="AC122" s="77">
        <f t="shared" si="12"/>
        <v>523543.81350488798</v>
      </c>
    </row>
    <row r="123" spans="1:29">
      <c r="A123" s="46">
        <v>45040</v>
      </c>
      <c r="B123">
        <v>164.45220900000001</v>
      </c>
      <c r="C123">
        <v>29.048552999999998</v>
      </c>
      <c r="D123">
        <v>11.698269</v>
      </c>
      <c r="E123">
        <v>279.99307299999998</v>
      </c>
      <c r="G123">
        <f t="shared" si="7"/>
        <v>-9.4357321767566393E-3</v>
      </c>
      <c r="H123">
        <f t="shared" si="7"/>
        <v>-3.0913966695690465E-2</v>
      </c>
      <c r="I123">
        <f t="shared" si="7"/>
        <v>-1.9983298383718151E-2</v>
      </c>
      <c r="J123">
        <f t="shared" si="7"/>
        <v>-2.2536046811415189E-2</v>
      </c>
      <c r="K123" s="53">
        <f t="shared" si="8"/>
        <v>-82869.044067580442</v>
      </c>
      <c r="M123" s="47">
        <v>45040</v>
      </c>
      <c r="N123">
        <v>4.7429565885114398E-2</v>
      </c>
      <c r="O123">
        <v>4.0416557578857003E-2</v>
      </c>
      <c r="P123">
        <v>3.6477879573074599E-2</v>
      </c>
      <c r="Q123">
        <v>3.42964733050957E-2</v>
      </c>
      <c r="R123">
        <v>3.30955844220433E-2</v>
      </c>
      <c r="S123">
        <v>3.2361956431560597E-2</v>
      </c>
      <c r="T123">
        <v>3.1902893731480197E-2</v>
      </c>
      <c r="U123">
        <v>3.1648282519550201E-2</v>
      </c>
      <c r="V123">
        <v>3.1534393533946999E-2</v>
      </c>
      <c r="W123">
        <v>3.1514478190237699E-2</v>
      </c>
      <c r="Y123">
        <f t="shared" si="9"/>
        <v>8.3739552451199817</v>
      </c>
      <c r="Z123">
        <f t="shared" si="10"/>
        <v>-8138934.1991020544</v>
      </c>
      <c r="AA123" s="77">
        <f t="shared" si="11"/>
        <v>1065916.5848431913</v>
      </c>
      <c r="AC123" s="77">
        <f t="shared" si="12"/>
        <v>983047.54077561083</v>
      </c>
    </row>
    <row r="124" spans="1:29">
      <c r="A124" s="46">
        <v>45041</v>
      </c>
      <c r="B124">
        <v>162.90048200000001</v>
      </c>
      <c r="C124">
        <v>28.150547</v>
      </c>
      <c r="D124">
        <v>11.464499</v>
      </c>
      <c r="E124">
        <v>273.68313599999999</v>
      </c>
      <c r="G124">
        <f t="shared" si="7"/>
        <v>-6.1074097988278453E-5</v>
      </c>
      <c r="H124">
        <f t="shared" si="7"/>
        <v>-1.3869641680497313E-2</v>
      </c>
      <c r="I124">
        <f t="shared" si="7"/>
        <v>-1.9541194080962554E-2</v>
      </c>
      <c r="J124">
        <f t="shared" si="7"/>
        <v>7.2434707851345426E-2</v>
      </c>
      <c r="K124" s="53">
        <f t="shared" si="8"/>
        <v>38962.797991897278</v>
      </c>
      <c r="M124" s="47">
        <v>45041</v>
      </c>
      <c r="N124">
        <v>4.5925263496551898E-2</v>
      </c>
      <c r="O124">
        <v>3.8356458879505798E-2</v>
      </c>
      <c r="P124">
        <v>3.4472313508041003E-2</v>
      </c>
      <c r="Q124">
        <v>3.25059293160418E-2</v>
      </c>
      <c r="R124">
        <v>3.14598074279758E-2</v>
      </c>
      <c r="S124">
        <v>3.0877189919307001E-2</v>
      </c>
      <c r="T124">
        <v>3.0556871163753999E-2</v>
      </c>
      <c r="U124">
        <v>3.0411809049247399E-2</v>
      </c>
      <c r="V124">
        <v>3.03799522503852E-2</v>
      </c>
      <c r="W124">
        <v>3.0419095356871199E-2</v>
      </c>
      <c r="Y124">
        <f t="shared" si="9"/>
        <v>8.4363934548326398</v>
      </c>
      <c r="Z124">
        <f t="shared" si="10"/>
        <v>-9204850.7839452457</v>
      </c>
      <c r="AA124" s="77">
        <f t="shared" si="11"/>
        <v>-305076.56174615398</v>
      </c>
      <c r="AC124" s="77">
        <f t="shared" si="12"/>
        <v>-266113.76375425671</v>
      </c>
    </row>
    <row r="125" spans="1:29">
      <c r="A125" s="46">
        <v>45042</v>
      </c>
      <c r="B125">
        <v>162.890533</v>
      </c>
      <c r="C125">
        <v>27.760109</v>
      </c>
      <c r="D125">
        <v>11.240468999999999</v>
      </c>
      <c r="E125">
        <v>293.507294</v>
      </c>
      <c r="G125">
        <f t="shared" si="7"/>
        <v>2.8395272056725318E-2</v>
      </c>
      <c r="H125">
        <f t="shared" si="7"/>
        <v>1.5822812511290918E-2</v>
      </c>
      <c r="I125">
        <f t="shared" si="7"/>
        <v>6.0657611350558582E-3</v>
      </c>
      <c r="J125">
        <f t="shared" si="7"/>
        <v>3.2027582251499265E-2</v>
      </c>
      <c r="K125" s="53">
        <f t="shared" si="8"/>
        <v>82311.427954571365</v>
      </c>
      <c r="M125" s="47">
        <v>45042</v>
      </c>
      <c r="N125">
        <v>4.5980641706174698E-2</v>
      </c>
      <c r="O125">
        <v>3.8588467028988001E-2</v>
      </c>
      <c r="P125">
        <v>3.4777675452251099E-2</v>
      </c>
      <c r="Q125">
        <v>3.2828633512198599E-2</v>
      </c>
      <c r="R125">
        <v>3.1805983992977002E-2</v>
      </c>
      <c r="S125">
        <v>3.1237690256769899E-2</v>
      </c>
      <c r="T125">
        <v>3.0918318416279799E-2</v>
      </c>
      <c r="U125">
        <v>3.0762530984121701E-2</v>
      </c>
      <c r="V125">
        <v>3.07174511656086E-2</v>
      </c>
      <c r="W125">
        <v>3.07495357307935E-2</v>
      </c>
      <c r="Y125">
        <f t="shared" si="9"/>
        <v>8.4217014517697901</v>
      </c>
      <c r="Z125">
        <f t="shared" si="10"/>
        <v>-8899774.2221990917</v>
      </c>
      <c r="AA125" s="77">
        <f t="shared" si="11"/>
        <v>-875779.8276311513</v>
      </c>
      <c r="AC125" s="77">
        <f t="shared" si="12"/>
        <v>-793468.39967657998</v>
      </c>
    </row>
    <row r="126" spans="1:29">
      <c r="A126" s="46">
        <v>45043</v>
      </c>
      <c r="B126">
        <v>167.51585399999999</v>
      </c>
      <c r="C126">
        <v>28.199352000000001</v>
      </c>
      <c r="D126">
        <v>11.308650999999999</v>
      </c>
      <c r="E126">
        <v>302.907623</v>
      </c>
      <c r="G126">
        <f t="shared" si="7"/>
        <v>7.5411369720266297E-3</v>
      </c>
      <c r="H126">
        <f t="shared" si="7"/>
        <v>1.3499494598315565E-2</v>
      </c>
      <c r="I126">
        <f t="shared" si="7"/>
        <v>2.3255912663676659E-2</v>
      </c>
      <c r="J126">
        <f t="shared" si="7"/>
        <v>7.9717505161629454E-3</v>
      </c>
      <c r="K126" s="53">
        <f t="shared" si="8"/>
        <v>52268.294750181798</v>
      </c>
      <c r="M126" s="47">
        <v>45043</v>
      </c>
      <c r="N126">
        <v>4.7267005170572203E-2</v>
      </c>
      <c r="O126">
        <v>4.0097470971608401E-2</v>
      </c>
      <c r="P126">
        <v>3.6220388056628298E-2</v>
      </c>
      <c r="Q126">
        <v>3.4191680169038598E-2</v>
      </c>
      <c r="R126">
        <v>3.3079927659493302E-2</v>
      </c>
      <c r="S126">
        <v>3.2424834694466199E-2</v>
      </c>
      <c r="T126">
        <v>3.20272541956301E-2</v>
      </c>
      <c r="U126">
        <v>3.17984142422158E-2</v>
      </c>
      <c r="V126">
        <v>3.1686359906686702E-2</v>
      </c>
      <c r="W126">
        <v>3.1659682973953003E-2</v>
      </c>
      <c r="Y126">
        <f t="shared" si="9"/>
        <v>8.3717973409059461</v>
      </c>
      <c r="Z126">
        <f t="shared" si="10"/>
        <v>-8023994.3945679404</v>
      </c>
      <c r="AA126" s="77">
        <f t="shared" si="11"/>
        <v>560092.76928171143</v>
      </c>
      <c r="AC126" s="77">
        <f t="shared" si="12"/>
        <v>612361.06403189327</v>
      </c>
    </row>
    <row r="127" spans="1:29">
      <c r="A127" s="46">
        <v>45044</v>
      </c>
      <c r="B127">
        <v>168.77911399999999</v>
      </c>
      <c r="C127">
        <v>28.580029</v>
      </c>
      <c r="D127">
        <v>11.571643999999999</v>
      </c>
      <c r="E127">
        <v>305.32232699999997</v>
      </c>
      <c r="G127">
        <f t="shared" si="7"/>
        <v>-5.3042108041867486E-4</v>
      </c>
      <c r="H127">
        <f t="shared" si="7"/>
        <v>-8.1967376590135199E-3</v>
      </c>
      <c r="I127">
        <f t="shared" si="7"/>
        <v>1.5151433970834294E-2</v>
      </c>
      <c r="J127">
        <f t="shared" si="7"/>
        <v>-5.532743106598792E-3</v>
      </c>
      <c r="K127" s="53">
        <f t="shared" si="8"/>
        <v>891.53212480330706</v>
      </c>
      <c r="M127" s="47">
        <v>45044</v>
      </c>
      <c r="N127">
        <v>4.7153336510339698E-2</v>
      </c>
      <c r="O127">
        <v>3.9831474226862798E-2</v>
      </c>
      <c r="P127">
        <v>3.58317797882702E-2</v>
      </c>
      <c r="Q127">
        <v>3.3723250325799599E-2</v>
      </c>
      <c r="R127">
        <v>3.2570494677267199E-2</v>
      </c>
      <c r="S127">
        <v>3.1877413627359102E-2</v>
      </c>
      <c r="T127">
        <v>3.1443574102354703E-2</v>
      </c>
      <c r="U127">
        <v>3.11914263768663E-2</v>
      </c>
      <c r="V127">
        <v>3.10661168182551E-2</v>
      </c>
      <c r="W127">
        <v>3.1031303486756898E-2</v>
      </c>
      <c r="Y127">
        <f t="shared" si="9"/>
        <v>8.3957969988864232</v>
      </c>
      <c r="Z127">
        <f t="shared" si="10"/>
        <v>-8584087.1638496518</v>
      </c>
      <c r="AA127" s="77">
        <f t="shared" si="11"/>
        <v>-1104609.8500059946</v>
      </c>
      <c r="AC127" s="77">
        <f t="shared" si="12"/>
        <v>-1103718.3178811911</v>
      </c>
    </row>
    <row r="128" spans="1:29">
      <c r="A128" s="46">
        <v>45047</v>
      </c>
      <c r="B128">
        <v>168.68959000000001</v>
      </c>
      <c r="C128">
        <v>28.345766000000001</v>
      </c>
      <c r="D128">
        <v>11.746971</v>
      </c>
      <c r="E128">
        <v>303.63305700000001</v>
      </c>
      <c r="G128">
        <f t="shared" si="7"/>
        <v>-6.1915379603448839E-3</v>
      </c>
      <c r="H128">
        <f t="shared" si="7"/>
        <v>-3.0302973643400621E-2</v>
      </c>
      <c r="I128">
        <f t="shared" si="7"/>
        <v>-2.1558834187979214E-2</v>
      </c>
      <c r="J128">
        <f t="shared" si="7"/>
        <v>-4.908819924702712E-4</v>
      </c>
      <c r="K128" s="53">
        <f t="shared" si="8"/>
        <v>-58544.227784194991</v>
      </c>
      <c r="M128" s="47">
        <v>45047</v>
      </c>
      <c r="N128">
        <v>4.7662349562804601E-2</v>
      </c>
      <c r="O128">
        <v>4.0475396946656701E-2</v>
      </c>
      <c r="P128">
        <v>3.6548805311927599E-2</v>
      </c>
      <c r="Q128">
        <v>3.45290041508396E-2</v>
      </c>
      <c r="R128">
        <v>3.3468297166809699E-2</v>
      </c>
      <c r="S128">
        <v>3.28802721582762E-2</v>
      </c>
      <c r="T128">
        <v>3.2543914472484302E-2</v>
      </c>
      <c r="U128">
        <v>3.23588042151772E-2</v>
      </c>
      <c r="V128">
        <v>3.2279455403699898E-2</v>
      </c>
      <c r="W128">
        <v>3.2282670583737301E-2</v>
      </c>
      <c r="Y128">
        <f t="shared" si="9"/>
        <v>8.3498916061013215</v>
      </c>
      <c r="Z128">
        <f t="shared" si="10"/>
        <v>-7479477.3138436573</v>
      </c>
      <c r="AA128" s="77">
        <f t="shared" si="11"/>
        <v>1153252.7518427772</v>
      </c>
      <c r="AC128" s="77">
        <f t="shared" si="12"/>
        <v>1094708.5240585823</v>
      </c>
    </row>
    <row r="129" spans="1:29">
      <c r="A129" s="46">
        <v>45048</v>
      </c>
      <c r="B129">
        <v>167.64514199999999</v>
      </c>
      <c r="C129">
        <v>27.486805</v>
      </c>
      <c r="D129">
        <v>11.49372</v>
      </c>
      <c r="E129">
        <v>303.48400900000001</v>
      </c>
      <c r="G129">
        <f t="shared" si="7"/>
        <v>-6.467219909062405E-3</v>
      </c>
      <c r="H129">
        <f t="shared" si="7"/>
        <v>-1.0653475367544574E-2</v>
      </c>
      <c r="I129">
        <f t="shared" si="7"/>
        <v>-8.4750629039165304E-4</v>
      </c>
      <c r="J129">
        <f t="shared" si="7"/>
        <v>-3.3071330621575745E-3</v>
      </c>
      <c r="K129" s="53">
        <f t="shared" si="8"/>
        <v>-21275.334629156205</v>
      </c>
      <c r="M129" s="47">
        <v>45048</v>
      </c>
      <c r="N129">
        <v>4.6307205451068402E-2</v>
      </c>
      <c r="O129">
        <v>3.8829461343176802E-2</v>
      </c>
      <c r="P129">
        <v>3.4877448070625497E-2</v>
      </c>
      <c r="Q129">
        <v>3.2901050867575402E-2</v>
      </c>
      <c r="R129">
        <v>3.1874325388473103E-2</v>
      </c>
      <c r="S129">
        <v>3.1345448755350301E-2</v>
      </c>
      <c r="T129">
        <v>3.1089115498136199E-2</v>
      </c>
      <c r="U129">
        <v>3.09903226494278E-2</v>
      </c>
      <c r="V129">
        <v>3.0992392406015E-2</v>
      </c>
      <c r="W129">
        <v>3.1063659226069899E-2</v>
      </c>
      <c r="Y129">
        <f t="shared" si="9"/>
        <v>8.4130262501307023</v>
      </c>
      <c r="Z129">
        <f t="shared" si="10"/>
        <v>-8632730.0656864345</v>
      </c>
      <c r="AA129" s="77">
        <f t="shared" si="11"/>
        <v>225864.22872808948</v>
      </c>
      <c r="AC129" s="77">
        <f t="shared" si="12"/>
        <v>204588.89409893326</v>
      </c>
    </row>
    <row r="130" spans="1:29">
      <c r="A130" s="46">
        <v>45049</v>
      </c>
      <c r="B130">
        <v>166.56094400000001</v>
      </c>
      <c r="C130">
        <v>27.193974999999998</v>
      </c>
      <c r="D130">
        <v>11.483979</v>
      </c>
      <c r="E130">
        <v>302.48034699999999</v>
      </c>
      <c r="G130">
        <f t="shared" si="7"/>
        <v>-9.9134884826301839E-3</v>
      </c>
      <c r="H130">
        <f t="shared" si="7"/>
        <v>-3.1227542130196073E-2</v>
      </c>
      <c r="I130">
        <f t="shared" si="7"/>
        <v>-1.9507959741131509E-2</v>
      </c>
      <c r="J130">
        <f t="shared" si="7"/>
        <v>3.3181064818073036E-3</v>
      </c>
      <c r="K130" s="53">
        <f t="shared" si="8"/>
        <v>-57330.883872150465</v>
      </c>
      <c r="M130" s="47">
        <v>45049</v>
      </c>
      <c r="N130">
        <v>4.6252568468071201E-2</v>
      </c>
      <c r="O130">
        <v>3.8423461233488401E-2</v>
      </c>
      <c r="P130">
        <v>3.44413364024308E-2</v>
      </c>
      <c r="Q130">
        <v>3.2484747246975601E-2</v>
      </c>
      <c r="R130">
        <v>3.1485966306067502E-2</v>
      </c>
      <c r="S130">
        <v>3.0996090620737299E-2</v>
      </c>
      <c r="T130">
        <v>3.07817294271963E-2</v>
      </c>
      <c r="U130">
        <v>3.0713333458272998E-2</v>
      </c>
      <c r="V130">
        <v>3.0739044361787999E-2</v>
      </c>
      <c r="W130">
        <v>3.0834357368931802E-2</v>
      </c>
      <c r="Y130">
        <f t="shared" si="9"/>
        <v>8.4267399793197146</v>
      </c>
      <c r="Z130">
        <f t="shared" si="10"/>
        <v>-8858594.294414524</v>
      </c>
      <c r="AA130" s="77">
        <f t="shared" si="11"/>
        <v>577986.93574718758</v>
      </c>
      <c r="AC130" s="77">
        <f t="shared" si="12"/>
        <v>520656.05187503714</v>
      </c>
    </row>
    <row r="131" spans="1:29">
      <c r="A131" s="46">
        <v>45050</v>
      </c>
      <c r="B131">
        <v>164.90974399999999</v>
      </c>
      <c r="C131">
        <v>26.344774000000001</v>
      </c>
      <c r="D131">
        <v>11.25995</v>
      </c>
      <c r="E131">
        <v>303.48400900000001</v>
      </c>
      <c r="G131">
        <f t="shared" si="7"/>
        <v>4.6926935985056151E-2</v>
      </c>
      <c r="H131">
        <f t="shared" si="7"/>
        <v>2.6676410281598839E-2</v>
      </c>
      <c r="I131">
        <f t="shared" si="7"/>
        <v>3.7197145635637918E-2</v>
      </c>
      <c r="J131">
        <f t="shared" si="7"/>
        <v>1.7157312562059879E-2</v>
      </c>
      <c r="K131" s="53">
        <f t="shared" si="8"/>
        <v>127957.80446435278</v>
      </c>
      <c r="M131" s="47">
        <v>45050</v>
      </c>
      <c r="N131">
        <v>4.4297832785987E-2</v>
      </c>
      <c r="O131">
        <v>3.6283873655357297E-2</v>
      </c>
      <c r="P131">
        <v>3.2632062378803298E-2</v>
      </c>
      <c r="Q131">
        <v>3.0945662907233398E-2</v>
      </c>
      <c r="R131">
        <v>3.0228067921797299E-2</v>
      </c>
      <c r="S131">
        <v>2.99491889746814E-2</v>
      </c>
      <c r="T131">
        <v>2.9890205128250899E-2</v>
      </c>
      <c r="U131">
        <v>2.9956266512473399E-2</v>
      </c>
      <c r="V131">
        <v>3.01030120347918E-2</v>
      </c>
      <c r="W131">
        <v>3.0305371367908701E-2</v>
      </c>
      <c r="Y131">
        <f t="shared" si="9"/>
        <v>8.4715806604881418</v>
      </c>
      <c r="Z131">
        <f t="shared" si="10"/>
        <v>-9436581.2301617116</v>
      </c>
      <c r="AA131" s="77">
        <f t="shared" si="11"/>
        <v>-849715.09480756335</v>
      </c>
      <c r="AC131" s="77">
        <f t="shared" si="12"/>
        <v>-721757.29034321057</v>
      </c>
    </row>
    <row r="132" spans="1:29">
      <c r="A132" s="46">
        <v>45051</v>
      </c>
      <c r="B132">
        <v>172.64845299999999</v>
      </c>
      <c r="C132">
        <v>27.047557999999999</v>
      </c>
      <c r="D132">
        <v>11.678788000000001</v>
      </c>
      <c r="E132">
        <v>308.69097900000003</v>
      </c>
      <c r="G132">
        <f t="shared" si="7"/>
        <v>-4.0328192225391746E-4</v>
      </c>
      <c r="H132">
        <f t="shared" si="7"/>
        <v>-7.2161782590496326E-4</v>
      </c>
      <c r="I132">
        <f t="shared" si="7"/>
        <v>2.5021432018459411E-3</v>
      </c>
      <c r="J132">
        <f t="shared" ref="J132:J195" si="13">E133/E132-1</f>
        <v>-6.4382412678150036E-3</v>
      </c>
      <c r="K132" s="53">
        <f t="shared" si="8"/>
        <v>-5060.9978141279435</v>
      </c>
      <c r="M132" s="47">
        <v>45051</v>
      </c>
      <c r="N132">
        <v>4.5648888023321003E-2</v>
      </c>
      <c r="O132">
        <v>3.8048946242513398E-2</v>
      </c>
      <c r="P132">
        <v>3.4301051143759802E-2</v>
      </c>
      <c r="Q132">
        <v>3.2463190981347999E-2</v>
      </c>
      <c r="R132">
        <v>3.1588344042407103E-2</v>
      </c>
      <c r="S132">
        <v>3.1185579379388401E-2</v>
      </c>
      <c r="T132">
        <v>3.1025989088459702E-2</v>
      </c>
      <c r="U132">
        <v>3.0998528446014601E-2</v>
      </c>
      <c r="V132">
        <v>3.1053011257667799E-2</v>
      </c>
      <c r="W132">
        <v>3.1162673472693799E-2</v>
      </c>
      <c r="Y132">
        <f t="shared" si="9"/>
        <v>8.4193775914640749</v>
      </c>
      <c r="Z132">
        <f t="shared" si="10"/>
        <v>-8586866.1353541482</v>
      </c>
      <c r="AA132" s="77">
        <f t="shared" si="11"/>
        <v>-495888.29002045747</v>
      </c>
      <c r="AC132" s="77">
        <f t="shared" si="12"/>
        <v>-500949.28783458541</v>
      </c>
    </row>
    <row r="133" spans="1:29">
      <c r="A133" s="46">
        <v>45054</v>
      </c>
      <c r="B133">
        <v>172.57882699999999</v>
      </c>
      <c r="C133">
        <v>27.028040000000001</v>
      </c>
      <c r="D133">
        <v>11.70801</v>
      </c>
      <c r="E133">
        <v>306.703552</v>
      </c>
      <c r="G133">
        <f t="shared" ref="G133:J196" si="14">B134/B133-1</f>
        <v>-9.9711536456322802E-3</v>
      </c>
      <c r="H133">
        <f t="shared" si="14"/>
        <v>-1.0834673916422233E-3</v>
      </c>
      <c r="I133">
        <f t="shared" si="14"/>
        <v>-1.3311143396700142E-2</v>
      </c>
      <c r="J133">
        <f t="shared" si="13"/>
        <v>-5.3458363599258041E-3</v>
      </c>
      <c r="K133" s="53">
        <f t="shared" ref="K133:K196" si="15">1000000*((1+G133-1)+(1+H133-1)+(1+I133-1)+(1+J133-1))</f>
        <v>-29711.600793900448</v>
      </c>
      <c r="M133" s="47">
        <v>45054</v>
      </c>
      <c r="N133">
        <v>4.6160806748179198E-2</v>
      </c>
      <c r="O133">
        <v>3.8672081833167102E-2</v>
      </c>
      <c r="P133">
        <v>3.4923103830296703E-2</v>
      </c>
      <c r="Q133">
        <v>3.3050352545948403E-2</v>
      </c>
      <c r="R133">
        <v>3.2160204770093098E-2</v>
      </c>
      <c r="S133">
        <v>3.1748460698727402E-2</v>
      </c>
      <c r="T133">
        <v>3.1584096059382699E-2</v>
      </c>
      <c r="U133">
        <v>3.1549543495586002E-2</v>
      </c>
      <c r="V133">
        <v>3.1595982615551702E-2</v>
      </c>
      <c r="W133">
        <v>3.16991062742564E-2</v>
      </c>
      <c r="Y133">
        <f t="shared" ref="Y133:Y196" si="16">EXP(-N$3*N133)+EXP(-O$3*O133)+EXP(-P$3*P133)+EXP(-Q$3*Q133)+EXP(-R$3*R133)+EXP(-S$3*S133)+EXP(-T$3*T133)+EXP(-U$3*U133)+EXP(-V$3*V133)+EXP(-W$3*W133)</f>
        <v>8.3945836671212</v>
      </c>
      <c r="Z133">
        <f t="shared" ref="Z133:Z196" si="17">100*1000000*(1-EXP(-W$3*W133)-0.042*Y133)</f>
        <v>-8090977.8453336908</v>
      </c>
      <c r="AA133" s="77">
        <f t="shared" ref="AA133:AA196" si="18">Z133-Z134</f>
        <v>27917.360056445934</v>
      </c>
      <c r="AC133" s="77">
        <f t="shared" ref="AC133:AC196" si="19">K133+AA133</f>
        <v>-1794.2407374545146</v>
      </c>
    </row>
    <row r="134" spans="1:29">
      <c r="A134" s="46">
        <v>45055</v>
      </c>
      <c r="B134">
        <v>170.85801699999999</v>
      </c>
      <c r="C134">
        <v>26.998756</v>
      </c>
      <c r="D134">
        <v>11.552163</v>
      </c>
      <c r="E134">
        <v>305.063965</v>
      </c>
      <c r="G134">
        <f t="shared" si="14"/>
        <v>1.042085721971131E-2</v>
      </c>
      <c r="H134">
        <f t="shared" si="14"/>
        <v>-1.2292158942434295E-2</v>
      </c>
      <c r="I134">
        <f t="shared" si="14"/>
        <v>2.5295695706508692E-3</v>
      </c>
      <c r="J134">
        <f t="shared" si="13"/>
        <v>1.7296438142079484E-2</v>
      </c>
      <c r="K134" s="53">
        <f t="shared" si="15"/>
        <v>17954.705990007369</v>
      </c>
      <c r="M134" s="47">
        <v>45055</v>
      </c>
      <c r="N134">
        <v>4.6216493233765699E-2</v>
      </c>
      <c r="O134">
        <v>3.8614751788220401E-2</v>
      </c>
      <c r="P134">
        <v>3.4867728902517603E-2</v>
      </c>
      <c r="Q134">
        <v>3.29903527548112E-2</v>
      </c>
      <c r="R134">
        <v>3.20430167503339E-2</v>
      </c>
      <c r="S134">
        <v>3.1647764966927998E-2</v>
      </c>
      <c r="T134">
        <v>3.1527913531350503E-2</v>
      </c>
      <c r="U134">
        <v>3.1514743939482601E-2</v>
      </c>
      <c r="V134">
        <v>3.156635265741E-2</v>
      </c>
      <c r="W134">
        <v>3.1674188227014302E-2</v>
      </c>
      <c r="Y134">
        <f t="shared" si="16"/>
        <v>8.3969089900614797</v>
      </c>
      <c r="Z134">
        <f t="shared" si="17"/>
        <v>-8118895.2053901367</v>
      </c>
      <c r="AA134" s="77">
        <f t="shared" si="18"/>
        <v>673360.42050826736</v>
      </c>
      <c r="AC134" s="77">
        <f t="shared" si="19"/>
        <v>691315.12649827474</v>
      </c>
    </row>
    <row r="135" spans="1:29">
      <c r="A135" s="46">
        <v>45056</v>
      </c>
      <c r="B135">
        <v>172.63850400000001</v>
      </c>
      <c r="C135">
        <v>26.666882999999999</v>
      </c>
      <c r="D135">
        <v>11.581384999999999</v>
      </c>
      <c r="E135">
        <v>310.340485</v>
      </c>
      <c r="G135">
        <f t="shared" si="14"/>
        <v>1.0947441944930691E-3</v>
      </c>
      <c r="H135">
        <f t="shared" si="14"/>
        <v>2.5622417138140285E-3</v>
      </c>
      <c r="I135">
        <f t="shared" si="14"/>
        <v>-1.6821822260463248E-3</v>
      </c>
      <c r="J135">
        <f t="shared" si="13"/>
        <v>-7.0442855691226214E-3</v>
      </c>
      <c r="K135" s="53">
        <f t="shared" si="15"/>
        <v>-5069.4818868618486</v>
      </c>
      <c r="M135" s="47">
        <v>45056</v>
      </c>
      <c r="N135">
        <v>4.5278271260424302E-2</v>
      </c>
      <c r="O135">
        <v>3.7386866196252998E-2</v>
      </c>
      <c r="P135">
        <v>3.3658027810578299E-2</v>
      </c>
      <c r="Q135">
        <v>3.1856191921135299E-2</v>
      </c>
      <c r="R135">
        <v>3.1002444157814401E-2</v>
      </c>
      <c r="S135">
        <v>3.0677847887445799E-2</v>
      </c>
      <c r="T135">
        <v>3.0622867555910298E-2</v>
      </c>
      <c r="U135">
        <v>3.0687070742407799E-2</v>
      </c>
      <c r="V135">
        <v>3.0815536469068702E-2</v>
      </c>
      <c r="W135">
        <v>3.0983559060953101E-2</v>
      </c>
      <c r="Y135">
        <f t="shared" si="16"/>
        <v>8.437023917962799</v>
      </c>
      <c r="Z135">
        <f t="shared" si="17"/>
        <v>-8792255.625898404</v>
      </c>
      <c r="AA135" s="77">
        <f t="shared" si="18"/>
        <v>369126.90544194728</v>
      </c>
      <c r="AC135" s="77">
        <f t="shared" si="19"/>
        <v>364057.42355508544</v>
      </c>
    </row>
    <row r="136" spans="1:29">
      <c r="A136" s="46">
        <v>45057</v>
      </c>
      <c r="B136">
        <v>172.82749899999999</v>
      </c>
      <c r="C136">
        <v>26.735209999999999</v>
      </c>
      <c r="D136">
        <v>11.561902999999999</v>
      </c>
      <c r="E136">
        <v>308.154358</v>
      </c>
      <c r="G136">
        <f t="shared" si="14"/>
        <v>-5.4175927176959293E-3</v>
      </c>
      <c r="H136">
        <f t="shared" si="14"/>
        <v>-1.0952859543650439E-2</v>
      </c>
      <c r="I136">
        <f t="shared" si="14"/>
        <v>-1.684921591194799E-2</v>
      </c>
      <c r="J136">
        <f t="shared" si="13"/>
        <v>-3.6761219518434141E-3</v>
      </c>
      <c r="K136" s="53">
        <f t="shared" si="15"/>
        <v>-36895.79012513777</v>
      </c>
      <c r="M136" s="47">
        <v>45057</v>
      </c>
      <c r="N136">
        <v>4.5398671218057102E-2</v>
      </c>
      <c r="O136">
        <v>3.7451314644632097E-2</v>
      </c>
      <c r="P136">
        <v>3.3630161595059299E-2</v>
      </c>
      <c r="Q136">
        <v>3.1717535609780599E-2</v>
      </c>
      <c r="R136">
        <v>3.0792757619806699E-2</v>
      </c>
      <c r="S136">
        <v>3.0398572264857902E-2</v>
      </c>
      <c r="T136">
        <v>3.0282686258340501E-2</v>
      </c>
      <c r="U136">
        <v>3.0310904036839101E-2</v>
      </c>
      <c r="V136">
        <v>3.0414851189052201E-2</v>
      </c>
      <c r="W136">
        <v>3.0554550331115701E-2</v>
      </c>
      <c r="Y136">
        <f t="shared" si="16"/>
        <v>8.4498201073536343</v>
      </c>
      <c r="Z136">
        <f t="shared" si="17"/>
        <v>-9161382.5313403513</v>
      </c>
      <c r="AA136" s="77">
        <f t="shared" si="18"/>
        <v>-484754.75947651453</v>
      </c>
      <c r="AC136" s="77">
        <f t="shared" si="19"/>
        <v>-521650.54960165231</v>
      </c>
    </row>
    <row r="137" spans="1:29">
      <c r="A137" s="46">
        <v>45058</v>
      </c>
      <c r="B137">
        <v>171.89118999999999</v>
      </c>
      <c r="C137">
        <v>26.442383</v>
      </c>
      <c r="D137">
        <v>11.367094</v>
      </c>
      <c r="E137">
        <v>307.021545</v>
      </c>
      <c r="G137">
        <f t="shared" si="14"/>
        <v>-2.8972805412540437E-3</v>
      </c>
      <c r="H137">
        <f t="shared" si="14"/>
        <v>2.0671737490528086E-2</v>
      </c>
      <c r="I137">
        <f t="shared" si="14"/>
        <v>-2.5706658183700659E-3</v>
      </c>
      <c r="J137">
        <f t="shared" si="13"/>
        <v>1.5859082462761354E-3</v>
      </c>
      <c r="K137" s="53">
        <f t="shared" si="15"/>
        <v>16789.699377180114</v>
      </c>
      <c r="M137" s="47">
        <v>45058</v>
      </c>
      <c r="N137">
        <v>4.5994615808854097E-2</v>
      </c>
      <c r="O137">
        <v>3.8325471813304597E-2</v>
      </c>
      <c r="P137">
        <v>3.45540921112844E-2</v>
      </c>
      <c r="Q137">
        <v>3.25902482130375E-2</v>
      </c>
      <c r="R137">
        <v>3.1644510423144402E-2</v>
      </c>
      <c r="S137">
        <v>3.1186018012026799E-2</v>
      </c>
      <c r="T137">
        <v>3.0973981327940599E-2</v>
      </c>
      <c r="U137">
        <v>3.0916401331002201E-2</v>
      </c>
      <c r="V137">
        <v>3.0952212428036301E-2</v>
      </c>
      <c r="W137">
        <v>3.1041124903345901E-2</v>
      </c>
      <c r="Y137">
        <f t="shared" si="16"/>
        <v>8.4195449721976523</v>
      </c>
      <c r="Z137">
        <f t="shared" si="17"/>
        <v>-8676627.7718638368</v>
      </c>
      <c r="AA137" s="77">
        <f t="shared" si="18"/>
        <v>-316833.3934716545</v>
      </c>
      <c r="AC137" s="77">
        <f t="shared" si="19"/>
        <v>-300043.69409447437</v>
      </c>
    </row>
    <row r="138" spans="1:29">
      <c r="A138" s="46">
        <v>45061</v>
      </c>
      <c r="B138">
        <v>171.39317299999999</v>
      </c>
      <c r="C138">
        <v>26.988993000000001</v>
      </c>
      <c r="D138">
        <v>11.337873</v>
      </c>
      <c r="E138">
        <v>307.50845299999997</v>
      </c>
      <c r="G138">
        <f t="shared" si="14"/>
        <v>0</v>
      </c>
      <c r="H138">
        <f t="shared" si="14"/>
        <v>-1.0488127511834144E-2</v>
      </c>
      <c r="I138">
        <f t="shared" si="14"/>
        <v>-3.3505226244816777E-2</v>
      </c>
      <c r="J138">
        <f t="shared" si="13"/>
        <v>7.3676836454312777E-3</v>
      </c>
      <c r="K138" s="53">
        <f t="shared" si="15"/>
        <v>-36625.670111219646</v>
      </c>
      <c r="M138" s="47">
        <v>45061</v>
      </c>
      <c r="N138">
        <v>4.60101651690129E-2</v>
      </c>
      <c r="O138">
        <v>3.8278956721104797E-2</v>
      </c>
      <c r="P138">
        <v>3.4496370577282401E-2</v>
      </c>
      <c r="Q138">
        <v>3.2610960685885503E-2</v>
      </c>
      <c r="R138">
        <v>3.1752152703144201E-2</v>
      </c>
      <c r="S138">
        <v>3.1366907466515201E-2</v>
      </c>
      <c r="T138">
        <v>3.1219536513873301E-2</v>
      </c>
      <c r="U138">
        <v>3.1213394609962399E-2</v>
      </c>
      <c r="V138">
        <v>3.1291909091869699E-2</v>
      </c>
      <c r="W138">
        <v>3.1419464358577003E-2</v>
      </c>
      <c r="Y138">
        <f t="shared" si="16"/>
        <v>8.4100260150057409</v>
      </c>
      <c r="Z138">
        <f t="shared" si="17"/>
        <v>-8359794.3783921823</v>
      </c>
      <c r="AA138" s="77">
        <f t="shared" si="18"/>
        <v>-382218.26668622904</v>
      </c>
      <c r="AC138" s="77">
        <f t="shared" si="19"/>
        <v>-418843.93679744867</v>
      </c>
    </row>
    <row r="139" spans="1:29">
      <c r="A139" s="46">
        <v>45062</v>
      </c>
      <c r="B139">
        <v>171.39317299999999</v>
      </c>
      <c r="C139">
        <v>26.705929000000001</v>
      </c>
      <c r="D139">
        <v>10.957995</v>
      </c>
      <c r="E139">
        <v>309.77407799999997</v>
      </c>
      <c r="G139">
        <f t="shared" si="14"/>
        <v>3.6031423491997838E-3</v>
      </c>
      <c r="H139">
        <f t="shared" si="14"/>
        <v>4.4225160637549665E-2</v>
      </c>
      <c r="I139">
        <f t="shared" si="14"/>
        <v>2.2222313479792533E-2</v>
      </c>
      <c r="J139">
        <f t="shared" si="13"/>
        <v>9.4515881344985342E-3</v>
      </c>
      <c r="K139" s="53">
        <f t="shared" si="15"/>
        <v>79502.204601040517</v>
      </c>
      <c r="M139" s="47">
        <v>45062</v>
      </c>
      <c r="N139">
        <v>4.65191563200886E-2</v>
      </c>
      <c r="O139">
        <v>3.8806887243102599E-2</v>
      </c>
      <c r="P139">
        <v>3.49767921677792E-2</v>
      </c>
      <c r="Q139">
        <v>3.3101363229312397E-2</v>
      </c>
      <c r="R139">
        <v>3.2235849478278497E-2</v>
      </c>
      <c r="S139">
        <v>3.1835187632554697E-2</v>
      </c>
      <c r="T139">
        <v>3.1671592909718597E-2</v>
      </c>
      <c r="U139">
        <v>3.1648802315193403E-2</v>
      </c>
      <c r="V139">
        <v>3.1712425008311902E-2</v>
      </c>
      <c r="W139">
        <v>3.1828895383420298E-2</v>
      </c>
      <c r="Y139">
        <f t="shared" si="16"/>
        <v>8.3900758558459358</v>
      </c>
      <c r="Z139">
        <f t="shared" si="17"/>
        <v>-7977576.1117059533</v>
      </c>
      <c r="AA139" s="77">
        <f t="shared" si="18"/>
        <v>-264713.65255675837</v>
      </c>
      <c r="AC139" s="77">
        <f t="shared" si="19"/>
        <v>-185211.44795571786</v>
      </c>
    </row>
    <row r="140" spans="1:29">
      <c r="A140" s="46">
        <v>45063</v>
      </c>
      <c r="B140">
        <v>172.010727</v>
      </c>
      <c r="C140">
        <v>27.887003</v>
      </c>
      <c r="D140">
        <v>11.201506999999999</v>
      </c>
      <c r="E140">
        <v>312.70193499999999</v>
      </c>
      <c r="G140">
        <f t="shared" si="14"/>
        <v>1.3666054675764538E-2</v>
      </c>
      <c r="H140">
        <f t="shared" si="14"/>
        <v>-3.5002685659696331E-3</v>
      </c>
      <c r="I140">
        <f t="shared" si="14"/>
        <v>1.2173897672875578E-2</v>
      </c>
      <c r="J140">
        <f t="shared" si="13"/>
        <v>1.4394896533019397E-2</v>
      </c>
      <c r="K140" s="53">
        <f t="shared" si="15"/>
        <v>36734.580315689876</v>
      </c>
      <c r="M140" s="47">
        <v>45063</v>
      </c>
      <c r="N140">
        <v>4.6944539830866001E-2</v>
      </c>
      <c r="O140">
        <v>3.9460467899256502E-2</v>
      </c>
      <c r="P140">
        <v>3.5617105133647103E-2</v>
      </c>
      <c r="Q140">
        <v>3.3702871621139503E-2</v>
      </c>
      <c r="R140">
        <v>3.27656128880843E-2</v>
      </c>
      <c r="S140">
        <v>3.2296831749263399E-2</v>
      </c>
      <c r="T140">
        <v>3.2073868384429299E-2</v>
      </c>
      <c r="U140">
        <v>3.1994045644928297E-2</v>
      </c>
      <c r="V140">
        <v>3.2007874918105E-2</v>
      </c>
      <c r="W140">
        <v>3.20877462462449E-2</v>
      </c>
      <c r="Y140">
        <f t="shared" si="16"/>
        <v>8.3718208708569559</v>
      </c>
      <c r="Z140">
        <f t="shared" si="17"/>
        <v>-7712862.4591491949</v>
      </c>
      <c r="AA140" s="77">
        <f t="shared" si="18"/>
        <v>-644309.08146469481</v>
      </c>
      <c r="AC140" s="77">
        <f t="shared" si="19"/>
        <v>-607574.50114900491</v>
      </c>
    </row>
    <row r="141" spans="1:29">
      <c r="A141" s="46">
        <v>45064</v>
      </c>
      <c r="B141">
        <v>174.361435</v>
      </c>
      <c r="C141">
        <v>27.789390999999998</v>
      </c>
      <c r="D141">
        <v>11.337873</v>
      </c>
      <c r="E141">
        <v>317.20324699999998</v>
      </c>
      <c r="G141">
        <f t="shared" si="14"/>
        <v>6.2851627712290359E-4</v>
      </c>
      <c r="H141">
        <f t="shared" si="14"/>
        <v>-1.2644861486888925E-2</v>
      </c>
      <c r="I141">
        <f t="shared" si="14"/>
        <v>8.5906765757570724E-4</v>
      </c>
      <c r="J141">
        <f t="shared" si="13"/>
        <v>-5.6522435282635453E-4</v>
      </c>
      <c r="K141" s="53">
        <f t="shared" si="15"/>
        <v>-11722.501905016668</v>
      </c>
      <c r="M141" s="47">
        <v>45064</v>
      </c>
      <c r="N141">
        <v>4.7866497946877903E-2</v>
      </c>
      <c r="O141">
        <v>4.0767466127135998E-2</v>
      </c>
      <c r="P141">
        <v>3.6883455040723601E-2</v>
      </c>
      <c r="Q141">
        <v>3.48960755934382E-2</v>
      </c>
      <c r="R141">
        <v>3.3839609733308303E-2</v>
      </c>
      <c r="S141">
        <v>3.3254159112092702E-2</v>
      </c>
      <c r="T141">
        <v>3.2937378247265503E-2</v>
      </c>
      <c r="U141">
        <v>3.2777557943254598E-2</v>
      </c>
      <c r="V141">
        <v>3.2723995316930501E-2</v>
      </c>
      <c r="W141">
        <v>3.2750023955591498E-2</v>
      </c>
      <c r="Y141">
        <f t="shared" si="16"/>
        <v>8.3324384560669262</v>
      </c>
      <c r="Z141">
        <f t="shared" si="17"/>
        <v>-7068553.3776845001</v>
      </c>
      <c r="AA141" s="77">
        <f t="shared" si="18"/>
        <v>-439874.0949460743</v>
      </c>
      <c r="AC141" s="77">
        <f t="shared" si="19"/>
        <v>-451596.59685109096</v>
      </c>
    </row>
    <row r="142" spans="1:29">
      <c r="A142" s="46">
        <v>45065</v>
      </c>
      <c r="B142">
        <v>174.471024</v>
      </c>
      <c r="C142">
        <v>27.437998</v>
      </c>
      <c r="D142">
        <v>11.347613000000001</v>
      </c>
      <c r="E142">
        <v>317.023956</v>
      </c>
      <c r="G142">
        <f t="shared" si="14"/>
        <v>-5.48078401832508E-3</v>
      </c>
      <c r="H142">
        <f t="shared" si="14"/>
        <v>8.182156730239587E-3</v>
      </c>
      <c r="I142">
        <f t="shared" si="14"/>
        <v>-1.7167487118217029E-3</v>
      </c>
      <c r="J142">
        <f t="shared" si="13"/>
        <v>8.9213384240274252E-3</v>
      </c>
      <c r="K142" s="53">
        <f t="shared" si="15"/>
        <v>9905.9624241202291</v>
      </c>
      <c r="M142" s="47">
        <v>45065</v>
      </c>
      <c r="N142">
        <v>4.7694507874920598E-2</v>
      </c>
      <c r="O142">
        <v>4.0903917262765703E-2</v>
      </c>
      <c r="P142">
        <v>3.7221148027547599E-2</v>
      </c>
      <c r="Q142">
        <v>3.5269365641258398E-2</v>
      </c>
      <c r="R142">
        <v>3.4292158112192703E-2</v>
      </c>
      <c r="S142">
        <v>3.3749785860664697E-2</v>
      </c>
      <c r="T142">
        <v>3.3439189162940197E-2</v>
      </c>
      <c r="U142">
        <v>3.32786918153695E-2</v>
      </c>
      <c r="V142">
        <v>3.3223812001918901E-2</v>
      </c>
      <c r="W142">
        <v>3.3248410044565697E-2</v>
      </c>
      <c r="Y142">
        <f t="shared" si="16"/>
        <v>8.3130171868217371</v>
      </c>
      <c r="Z142">
        <f t="shared" si="17"/>
        <v>-6628679.2827384258</v>
      </c>
      <c r="AA142" s="77">
        <f t="shared" si="18"/>
        <v>-287568.18660788983</v>
      </c>
      <c r="AC142" s="77">
        <f t="shared" si="19"/>
        <v>-277662.22418376961</v>
      </c>
    </row>
    <row r="143" spans="1:29">
      <c r="A143" s="46">
        <v>45068</v>
      </c>
      <c r="B143">
        <v>173.51478599999999</v>
      </c>
      <c r="C143">
        <v>27.662500000000001</v>
      </c>
      <c r="D143">
        <v>11.328132</v>
      </c>
      <c r="E143">
        <v>319.85223400000001</v>
      </c>
      <c r="G143">
        <f t="shared" si="14"/>
        <v>-1.5154950541217849E-2</v>
      </c>
      <c r="H143">
        <f t="shared" si="14"/>
        <v>8.4686127428830194E-3</v>
      </c>
      <c r="I143">
        <f t="shared" si="14"/>
        <v>8.5984167557369151E-3</v>
      </c>
      <c r="J143">
        <f t="shared" si="13"/>
        <v>-1.8432067602816793E-2</v>
      </c>
      <c r="K143" s="53">
        <f t="shared" si="15"/>
        <v>-16519.988645414705</v>
      </c>
      <c r="M143" s="47">
        <v>45068</v>
      </c>
      <c r="N143">
        <v>4.8078288489425997E-2</v>
      </c>
      <c r="O143">
        <v>4.1143042763684301E-2</v>
      </c>
      <c r="P143">
        <v>3.7477421661673303E-2</v>
      </c>
      <c r="Q143">
        <v>3.5513938583691798E-2</v>
      </c>
      <c r="R143">
        <v>3.4510502378380402E-2</v>
      </c>
      <c r="S143">
        <v>3.3996212440366901E-2</v>
      </c>
      <c r="T143">
        <v>3.3732354142755702E-2</v>
      </c>
      <c r="U143">
        <v>3.3596326813187298E-2</v>
      </c>
      <c r="V143">
        <v>3.35491723512686E-2</v>
      </c>
      <c r="W143">
        <v>3.3576426473232598E-2</v>
      </c>
      <c r="Y143">
        <f t="shared" si="16"/>
        <v>8.3004648432940531</v>
      </c>
      <c r="Z143">
        <f t="shared" si="17"/>
        <v>-6341111.0961305359</v>
      </c>
      <c r="AA143" s="77">
        <f t="shared" si="18"/>
        <v>118807.00157820899</v>
      </c>
      <c r="AC143" s="77">
        <f t="shared" si="19"/>
        <v>102287.01293279429</v>
      </c>
    </row>
    <row r="144" spans="1:29">
      <c r="A144" s="46">
        <v>45069</v>
      </c>
      <c r="B144">
        <v>170.885178</v>
      </c>
      <c r="C144">
        <v>27.896763</v>
      </c>
      <c r="D144">
        <v>11.425535999999999</v>
      </c>
      <c r="E144">
        <v>313.95669600000002</v>
      </c>
      <c r="G144">
        <f t="shared" si="14"/>
        <v>1.6320022793316902E-3</v>
      </c>
      <c r="H144">
        <f t="shared" si="14"/>
        <v>-1.6794887636246592E-2</v>
      </c>
      <c r="I144">
        <f t="shared" si="14"/>
        <v>-3.4100544604646954E-2</v>
      </c>
      <c r="J144">
        <f t="shared" si="13"/>
        <v>-4.4724161576730204E-3</v>
      </c>
      <c r="K144" s="53">
        <f t="shared" si="15"/>
        <v>-53735.846119234877</v>
      </c>
      <c r="M144" s="47">
        <v>45069</v>
      </c>
      <c r="N144">
        <v>4.8266290711667097E-2</v>
      </c>
      <c r="O144">
        <v>4.11687272597226E-2</v>
      </c>
      <c r="P144">
        <v>3.74009468855898E-2</v>
      </c>
      <c r="Q144">
        <v>3.5419836521877801E-2</v>
      </c>
      <c r="R144">
        <v>3.4404486668130597E-2</v>
      </c>
      <c r="S144">
        <v>3.3843852578395603E-2</v>
      </c>
      <c r="T144">
        <v>3.3545156540880201E-2</v>
      </c>
      <c r="U144">
        <v>3.34173867913213E-2</v>
      </c>
      <c r="V144">
        <v>3.3397289768199903E-2</v>
      </c>
      <c r="W144">
        <v>3.3443161938647402E-2</v>
      </c>
      <c r="Y144">
        <f t="shared" si="16"/>
        <v>8.3060570179741937</v>
      </c>
      <c r="Z144">
        <f t="shared" si="17"/>
        <v>-6459918.0977087449</v>
      </c>
      <c r="AA144" s="77">
        <f t="shared" si="18"/>
        <v>-126226.76671320014</v>
      </c>
      <c r="AC144" s="77">
        <f t="shared" si="19"/>
        <v>-179962.612832435</v>
      </c>
    </row>
    <row r="145" spans="1:29">
      <c r="A145" s="46">
        <v>45070</v>
      </c>
      <c r="B145">
        <v>171.164063</v>
      </c>
      <c r="C145">
        <v>27.428239999999999</v>
      </c>
      <c r="D145">
        <v>11.035919</v>
      </c>
      <c r="E145">
        <v>312.55255099999999</v>
      </c>
      <c r="G145">
        <f t="shared" si="14"/>
        <v>6.6922751185218843E-3</v>
      </c>
      <c r="H145">
        <f t="shared" si="14"/>
        <v>2.4909728075881432E-3</v>
      </c>
      <c r="I145">
        <f t="shared" si="14"/>
        <v>4.4130443509053929E-3</v>
      </c>
      <c r="J145">
        <f t="shared" si="13"/>
        <v>3.8457792014629844E-2</v>
      </c>
      <c r="K145" s="53">
        <f t="shared" si="15"/>
        <v>52054.084291645268</v>
      </c>
      <c r="M145" s="47">
        <v>45070</v>
      </c>
      <c r="N145">
        <v>4.89195324192657E-2</v>
      </c>
      <c r="O145">
        <v>4.1700964862082197E-2</v>
      </c>
      <c r="P145">
        <v>3.7766032327679902E-2</v>
      </c>
      <c r="Q145">
        <v>3.5754454776984398E-2</v>
      </c>
      <c r="R145">
        <v>3.4630283372612897E-2</v>
      </c>
      <c r="S145">
        <v>3.4030383087730799E-2</v>
      </c>
      <c r="T145">
        <v>3.3731984955211201E-2</v>
      </c>
      <c r="U145">
        <v>3.3587023726187999E-2</v>
      </c>
      <c r="V145">
        <v>3.3539550427615597E-2</v>
      </c>
      <c r="W145">
        <v>3.3563921798329302E-2</v>
      </c>
      <c r="Y145">
        <f t="shared" si="16"/>
        <v>8.2965699479529018</v>
      </c>
      <c r="Z145">
        <f t="shared" si="17"/>
        <v>-6333691.3309955448</v>
      </c>
      <c r="AA145" s="77">
        <f t="shared" si="18"/>
        <v>-935052.55630337913</v>
      </c>
      <c r="AC145" s="77">
        <f t="shared" si="19"/>
        <v>-882998.4720117338</v>
      </c>
    </row>
    <row r="146" spans="1:29">
      <c r="A146" s="46">
        <v>45071</v>
      </c>
      <c r="B146">
        <v>172.30954</v>
      </c>
      <c r="C146">
        <v>27.496562999999998</v>
      </c>
      <c r="D146">
        <v>11.084621</v>
      </c>
      <c r="E146">
        <v>324.572632</v>
      </c>
      <c r="G146">
        <f t="shared" si="14"/>
        <v>1.4104871964721211E-2</v>
      </c>
      <c r="H146">
        <f t="shared" si="14"/>
        <v>4.9698575054635263E-3</v>
      </c>
      <c r="I146">
        <f t="shared" si="14"/>
        <v>6.239031537478823E-2</v>
      </c>
      <c r="J146">
        <f t="shared" si="13"/>
        <v>2.1385731006426933E-2</v>
      </c>
      <c r="K146" s="53">
        <f t="shared" si="15"/>
        <v>102850.7758513999</v>
      </c>
      <c r="M146" s="47">
        <v>45071</v>
      </c>
      <c r="N146">
        <v>4.9981274777238703E-2</v>
      </c>
      <c r="O146">
        <v>4.3148771861691602E-2</v>
      </c>
      <c r="P146">
        <v>3.9191003045452998E-2</v>
      </c>
      <c r="Q146">
        <v>3.7157572678115099E-2</v>
      </c>
      <c r="R146">
        <v>3.6005421031682597E-2</v>
      </c>
      <c r="S146">
        <v>3.5288339156278901E-2</v>
      </c>
      <c r="T146">
        <v>3.48625454264785E-2</v>
      </c>
      <c r="U146">
        <v>3.4662433178397997E-2</v>
      </c>
      <c r="V146">
        <v>3.4591919816295703E-2</v>
      </c>
      <c r="W146">
        <v>3.4576394445238197E-2</v>
      </c>
      <c r="Y146">
        <f t="shared" si="16"/>
        <v>8.245401635218915</v>
      </c>
      <c r="Z146">
        <f t="shared" si="17"/>
        <v>-5398638.7746921657</v>
      </c>
      <c r="AA146" s="77">
        <f t="shared" si="18"/>
        <v>-143749.58845899068</v>
      </c>
      <c r="AC146" s="77">
        <f t="shared" si="19"/>
        <v>-40898.812607590778</v>
      </c>
    </row>
    <row r="147" spans="1:29">
      <c r="A147" s="46">
        <v>45072</v>
      </c>
      <c r="B147">
        <v>174.73994400000001</v>
      </c>
      <c r="C147">
        <v>27.633216999999998</v>
      </c>
      <c r="D147">
        <v>11.776194</v>
      </c>
      <c r="E147">
        <v>331.51385499999998</v>
      </c>
      <c r="G147">
        <f t="shared" si="14"/>
        <v>1.0659503244432766E-2</v>
      </c>
      <c r="H147">
        <f t="shared" si="14"/>
        <v>-1.7661714884661395E-3</v>
      </c>
      <c r="I147">
        <f t="shared" si="14"/>
        <v>4.1356400888096889E-2</v>
      </c>
      <c r="J147">
        <f t="shared" si="13"/>
        <v>-5.0468358253080714E-3</v>
      </c>
      <c r="K147" s="53">
        <f t="shared" si="15"/>
        <v>45202.896818755442</v>
      </c>
      <c r="M147" s="47">
        <v>45072</v>
      </c>
      <c r="N147">
        <v>5.0402047155279198E-2</v>
      </c>
      <c r="O147">
        <v>4.3879282307583499E-2</v>
      </c>
      <c r="P147">
        <v>3.99061054821781E-2</v>
      </c>
      <c r="Q147">
        <v>3.77975072770926E-2</v>
      </c>
      <c r="R147">
        <v>3.6532924239628603E-2</v>
      </c>
      <c r="S147">
        <v>3.5716837080013802E-2</v>
      </c>
      <c r="T147">
        <v>3.5204405751753598E-2</v>
      </c>
      <c r="U147">
        <v>3.49167631454365E-2</v>
      </c>
      <c r="V147">
        <v>3.4766025850469701E-2</v>
      </c>
      <c r="W147">
        <v>3.4687752135413003E-2</v>
      </c>
      <c r="Y147">
        <f t="shared" si="16"/>
        <v>8.2299283272254087</v>
      </c>
      <c r="Z147">
        <f t="shared" si="17"/>
        <v>-5254889.186233175</v>
      </c>
      <c r="AA147" s="77">
        <f t="shared" si="18"/>
        <v>1118959.7218740853</v>
      </c>
      <c r="AC147" s="77">
        <f t="shared" si="19"/>
        <v>1164162.6186928407</v>
      </c>
    </row>
    <row r="148" spans="1:29">
      <c r="A148" s="46">
        <v>45076</v>
      </c>
      <c r="B148">
        <v>176.602585</v>
      </c>
      <c r="C148">
        <v>27.584412</v>
      </c>
      <c r="D148">
        <v>12.263215000000001</v>
      </c>
      <c r="E148">
        <v>329.84075899999999</v>
      </c>
      <c r="G148">
        <f t="shared" si="14"/>
        <v>-2.8193245302721159E-4</v>
      </c>
      <c r="H148">
        <f t="shared" si="14"/>
        <v>-1.6631204609327876E-2</v>
      </c>
      <c r="I148">
        <f t="shared" si="14"/>
        <v>-4.6862588644168701E-2</v>
      </c>
      <c r="J148">
        <f t="shared" si="13"/>
        <v>-8.51416607369615E-3</v>
      </c>
      <c r="K148" s="53">
        <f t="shared" si="15"/>
        <v>-72289.891780219943</v>
      </c>
      <c r="M148" s="47">
        <v>45076</v>
      </c>
      <c r="N148">
        <v>4.9906462434332603E-2</v>
      </c>
      <c r="O148">
        <v>4.2665471215598903E-2</v>
      </c>
      <c r="P148">
        <v>3.8498029650057199E-2</v>
      </c>
      <c r="Q148">
        <v>3.6349912757970101E-2</v>
      </c>
      <c r="R148">
        <v>3.5131979625741702E-2</v>
      </c>
      <c r="S148">
        <v>3.4388174802375597E-2</v>
      </c>
      <c r="T148">
        <v>3.3926742190423798E-2</v>
      </c>
      <c r="U148">
        <v>3.36499255996685E-2</v>
      </c>
      <c r="V148">
        <v>3.3500323205061897E-2</v>
      </c>
      <c r="W148">
        <v>3.3443622752236203E-2</v>
      </c>
      <c r="Y148">
        <f t="shared" si="16"/>
        <v>8.2856428833461422</v>
      </c>
      <c r="Z148">
        <f t="shared" si="17"/>
        <v>-6373848.9081072602</v>
      </c>
      <c r="AA148" s="77">
        <f t="shared" si="18"/>
        <v>533277.40176720172</v>
      </c>
      <c r="AC148" s="77">
        <f t="shared" si="19"/>
        <v>460987.50998698175</v>
      </c>
    </row>
    <row r="149" spans="1:29">
      <c r="A149" s="46">
        <v>45077</v>
      </c>
      <c r="B149">
        <v>176.552795</v>
      </c>
      <c r="C149">
        <v>27.12565</v>
      </c>
      <c r="D149">
        <v>11.688529000000001</v>
      </c>
      <c r="E149">
        <v>327.03244000000001</v>
      </c>
      <c r="G149">
        <f t="shared" si="14"/>
        <v>1.6022470785580056E-2</v>
      </c>
      <c r="H149">
        <f t="shared" si="14"/>
        <v>7.6169234654284157E-3</v>
      </c>
      <c r="I149">
        <f t="shared" si="14"/>
        <v>9.1665940170915228E-3</v>
      </c>
      <c r="J149">
        <f t="shared" si="13"/>
        <v>1.2759095091606332E-2</v>
      </c>
      <c r="K149" s="53">
        <f t="shared" si="15"/>
        <v>45565.083359706325</v>
      </c>
      <c r="M149" s="47">
        <v>45077</v>
      </c>
      <c r="N149">
        <v>4.9296566679159499E-2</v>
      </c>
      <c r="O149">
        <v>4.1870761284509901E-2</v>
      </c>
      <c r="P149">
        <v>3.7705430310027398E-2</v>
      </c>
      <c r="Q149">
        <v>3.5540435004548801E-2</v>
      </c>
      <c r="R149">
        <v>3.4368104513046997E-2</v>
      </c>
      <c r="S149">
        <v>3.3681232161265597E-2</v>
      </c>
      <c r="T149">
        <v>3.32639346956006E-2</v>
      </c>
      <c r="U149">
        <v>3.30207786620774E-2</v>
      </c>
      <c r="V149">
        <v>3.2900070720930603E-2</v>
      </c>
      <c r="W149">
        <v>3.2871932562167298E-2</v>
      </c>
      <c r="Y149">
        <f t="shared" si="16"/>
        <v>8.3149103011099292</v>
      </c>
      <c r="Z149">
        <f t="shared" si="17"/>
        <v>-6907126.309874462</v>
      </c>
      <c r="AA149" s="77">
        <f t="shared" si="18"/>
        <v>230613.22853445355</v>
      </c>
      <c r="AC149" s="77">
        <f t="shared" si="19"/>
        <v>276178.31189415988</v>
      </c>
    </row>
    <row r="150" spans="1:29">
      <c r="A150" s="46">
        <v>45078</v>
      </c>
      <c r="B150">
        <v>179.381607</v>
      </c>
      <c r="C150">
        <v>27.332263999999999</v>
      </c>
      <c r="D150">
        <v>11.795673000000001</v>
      </c>
      <c r="E150">
        <v>331.20507800000001</v>
      </c>
      <c r="G150">
        <f t="shared" si="14"/>
        <v>4.7753669639050145E-3</v>
      </c>
      <c r="H150">
        <f t="shared" si="14"/>
        <v>3.3477212132884349E-2</v>
      </c>
      <c r="I150">
        <f t="shared" si="14"/>
        <v>2.312144461786958E-2</v>
      </c>
      <c r="J150">
        <f t="shared" si="13"/>
        <v>8.4792782072018458E-3</v>
      </c>
      <c r="K150" s="53">
        <f t="shared" si="15"/>
        <v>69853.301921860795</v>
      </c>
      <c r="M150" s="47">
        <v>45078</v>
      </c>
      <c r="N150">
        <v>4.8770840566352697E-2</v>
      </c>
      <c r="O150">
        <v>4.1245425149176097E-2</v>
      </c>
      <c r="P150">
        <v>3.7136204732766798E-2</v>
      </c>
      <c r="Q150">
        <v>3.5060959411584498E-2</v>
      </c>
      <c r="R150">
        <v>3.3918724373138198E-2</v>
      </c>
      <c r="S150">
        <v>3.3287130098772398E-2</v>
      </c>
      <c r="T150">
        <v>3.2937184763501499E-2</v>
      </c>
      <c r="U150">
        <v>3.2740425152516898E-2</v>
      </c>
      <c r="V150">
        <v>3.2649338390242401E-2</v>
      </c>
      <c r="W150">
        <v>3.2642520252388701E-2</v>
      </c>
      <c r="Y150">
        <f t="shared" si="16"/>
        <v>8.3304537166404238</v>
      </c>
      <c r="Z150">
        <f t="shared" si="17"/>
        <v>-7137739.5384089155</v>
      </c>
      <c r="AA150" s="77">
        <f t="shared" si="18"/>
        <v>-908040.29192027543</v>
      </c>
      <c r="AC150" s="77">
        <f t="shared" si="19"/>
        <v>-838186.98999841465</v>
      </c>
    </row>
    <row r="151" spans="1:29">
      <c r="A151" s="46">
        <v>45079</v>
      </c>
      <c r="B151">
        <v>180.23822000000001</v>
      </c>
      <c r="C151">
        <v>28.247271999999999</v>
      </c>
      <c r="D151">
        <v>12.068406</v>
      </c>
      <c r="E151">
        <v>334.01345800000001</v>
      </c>
      <c r="G151">
        <f t="shared" si="14"/>
        <v>-7.5711411264491879E-3</v>
      </c>
      <c r="H151">
        <f t="shared" si="14"/>
        <v>-5.9211735561578438E-3</v>
      </c>
      <c r="I151">
        <f t="shared" si="14"/>
        <v>1.6142065489013202E-2</v>
      </c>
      <c r="J151">
        <f t="shared" si="13"/>
        <v>1.6100578797635379E-3</v>
      </c>
      <c r="K151" s="53">
        <f t="shared" si="15"/>
        <v>4259.8086861697084</v>
      </c>
      <c r="M151" s="47">
        <v>45079</v>
      </c>
      <c r="N151">
        <v>4.9925863004769699E-2</v>
      </c>
      <c r="O151">
        <v>4.2883302890131099E-2</v>
      </c>
      <c r="P151">
        <v>3.8766205717684799E-2</v>
      </c>
      <c r="Q151">
        <v>3.6595747458043698E-2</v>
      </c>
      <c r="R151">
        <v>3.5362552683868502E-2</v>
      </c>
      <c r="S151">
        <v>3.4611482835050299E-2</v>
      </c>
      <c r="T151">
        <v>3.41383375956682E-2</v>
      </c>
      <c r="U151">
        <v>3.3840685826774498E-2</v>
      </c>
      <c r="V151">
        <v>3.3668505705646501E-2</v>
      </c>
      <c r="W151">
        <v>3.35948288040719E-2</v>
      </c>
      <c r="Y151">
        <f t="shared" si="16"/>
        <v>8.2770697888658784</v>
      </c>
      <c r="Z151">
        <f t="shared" si="17"/>
        <v>-6229699.2464886401</v>
      </c>
      <c r="AA151" s="77">
        <f t="shared" si="18"/>
        <v>145756.49739188049</v>
      </c>
      <c r="AC151" s="77">
        <f t="shared" si="19"/>
        <v>150016.3060780502</v>
      </c>
    </row>
    <row r="152" spans="1:29">
      <c r="A152" s="46">
        <v>45082</v>
      </c>
      <c r="B152">
        <v>178.87361100000001</v>
      </c>
      <c r="C152">
        <v>28.080015</v>
      </c>
      <c r="D152">
        <v>12.263215000000001</v>
      </c>
      <c r="E152">
        <v>334.55123900000001</v>
      </c>
      <c r="G152">
        <f t="shared" si="14"/>
        <v>-2.0602815470640579E-3</v>
      </c>
      <c r="H152">
        <f t="shared" si="14"/>
        <v>2.4176518424224414E-2</v>
      </c>
      <c r="I152">
        <f t="shared" si="14"/>
        <v>2.7005560939769913E-2</v>
      </c>
      <c r="J152">
        <f t="shared" si="13"/>
        <v>-6.7275255256190603E-3</v>
      </c>
      <c r="K152" s="53">
        <f t="shared" si="15"/>
        <v>42394.272291311208</v>
      </c>
      <c r="M152" s="47">
        <v>45082</v>
      </c>
      <c r="N152">
        <v>4.9600641659523E-2</v>
      </c>
      <c r="O152">
        <v>4.2441716829095602E-2</v>
      </c>
      <c r="P152">
        <v>3.8391931652270297E-2</v>
      </c>
      <c r="Q152">
        <v>3.62397929626046E-2</v>
      </c>
      <c r="R152">
        <v>3.5031463308898399E-2</v>
      </c>
      <c r="S152">
        <v>3.4334763047823E-2</v>
      </c>
      <c r="T152">
        <v>3.3916341739655499E-2</v>
      </c>
      <c r="U152">
        <v>3.3655249283514099E-2</v>
      </c>
      <c r="V152">
        <v>3.3507248226302203E-2</v>
      </c>
      <c r="W152">
        <v>3.3452888372342601E-2</v>
      </c>
      <c r="Y152">
        <f t="shared" si="16"/>
        <v>8.287604387457236</v>
      </c>
      <c r="Z152">
        <f t="shared" si="17"/>
        <v>-6375455.7438805206</v>
      </c>
      <c r="AA152" s="77">
        <f t="shared" si="18"/>
        <v>8519.4346989560872</v>
      </c>
      <c r="AC152" s="77">
        <f t="shared" si="19"/>
        <v>50913.706990267296</v>
      </c>
    </row>
    <row r="153" spans="1:29">
      <c r="A153" s="46">
        <v>45083</v>
      </c>
      <c r="B153">
        <v>178.50508099999999</v>
      </c>
      <c r="C153">
        <v>28.758891999999999</v>
      </c>
      <c r="D153">
        <v>12.594390000000001</v>
      </c>
      <c r="E153">
        <v>332.30053700000002</v>
      </c>
      <c r="G153">
        <f t="shared" si="14"/>
        <v>-7.7562890212631297E-3</v>
      </c>
      <c r="H153">
        <f t="shared" si="14"/>
        <v>8.5529025248956003E-3</v>
      </c>
      <c r="I153">
        <f t="shared" si="14"/>
        <v>5.1044075973508685E-2</v>
      </c>
      <c r="J153">
        <f t="shared" si="13"/>
        <v>-3.0867795437838796E-2</v>
      </c>
      <c r="K153" s="53">
        <f t="shared" si="15"/>
        <v>20972.894039302359</v>
      </c>
      <c r="M153" s="47">
        <v>45083</v>
      </c>
      <c r="N153">
        <v>4.9746458180434001E-2</v>
      </c>
      <c r="O153">
        <v>4.2898446269531799E-2</v>
      </c>
      <c r="P153">
        <v>3.8769365721784799E-2</v>
      </c>
      <c r="Q153">
        <v>3.6510832317271903E-2</v>
      </c>
      <c r="R153">
        <v>3.52377050368161E-2</v>
      </c>
      <c r="S153">
        <v>3.4451934109045401E-2</v>
      </c>
      <c r="T153">
        <v>3.3955742782983397E-2</v>
      </c>
      <c r="U153">
        <v>3.3659471003144301E-2</v>
      </c>
      <c r="V153">
        <v>3.3494556332602898E-2</v>
      </c>
      <c r="W153">
        <v>3.3416018650371998E-2</v>
      </c>
      <c r="Y153">
        <f t="shared" si="16"/>
        <v>8.2833491077156864</v>
      </c>
      <c r="Z153">
        <f t="shared" si="17"/>
        <v>-6383975.1785794767</v>
      </c>
      <c r="AA153" s="77">
        <f t="shared" si="18"/>
        <v>-693815.49007026572</v>
      </c>
      <c r="AC153" s="77">
        <f t="shared" si="19"/>
        <v>-672842.59603096335</v>
      </c>
    </row>
    <row r="154" spans="1:29">
      <c r="A154" s="46">
        <v>45084</v>
      </c>
      <c r="B154">
        <v>177.120544</v>
      </c>
      <c r="C154">
        <v>29.004864000000001</v>
      </c>
      <c r="D154">
        <v>13.237259</v>
      </c>
      <c r="E154">
        <v>322.04315200000002</v>
      </c>
      <c r="G154">
        <f t="shared" si="14"/>
        <v>1.5465072193996843E-2</v>
      </c>
      <c r="H154">
        <f t="shared" si="14"/>
        <v>-8.4803707405765039E-3</v>
      </c>
      <c r="I154">
        <f t="shared" si="14"/>
        <v>-7.3580187559985077E-4</v>
      </c>
      <c r="J154">
        <f t="shared" si="13"/>
        <v>5.8135780511798796E-3</v>
      </c>
      <c r="K154" s="53">
        <f t="shared" si="15"/>
        <v>12062.477629000368</v>
      </c>
      <c r="M154" s="47">
        <v>45084</v>
      </c>
      <c r="N154">
        <v>4.9973724909319499E-2</v>
      </c>
      <c r="O154">
        <v>4.3363599536356601E-2</v>
      </c>
      <c r="P154">
        <v>3.9305234524700201E-2</v>
      </c>
      <c r="Q154">
        <v>3.7156268638930401E-2</v>
      </c>
      <c r="R154">
        <v>3.5925066084813301E-2</v>
      </c>
      <c r="S154">
        <v>3.5207869866935797E-2</v>
      </c>
      <c r="T154">
        <v>3.4770344266571003E-2</v>
      </c>
      <c r="U154">
        <v>3.4482030562651499E-2</v>
      </c>
      <c r="V154">
        <v>3.4298609754987802E-2</v>
      </c>
      <c r="W154">
        <v>3.4202127633344202E-2</v>
      </c>
      <c r="Y154">
        <f t="shared" si="16"/>
        <v>8.2516310861999589</v>
      </c>
      <c r="Z154">
        <f t="shared" si="17"/>
        <v>-5690159.6885092109</v>
      </c>
      <c r="AA154" s="77">
        <f t="shared" si="18"/>
        <v>608383.12753582187</v>
      </c>
      <c r="AC154" s="77">
        <f t="shared" si="19"/>
        <v>620445.60516482219</v>
      </c>
    </row>
    <row r="155" spans="1:29">
      <c r="A155" s="46">
        <v>45085</v>
      </c>
      <c r="B155">
        <v>179.85972599999999</v>
      </c>
      <c r="C155">
        <v>28.758891999999999</v>
      </c>
      <c r="D155">
        <v>13.227518999999999</v>
      </c>
      <c r="E155">
        <v>323.91537499999998</v>
      </c>
      <c r="G155">
        <f t="shared" si="14"/>
        <v>2.1598665173103715E-3</v>
      </c>
      <c r="H155">
        <f t="shared" si="14"/>
        <v>1.3685506381817536E-3</v>
      </c>
      <c r="I155">
        <f t="shared" si="14"/>
        <v>1.1782028058322958E-2</v>
      </c>
      <c r="J155">
        <f t="shared" si="13"/>
        <v>4.7039477517856199E-3</v>
      </c>
      <c r="K155" s="53">
        <f t="shared" si="15"/>
        <v>20014.392965600702</v>
      </c>
      <c r="M155" s="47">
        <v>45085</v>
      </c>
      <c r="N155">
        <v>4.9808737068587502E-2</v>
      </c>
      <c r="O155">
        <v>4.3099358244214202E-2</v>
      </c>
      <c r="P155">
        <v>3.8878252322979603E-2</v>
      </c>
      <c r="Q155">
        <v>3.66215329540448E-2</v>
      </c>
      <c r="R155">
        <v>3.5372949391141599E-2</v>
      </c>
      <c r="S155">
        <v>3.46065760627325E-2</v>
      </c>
      <c r="T155">
        <v>3.4115002312426798E-2</v>
      </c>
      <c r="U155">
        <v>3.3795013343063098E-2</v>
      </c>
      <c r="V155">
        <v>3.3599294313701199E-2</v>
      </c>
      <c r="W155">
        <v>3.3503407786013101E-2</v>
      </c>
      <c r="Y155">
        <f t="shared" si="16"/>
        <v>8.2778980615187354</v>
      </c>
      <c r="Z155">
        <f t="shared" si="17"/>
        <v>-6298542.8160450328</v>
      </c>
      <c r="AA155" s="77">
        <f t="shared" si="18"/>
        <v>-306775.2222303655</v>
      </c>
      <c r="AC155" s="77">
        <f t="shared" si="19"/>
        <v>-286760.82926476479</v>
      </c>
    </row>
    <row r="156" spans="1:29">
      <c r="A156" s="46">
        <v>45086</v>
      </c>
      <c r="B156">
        <v>180.248199</v>
      </c>
      <c r="C156">
        <v>28.798249999999999</v>
      </c>
      <c r="D156">
        <v>13.383366000000001</v>
      </c>
      <c r="E156">
        <v>325.43905599999999</v>
      </c>
      <c r="G156">
        <f t="shared" si="14"/>
        <v>1.5638785938715483E-2</v>
      </c>
      <c r="H156">
        <f t="shared" si="14"/>
        <v>-4.7831031399476753E-3</v>
      </c>
      <c r="I156">
        <f t="shared" si="14"/>
        <v>2.9110763316193555E-3</v>
      </c>
      <c r="J156">
        <f t="shared" si="13"/>
        <v>1.5483983581859873E-2</v>
      </c>
      <c r="K156" s="53">
        <f t="shared" si="15"/>
        <v>29250.742712247036</v>
      </c>
      <c r="M156" s="47">
        <v>45086</v>
      </c>
      <c r="N156">
        <v>5.0305689186995003E-2</v>
      </c>
      <c r="O156">
        <v>4.3911792644656299E-2</v>
      </c>
      <c r="P156">
        <v>3.9710329034045103E-2</v>
      </c>
      <c r="Q156">
        <v>3.7345359699818503E-2</v>
      </c>
      <c r="R156">
        <v>3.5951722769539202E-2</v>
      </c>
      <c r="S156">
        <v>3.5088911027297803E-2</v>
      </c>
      <c r="T156">
        <v>3.4533955267367598E-2</v>
      </c>
      <c r="U156">
        <v>3.4168095502182701E-2</v>
      </c>
      <c r="V156">
        <v>3.3936958703803803E-2</v>
      </c>
      <c r="W156">
        <v>3.3812515962165599E-2</v>
      </c>
      <c r="Y156">
        <f t="shared" si="16"/>
        <v>8.2574201358671466</v>
      </c>
      <c r="Z156">
        <f t="shared" si="17"/>
        <v>-5991767.5938146673</v>
      </c>
      <c r="AA156" s="77">
        <f t="shared" si="18"/>
        <v>-23518.827584473416</v>
      </c>
      <c r="AC156" s="77">
        <f t="shared" si="19"/>
        <v>5731.91512777362</v>
      </c>
    </row>
    <row r="157" spans="1:29">
      <c r="A157" s="46">
        <v>45089</v>
      </c>
      <c r="B157">
        <v>183.06706199999999</v>
      </c>
      <c r="C157">
        <v>28.660505000000001</v>
      </c>
      <c r="D157">
        <v>13.422326</v>
      </c>
      <c r="E157">
        <v>330.47814899999997</v>
      </c>
      <c r="G157">
        <f t="shared" si="14"/>
        <v>-2.611715044621099E-3</v>
      </c>
      <c r="H157">
        <f t="shared" si="14"/>
        <v>9.268782947125187E-3</v>
      </c>
      <c r="I157">
        <f t="shared" si="14"/>
        <v>2.5399323485363112E-2</v>
      </c>
      <c r="J157">
        <f t="shared" si="13"/>
        <v>7.3526858200843037E-3</v>
      </c>
      <c r="K157" s="53">
        <f t="shared" si="15"/>
        <v>39409.077207951501</v>
      </c>
      <c r="M157" s="47">
        <v>45089</v>
      </c>
      <c r="N157">
        <v>5.0374693450343802E-2</v>
      </c>
      <c r="O157">
        <v>4.3723100260148001E-2</v>
      </c>
      <c r="P157">
        <v>3.9557753810690897E-2</v>
      </c>
      <c r="Q157">
        <v>3.71972164329092E-2</v>
      </c>
      <c r="R157">
        <v>3.5821308933169399E-2</v>
      </c>
      <c r="S157">
        <v>3.5005509157504298E-2</v>
      </c>
      <c r="T157">
        <v>3.4500746000613203E-2</v>
      </c>
      <c r="U157">
        <v>3.41727638064689E-2</v>
      </c>
      <c r="V157">
        <v>3.3966715652878898E-2</v>
      </c>
      <c r="W157">
        <v>3.3856071353534099E-2</v>
      </c>
      <c r="Y157">
        <f t="shared" si="16"/>
        <v>8.2592139505251492</v>
      </c>
      <c r="Z157">
        <f t="shared" si="17"/>
        <v>-5968248.7662301939</v>
      </c>
      <c r="AA157" s="77">
        <f t="shared" si="18"/>
        <v>-600937.11248095334</v>
      </c>
      <c r="AC157" s="77">
        <f t="shared" si="19"/>
        <v>-561528.03527300188</v>
      </c>
    </row>
    <row r="158" spans="1:29">
      <c r="A158" s="46">
        <v>45090</v>
      </c>
      <c r="B158">
        <v>182.588943</v>
      </c>
      <c r="C158">
        <v>28.926152999999999</v>
      </c>
      <c r="D158">
        <v>13.763244</v>
      </c>
      <c r="E158">
        <v>332.908051</v>
      </c>
      <c r="G158">
        <f t="shared" si="14"/>
        <v>3.4913505140341528E-3</v>
      </c>
      <c r="H158">
        <f t="shared" si="14"/>
        <v>-9.5237690265967956E-3</v>
      </c>
      <c r="I158">
        <f t="shared" si="14"/>
        <v>4.9539192940268872E-3</v>
      </c>
      <c r="J158">
        <f t="shared" si="13"/>
        <v>9.1237925633704808E-3</v>
      </c>
      <c r="K158" s="53">
        <f t="shared" si="15"/>
        <v>8045.2933448347248</v>
      </c>
      <c r="M158" s="47">
        <v>45090</v>
      </c>
      <c r="N158">
        <v>5.0756885690708999E-2</v>
      </c>
      <c r="O158">
        <v>4.4763416179177402E-2</v>
      </c>
      <c r="P158">
        <v>4.0704599318064603E-2</v>
      </c>
      <c r="Q158">
        <v>3.8333583427982598E-2</v>
      </c>
      <c r="R158">
        <v>3.6868455717443002E-2</v>
      </c>
      <c r="S158">
        <v>3.59622405422357E-2</v>
      </c>
      <c r="T158">
        <v>3.5371280531806097E-2</v>
      </c>
      <c r="U158">
        <v>3.4952406906416197E-2</v>
      </c>
      <c r="V158">
        <v>3.4661849003194398E-2</v>
      </c>
      <c r="W158">
        <v>3.4484323253369101E-2</v>
      </c>
      <c r="Y158">
        <f t="shared" si="16"/>
        <v>8.2224221061002538</v>
      </c>
      <c r="Z158">
        <f t="shared" si="17"/>
        <v>-5367311.6537492406</v>
      </c>
      <c r="AA158" s="77">
        <f t="shared" si="18"/>
        <v>313024.03636396769</v>
      </c>
      <c r="AC158" s="77">
        <f t="shared" si="19"/>
        <v>321069.3297088024</v>
      </c>
    </row>
    <row r="159" spans="1:29">
      <c r="A159" s="46">
        <v>45091</v>
      </c>
      <c r="B159">
        <v>183.22642500000001</v>
      </c>
      <c r="C159">
        <v>28.650666999999999</v>
      </c>
      <c r="D159">
        <v>13.831426</v>
      </c>
      <c r="E159">
        <v>335.94543499999997</v>
      </c>
      <c r="G159">
        <f t="shared" si="14"/>
        <v>1.1198772229496834E-2</v>
      </c>
      <c r="H159">
        <f t="shared" si="14"/>
        <v>8.5852102500789673E-3</v>
      </c>
      <c r="I159">
        <f t="shared" si="14"/>
        <v>1.7605559976245244E-2</v>
      </c>
      <c r="J159">
        <f t="shared" si="13"/>
        <v>3.1896593564368692E-2</v>
      </c>
      <c r="K159" s="53">
        <f t="shared" si="15"/>
        <v>69286.136020189733</v>
      </c>
      <c r="M159" s="47">
        <v>45091</v>
      </c>
      <c r="N159">
        <v>5.1006286694145503E-2</v>
      </c>
      <c r="O159">
        <v>4.4872856641825401E-2</v>
      </c>
      <c r="P159">
        <v>4.07081475741859E-2</v>
      </c>
      <c r="Q159">
        <v>3.82328928457095E-2</v>
      </c>
      <c r="R159">
        <v>3.6684578294383902E-2</v>
      </c>
      <c r="S159">
        <v>3.5724307802606499E-2</v>
      </c>
      <c r="T159">
        <v>3.5092510900286297E-2</v>
      </c>
      <c r="U159">
        <v>3.46367937295117E-2</v>
      </c>
      <c r="V159">
        <v>3.4312216037757602E-2</v>
      </c>
      <c r="W159">
        <v>3.4103954600057898E-2</v>
      </c>
      <c r="Y159">
        <f t="shared" si="16"/>
        <v>8.2326801827313734</v>
      </c>
      <c r="Z159">
        <f t="shared" si="17"/>
        <v>-5680335.6901132083</v>
      </c>
      <c r="AA159" s="77">
        <f t="shared" si="18"/>
        <v>429031.54959864076</v>
      </c>
      <c r="AC159" s="77">
        <f t="shared" si="19"/>
        <v>498317.6856188305</v>
      </c>
    </row>
    <row r="160" spans="1:29">
      <c r="A160" s="46">
        <v>45092</v>
      </c>
      <c r="B160">
        <v>185.278336</v>
      </c>
      <c r="C160">
        <v>28.896639</v>
      </c>
      <c r="D160">
        <v>14.074935999999999</v>
      </c>
      <c r="E160">
        <v>346.66095000000001</v>
      </c>
      <c r="G160">
        <f t="shared" si="14"/>
        <v>-5.8599619547533566E-3</v>
      </c>
      <c r="H160">
        <f t="shared" si="14"/>
        <v>-6.1287058332286648E-3</v>
      </c>
      <c r="I160">
        <f t="shared" si="14"/>
        <v>-2.0761018025232669E-3</v>
      </c>
      <c r="J160">
        <f t="shared" si="13"/>
        <v>-1.6575720455390131E-2</v>
      </c>
      <c r="K160" s="53">
        <f t="shared" si="15"/>
        <v>-30640.490045895418</v>
      </c>
      <c r="M160" s="47">
        <v>45092</v>
      </c>
      <c r="N160">
        <v>5.0841252593588099E-2</v>
      </c>
      <c r="O160">
        <v>4.4483747033726102E-2</v>
      </c>
      <c r="P160">
        <v>4.01336334505892E-2</v>
      </c>
      <c r="Q160">
        <v>3.7547981848379201E-2</v>
      </c>
      <c r="R160">
        <v>3.6033648872944399E-2</v>
      </c>
      <c r="S160">
        <v>3.5082051229705702E-2</v>
      </c>
      <c r="T160">
        <v>3.4459411254146199E-2</v>
      </c>
      <c r="U160">
        <v>3.4051965112250997E-2</v>
      </c>
      <c r="V160">
        <v>3.37934700911693E-2</v>
      </c>
      <c r="W160">
        <v>3.3645232945940198E-2</v>
      </c>
      <c r="Y160">
        <f t="shared" si="16"/>
        <v>8.2569937754422789</v>
      </c>
      <c r="Z160">
        <f t="shared" si="17"/>
        <v>-6109367.239711849</v>
      </c>
      <c r="AA160" s="77">
        <f t="shared" si="18"/>
        <v>-313825.79739854205</v>
      </c>
      <c r="AC160" s="77">
        <f t="shared" si="19"/>
        <v>-344466.28744443745</v>
      </c>
    </row>
    <row r="161" spans="1:29">
      <c r="A161" s="46">
        <v>45093</v>
      </c>
      <c r="B161">
        <v>184.192612</v>
      </c>
      <c r="C161">
        <v>28.719539999999999</v>
      </c>
      <c r="D161">
        <v>14.045715</v>
      </c>
      <c r="E161">
        <v>340.91479500000003</v>
      </c>
      <c r="G161">
        <f t="shared" si="14"/>
        <v>4.8669161605663369E-4</v>
      </c>
      <c r="H161">
        <f t="shared" si="14"/>
        <v>-1.0962710405528653E-2</v>
      </c>
      <c r="I161">
        <f t="shared" si="14"/>
        <v>-1.3869639245848275E-2</v>
      </c>
      <c r="J161">
        <f t="shared" si="13"/>
        <v>-1.2502534540925536E-2</v>
      </c>
      <c r="K161" s="53">
        <f t="shared" si="15"/>
        <v>-36848.192576245834</v>
      </c>
      <c r="M161" s="47">
        <v>45093</v>
      </c>
      <c r="N161">
        <v>5.1087743004991901E-2</v>
      </c>
      <c r="O161">
        <v>4.51977564708059E-2</v>
      </c>
      <c r="P161">
        <v>4.0959827826614503E-2</v>
      </c>
      <c r="Q161">
        <v>3.8309580634670902E-2</v>
      </c>
      <c r="R161">
        <v>3.6709111763201602E-2</v>
      </c>
      <c r="S161">
        <v>3.56696322623061E-2</v>
      </c>
      <c r="T161">
        <v>3.4963553228800098E-2</v>
      </c>
      <c r="U161">
        <v>3.44816072914556E-2</v>
      </c>
      <c r="V161">
        <v>3.4158565709620399E-2</v>
      </c>
      <c r="W161">
        <v>3.3955510483052398E-2</v>
      </c>
      <c r="Y161">
        <f t="shared" si="16"/>
        <v>8.234960905493887</v>
      </c>
      <c r="Z161">
        <f t="shared" si="17"/>
        <v>-5795541.442313307</v>
      </c>
      <c r="AA161" s="77">
        <f t="shared" si="18"/>
        <v>26282.603240446188</v>
      </c>
      <c r="AC161" s="77">
        <f t="shared" si="19"/>
        <v>-10565.589335799647</v>
      </c>
    </row>
    <row r="162" spans="1:29">
      <c r="A162" s="46">
        <v>45097</v>
      </c>
      <c r="B162">
        <v>184.28225699999999</v>
      </c>
      <c r="C162">
        <v>28.404696000000001</v>
      </c>
      <c r="D162">
        <v>13.850906</v>
      </c>
      <c r="E162">
        <v>336.65249599999999</v>
      </c>
      <c r="G162">
        <f t="shared" si="14"/>
        <v>-5.6752777886803774E-3</v>
      </c>
      <c r="H162">
        <f t="shared" si="14"/>
        <v>-1.0391415560300321E-2</v>
      </c>
      <c r="I162">
        <f t="shared" si="14"/>
        <v>-1.4064639526107592E-2</v>
      </c>
      <c r="J162">
        <f t="shared" si="13"/>
        <v>-1.3282141238008083E-2</v>
      </c>
      <c r="K162" s="53">
        <f t="shared" si="15"/>
        <v>-43413.474113096374</v>
      </c>
      <c r="M162" s="76">
        <v>45096</v>
      </c>
      <c r="N162">
        <v>5.1378421033249397E-2</v>
      </c>
      <c r="O162">
        <v>4.5560281462550499E-2</v>
      </c>
      <c r="P162">
        <v>4.1410745718947102E-2</v>
      </c>
      <c r="Q162">
        <v>3.8180828192337098E-2</v>
      </c>
      <c r="R162">
        <v>3.6544169325775901E-2</v>
      </c>
      <c r="S162">
        <v>3.5577591072704098E-2</v>
      </c>
      <c r="T162">
        <v>3.4865352098453699E-2</v>
      </c>
      <c r="U162">
        <v>3.4397236063138603E-2</v>
      </c>
      <c r="V162">
        <v>3.4102278623649798E-2</v>
      </c>
      <c r="W162">
        <v>3.3924985235334097E-2</v>
      </c>
      <c r="Y162">
        <f t="shared" si="16"/>
        <v>8.2360424891912238</v>
      </c>
      <c r="Z162">
        <f t="shared" si="17"/>
        <v>-5821824.0455537532</v>
      </c>
      <c r="AA162" s="77">
        <f t="shared" si="18"/>
        <v>360395.94977863505</v>
      </c>
      <c r="AC162" s="77">
        <f t="shared" si="19"/>
        <v>316982.47566553869</v>
      </c>
    </row>
    <row r="163" spans="1:29">
      <c r="A163" s="46">
        <v>45098</v>
      </c>
      <c r="B163">
        <v>183.23640399999999</v>
      </c>
      <c r="C163">
        <v>28.109531</v>
      </c>
      <c r="D163">
        <v>13.656098</v>
      </c>
      <c r="E163">
        <v>332.18103000000002</v>
      </c>
      <c r="G163">
        <f t="shared" si="14"/>
        <v>1.6525187866053059E-2</v>
      </c>
      <c r="H163">
        <f t="shared" si="14"/>
        <v>-2.1351121084161928E-2</v>
      </c>
      <c r="I163">
        <f t="shared" si="14"/>
        <v>1.2125498806467183E-2</v>
      </c>
      <c r="J163">
        <f t="shared" si="13"/>
        <v>1.8437548947331406E-2</v>
      </c>
      <c r="K163" s="53">
        <f t="shared" si="15"/>
        <v>25737.114535689721</v>
      </c>
      <c r="M163" s="47">
        <v>45097</v>
      </c>
      <c r="N163">
        <v>5.1110003921032002E-2</v>
      </c>
      <c r="O163">
        <v>4.49580790879551E-2</v>
      </c>
      <c r="P163">
        <v>4.0642443088517999E-2</v>
      </c>
      <c r="Q163">
        <v>3.7958903813094802E-2</v>
      </c>
      <c r="R163">
        <v>3.6305546589963898E-2</v>
      </c>
      <c r="S163">
        <v>3.5241905536845197E-2</v>
      </c>
      <c r="T163">
        <v>3.45328073312074E-2</v>
      </c>
      <c r="U163">
        <v>3.4048590044981099E-2</v>
      </c>
      <c r="V163">
        <v>3.3721438628333301E-2</v>
      </c>
      <c r="W163">
        <v>3.3515248073430003E-2</v>
      </c>
      <c r="Y163">
        <f t="shared" si="16"/>
        <v>8.2522185848077925</v>
      </c>
      <c r="Z163">
        <f t="shared" si="17"/>
        <v>-6182219.9953323882</v>
      </c>
      <c r="AA163" s="77">
        <f t="shared" si="18"/>
        <v>32938.150408996269</v>
      </c>
      <c r="AC163" s="77">
        <f t="shared" si="19"/>
        <v>58675.264944685987</v>
      </c>
    </row>
    <row r="164" spans="1:29">
      <c r="A164" s="46">
        <v>45099</v>
      </c>
      <c r="B164">
        <v>186.26442</v>
      </c>
      <c r="C164">
        <v>27.509360999999998</v>
      </c>
      <c r="D164">
        <v>13.821685</v>
      </c>
      <c r="E164">
        <v>338.305634</v>
      </c>
      <c r="G164">
        <f t="shared" si="14"/>
        <v>-1.711228585684732E-3</v>
      </c>
      <c r="H164">
        <f t="shared" si="14"/>
        <v>-7.5106433769943637E-3</v>
      </c>
      <c r="I164">
        <f t="shared" si="14"/>
        <v>-1.198023251144853E-2</v>
      </c>
      <c r="J164">
        <f t="shared" si="13"/>
        <v>-1.3805930290832769E-2</v>
      </c>
      <c r="K164" s="53">
        <f t="shared" si="15"/>
        <v>-35008.034764960394</v>
      </c>
      <c r="M164" s="47">
        <v>45098</v>
      </c>
      <c r="N164">
        <v>5.1198098694566901E-2</v>
      </c>
      <c r="O164">
        <v>4.4931680326878699E-2</v>
      </c>
      <c r="P164">
        <v>4.0575084533858698E-2</v>
      </c>
      <c r="Q164">
        <v>3.7904656645114297E-2</v>
      </c>
      <c r="R164">
        <v>3.6274991598071099E-2</v>
      </c>
      <c r="S164">
        <v>3.5222409841753101E-2</v>
      </c>
      <c r="T164">
        <v>3.4514588438239201E-2</v>
      </c>
      <c r="U164">
        <v>3.4023647056222101E-2</v>
      </c>
      <c r="V164">
        <v>3.3687757668150901E-2</v>
      </c>
      <c r="W164">
        <v>3.3476852178289197E-2</v>
      </c>
      <c r="Y164">
        <f t="shared" si="16"/>
        <v>8.2535212084246439</v>
      </c>
      <c r="Z164">
        <f t="shared" si="17"/>
        <v>-6215158.1457413845</v>
      </c>
      <c r="AA164" s="77">
        <f t="shared" si="18"/>
        <v>-616269.80432244483</v>
      </c>
      <c r="AC164" s="77">
        <f t="shared" si="19"/>
        <v>-651277.83908740524</v>
      </c>
    </row>
    <row r="165" spans="1:29">
      <c r="A165" s="46">
        <v>45100</v>
      </c>
      <c r="B165">
        <v>185.94567900000001</v>
      </c>
      <c r="C165">
        <v>27.302748000000001</v>
      </c>
      <c r="D165">
        <v>13.656098</v>
      </c>
      <c r="E165">
        <v>333.63501000000002</v>
      </c>
      <c r="G165">
        <f t="shared" si="14"/>
        <v>-7.5529262500367844E-3</v>
      </c>
      <c r="H165">
        <f t="shared" si="14"/>
        <v>1.2252246550420454E-2</v>
      </c>
      <c r="I165">
        <f t="shared" si="14"/>
        <v>6.4193300311699009E-3</v>
      </c>
      <c r="J165">
        <f t="shared" si="13"/>
        <v>-1.9162955949976634E-2</v>
      </c>
      <c r="K165" s="53">
        <f t="shared" si="15"/>
        <v>-8044.3056184230645</v>
      </c>
      <c r="M165" s="47">
        <v>45099</v>
      </c>
      <c r="N165">
        <v>5.1591613851166597E-2</v>
      </c>
      <c r="O165">
        <v>4.5807651961533399E-2</v>
      </c>
      <c r="P165">
        <v>4.1501108055466703E-2</v>
      </c>
      <c r="Q165">
        <v>3.8786783252984701E-2</v>
      </c>
      <c r="R165">
        <v>3.7103831819171297E-2</v>
      </c>
      <c r="S165">
        <v>3.6066815578522898E-2</v>
      </c>
      <c r="T165">
        <v>3.53770230708879E-2</v>
      </c>
      <c r="U165">
        <v>3.4839070230834102E-2</v>
      </c>
      <c r="V165">
        <v>3.4419978701122698E-2</v>
      </c>
      <c r="W165">
        <v>3.41392934742316E-2</v>
      </c>
      <c r="Y165">
        <f t="shared" si="16"/>
        <v>8.2192695254976691</v>
      </c>
      <c r="Z165">
        <f t="shared" si="17"/>
        <v>-5598888.3414189396</v>
      </c>
      <c r="AA165" s="77">
        <f t="shared" si="18"/>
        <v>442922.32967180759</v>
      </c>
      <c r="AC165" s="77">
        <f t="shared" si="19"/>
        <v>434878.02405338455</v>
      </c>
    </row>
    <row r="166" spans="1:29">
      <c r="A166" s="46">
        <v>45103</v>
      </c>
      <c r="B166">
        <v>184.541245</v>
      </c>
      <c r="C166">
        <v>27.637267999999999</v>
      </c>
      <c r="D166">
        <v>13.743760999999999</v>
      </c>
      <c r="E166">
        <v>327.24157700000001</v>
      </c>
      <c r="G166">
        <f t="shared" si="14"/>
        <v>1.5058996702878025E-2</v>
      </c>
      <c r="H166">
        <f t="shared" si="14"/>
        <v>5.3399272315919344E-3</v>
      </c>
      <c r="I166">
        <f t="shared" si="14"/>
        <v>2.126157461556577E-2</v>
      </c>
      <c r="J166">
        <f t="shared" si="13"/>
        <v>1.8167963418658228E-2</v>
      </c>
      <c r="K166" s="53">
        <f t="shared" si="15"/>
        <v>59828.461968693955</v>
      </c>
      <c r="M166" s="47">
        <v>45100</v>
      </c>
      <c r="N166">
        <v>5.1218995588017499E-2</v>
      </c>
      <c r="O166">
        <v>4.5221158175859498E-2</v>
      </c>
      <c r="P166">
        <v>4.0957738362728598E-2</v>
      </c>
      <c r="Q166">
        <v>3.8272060324369798E-2</v>
      </c>
      <c r="R166">
        <v>3.6605314710005998E-2</v>
      </c>
      <c r="S166">
        <v>3.55284065669541E-2</v>
      </c>
      <c r="T166">
        <v>3.4784967109255098E-2</v>
      </c>
      <c r="U166">
        <v>3.4258484196214599E-2</v>
      </c>
      <c r="V166">
        <v>3.3890934012554899E-2</v>
      </c>
      <c r="W166">
        <v>3.3653453500632202E-2</v>
      </c>
      <c r="Y166">
        <f t="shared" si="16"/>
        <v>8.2423069020386972</v>
      </c>
      <c r="Z166">
        <f t="shared" si="17"/>
        <v>-6041810.6710907472</v>
      </c>
      <c r="AA166" s="77">
        <f t="shared" si="18"/>
        <v>169839.05778237805</v>
      </c>
      <c r="AC166" s="77">
        <f t="shared" si="19"/>
        <v>229667.51975107199</v>
      </c>
    </row>
    <row r="167" spans="1:29">
      <c r="A167" s="46">
        <v>45104</v>
      </c>
      <c r="B167">
        <v>187.32025100000001</v>
      </c>
      <c r="C167">
        <v>27.784849000000001</v>
      </c>
      <c r="D167">
        <v>14.035975000000001</v>
      </c>
      <c r="E167">
        <v>333.18689000000001</v>
      </c>
      <c r="G167">
        <f t="shared" si="14"/>
        <v>6.3278475961467961E-3</v>
      </c>
      <c r="H167">
        <f t="shared" si="14"/>
        <v>-6.0197915777768785E-3</v>
      </c>
      <c r="I167">
        <f t="shared" si="14"/>
        <v>2.6370594134002001E-2</v>
      </c>
      <c r="J167">
        <f t="shared" si="13"/>
        <v>3.8258378053230846E-3</v>
      </c>
      <c r="K167" s="53">
        <f t="shared" si="15"/>
        <v>30504.487957695004</v>
      </c>
      <c r="M167" s="47">
        <v>45103</v>
      </c>
      <c r="N167">
        <v>5.12916521102545E-2</v>
      </c>
      <c r="O167">
        <v>4.5062055328063698E-2</v>
      </c>
      <c r="P167">
        <v>4.0664730793032199E-2</v>
      </c>
      <c r="Q167">
        <v>3.7963089449382197E-2</v>
      </c>
      <c r="R167">
        <v>3.6310993719135501E-2</v>
      </c>
      <c r="S167">
        <v>3.5259540795069599E-2</v>
      </c>
      <c r="T167">
        <v>3.4545248878115199E-2</v>
      </c>
      <c r="U167">
        <v>3.4041463674722397E-2</v>
      </c>
      <c r="V167">
        <v>3.3692323931855998E-2</v>
      </c>
      <c r="W167">
        <v>3.3473648673822701E-2</v>
      </c>
      <c r="Y167">
        <f t="shared" si="16"/>
        <v>8.2521401196504325</v>
      </c>
      <c r="Z167">
        <f t="shared" si="17"/>
        <v>-6211649.7288731253</v>
      </c>
      <c r="AA167" s="77">
        <f t="shared" si="18"/>
        <v>-392381.19592795428</v>
      </c>
      <c r="AC167" s="77">
        <f t="shared" si="19"/>
        <v>-361876.70797025925</v>
      </c>
    </row>
    <row r="168" spans="1:29">
      <c r="A168" s="46">
        <v>45105</v>
      </c>
      <c r="B168">
        <v>188.505585</v>
      </c>
      <c r="C168">
        <v>27.61759</v>
      </c>
      <c r="D168">
        <v>14.406112</v>
      </c>
      <c r="E168">
        <v>334.46160900000001</v>
      </c>
      <c r="G168">
        <f t="shared" si="14"/>
        <v>1.7965144109655107E-3</v>
      </c>
      <c r="H168">
        <f t="shared" si="14"/>
        <v>2.1018850667274158E-2</v>
      </c>
      <c r="I168">
        <f t="shared" si="14"/>
        <v>1.0818116643824593E-2</v>
      </c>
      <c r="J168">
        <f t="shared" si="13"/>
        <v>-2.3821059833506464E-3</v>
      </c>
      <c r="K168" s="53">
        <f t="shared" si="15"/>
        <v>31251.375738713617</v>
      </c>
      <c r="M168" s="47">
        <v>45104</v>
      </c>
      <c r="N168">
        <v>5.1710564702647198E-2</v>
      </c>
      <c r="O168">
        <v>4.58478918391515E-2</v>
      </c>
      <c r="P168">
        <v>4.14758219020296E-2</v>
      </c>
      <c r="Q168">
        <v>3.8707412774561599E-2</v>
      </c>
      <c r="R168">
        <v>3.6960618696026598E-2</v>
      </c>
      <c r="S168">
        <v>3.5819911975560802E-2</v>
      </c>
      <c r="T168">
        <v>3.504333656651E-2</v>
      </c>
      <c r="U168">
        <v>3.4503119363679197E-2</v>
      </c>
      <c r="V168">
        <v>3.4129940329826698E-2</v>
      </c>
      <c r="W168">
        <v>3.3885843657724402E-2</v>
      </c>
      <c r="Y168">
        <f t="shared" si="16"/>
        <v>8.2287944677769076</v>
      </c>
      <c r="Z168">
        <f t="shared" si="17"/>
        <v>-5819268.532945171</v>
      </c>
      <c r="AA168" s="77">
        <f t="shared" si="18"/>
        <v>469230.5841883067</v>
      </c>
      <c r="AC168" s="77">
        <f t="shared" si="19"/>
        <v>500481.9599270203</v>
      </c>
    </row>
    <row r="169" spans="1:29">
      <c r="A169" s="46">
        <v>45106</v>
      </c>
      <c r="B169">
        <v>188.84423799999999</v>
      </c>
      <c r="C169">
        <v>28.198080000000001</v>
      </c>
      <c r="D169">
        <v>14.561959</v>
      </c>
      <c r="E169">
        <v>333.66488600000002</v>
      </c>
      <c r="G169">
        <f t="shared" si="14"/>
        <v>2.3102521137023047E-2</v>
      </c>
      <c r="H169">
        <f t="shared" si="14"/>
        <v>1.0467379339300642E-3</v>
      </c>
      <c r="I169">
        <f t="shared" si="14"/>
        <v>1.2040138280845269E-2</v>
      </c>
      <c r="J169">
        <f t="shared" si="13"/>
        <v>1.6385649882259434E-2</v>
      </c>
      <c r="K169" s="53">
        <f t="shared" si="15"/>
        <v>52575.047234057813</v>
      </c>
      <c r="M169" s="47">
        <v>45105</v>
      </c>
      <c r="N169">
        <v>5.1539687561669198E-2</v>
      </c>
      <c r="O169">
        <v>4.5375290470233198E-2</v>
      </c>
      <c r="P169">
        <v>4.0934049895686803E-2</v>
      </c>
      <c r="Q169">
        <v>3.81200323169055E-2</v>
      </c>
      <c r="R169">
        <v>3.6375745688844101E-2</v>
      </c>
      <c r="S169">
        <v>3.5269086344516899E-2</v>
      </c>
      <c r="T169">
        <v>3.4515385686000703E-2</v>
      </c>
      <c r="U169">
        <v>3.3979938384893903E-2</v>
      </c>
      <c r="V169">
        <v>3.36042696649968E-2</v>
      </c>
      <c r="W169">
        <v>3.3363573363444497E-2</v>
      </c>
      <c r="Y169">
        <f t="shared" si="16"/>
        <v>8.2516744553090664</v>
      </c>
      <c r="Z169">
        <f t="shared" si="17"/>
        <v>-6288499.1171334777</v>
      </c>
      <c r="AA169" s="77">
        <f t="shared" si="18"/>
        <v>-1176594.1368391598</v>
      </c>
      <c r="AC169" s="77">
        <f t="shared" si="19"/>
        <v>-1124019.0896051018</v>
      </c>
    </row>
    <row r="170" spans="1:29">
      <c r="A170" s="46">
        <v>45107</v>
      </c>
      <c r="B170">
        <v>193.20701600000001</v>
      </c>
      <c r="C170">
        <v>28.227595999999998</v>
      </c>
      <c r="D170">
        <v>14.737287</v>
      </c>
      <c r="E170">
        <v>339.13220200000001</v>
      </c>
      <c r="G170">
        <f t="shared" si="14"/>
        <v>-7.7846241360097768E-3</v>
      </c>
      <c r="H170">
        <f t="shared" si="14"/>
        <v>1.777629239131806E-2</v>
      </c>
      <c r="I170">
        <f t="shared" si="14"/>
        <v>7.2702662301413756E-3</v>
      </c>
      <c r="J170">
        <f t="shared" si="13"/>
        <v>-7.4881093126037968E-3</v>
      </c>
      <c r="K170" s="53">
        <f t="shared" si="15"/>
        <v>9773.8251728458617</v>
      </c>
      <c r="M170" s="47">
        <v>45106</v>
      </c>
      <c r="N170">
        <v>5.24452151347461E-2</v>
      </c>
      <c r="O170">
        <v>4.6810138528187502E-2</v>
      </c>
      <c r="P170">
        <v>4.2541755439354297E-2</v>
      </c>
      <c r="Q170">
        <v>3.9762353775689603E-2</v>
      </c>
      <c r="R170">
        <v>3.7981151378023298E-2</v>
      </c>
      <c r="S170">
        <v>3.6824135853173103E-2</v>
      </c>
      <c r="T170">
        <v>3.6017381608564998E-2</v>
      </c>
      <c r="U170">
        <v>3.5411426705910298E-2</v>
      </c>
      <c r="V170">
        <v>3.4958110816799899E-2</v>
      </c>
      <c r="W170">
        <v>3.4647800647351401E-2</v>
      </c>
      <c r="Y170">
        <f t="shared" si="16"/>
        <v>8.1891589863908827</v>
      </c>
      <c r="Z170">
        <f t="shared" si="17"/>
        <v>-5111904.9802943179</v>
      </c>
      <c r="AA170" s="77">
        <f t="shared" si="18"/>
        <v>191103.21336582303</v>
      </c>
      <c r="AC170" s="77">
        <f t="shared" si="19"/>
        <v>200877.03853866889</v>
      </c>
    </row>
    <row r="171" spans="1:29">
      <c r="A171" s="46">
        <v>45110</v>
      </c>
      <c r="B171">
        <v>191.70297199999999</v>
      </c>
      <c r="C171">
        <v>28.729378000000001</v>
      </c>
      <c r="D171">
        <v>14.844431</v>
      </c>
      <c r="E171">
        <v>336.59274299999998</v>
      </c>
      <c r="G171">
        <f t="shared" si="14"/>
        <v>-5.8713956714244731E-3</v>
      </c>
      <c r="H171">
        <f t="shared" si="14"/>
        <v>-4.1096260420256936E-3</v>
      </c>
      <c r="I171">
        <f t="shared" si="14"/>
        <v>7.2178583335393842E-3</v>
      </c>
      <c r="J171">
        <f t="shared" si="13"/>
        <v>4.7336730608016353E-4</v>
      </c>
      <c r="K171" s="53">
        <f t="shared" si="15"/>
        <v>-2289.7960738306188</v>
      </c>
      <c r="M171" s="47">
        <v>45107</v>
      </c>
      <c r="N171">
        <v>5.2259989912554802E-2</v>
      </c>
      <c r="O171">
        <v>4.68476495738471E-2</v>
      </c>
      <c r="P171">
        <v>4.26091588172232E-2</v>
      </c>
      <c r="Q171">
        <v>3.9787762596537497E-2</v>
      </c>
      <c r="R171">
        <v>3.79376219568201E-2</v>
      </c>
      <c r="S171">
        <v>3.6712914028189499E-2</v>
      </c>
      <c r="T171">
        <v>3.5850096751961102E-2</v>
      </c>
      <c r="U171">
        <v>3.5210241108481699E-2</v>
      </c>
      <c r="V171">
        <v>3.47376734751371E-2</v>
      </c>
      <c r="W171">
        <v>3.4412286214928298E-2</v>
      </c>
      <c r="Y171">
        <f t="shared" si="16"/>
        <v>8.1949583111528472</v>
      </c>
      <c r="Z171">
        <f t="shared" si="17"/>
        <v>-5303008.193660141</v>
      </c>
      <c r="AA171" s="77">
        <f t="shared" si="18"/>
        <v>-353838.94853748195</v>
      </c>
      <c r="AC171" s="77">
        <f t="shared" si="19"/>
        <v>-356128.74461131258</v>
      </c>
    </row>
    <row r="172" spans="1:29">
      <c r="A172" s="46">
        <v>45112</v>
      </c>
      <c r="B172">
        <v>190.57740799999999</v>
      </c>
      <c r="C172">
        <v>28.611311000000001</v>
      </c>
      <c r="D172">
        <v>14.951575999999999</v>
      </c>
      <c r="E172">
        <v>336.75207499999999</v>
      </c>
      <c r="G172">
        <f t="shared" si="14"/>
        <v>2.5087076428282895E-3</v>
      </c>
      <c r="H172">
        <f t="shared" si="14"/>
        <v>-2.7510308772638936E-2</v>
      </c>
      <c r="I172">
        <f t="shared" si="14"/>
        <v>-2.4104214833272408E-2</v>
      </c>
      <c r="J172">
        <f t="shared" si="13"/>
        <v>9.226719686879381E-3</v>
      </c>
      <c r="K172" s="53">
        <f t="shared" si="15"/>
        <v>-39879.096276203672</v>
      </c>
      <c r="M172" s="47">
        <v>45110</v>
      </c>
      <c r="N172">
        <v>5.2444860726614799E-2</v>
      </c>
      <c r="O172">
        <v>4.7277170675348E-2</v>
      </c>
      <c r="P172">
        <v>4.3149922905536001E-2</v>
      </c>
      <c r="Q172">
        <v>4.0367221053389697E-2</v>
      </c>
      <c r="R172">
        <v>3.84644427957175E-2</v>
      </c>
      <c r="S172">
        <v>3.7201886911187101E-2</v>
      </c>
      <c r="T172">
        <v>3.6320396762332403E-2</v>
      </c>
      <c r="U172">
        <v>3.5655786971308903E-2</v>
      </c>
      <c r="V172">
        <v>3.5152372845185298E-2</v>
      </c>
      <c r="W172">
        <v>3.4796256489995701E-2</v>
      </c>
      <c r="Y172">
        <f t="shared" si="16"/>
        <v>8.1753900680953784</v>
      </c>
      <c r="Z172">
        <f t="shared" si="17"/>
        <v>-4949169.245122659</v>
      </c>
      <c r="AA172" s="77">
        <f t="shared" si="18"/>
        <v>-688510.7882353086</v>
      </c>
      <c r="AC172" s="77">
        <f t="shared" si="19"/>
        <v>-728389.88451151224</v>
      </c>
    </row>
    <row r="173" spans="1:29">
      <c r="A173" s="46">
        <v>45113</v>
      </c>
      <c r="B173">
        <v>191.055511</v>
      </c>
      <c r="C173">
        <v>27.824204999999999</v>
      </c>
      <c r="D173">
        <v>14.59118</v>
      </c>
      <c r="E173">
        <v>339.85919200000001</v>
      </c>
      <c r="G173">
        <f t="shared" si="14"/>
        <v>-5.8912930284433784E-3</v>
      </c>
      <c r="H173">
        <f t="shared" si="14"/>
        <v>8.8401447588528637E-3</v>
      </c>
      <c r="I173">
        <f t="shared" si="14"/>
        <v>0</v>
      </c>
      <c r="J173">
        <f t="shared" si="13"/>
        <v>-1.1867455978651353E-2</v>
      </c>
      <c r="K173" s="53">
        <f t="shared" si="15"/>
        <v>-8918.6042482418688</v>
      </c>
      <c r="M173" s="47">
        <v>45112</v>
      </c>
      <c r="N173">
        <v>5.2357193679142398E-2</v>
      </c>
      <c r="O173">
        <v>4.7397419474689298E-2</v>
      </c>
      <c r="P173">
        <v>4.3483088918703103E-2</v>
      </c>
      <c r="Q173">
        <v>4.0852790056236397E-2</v>
      </c>
      <c r="R173">
        <v>3.9101044649614801E-2</v>
      </c>
      <c r="S173">
        <v>3.79253079772289E-2</v>
      </c>
      <c r="T173">
        <v>3.7081073449823303E-2</v>
      </c>
      <c r="U173">
        <v>3.6440484959051701E-2</v>
      </c>
      <c r="V173">
        <v>3.5954028752148502E-2</v>
      </c>
      <c r="W173">
        <v>3.5605047670813197E-2</v>
      </c>
      <c r="Y173">
        <f t="shared" si="16"/>
        <v>8.1468885950779928</v>
      </c>
      <c r="Z173">
        <f t="shared" si="17"/>
        <v>-4260658.4568873504</v>
      </c>
      <c r="AA173" s="77">
        <f t="shared" si="18"/>
        <v>-847720.23293715995</v>
      </c>
      <c r="AC173" s="77">
        <f t="shared" si="19"/>
        <v>-856638.83718540182</v>
      </c>
    </row>
    <row r="174" spans="1:29">
      <c r="A174" s="46">
        <v>45114</v>
      </c>
      <c r="B174">
        <v>189.929947</v>
      </c>
      <c r="C174">
        <v>28.070174999999999</v>
      </c>
      <c r="D174">
        <v>14.59118</v>
      </c>
      <c r="E174">
        <v>335.82592799999998</v>
      </c>
      <c r="G174">
        <f t="shared" si="14"/>
        <v>-1.0855813064592712E-2</v>
      </c>
      <c r="H174">
        <f t="shared" si="14"/>
        <v>4.5566156961971416E-3</v>
      </c>
      <c r="I174">
        <f t="shared" si="14"/>
        <v>6.0079445253913288E-3</v>
      </c>
      <c r="J174">
        <f t="shared" si="13"/>
        <v>-1.5983688430394105E-2</v>
      </c>
      <c r="K174" s="53">
        <f t="shared" si="15"/>
        <v>-16274.941273398346</v>
      </c>
      <c r="M174" s="47">
        <v>45113</v>
      </c>
      <c r="N174">
        <v>5.2813830718204002E-2</v>
      </c>
      <c r="O174">
        <v>4.7963001350247003E-2</v>
      </c>
      <c r="P174">
        <v>4.4295351687151603E-2</v>
      </c>
      <c r="Q174">
        <v>4.1833443752701802E-2</v>
      </c>
      <c r="R174">
        <v>4.0201253346733398E-2</v>
      </c>
      <c r="S174">
        <v>3.9051035094862602E-2</v>
      </c>
      <c r="T174">
        <v>3.8170924895357401E-2</v>
      </c>
      <c r="U174">
        <v>3.7485492187234501E-2</v>
      </c>
      <c r="V174">
        <v>3.6956729173297197E-2</v>
      </c>
      <c r="W174">
        <v>3.6567568436275302E-2</v>
      </c>
      <c r="Y174">
        <f t="shared" si="16"/>
        <v>8.1048007321753435</v>
      </c>
      <c r="Z174">
        <f t="shared" si="17"/>
        <v>-3412938.2239501905</v>
      </c>
      <c r="AA174" s="77">
        <f t="shared" si="18"/>
        <v>-125309.58572617453</v>
      </c>
      <c r="AC174" s="77">
        <f t="shared" si="19"/>
        <v>-141584.52699957287</v>
      </c>
    </row>
    <row r="175" spans="1:29">
      <c r="A175" s="46">
        <v>45117</v>
      </c>
      <c r="B175">
        <v>187.86810299999999</v>
      </c>
      <c r="C175">
        <v>28.198080000000001</v>
      </c>
      <c r="D175">
        <v>14.678843000000001</v>
      </c>
      <c r="E175">
        <v>330.458191</v>
      </c>
      <c r="G175">
        <f t="shared" si="14"/>
        <v>-2.8100778768175294E-3</v>
      </c>
      <c r="H175">
        <f t="shared" si="14"/>
        <v>1.2561103451015132E-2</v>
      </c>
      <c r="I175">
        <f t="shared" si="14"/>
        <v>1.0617117439024382E-2</v>
      </c>
      <c r="J175">
        <f t="shared" si="13"/>
        <v>1.9288067820959487E-3</v>
      </c>
      <c r="K175" s="53">
        <f t="shared" si="15"/>
        <v>22296.949795317934</v>
      </c>
      <c r="M175" s="47">
        <v>45114</v>
      </c>
      <c r="N175">
        <v>5.2490298129321898E-2</v>
      </c>
      <c r="O175">
        <v>4.7447897263732698E-2</v>
      </c>
      <c r="P175">
        <v>4.3849501950464199E-2</v>
      </c>
      <c r="Q175">
        <v>4.1524161455420899E-2</v>
      </c>
      <c r="R175">
        <v>4.0000431811912797E-2</v>
      </c>
      <c r="S175">
        <v>3.8959515909706997E-2</v>
      </c>
      <c r="T175">
        <v>3.8190686082121297E-2</v>
      </c>
      <c r="U175">
        <v>3.75847842226169E-2</v>
      </c>
      <c r="V175">
        <v>3.7108903732652E-2</v>
      </c>
      <c r="W175">
        <v>3.67587837061885E-2</v>
      </c>
      <c r="Y175">
        <f t="shared" si="16"/>
        <v>8.1065185915825406</v>
      </c>
      <c r="Z175">
        <f t="shared" si="17"/>
        <v>-3287628.6382240159</v>
      </c>
      <c r="AA175" s="77">
        <f t="shared" si="18"/>
        <v>421182.18084003543</v>
      </c>
      <c r="AC175" s="77">
        <f t="shared" si="19"/>
        <v>443479.13063535339</v>
      </c>
    </row>
    <row r="176" spans="1:29">
      <c r="A176" s="46">
        <v>45118</v>
      </c>
      <c r="B176">
        <v>187.34017900000001</v>
      </c>
      <c r="C176">
        <v>28.552278999999999</v>
      </c>
      <c r="D176">
        <v>14.83469</v>
      </c>
      <c r="E176">
        <v>331.09558099999998</v>
      </c>
      <c r="G176">
        <f t="shared" si="14"/>
        <v>8.9856058053621179E-3</v>
      </c>
      <c r="H176">
        <f t="shared" si="14"/>
        <v>1.1716052508452979E-2</v>
      </c>
      <c r="I176">
        <f t="shared" si="14"/>
        <v>-6.5650175365983277E-4</v>
      </c>
      <c r="J176">
        <f t="shared" si="13"/>
        <v>1.4226764929248681E-2</v>
      </c>
      <c r="K176" s="53">
        <f t="shared" si="15"/>
        <v>34271.921489403947</v>
      </c>
      <c r="M176" s="47">
        <v>45117</v>
      </c>
      <c r="N176">
        <v>5.2234921469604803E-2</v>
      </c>
      <c r="O176">
        <v>4.6729019046334697E-2</v>
      </c>
      <c r="P176">
        <v>4.2939499601323997E-2</v>
      </c>
      <c r="Q176">
        <v>4.0566350721644703E-2</v>
      </c>
      <c r="R176">
        <v>3.9082179113897199E-2</v>
      </c>
      <c r="S176">
        <v>3.8134206894870397E-2</v>
      </c>
      <c r="T176">
        <v>3.7478268868294903E-2</v>
      </c>
      <c r="U176">
        <v>3.6978423924903303E-2</v>
      </c>
      <c r="V176">
        <v>3.6595790773912999E-2</v>
      </c>
      <c r="W176">
        <v>3.63251930882241E-2</v>
      </c>
      <c r="Y176">
        <f t="shared" si="16"/>
        <v>8.1351641029313981</v>
      </c>
      <c r="Z176">
        <f t="shared" si="17"/>
        <v>-3708810.8190640514</v>
      </c>
      <c r="AA176" s="77">
        <f t="shared" si="18"/>
        <v>272435.70586327184</v>
      </c>
      <c r="AC176" s="77">
        <f t="shared" si="19"/>
        <v>306707.62735267577</v>
      </c>
    </row>
    <row r="177" spans="1:29">
      <c r="A177" s="46">
        <v>45119</v>
      </c>
      <c r="B177">
        <v>189.02354399999999</v>
      </c>
      <c r="C177">
        <v>28.886799</v>
      </c>
      <c r="D177">
        <v>14.824951</v>
      </c>
      <c r="E177">
        <v>335.80599999999998</v>
      </c>
      <c r="G177">
        <f t="shared" si="14"/>
        <v>4.0575262941848766E-3</v>
      </c>
      <c r="H177">
        <f t="shared" si="14"/>
        <v>1.0558594602330329E-2</v>
      </c>
      <c r="I177">
        <f t="shared" si="14"/>
        <v>-1.9711363632838319E-3</v>
      </c>
      <c r="J177">
        <f t="shared" si="13"/>
        <v>1.6192203236392588E-2</v>
      </c>
      <c r="K177" s="53">
        <f t="shared" si="15"/>
        <v>28837.187769623961</v>
      </c>
      <c r="M177" s="47">
        <v>45118</v>
      </c>
      <c r="N177">
        <v>5.2506789744418199E-2</v>
      </c>
      <c r="O177">
        <v>4.6961389371179198E-2</v>
      </c>
      <c r="P177">
        <v>4.3036380449034801E-2</v>
      </c>
      <c r="Q177">
        <v>4.0520683001780702E-2</v>
      </c>
      <c r="R177">
        <v>3.8926606114644803E-2</v>
      </c>
      <c r="S177">
        <v>3.7896048502524302E-2</v>
      </c>
      <c r="T177">
        <v>3.7175531417620998E-2</v>
      </c>
      <c r="U177">
        <v>3.6646899561356201E-2</v>
      </c>
      <c r="V177">
        <v>3.62587721767611E-2</v>
      </c>
      <c r="W177">
        <v>3.5989137599118398E-2</v>
      </c>
      <c r="Y177">
        <f t="shared" si="16"/>
        <v>8.1442940633975383</v>
      </c>
      <c r="Z177">
        <f t="shared" si="17"/>
        <v>-3981246.5249273232</v>
      </c>
      <c r="AA177" s="77">
        <f t="shared" si="18"/>
        <v>1005404.0495788339</v>
      </c>
      <c r="AC177" s="77">
        <f t="shared" si="19"/>
        <v>1034241.2373484578</v>
      </c>
    </row>
    <row r="178" spans="1:29">
      <c r="A178" s="46">
        <v>45120</v>
      </c>
      <c r="B178">
        <v>189.79051200000001</v>
      </c>
      <c r="C178">
        <v>29.191803</v>
      </c>
      <c r="D178">
        <v>14.795729</v>
      </c>
      <c r="E178">
        <v>341.24343900000002</v>
      </c>
      <c r="G178">
        <f t="shared" si="14"/>
        <v>7.8725747891983389E-4</v>
      </c>
      <c r="H178">
        <f t="shared" si="14"/>
        <v>-1.8874339484957425E-2</v>
      </c>
      <c r="I178">
        <f t="shared" si="14"/>
        <v>-1.3824867973724064E-2</v>
      </c>
      <c r="J178">
        <f t="shared" si="13"/>
        <v>7.5293345053879523E-3</v>
      </c>
      <c r="K178" s="53">
        <f t="shared" si="15"/>
        <v>-24382.615474373702</v>
      </c>
      <c r="M178" s="47">
        <v>45119</v>
      </c>
      <c r="N178">
        <v>5.1711277132633397E-2</v>
      </c>
      <c r="O178">
        <v>4.5516811035426902E-2</v>
      </c>
      <c r="P178">
        <v>4.1408000549895699E-2</v>
      </c>
      <c r="Q178">
        <v>3.8857926883139299E-2</v>
      </c>
      <c r="R178">
        <v>3.7346744996343099E-2</v>
      </c>
      <c r="S178">
        <v>3.6426545874786602E-2</v>
      </c>
      <c r="T178">
        <v>3.5820283872559498E-2</v>
      </c>
      <c r="U178">
        <v>3.5395864053163098E-2</v>
      </c>
      <c r="V178">
        <v>3.5096610351310398E-2</v>
      </c>
      <c r="W178">
        <v>3.48975764517847E-2</v>
      </c>
      <c r="Y178">
        <f t="shared" si="16"/>
        <v>8.2013399934601576</v>
      </c>
      <c r="Z178">
        <f t="shared" si="17"/>
        <v>-4986650.5745061571</v>
      </c>
      <c r="AA178" s="77">
        <f t="shared" si="18"/>
        <v>913808.20468396414</v>
      </c>
      <c r="AC178" s="77">
        <f t="shared" si="19"/>
        <v>889425.58920959046</v>
      </c>
    </row>
    <row r="179" spans="1:29">
      <c r="A179" s="46">
        <v>45121</v>
      </c>
      <c r="B179">
        <v>189.93992600000001</v>
      </c>
      <c r="C179">
        <v>28.640827000000002</v>
      </c>
      <c r="D179">
        <v>14.59118</v>
      </c>
      <c r="E179">
        <v>343.81277499999999</v>
      </c>
      <c r="G179">
        <f t="shared" si="14"/>
        <v>1.7305487420269827E-2</v>
      </c>
      <c r="H179">
        <f t="shared" si="14"/>
        <v>9.9622123341618352E-3</v>
      </c>
      <c r="I179">
        <f t="shared" si="14"/>
        <v>-5.9412535518032161E-2</v>
      </c>
      <c r="J179">
        <f t="shared" si="13"/>
        <v>1.4193073541262091E-3</v>
      </c>
      <c r="K179" s="53">
        <f t="shared" si="15"/>
        <v>-30725.528409474289</v>
      </c>
      <c r="M179" s="47">
        <v>45120</v>
      </c>
      <c r="N179">
        <v>5.1088274774919701E-2</v>
      </c>
      <c r="O179">
        <v>4.4164616395432697E-2</v>
      </c>
      <c r="P179">
        <v>3.9884922239973399E-2</v>
      </c>
      <c r="Q179">
        <v>3.7467661516594197E-2</v>
      </c>
      <c r="R179">
        <v>3.6096325647311502E-2</v>
      </c>
      <c r="S179">
        <v>3.5239812624421697E-2</v>
      </c>
      <c r="T179">
        <v>3.4667994387364703E-2</v>
      </c>
      <c r="U179">
        <v>3.4287003432773702E-2</v>
      </c>
      <c r="V179">
        <v>3.4042769685034599E-2</v>
      </c>
      <c r="W179">
        <v>3.3903837224952202E-2</v>
      </c>
      <c r="Y179">
        <f t="shared" si="16"/>
        <v>8.2511780412498226</v>
      </c>
      <c r="Z179">
        <f t="shared" si="17"/>
        <v>-5900458.7791901212</v>
      </c>
      <c r="AA179" s="77">
        <f t="shared" si="18"/>
        <v>-521675.24977306835</v>
      </c>
      <c r="AC179" s="77">
        <f t="shared" si="19"/>
        <v>-552400.77818254265</v>
      </c>
    </row>
    <row r="180" spans="1:29">
      <c r="A180" s="46">
        <v>45124</v>
      </c>
      <c r="B180">
        <v>193.22692900000001</v>
      </c>
      <c r="C180">
        <v>28.926152999999999</v>
      </c>
      <c r="D180">
        <v>13.724281</v>
      </c>
      <c r="E180">
        <v>344.30075099999999</v>
      </c>
      <c r="G180">
        <f t="shared" si="14"/>
        <v>-1.3402479734074824E-3</v>
      </c>
      <c r="H180">
        <f t="shared" si="14"/>
        <v>4.4217736108911554E-2</v>
      </c>
      <c r="I180">
        <f t="shared" si="14"/>
        <v>5.6777473442870541E-3</v>
      </c>
      <c r="J180">
        <f t="shared" si="13"/>
        <v>3.979977958282177E-2</v>
      </c>
      <c r="K180" s="53">
        <f t="shared" si="15"/>
        <v>88355.015062612889</v>
      </c>
      <c r="M180" s="47">
        <v>45121</v>
      </c>
      <c r="N180">
        <v>5.1682123950112402E-2</v>
      </c>
      <c r="O180">
        <v>4.5400366434733101E-2</v>
      </c>
      <c r="P180">
        <v>4.1184257477590198E-2</v>
      </c>
      <c r="Q180">
        <v>3.8591757616562E-2</v>
      </c>
      <c r="R180">
        <v>3.7051534067706803E-2</v>
      </c>
      <c r="S180">
        <v>3.60691388400637E-2</v>
      </c>
      <c r="T180">
        <v>3.53990521071747E-2</v>
      </c>
      <c r="U180">
        <v>3.49372692983713E-2</v>
      </c>
      <c r="V180">
        <v>3.4627428085864997E-2</v>
      </c>
      <c r="W180">
        <v>3.4438561929305202E-2</v>
      </c>
      <c r="Y180">
        <f t="shared" si="16"/>
        <v>8.2174340765198455</v>
      </c>
      <c r="Z180">
        <f t="shared" si="17"/>
        <v>-5378783.5294170529</v>
      </c>
      <c r="AA180" s="77">
        <f t="shared" si="18"/>
        <v>218465.78343124874</v>
      </c>
      <c r="AC180" s="77">
        <f t="shared" si="19"/>
        <v>306820.79849386163</v>
      </c>
    </row>
    <row r="181" spans="1:29">
      <c r="A181" s="46">
        <v>45125</v>
      </c>
      <c r="B181">
        <v>192.96795700000001</v>
      </c>
      <c r="C181">
        <v>30.205202</v>
      </c>
      <c r="D181">
        <v>13.802204</v>
      </c>
      <c r="E181">
        <v>358.00384500000001</v>
      </c>
      <c r="G181">
        <f t="shared" si="14"/>
        <v>7.0717647697331465E-3</v>
      </c>
      <c r="H181">
        <f t="shared" si="14"/>
        <v>2.7035806613708413E-2</v>
      </c>
      <c r="I181">
        <f t="shared" si="14"/>
        <v>-4.9400081320345457E-3</v>
      </c>
      <c r="J181">
        <f t="shared" si="13"/>
        <v>-1.2267337519796695E-2</v>
      </c>
      <c r="K181" s="53">
        <f t="shared" si="15"/>
        <v>16900.225731610321</v>
      </c>
      <c r="M181" s="47">
        <v>45124</v>
      </c>
      <c r="N181">
        <v>5.1550685822248601E-2</v>
      </c>
      <c r="O181">
        <v>4.51779587254513E-2</v>
      </c>
      <c r="P181">
        <v>4.0882886549191401E-2</v>
      </c>
      <c r="Q181">
        <v>3.8239482317504202E-2</v>
      </c>
      <c r="R181">
        <v>3.6696360307394198E-2</v>
      </c>
      <c r="S181">
        <v>3.5730136389245902E-2</v>
      </c>
      <c r="T181">
        <v>3.5081697060231502E-2</v>
      </c>
      <c r="U181">
        <v>3.4648973481237501E-2</v>
      </c>
      <c r="V181">
        <v>3.4369270372068203E-2</v>
      </c>
      <c r="W181">
        <v>3.4204640025234399E-2</v>
      </c>
      <c r="Y181">
        <f t="shared" si="16"/>
        <v>8.2299344759662905</v>
      </c>
      <c r="Z181">
        <f t="shared" si="17"/>
        <v>-5597249.3128483016</v>
      </c>
      <c r="AA181" s="77">
        <f t="shared" si="18"/>
        <v>120884.82589394599</v>
      </c>
      <c r="AC181" s="77">
        <f t="shared" si="19"/>
        <v>137785.05162555631</v>
      </c>
    </row>
    <row r="182" spans="1:29">
      <c r="A182" s="46">
        <v>45126</v>
      </c>
      <c r="B182">
        <v>194.332581</v>
      </c>
      <c r="C182">
        <v>31.021823999999999</v>
      </c>
      <c r="D182">
        <v>13.734021</v>
      </c>
      <c r="E182">
        <v>353.61209100000002</v>
      </c>
      <c r="G182">
        <f t="shared" si="14"/>
        <v>-1.0097380428452207E-2</v>
      </c>
      <c r="H182">
        <f t="shared" si="14"/>
        <v>5.074524309079953E-3</v>
      </c>
      <c r="I182">
        <f t="shared" si="14"/>
        <v>-4.9645329652546755E-3</v>
      </c>
      <c r="J182">
        <f t="shared" si="13"/>
        <v>-2.3121539698709004E-2</v>
      </c>
      <c r="K182" s="53">
        <f t="shared" si="15"/>
        <v>-33108.928783335934</v>
      </c>
      <c r="M182" s="47">
        <v>45125</v>
      </c>
      <c r="N182">
        <v>5.1669238645643302E-2</v>
      </c>
      <c r="O182">
        <v>4.5321318367157602E-2</v>
      </c>
      <c r="P182">
        <v>4.0939644905472902E-2</v>
      </c>
      <c r="Q182">
        <v>3.8217882969190403E-2</v>
      </c>
      <c r="R182">
        <v>3.6629476180940097E-2</v>
      </c>
      <c r="S182">
        <v>3.5648598180579097E-2</v>
      </c>
      <c r="T182">
        <v>3.4991346157379297E-2</v>
      </c>
      <c r="U182">
        <v>3.4542829606554297E-2</v>
      </c>
      <c r="V182">
        <v>3.4241606467011902E-2</v>
      </c>
      <c r="W182">
        <v>3.4053940261827002E-2</v>
      </c>
      <c r="Y182">
        <f t="shared" si="16"/>
        <v>8.2332106160119114</v>
      </c>
      <c r="Z182">
        <f t="shared" si="17"/>
        <v>-5718134.1387422476</v>
      </c>
      <c r="AA182" s="77">
        <f t="shared" si="18"/>
        <v>332100.09893809911</v>
      </c>
      <c r="AC182" s="77">
        <f t="shared" si="19"/>
        <v>298991.17015476315</v>
      </c>
    </row>
    <row r="183" spans="1:29">
      <c r="A183" s="46">
        <v>45127</v>
      </c>
      <c r="B183">
        <v>192.37033099999999</v>
      </c>
      <c r="C183">
        <v>31.179245000000002</v>
      </c>
      <c r="D183">
        <v>13.665838000000001</v>
      </c>
      <c r="E183">
        <v>345.436035</v>
      </c>
      <c r="G183">
        <f t="shared" si="14"/>
        <v>-6.1616466210685505E-3</v>
      </c>
      <c r="H183">
        <f t="shared" si="14"/>
        <v>9.151151671568547E-3</v>
      </c>
      <c r="I183">
        <f t="shared" si="14"/>
        <v>-7.1274809492108959E-3</v>
      </c>
      <c r="J183">
        <f t="shared" si="13"/>
        <v>-8.9370786113847078E-3</v>
      </c>
      <c r="K183" s="53">
        <f t="shared" si="15"/>
        <v>-13075.054510095608</v>
      </c>
      <c r="M183" s="47">
        <v>45126</v>
      </c>
      <c r="N183">
        <v>5.1688019124105401E-2</v>
      </c>
      <c r="O183">
        <v>4.5331371992881397E-2</v>
      </c>
      <c r="P183">
        <v>4.0833014052484802E-2</v>
      </c>
      <c r="Q183">
        <v>3.8055385974679501E-2</v>
      </c>
      <c r="R183">
        <v>3.6402883328357297E-2</v>
      </c>
      <c r="S183">
        <v>3.5373457843402199E-2</v>
      </c>
      <c r="T183">
        <v>3.4683596796144099E-2</v>
      </c>
      <c r="U183">
        <v>3.4203102599701399E-2</v>
      </c>
      <c r="V183">
        <v>3.3871444442640203E-2</v>
      </c>
      <c r="W183">
        <v>3.3659322885699602E-2</v>
      </c>
      <c r="Y183">
        <f t="shared" si="16"/>
        <v>8.2453106163952832</v>
      </c>
      <c r="Z183">
        <f t="shared" si="17"/>
        <v>-6050234.2376803467</v>
      </c>
      <c r="AA183" s="77">
        <f t="shared" si="18"/>
        <v>-979439.83361469302</v>
      </c>
      <c r="AC183" s="77">
        <f t="shared" si="19"/>
        <v>-992514.88812478865</v>
      </c>
    </row>
    <row r="184" spans="1:29">
      <c r="A184" s="46">
        <v>45128</v>
      </c>
      <c r="B184">
        <v>191.185013</v>
      </c>
      <c r="C184">
        <v>31.464570999999999</v>
      </c>
      <c r="D184">
        <v>13.568434999999999</v>
      </c>
      <c r="E184">
        <v>342.34884599999998</v>
      </c>
      <c r="G184">
        <f t="shared" si="14"/>
        <v>4.2199594379292993E-3</v>
      </c>
      <c r="H184">
        <f t="shared" si="14"/>
        <v>2.0950579621759502E-2</v>
      </c>
      <c r="I184">
        <f t="shared" si="14"/>
        <v>1.3062302321527941E-2</v>
      </c>
      <c r="J184">
        <f t="shared" si="13"/>
        <v>3.897904186304757E-3</v>
      </c>
      <c r="K184" s="53">
        <f t="shared" si="15"/>
        <v>42130.745567521502</v>
      </c>
      <c r="M184" s="47">
        <v>45127</v>
      </c>
      <c r="N184">
        <v>5.2068467976073403E-2</v>
      </c>
      <c r="O184">
        <v>4.6102602207276903E-2</v>
      </c>
      <c r="P184">
        <v>4.1888406477012703E-2</v>
      </c>
      <c r="Q184">
        <v>3.9245955378075299E-2</v>
      </c>
      <c r="R184">
        <v>3.7655371437543002E-2</v>
      </c>
      <c r="S184">
        <v>3.6619655802950402E-2</v>
      </c>
      <c r="T184">
        <v>3.5891345190942697E-2</v>
      </c>
      <c r="U184">
        <v>3.53708471490417E-2</v>
      </c>
      <c r="V184">
        <v>3.5001088326158898E-2</v>
      </c>
      <c r="W184">
        <v>3.4749915817544698E-2</v>
      </c>
      <c r="Y184">
        <f t="shared" si="16"/>
        <v>8.1965556048140957</v>
      </c>
      <c r="Z184">
        <f t="shared" si="17"/>
        <v>-5070794.4040656537</v>
      </c>
      <c r="AA184" s="77">
        <f t="shared" si="18"/>
        <v>66007.845600823872</v>
      </c>
      <c r="AC184" s="77">
        <f t="shared" si="19"/>
        <v>108138.59116834537</v>
      </c>
    </row>
    <row r="185" spans="1:29">
      <c r="A185" s="46">
        <v>45131</v>
      </c>
      <c r="B185">
        <v>191.991806</v>
      </c>
      <c r="C185">
        <v>32.123772000000002</v>
      </c>
      <c r="D185">
        <v>13.74567</v>
      </c>
      <c r="E185">
        <v>343.683289</v>
      </c>
      <c r="G185">
        <f t="shared" si="14"/>
        <v>4.51361450290233E-3</v>
      </c>
      <c r="H185">
        <f t="shared" si="14"/>
        <v>-1.5313892776975369E-2</v>
      </c>
      <c r="I185">
        <f t="shared" si="14"/>
        <v>-2.7220644755766799E-2</v>
      </c>
      <c r="J185">
        <f t="shared" si="13"/>
        <v>1.7009159848909494E-2</v>
      </c>
      <c r="K185" s="53">
        <f t="shared" si="15"/>
        <v>-21011.763180930342</v>
      </c>
      <c r="M185" s="47">
        <v>45128</v>
      </c>
      <c r="N185">
        <v>5.2076325488690803E-2</v>
      </c>
      <c r="O185">
        <v>4.6208607777898099E-2</v>
      </c>
      <c r="P185">
        <v>4.1981521220170299E-2</v>
      </c>
      <c r="Q185">
        <v>3.9300665268249602E-2</v>
      </c>
      <c r="R185">
        <v>3.76568719992929E-2</v>
      </c>
      <c r="S185">
        <v>3.6573406610420502E-2</v>
      </c>
      <c r="T185">
        <v>3.5813713912041502E-2</v>
      </c>
      <c r="U185">
        <v>3.52807717662902E-2</v>
      </c>
      <c r="V185">
        <v>3.4911367430301703E-2</v>
      </c>
      <c r="W185">
        <v>3.4666773735154498E-2</v>
      </c>
      <c r="Y185">
        <f t="shared" si="16"/>
        <v>8.1982811954564827</v>
      </c>
      <c r="Z185">
        <f t="shared" si="17"/>
        <v>-5136802.2496664776</v>
      </c>
      <c r="AA185" s="77">
        <f t="shared" si="18"/>
        <v>-201271.70143621136</v>
      </c>
      <c r="AC185" s="77">
        <f t="shared" si="19"/>
        <v>-222283.4646171417</v>
      </c>
    </row>
    <row r="186" spans="1:29">
      <c r="A186" s="46">
        <v>45132</v>
      </c>
      <c r="B186">
        <v>192.858383</v>
      </c>
      <c r="C186">
        <v>31.631831999999999</v>
      </c>
      <c r="D186">
        <v>13.371504</v>
      </c>
      <c r="E186">
        <v>349.52905299999998</v>
      </c>
      <c r="G186">
        <f t="shared" si="14"/>
        <v>4.5450811438152439E-3</v>
      </c>
      <c r="H186">
        <f t="shared" si="14"/>
        <v>8.0870434567306138E-3</v>
      </c>
      <c r="I186">
        <f t="shared" si="14"/>
        <v>6.627451930613093E-3</v>
      </c>
      <c r="J186">
        <f t="shared" si="13"/>
        <v>-3.7637489321953432E-2</v>
      </c>
      <c r="K186" s="53">
        <f t="shared" si="15"/>
        <v>-18377.912790794482</v>
      </c>
      <c r="M186" s="47">
        <v>45131</v>
      </c>
      <c r="N186">
        <v>5.2276815317954799E-2</v>
      </c>
      <c r="O186">
        <v>4.6559328317850097E-2</v>
      </c>
      <c r="P186">
        <v>4.2389367760868601E-2</v>
      </c>
      <c r="Q186">
        <v>3.9675622458733101E-2</v>
      </c>
      <c r="R186">
        <v>3.7989770154709397E-2</v>
      </c>
      <c r="S186">
        <v>3.6887853401924402E-2</v>
      </c>
      <c r="T186">
        <v>3.6114160314566802E-2</v>
      </c>
      <c r="U186">
        <v>3.5552056537249903E-2</v>
      </c>
      <c r="V186">
        <v>3.5148238733413398E-2</v>
      </c>
      <c r="W186">
        <v>3.48780241515141E-2</v>
      </c>
      <c r="Y186">
        <f t="shared" si="16"/>
        <v>8.1858843345835233</v>
      </c>
      <c r="Z186">
        <f t="shared" si="17"/>
        <v>-4935530.5482302662</v>
      </c>
      <c r="AA186" s="77">
        <f t="shared" si="18"/>
        <v>-470693.01387019362</v>
      </c>
      <c r="AC186" s="77">
        <f t="shared" si="19"/>
        <v>-489070.92666098813</v>
      </c>
    </row>
    <row r="187" spans="1:29">
      <c r="A187" s="46">
        <v>45133</v>
      </c>
      <c r="B187">
        <v>193.73493999999999</v>
      </c>
      <c r="C187">
        <v>31.887640000000001</v>
      </c>
      <c r="D187">
        <v>13.460122999999999</v>
      </c>
      <c r="E187">
        <v>336.37365699999998</v>
      </c>
      <c r="G187">
        <f t="shared" si="14"/>
        <v>-6.5810483127101138E-3</v>
      </c>
      <c r="H187">
        <f t="shared" si="14"/>
        <v>-1.419305411124816E-2</v>
      </c>
      <c r="I187">
        <f t="shared" si="14"/>
        <v>4.3891129375266402E-3</v>
      </c>
      <c r="J187">
        <f t="shared" si="13"/>
        <v>-2.0872246841850628E-2</v>
      </c>
      <c r="K187" s="53">
        <f t="shared" si="15"/>
        <v>-37257.236328282263</v>
      </c>
      <c r="M187" s="47">
        <v>45132</v>
      </c>
      <c r="N187">
        <v>5.2475679131082698E-2</v>
      </c>
      <c r="O187">
        <v>4.6946657662591498E-2</v>
      </c>
      <c r="P187">
        <v>4.2920282426767001E-2</v>
      </c>
      <c r="Q187">
        <v>4.0251376881049801E-2</v>
      </c>
      <c r="R187">
        <v>3.8599874747606899E-2</v>
      </c>
      <c r="S187">
        <v>3.7481914794041497E-2</v>
      </c>
      <c r="T187">
        <v>3.6670661229765998E-2</v>
      </c>
      <c r="U187">
        <v>3.6090341181412897E-2</v>
      </c>
      <c r="V187">
        <v>3.5682477334199901E-2</v>
      </c>
      <c r="W187">
        <v>3.5408970231512599E-2</v>
      </c>
      <c r="Y187">
        <f t="shared" si="16"/>
        <v>8.1627705946183706</v>
      </c>
      <c r="Z187">
        <f t="shared" si="17"/>
        <v>-4464837.5343600726</v>
      </c>
      <c r="AA187" s="77">
        <f t="shared" si="18"/>
        <v>506993.07938332763</v>
      </c>
      <c r="AC187" s="77">
        <f t="shared" si="19"/>
        <v>469735.84305504535</v>
      </c>
    </row>
    <row r="188" spans="1:29">
      <c r="A188" s="46">
        <v>45134</v>
      </c>
      <c r="B188">
        <v>192.45996099999999</v>
      </c>
      <c r="C188">
        <v>31.435057</v>
      </c>
      <c r="D188">
        <v>13.519201000000001</v>
      </c>
      <c r="E188">
        <v>329.35278299999999</v>
      </c>
      <c r="G188">
        <f t="shared" si="14"/>
        <v>1.350798881228088E-2</v>
      </c>
      <c r="H188">
        <f t="shared" si="14"/>
        <v>-1.5650361314757388E-3</v>
      </c>
      <c r="I188">
        <f t="shared" si="14"/>
        <v>-3.4231608805875502E-2</v>
      </c>
      <c r="J188">
        <f t="shared" si="13"/>
        <v>2.3131360635868736E-2</v>
      </c>
      <c r="K188" s="53">
        <f t="shared" si="15"/>
        <v>842.70451079837551</v>
      </c>
      <c r="M188" s="47">
        <v>45133</v>
      </c>
      <c r="N188">
        <v>5.2258853787062097E-2</v>
      </c>
      <c r="O188">
        <v>4.6358828188813303E-2</v>
      </c>
      <c r="P188">
        <v>4.2098291495003597E-2</v>
      </c>
      <c r="Q188">
        <v>3.9375301047670903E-2</v>
      </c>
      <c r="R188">
        <v>3.7733974985359103E-2</v>
      </c>
      <c r="S188">
        <v>3.6684115531757398E-2</v>
      </c>
      <c r="T188">
        <v>3.5961778509627597E-2</v>
      </c>
      <c r="U188">
        <v>3.5450082796723202E-2</v>
      </c>
      <c r="V188">
        <v>3.5093057977002601E-2</v>
      </c>
      <c r="W188">
        <v>3.4863047158820298E-2</v>
      </c>
      <c r="Y188">
        <f t="shared" si="16"/>
        <v>8.1920110689826124</v>
      </c>
      <c r="Z188">
        <f t="shared" si="17"/>
        <v>-4971830.6137434002</v>
      </c>
      <c r="AA188" s="77">
        <f t="shared" si="18"/>
        <v>-1251772.888146841</v>
      </c>
      <c r="AC188" s="77">
        <f t="shared" si="19"/>
        <v>-1250930.1836360425</v>
      </c>
    </row>
    <row r="189" spans="1:29">
      <c r="A189" s="46">
        <v>45135</v>
      </c>
      <c r="B189">
        <v>195.059708</v>
      </c>
      <c r="C189">
        <v>31.385860000000001</v>
      </c>
      <c r="D189">
        <v>13.056417</v>
      </c>
      <c r="E189">
        <v>336.971161</v>
      </c>
      <c r="G189">
        <f t="shared" si="14"/>
        <v>3.1659690580485567E-3</v>
      </c>
      <c r="H189">
        <f t="shared" si="14"/>
        <v>3.1348193103517552E-3</v>
      </c>
      <c r="I189">
        <f t="shared" si="14"/>
        <v>-3.7707128992586769E-3</v>
      </c>
      <c r="J189">
        <f t="shared" si="13"/>
        <v>-7.2405305924680974E-3</v>
      </c>
      <c r="K189" s="53">
        <f t="shared" si="15"/>
        <v>-4710.4551233264629</v>
      </c>
      <c r="M189" s="47">
        <v>45134</v>
      </c>
      <c r="N189">
        <v>5.26787122926103E-2</v>
      </c>
      <c r="O189">
        <v>4.7447647544550699E-2</v>
      </c>
      <c r="P189">
        <v>4.3463681261566502E-2</v>
      </c>
      <c r="Q189">
        <v>4.0878793859911298E-2</v>
      </c>
      <c r="R189">
        <v>3.9262174143459803E-2</v>
      </c>
      <c r="S189">
        <v>3.8211260690581998E-2</v>
      </c>
      <c r="T189">
        <v>3.7478787873474598E-2</v>
      </c>
      <c r="U189">
        <v>3.6940620250243597E-2</v>
      </c>
      <c r="V189">
        <v>3.6548049242362698E-2</v>
      </c>
      <c r="W189">
        <v>3.6282157104869303E-2</v>
      </c>
      <c r="Y189">
        <f t="shared" si="16"/>
        <v>8.1307147601353496</v>
      </c>
      <c r="Z189">
        <f t="shared" si="17"/>
        <v>-3720057.7255965592</v>
      </c>
      <c r="AA189" s="77">
        <f t="shared" si="18"/>
        <v>302089.18667166168</v>
      </c>
      <c r="AC189" s="77">
        <f t="shared" si="19"/>
        <v>297378.73154833523</v>
      </c>
    </row>
    <row r="190" spans="1:29">
      <c r="A190" s="46">
        <v>45138</v>
      </c>
      <c r="B190">
        <v>195.67726099999999</v>
      </c>
      <c r="C190">
        <v>31.484248999999998</v>
      </c>
      <c r="D190">
        <v>13.007185</v>
      </c>
      <c r="E190">
        <v>334.53131100000002</v>
      </c>
      <c r="G190">
        <f t="shared" si="14"/>
        <v>-4.2759183960571212E-3</v>
      </c>
      <c r="H190">
        <f t="shared" si="14"/>
        <v>-1.1874985488775636E-2</v>
      </c>
      <c r="I190">
        <f t="shared" si="14"/>
        <v>1.5897059971085259E-2</v>
      </c>
      <c r="J190">
        <f t="shared" si="13"/>
        <v>1.2502357365284933E-3</v>
      </c>
      <c r="K190" s="53">
        <f t="shared" si="15"/>
        <v>996.39182278099531</v>
      </c>
      <c r="M190" s="47">
        <v>45135</v>
      </c>
      <c r="N190">
        <v>5.24495509291968E-2</v>
      </c>
      <c r="O190">
        <v>4.7087392830152799E-2</v>
      </c>
      <c r="P190">
        <v>4.2995726327682803E-2</v>
      </c>
      <c r="Q190">
        <v>4.0374588351206803E-2</v>
      </c>
      <c r="R190">
        <v>3.8762595498206001E-2</v>
      </c>
      <c r="S190">
        <v>3.7748942164764501E-2</v>
      </c>
      <c r="T190">
        <v>3.7062706208882301E-2</v>
      </c>
      <c r="U190">
        <v>3.65611243193385E-2</v>
      </c>
      <c r="V190">
        <v>3.6195949907908698E-2</v>
      </c>
      <c r="W190">
        <v>3.5952167191980598E-2</v>
      </c>
      <c r="Y190">
        <f t="shared" si="16"/>
        <v>8.1478891678069036</v>
      </c>
      <c r="Z190">
        <f t="shared" si="17"/>
        <v>-4022146.9122682209</v>
      </c>
      <c r="AA190" s="77">
        <f t="shared" si="18"/>
        <v>158160.43224444706</v>
      </c>
      <c r="AC190" s="77">
        <f t="shared" si="19"/>
        <v>159156.82406722807</v>
      </c>
    </row>
    <row r="191" spans="1:29">
      <c r="A191" s="46">
        <v>45139</v>
      </c>
      <c r="B191">
        <v>194.84056100000001</v>
      </c>
      <c r="C191">
        <v>31.110374</v>
      </c>
      <c r="D191">
        <v>13.213960999999999</v>
      </c>
      <c r="E191">
        <v>334.94955399999998</v>
      </c>
      <c r="G191">
        <f t="shared" si="14"/>
        <v>-1.5489926658546205E-2</v>
      </c>
      <c r="H191">
        <f t="shared" si="14"/>
        <v>-1.3598968626992503E-2</v>
      </c>
      <c r="I191">
        <f t="shared" si="14"/>
        <v>-2.8315960672201101E-2</v>
      </c>
      <c r="J191">
        <f t="shared" si="13"/>
        <v>-2.6282871240962957E-2</v>
      </c>
      <c r="K191" s="53">
        <f t="shared" si="15"/>
        <v>-83687.727198702763</v>
      </c>
      <c r="M191" s="47">
        <v>45138</v>
      </c>
      <c r="N191">
        <v>5.23015190164237E-2</v>
      </c>
      <c r="O191">
        <v>4.6783812474825798E-2</v>
      </c>
      <c r="P191">
        <v>4.2673822821880397E-2</v>
      </c>
      <c r="Q191">
        <v>4.0069865570796503E-2</v>
      </c>
      <c r="R191">
        <v>3.8525783493300998E-2</v>
      </c>
      <c r="S191">
        <v>3.7559332627189503E-2</v>
      </c>
      <c r="T191">
        <v>3.6888951238033298E-2</v>
      </c>
      <c r="U191">
        <v>3.6388642789284401E-2</v>
      </c>
      <c r="V191">
        <v>3.6021198349630003E-2</v>
      </c>
      <c r="W191">
        <v>3.5778575824086799E-2</v>
      </c>
      <c r="Y191">
        <f t="shared" si="16"/>
        <v>8.1566717082985871</v>
      </c>
      <c r="Z191">
        <f t="shared" si="17"/>
        <v>-4180307.344512668</v>
      </c>
      <c r="AA191" s="77">
        <f t="shared" si="18"/>
        <v>-678028.51893368177</v>
      </c>
      <c r="AC191" s="77">
        <f t="shared" si="19"/>
        <v>-761716.24613238452</v>
      </c>
    </row>
    <row r="192" spans="1:29">
      <c r="A192" s="46">
        <v>45140</v>
      </c>
      <c r="B192">
        <v>191.822495</v>
      </c>
      <c r="C192">
        <v>30.687304999999999</v>
      </c>
      <c r="D192">
        <v>12.839795000000001</v>
      </c>
      <c r="E192">
        <v>326.146118</v>
      </c>
      <c r="G192">
        <f t="shared" si="14"/>
        <v>-7.3216908162935246E-3</v>
      </c>
      <c r="H192">
        <f t="shared" si="14"/>
        <v>7.0534704823379535E-3</v>
      </c>
      <c r="I192">
        <f t="shared" si="14"/>
        <v>4.6012416864908978E-3</v>
      </c>
      <c r="J192">
        <f t="shared" si="13"/>
        <v>-2.5649485118200976E-3</v>
      </c>
      <c r="K192" s="53">
        <f t="shared" si="15"/>
        <v>1768.0728407152292</v>
      </c>
      <c r="M192" s="47">
        <v>45139</v>
      </c>
      <c r="N192">
        <v>5.2354335498300403E-2</v>
      </c>
      <c r="O192">
        <v>4.7048195969130499E-2</v>
      </c>
      <c r="P192">
        <v>4.3121457116451503E-2</v>
      </c>
      <c r="Q192">
        <v>4.0646626460794699E-2</v>
      </c>
      <c r="R192">
        <v>3.9153043068772597E-2</v>
      </c>
      <c r="S192">
        <v>3.8222926978458097E-2</v>
      </c>
      <c r="T192">
        <v>3.7597067541213801E-2</v>
      </c>
      <c r="U192">
        <v>3.71379856447899E-2</v>
      </c>
      <c r="V192">
        <v>3.6803066664848498E-2</v>
      </c>
      <c r="W192">
        <v>3.6581032658459002E-2</v>
      </c>
      <c r="Y192">
        <f t="shared" si="16"/>
        <v>8.1282960839431784</v>
      </c>
      <c r="Z192">
        <f t="shared" si="17"/>
        <v>-3502278.8255789862</v>
      </c>
      <c r="AA192" s="77">
        <f t="shared" si="18"/>
        <v>-116841.83037996572</v>
      </c>
      <c r="AC192" s="77">
        <f t="shared" si="19"/>
        <v>-115073.75753925048</v>
      </c>
    </row>
    <row r="193" spans="1:29">
      <c r="A193" s="46">
        <v>45141</v>
      </c>
      <c r="B193">
        <v>190.41802999999999</v>
      </c>
      <c r="C193">
        <v>30.903756999999999</v>
      </c>
      <c r="D193">
        <v>12.898873999999999</v>
      </c>
      <c r="E193">
        <v>325.30957000000001</v>
      </c>
      <c r="G193">
        <f t="shared" si="14"/>
        <v>-4.8020006298773232E-2</v>
      </c>
      <c r="H193">
        <f t="shared" si="14"/>
        <v>-3.502066108013957E-3</v>
      </c>
      <c r="I193">
        <f t="shared" si="14"/>
        <v>-1.6030469016132587E-2</v>
      </c>
      <c r="J193">
        <f t="shared" si="13"/>
        <v>3.4286940897558793E-3</v>
      </c>
      <c r="K193" s="53">
        <f t="shared" si="15"/>
        <v>-64123.847333163896</v>
      </c>
      <c r="M193" s="47">
        <v>45140</v>
      </c>
      <c r="N193">
        <v>5.2119300433244503E-2</v>
      </c>
      <c r="O193">
        <v>4.6577980343536697E-2</v>
      </c>
      <c r="P193">
        <v>4.2673080464604302E-2</v>
      </c>
      <c r="Q193">
        <v>4.0325919105344402E-2</v>
      </c>
      <c r="R193">
        <v>3.8973337349778203E-2</v>
      </c>
      <c r="S193">
        <v>3.8152157186128098E-2</v>
      </c>
      <c r="T193">
        <v>3.7606726868286103E-2</v>
      </c>
      <c r="U193">
        <v>3.7212995255020101E-2</v>
      </c>
      <c r="V193">
        <v>3.6934024381660803E-2</v>
      </c>
      <c r="W193">
        <v>3.6760788756340403E-2</v>
      </c>
      <c r="Y193">
        <f t="shared" si="16"/>
        <v>8.1301368403458554</v>
      </c>
      <c r="Z193">
        <f t="shared" si="17"/>
        <v>-3385436.9951990205</v>
      </c>
      <c r="AA193" s="77">
        <f t="shared" si="18"/>
        <v>-954757.05540698534</v>
      </c>
      <c r="AC193" s="77">
        <f t="shared" si="19"/>
        <v>-1018880.9027401493</v>
      </c>
    </row>
    <row r="194" spans="1:29">
      <c r="A194" s="46">
        <v>45142</v>
      </c>
      <c r="B194">
        <v>181.27415500000001</v>
      </c>
      <c r="C194">
        <v>30.795529999999999</v>
      </c>
      <c r="D194">
        <v>12.692099000000001</v>
      </c>
      <c r="E194">
        <v>326.42495700000001</v>
      </c>
      <c r="G194">
        <f t="shared" si="14"/>
        <v>-1.7253816463797755E-2</v>
      </c>
      <c r="H194">
        <f t="shared" si="14"/>
        <v>1.8530351645190013E-2</v>
      </c>
      <c r="I194">
        <f t="shared" si="14"/>
        <v>3.8788698386293952E-3</v>
      </c>
      <c r="J194">
        <f t="shared" si="13"/>
        <v>7.1083504806894737E-3</v>
      </c>
      <c r="K194" s="53">
        <f t="shared" si="15"/>
        <v>12263.755500711126</v>
      </c>
      <c r="M194" s="47">
        <v>45141</v>
      </c>
      <c r="N194">
        <v>5.2198638794301297E-2</v>
      </c>
      <c r="O194">
        <v>4.6715574894027903E-2</v>
      </c>
      <c r="P194">
        <v>4.3047468193716097E-2</v>
      </c>
      <c r="Q194">
        <v>4.0903905024980897E-2</v>
      </c>
      <c r="R194">
        <v>3.9664997118620801E-2</v>
      </c>
      <c r="S194">
        <v>3.8962185006015802E-2</v>
      </c>
      <c r="T194">
        <v>3.85365618188842E-2</v>
      </c>
      <c r="U194">
        <v>3.8240866823903E-2</v>
      </c>
      <c r="V194">
        <v>3.8039155362378903E-2</v>
      </c>
      <c r="W194">
        <v>3.79270925403693E-2</v>
      </c>
      <c r="Y194">
        <f t="shared" si="16"/>
        <v>8.0939672001749532</v>
      </c>
      <c r="Z194">
        <f t="shared" si="17"/>
        <v>-2430679.9397920351</v>
      </c>
      <c r="AA194" s="77">
        <f t="shared" si="18"/>
        <v>1041130.83003608</v>
      </c>
      <c r="AC194" s="77">
        <f t="shared" si="19"/>
        <v>1053394.585536791</v>
      </c>
    </row>
    <row r="195" spans="1:29">
      <c r="A195" s="46">
        <v>45145</v>
      </c>
      <c r="B195">
        <v>178.14648399999999</v>
      </c>
      <c r="C195">
        <v>31.366181999999998</v>
      </c>
      <c r="D195">
        <v>12.74133</v>
      </c>
      <c r="E195">
        <v>328.74529999999999</v>
      </c>
      <c r="G195">
        <f t="shared" si="14"/>
        <v>5.3116905748193943E-3</v>
      </c>
      <c r="H195">
        <f t="shared" si="14"/>
        <v>-1.9134238269739035E-2</v>
      </c>
      <c r="I195">
        <f t="shared" si="14"/>
        <v>-4.6367215981376608E-3</v>
      </c>
      <c r="J195">
        <f t="shared" si="13"/>
        <v>-1.229892260056642E-2</v>
      </c>
      <c r="K195" s="53">
        <f t="shared" si="15"/>
        <v>-30758.19189362372</v>
      </c>
      <c r="M195" s="47">
        <v>45142</v>
      </c>
      <c r="N195">
        <v>5.1785270789485097E-2</v>
      </c>
      <c r="O195">
        <v>4.58527760399964E-2</v>
      </c>
      <c r="P195">
        <v>4.19470180246913E-2</v>
      </c>
      <c r="Q195">
        <v>3.96720677526817E-2</v>
      </c>
      <c r="R195">
        <v>3.8413865886278903E-2</v>
      </c>
      <c r="S195">
        <v>3.7674564900116801E-2</v>
      </c>
      <c r="T195">
        <v>3.7221579473377502E-2</v>
      </c>
      <c r="U195">
        <v>3.69491703705725E-2</v>
      </c>
      <c r="V195">
        <v>3.6796616333857703E-2</v>
      </c>
      <c r="W195">
        <v>3.6727847623228102E-2</v>
      </c>
      <c r="Y195">
        <f t="shared" si="16"/>
        <v>8.14527063839693</v>
      </c>
      <c r="Z195">
        <f t="shared" si="17"/>
        <v>-3471810.7698281151</v>
      </c>
      <c r="AA195" s="77">
        <f t="shared" si="18"/>
        <v>-29763.906168655958</v>
      </c>
      <c r="AC195" s="77">
        <f t="shared" si="19"/>
        <v>-60522.098062279678</v>
      </c>
    </row>
    <row r="196" spans="1:29">
      <c r="A196" s="46">
        <v>45146</v>
      </c>
      <c r="B196">
        <v>179.09274300000001</v>
      </c>
      <c r="C196">
        <v>30.766013999999998</v>
      </c>
      <c r="D196">
        <v>12.682252</v>
      </c>
      <c r="E196">
        <v>324.70208700000001</v>
      </c>
      <c r="G196">
        <f t="shared" si="14"/>
        <v>-8.9543159211091794E-3</v>
      </c>
      <c r="H196">
        <f t="shared" si="14"/>
        <v>-1.311157824994813E-2</v>
      </c>
      <c r="I196">
        <f t="shared" si="14"/>
        <v>-1.1646038889623123E-2</v>
      </c>
      <c r="J196">
        <f t="shared" si="14"/>
        <v>-1.1715871724594096E-2</v>
      </c>
      <c r="K196" s="53">
        <f t="shared" si="15"/>
        <v>-45427.804785274529</v>
      </c>
      <c r="M196" s="47">
        <v>45145</v>
      </c>
      <c r="N196">
        <v>5.1685093834160603E-2</v>
      </c>
      <c r="O196">
        <v>4.5503746971007501E-2</v>
      </c>
      <c r="P196">
        <v>4.1602362859762897E-2</v>
      </c>
      <c r="Q196">
        <v>3.9381939986200799E-2</v>
      </c>
      <c r="R196">
        <v>3.8190439569744002E-2</v>
      </c>
      <c r="S196">
        <v>3.7527108146792103E-2</v>
      </c>
      <c r="T196">
        <v>3.71455312156527E-2</v>
      </c>
      <c r="U196">
        <v>3.6931006046873001E-2</v>
      </c>
      <c r="V196">
        <v>3.6825271910841603E-2</v>
      </c>
      <c r="W196">
        <v>3.67958641572649E-2</v>
      </c>
      <c r="Y196">
        <f t="shared" si="16"/>
        <v>8.1493967018509235</v>
      </c>
      <c r="Z196">
        <f t="shared" si="17"/>
        <v>-3442046.8636594592</v>
      </c>
      <c r="AA196" s="77">
        <f t="shared" si="18"/>
        <v>466353.99211905617</v>
      </c>
      <c r="AC196" s="77">
        <f t="shared" si="19"/>
        <v>420926.18733378162</v>
      </c>
    </row>
    <row r="197" spans="1:29">
      <c r="A197" s="46">
        <v>45147</v>
      </c>
      <c r="B197">
        <v>177.48909</v>
      </c>
      <c r="C197">
        <v>30.362622999999999</v>
      </c>
      <c r="D197">
        <v>12.534554</v>
      </c>
      <c r="E197">
        <v>320.897919</v>
      </c>
      <c r="G197">
        <f t="shared" ref="G197:J253" si="20">B198/B197-1</f>
        <v>-1.2346223646760857E-3</v>
      </c>
      <c r="H197">
        <f t="shared" si="20"/>
        <v>2.5923649613539546E-3</v>
      </c>
      <c r="I197">
        <f t="shared" si="20"/>
        <v>-4.4776064629024726E-2</v>
      </c>
      <c r="J197">
        <f t="shared" si="20"/>
        <v>2.1721923350956907E-3</v>
      </c>
      <c r="K197" s="53">
        <f t="shared" ref="K197:K253" si="21">1000000*((1+G197-1)+(1+H197-1)+(1+I197-1)+(1+J197-1))</f>
        <v>-41246.129697251163</v>
      </c>
      <c r="M197" s="47">
        <v>45146</v>
      </c>
      <c r="N197">
        <v>5.1709777281893299E-2</v>
      </c>
      <c r="O197">
        <v>4.5440431735889998E-2</v>
      </c>
      <c r="P197">
        <v>4.1424402976155697E-2</v>
      </c>
      <c r="Q197">
        <v>3.9101074362767899E-2</v>
      </c>
      <c r="R197">
        <v>3.7818238325234302E-2</v>
      </c>
      <c r="S197">
        <v>3.7094021715339598E-2</v>
      </c>
      <c r="T197">
        <v>3.6669470777860397E-2</v>
      </c>
      <c r="U197">
        <v>3.6418209769776201E-2</v>
      </c>
      <c r="V197">
        <v>3.6282831504178999E-2</v>
      </c>
      <c r="W197">
        <v>3.6234020112404002E-2</v>
      </c>
      <c r="Y197">
        <f t="shared" ref="Y197:Y254" si="22">EXP(-N$3*N197)+EXP(-O$3*O197)+EXP(-P$3*P197)+EXP(-Q$3*Q197)+EXP(-R$3*R197)+EXP(-S$3*S197)+EXP(-T$3*T197)+EXP(-U$3*U197)+EXP(-V$3*V197)+EXP(-W$3*W197)</f>
        <v>8.1675827731434225</v>
      </c>
      <c r="Z197">
        <f t="shared" ref="Z197:Z254" si="23">100*1000000*(1-EXP(-W$3*W197)-0.042*Y197)</f>
        <v>-3908400.8557785153</v>
      </c>
      <c r="AA197" s="77">
        <f t="shared" ref="AA197:AA253" si="24">Z197-Z198</f>
        <v>48917.747444537934</v>
      </c>
      <c r="AC197" s="77">
        <f t="shared" ref="AC197:AC253" si="25">K197+AA197</f>
        <v>7671.6177472867712</v>
      </c>
    </row>
    <row r="198" spans="1:29">
      <c r="A198" s="46">
        <v>45148</v>
      </c>
      <c r="B198">
        <v>177.269958</v>
      </c>
      <c r="C198">
        <v>30.441334000000001</v>
      </c>
      <c r="D198">
        <v>11.973305999999999</v>
      </c>
      <c r="E198">
        <v>321.59497099999999</v>
      </c>
      <c r="G198">
        <f t="shared" si="20"/>
        <v>3.3759245320075237E-4</v>
      </c>
      <c r="H198">
        <f t="shared" si="20"/>
        <v>1.1312184939070047E-2</v>
      </c>
      <c r="I198">
        <f t="shared" si="20"/>
        <v>-1.6447420620502307E-3</v>
      </c>
      <c r="J198">
        <f t="shared" si="20"/>
        <v>-5.9454225731657706E-3</v>
      </c>
      <c r="K198" s="53">
        <f t="shared" si="21"/>
        <v>4059.6127570547978</v>
      </c>
      <c r="M198" s="47">
        <v>45147</v>
      </c>
      <c r="N198">
        <v>5.1835536686771898E-2</v>
      </c>
      <c r="O198">
        <v>4.5733120872849101E-2</v>
      </c>
      <c r="P198">
        <v>4.1719488523240401E-2</v>
      </c>
      <c r="Q198">
        <v>3.9347927558764699E-2</v>
      </c>
      <c r="R198">
        <v>3.8007069948348397E-2</v>
      </c>
      <c r="S198">
        <v>3.7219771693471099E-2</v>
      </c>
      <c r="T198">
        <v>3.6731724814479602E-2</v>
      </c>
      <c r="U198">
        <v>3.6420480528367397E-2</v>
      </c>
      <c r="V198">
        <v>3.6233394272539098E-2</v>
      </c>
      <c r="W198">
        <v>3.6145223125269001E-2</v>
      </c>
      <c r="Y198">
        <f t="shared" si="22"/>
        <v>8.1645074283572772</v>
      </c>
      <c r="Z198">
        <f t="shared" si="23"/>
        <v>-3957318.6032230533</v>
      </c>
      <c r="AA198" s="77">
        <f t="shared" si="24"/>
        <v>-651915.14734713174</v>
      </c>
      <c r="AC198" s="77">
        <f t="shared" si="25"/>
        <v>-647855.53459007689</v>
      </c>
    </row>
    <row r="199" spans="1:29">
      <c r="A199" s="46">
        <v>45149</v>
      </c>
      <c r="B199">
        <v>177.329803</v>
      </c>
      <c r="C199">
        <v>30.785692000000001</v>
      </c>
      <c r="D199">
        <v>11.953613000000001</v>
      </c>
      <c r="E199">
        <v>319.682953</v>
      </c>
      <c r="G199">
        <f t="shared" si="20"/>
        <v>9.393119328057864E-3</v>
      </c>
      <c r="H199">
        <f t="shared" si="20"/>
        <v>-1.1505279790364975E-2</v>
      </c>
      <c r="I199">
        <f t="shared" si="20"/>
        <v>4.9422714287303826E-3</v>
      </c>
      <c r="J199">
        <f t="shared" si="20"/>
        <v>9.4389956414098197E-3</v>
      </c>
      <c r="K199" s="53">
        <f t="shared" si="21"/>
        <v>12269.106607833091</v>
      </c>
      <c r="M199" s="47">
        <v>45148</v>
      </c>
      <c r="N199">
        <v>5.1831075947153603E-2</v>
      </c>
      <c r="O199">
        <v>4.5953176887846302E-2</v>
      </c>
      <c r="P199">
        <v>4.2145780896176897E-2</v>
      </c>
      <c r="Q199">
        <v>3.9941989714919197E-2</v>
      </c>
      <c r="R199">
        <v>3.8681249728506603E-2</v>
      </c>
      <c r="S199">
        <v>3.7919349155348898E-2</v>
      </c>
      <c r="T199">
        <v>3.74442921811085E-2</v>
      </c>
      <c r="U199">
        <v>3.7156872823703301E-2</v>
      </c>
      <c r="V199">
        <v>3.6993417939696301E-2</v>
      </c>
      <c r="W199">
        <v>3.6914059263585597E-2</v>
      </c>
      <c r="Y199">
        <f t="shared" si="22"/>
        <v>8.1363292046730145</v>
      </c>
      <c r="Z199">
        <f t="shared" si="23"/>
        <v>-3305403.4558759215</v>
      </c>
      <c r="AA199" s="77">
        <f t="shared" si="24"/>
        <v>-722167.41545312339</v>
      </c>
      <c r="AC199" s="77">
        <f t="shared" si="25"/>
        <v>-709898.30884529033</v>
      </c>
    </row>
    <row r="200" spans="1:29">
      <c r="A200" s="46">
        <v>45152</v>
      </c>
      <c r="B200">
        <v>178.99548300000001</v>
      </c>
      <c r="C200">
        <v>30.431494000000001</v>
      </c>
      <c r="D200">
        <v>12.012691</v>
      </c>
      <c r="E200">
        <v>322.70043900000002</v>
      </c>
      <c r="G200">
        <f t="shared" si="20"/>
        <v>-1.120031615546413E-2</v>
      </c>
      <c r="H200">
        <f t="shared" si="20"/>
        <v>-3.2007728572248317E-2</v>
      </c>
      <c r="I200">
        <f t="shared" si="20"/>
        <v>-1.8032762184593043E-2</v>
      </c>
      <c r="J200">
        <f t="shared" si="20"/>
        <v>-6.7277596731128986E-3</v>
      </c>
      <c r="K200" s="53">
        <f t="shared" si="21"/>
        <v>-67968.56658541839</v>
      </c>
      <c r="M200" s="47">
        <v>45149</v>
      </c>
      <c r="N200">
        <v>5.2154018329125001E-2</v>
      </c>
      <c r="O200">
        <v>4.6656519695327699E-2</v>
      </c>
      <c r="P200">
        <v>4.3067672744305702E-2</v>
      </c>
      <c r="Q200">
        <v>4.0905665196094898E-2</v>
      </c>
      <c r="R200">
        <v>3.9681784749928402E-2</v>
      </c>
      <c r="S200">
        <v>3.8918781566873298E-2</v>
      </c>
      <c r="T200">
        <v>3.84094406768834E-2</v>
      </c>
      <c r="U200">
        <v>3.8075710158024703E-2</v>
      </c>
      <c r="V200">
        <v>3.7861638339971103E-2</v>
      </c>
      <c r="W200">
        <v>3.7731120424451398E-2</v>
      </c>
      <c r="Y200">
        <f t="shared" si="22"/>
        <v>8.0983265069143293</v>
      </c>
      <c r="Z200">
        <f t="shared" si="23"/>
        <v>-2583236.0404227981</v>
      </c>
      <c r="AA200" s="77">
        <f t="shared" si="24"/>
        <v>-133521.21768180327</v>
      </c>
      <c r="AC200" s="77">
        <f t="shared" si="25"/>
        <v>-201489.78426722166</v>
      </c>
    </row>
    <row r="201" spans="1:29">
      <c r="A201" s="46">
        <v>45153</v>
      </c>
      <c r="B201">
        <v>176.99067700000001</v>
      </c>
      <c r="C201">
        <v>29.457450999999999</v>
      </c>
      <c r="D201">
        <v>11.796068999999999</v>
      </c>
      <c r="E201">
        <v>320.52938799999998</v>
      </c>
      <c r="G201">
        <f t="shared" si="20"/>
        <v>-4.9591086653676397E-3</v>
      </c>
      <c r="H201">
        <f t="shared" si="20"/>
        <v>-2.1710126921708151E-2</v>
      </c>
      <c r="I201">
        <f t="shared" si="20"/>
        <v>-1.4190235747179814E-2</v>
      </c>
      <c r="J201">
        <f t="shared" si="20"/>
        <v>-2.4284231934451617E-3</v>
      </c>
      <c r="K201" s="53">
        <f t="shared" si="21"/>
        <v>-43287.894527700766</v>
      </c>
      <c r="M201" s="47">
        <v>45152</v>
      </c>
      <c r="N201">
        <v>5.2480059706671002E-2</v>
      </c>
      <c r="O201">
        <v>4.7202630093021197E-2</v>
      </c>
      <c r="P201">
        <v>4.3613408492296203E-2</v>
      </c>
      <c r="Q201">
        <v>4.1379831709624698E-2</v>
      </c>
      <c r="R201">
        <v>4.00529192294313E-2</v>
      </c>
      <c r="S201">
        <v>3.9220232155957498E-2</v>
      </c>
      <c r="T201">
        <v>3.8661266518484297E-2</v>
      </c>
      <c r="U201">
        <v>3.8274579523100198E-2</v>
      </c>
      <c r="V201">
        <v>3.8013416873886999E-2</v>
      </c>
      <c r="W201">
        <v>3.78546411291667E-2</v>
      </c>
      <c r="Y201">
        <f t="shared" si="22"/>
        <v>8.0866895945262378</v>
      </c>
      <c r="Z201">
        <f t="shared" si="23"/>
        <v>-2449714.8227409949</v>
      </c>
      <c r="AA201" s="77">
        <f t="shared" si="24"/>
        <v>-328321.96442240104</v>
      </c>
      <c r="AC201" s="77">
        <f t="shared" si="25"/>
        <v>-371609.85895010183</v>
      </c>
    </row>
    <row r="202" spans="1:29">
      <c r="A202" s="46">
        <v>45154</v>
      </c>
      <c r="B202">
        <v>176.11296100000001</v>
      </c>
      <c r="C202">
        <v>28.817926</v>
      </c>
      <c r="D202">
        <v>11.628679999999999</v>
      </c>
      <c r="E202">
        <v>319.75100700000002</v>
      </c>
      <c r="G202">
        <f t="shared" si="20"/>
        <v>-1.4555084335899693E-2</v>
      </c>
      <c r="H202">
        <f t="shared" si="20"/>
        <v>-3.41384733932526E-4</v>
      </c>
      <c r="I202">
        <f t="shared" si="20"/>
        <v>1.6934854170895797E-3</v>
      </c>
      <c r="J202">
        <f t="shared" si="20"/>
        <v>-1.0986198395303348E-2</v>
      </c>
      <c r="K202" s="53">
        <f t="shared" si="21"/>
        <v>-24189.182048045986</v>
      </c>
      <c r="M202" s="47">
        <v>45153</v>
      </c>
      <c r="N202">
        <v>5.2346198145956598E-2</v>
      </c>
      <c r="O202">
        <v>4.7136601509001098E-2</v>
      </c>
      <c r="P202">
        <v>4.3687758604988199E-2</v>
      </c>
      <c r="Q202">
        <v>4.1586687735299201E-2</v>
      </c>
      <c r="R202">
        <v>4.0369523365470901E-2</v>
      </c>
      <c r="S202">
        <v>3.9591592151357199E-2</v>
      </c>
      <c r="T202">
        <v>3.90518071837909E-2</v>
      </c>
      <c r="U202">
        <v>3.8672086565254997E-2</v>
      </c>
      <c r="V202">
        <v>3.84126675722355E-2</v>
      </c>
      <c r="W202">
        <v>3.8252707900949499E-2</v>
      </c>
      <c r="Y202">
        <f t="shared" si="22"/>
        <v>8.073297843055343</v>
      </c>
      <c r="Z202">
        <f t="shared" si="23"/>
        <v>-2121392.8583185938</v>
      </c>
      <c r="AA202" s="77">
        <f t="shared" si="24"/>
        <v>-300229.74244885985</v>
      </c>
      <c r="AC202" s="77">
        <f t="shared" si="25"/>
        <v>-324418.92449690582</v>
      </c>
    </row>
    <row r="203" spans="1:29">
      <c r="A203" s="46">
        <v>45155</v>
      </c>
      <c r="B203">
        <v>173.549622</v>
      </c>
      <c r="C203">
        <v>28.808088000000001</v>
      </c>
      <c r="D203">
        <v>11.648372999999999</v>
      </c>
      <c r="E203">
        <v>316.238159</v>
      </c>
      <c r="G203">
        <f t="shared" si="20"/>
        <v>2.8160418580456259E-3</v>
      </c>
      <c r="H203">
        <f t="shared" si="20"/>
        <v>-5.8060430806793351E-3</v>
      </c>
      <c r="I203">
        <f t="shared" si="20"/>
        <v>1.0989002498460465E-2</v>
      </c>
      <c r="J203">
        <f t="shared" si="20"/>
        <v>-1.2623397545139525E-3</v>
      </c>
      <c r="K203" s="53">
        <f t="shared" si="21"/>
        <v>6736.6615213128034</v>
      </c>
      <c r="M203" s="47">
        <v>45154</v>
      </c>
      <c r="N203">
        <v>5.2509960980869498E-2</v>
      </c>
      <c r="O203">
        <v>4.7375430094597E-2</v>
      </c>
      <c r="P203">
        <v>4.3943236553390302E-2</v>
      </c>
      <c r="Q203">
        <v>4.1876191090621503E-2</v>
      </c>
      <c r="R203">
        <v>4.0661457898131199E-2</v>
      </c>
      <c r="S203">
        <v>3.9888948922980297E-2</v>
      </c>
      <c r="T203">
        <v>3.9366825335697402E-2</v>
      </c>
      <c r="U203">
        <v>3.9009019395602897E-2</v>
      </c>
      <c r="V203">
        <v>3.87667661196043E-2</v>
      </c>
      <c r="W203">
        <v>3.8612266183564899E-2</v>
      </c>
      <c r="Y203">
        <f t="shared" si="22"/>
        <v>8.0601067205999257</v>
      </c>
      <c r="Z203">
        <f t="shared" si="23"/>
        <v>-1821163.115869734</v>
      </c>
      <c r="AA203" s="77">
        <f t="shared" si="24"/>
        <v>-508757.64675565879</v>
      </c>
      <c r="AC203" s="77">
        <f t="shared" si="25"/>
        <v>-502020.98523434601</v>
      </c>
    </row>
    <row r="204" spans="1:29">
      <c r="A204" s="46">
        <v>45156</v>
      </c>
      <c r="B204">
        <v>174.03834499999999</v>
      </c>
      <c r="C204">
        <v>28.640827000000002</v>
      </c>
      <c r="D204">
        <v>11.776377</v>
      </c>
      <c r="E204">
        <v>315.83895899999999</v>
      </c>
      <c r="G204">
        <f t="shared" si="20"/>
        <v>7.7367835231942905E-3</v>
      </c>
      <c r="H204">
        <f t="shared" si="20"/>
        <v>1.3741223324312823E-3</v>
      </c>
      <c r="I204">
        <f t="shared" si="20"/>
        <v>8.3608057045037043E-4</v>
      </c>
      <c r="J204">
        <f t="shared" si="20"/>
        <v>1.7062708213903433E-2</v>
      </c>
      <c r="K204" s="53">
        <f t="shared" si="21"/>
        <v>27009.694639979374</v>
      </c>
      <c r="M204" s="47">
        <v>45155</v>
      </c>
      <c r="N204">
        <v>5.2346366601481398E-2</v>
      </c>
      <c r="O204">
        <v>4.7285248451746399E-2</v>
      </c>
      <c r="P204">
        <v>4.4082403417723702E-2</v>
      </c>
      <c r="Q204">
        <v>4.2208281637333998E-2</v>
      </c>
      <c r="R204">
        <v>4.1069284936535097E-2</v>
      </c>
      <c r="S204">
        <v>4.03742030042143E-2</v>
      </c>
      <c r="T204">
        <v>3.9925159109640798E-2</v>
      </c>
      <c r="U204">
        <v>3.9606581887652502E-2</v>
      </c>
      <c r="V204">
        <v>3.9382295624242697E-2</v>
      </c>
      <c r="W204">
        <v>3.9240848409086697E-2</v>
      </c>
      <c r="Y204">
        <f t="shared" si="22"/>
        <v>8.0403785415508189</v>
      </c>
      <c r="Z204">
        <f t="shared" si="23"/>
        <v>-1312405.4691140752</v>
      </c>
      <c r="AA204" s="77">
        <f t="shared" si="24"/>
        <v>452264.97738915519</v>
      </c>
      <c r="AC204" s="77">
        <f t="shared" si="25"/>
        <v>479274.67202913458</v>
      </c>
    </row>
    <row r="205" spans="1:29">
      <c r="A205" s="46">
        <v>45159</v>
      </c>
      <c r="B205">
        <v>175.38484199999999</v>
      </c>
      <c r="C205">
        <v>28.680183</v>
      </c>
      <c r="D205">
        <v>11.786223</v>
      </c>
      <c r="E205">
        <v>321.228027</v>
      </c>
      <c r="G205">
        <f t="shared" si="20"/>
        <v>7.9048906632421811E-3</v>
      </c>
      <c r="H205">
        <f t="shared" si="20"/>
        <v>-2.4356748351291868E-2</v>
      </c>
      <c r="I205">
        <f t="shared" si="20"/>
        <v>-8.3542454609928374E-3</v>
      </c>
      <c r="J205">
        <f t="shared" si="20"/>
        <v>1.8018259658270086E-3</v>
      </c>
      <c r="K205" s="53">
        <f t="shared" si="21"/>
        <v>-23004.277183215516</v>
      </c>
      <c r="M205" s="47">
        <v>45156</v>
      </c>
      <c r="N205">
        <v>5.2170206128658102E-2</v>
      </c>
      <c r="O205">
        <v>4.7008882090565203E-2</v>
      </c>
      <c r="P205">
        <v>4.3668802593108902E-2</v>
      </c>
      <c r="Q205">
        <v>4.1722893834466701E-2</v>
      </c>
      <c r="R205">
        <v>4.05417709221381E-2</v>
      </c>
      <c r="S205">
        <v>3.9822799291227597E-2</v>
      </c>
      <c r="T205">
        <v>3.9365038798404701E-2</v>
      </c>
      <c r="U205">
        <v>3.9045804248526397E-2</v>
      </c>
      <c r="V205">
        <v>3.8829553342691302E-2</v>
      </c>
      <c r="W205">
        <v>3.8706467328650698E-2</v>
      </c>
      <c r="Y205">
        <f t="shared" si="22"/>
        <v>8.0618935040756625</v>
      </c>
      <c r="Z205">
        <f t="shared" si="23"/>
        <v>-1764670.4465032304</v>
      </c>
      <c r="AA205" s="77">
        <f t="shared" si="24"/>
        <v>-739321.7028737464</v>
      </c>
      <c r="AC205" s="77">
        <f t="shared" si="25"/>
        <v>-762325.98005696188</v>
      </c>
    </row>
    <row r="206" spans="1:29">
      <c r="A206" s="46">
        <v>45160</v>
      </c>
      <c r="B206">
        <v>176.77124000000001</v>
      </c>
      <c r="C206">
        <v>27.981627</v>
      </c>
      <c r="D206">
        <v>11.687758000000001</v>
      </c>
      <c r="E206">
        <v>321.80682400000001</v>
      </c>
      <c r="G206">
        <f t="shared" si="20"/>
        <v>2.1948955044949647E-2</v>
      </c>
      <c r="H206">
        <f t="shared" si="20"/>
        <v>3.5165932274061618E-4</v>
      </c>
      <c r="I206">
        <f t="shared" si="20"/>
        <v>7.5822069553459492E-3</v>
      </c>
      <c r="J206">
        <f t="shared" si="20"/>
        <v>1.4079322320399212E-2</v>
      </c>
      <c r="K206" s="53">
        <f t="shared" si="21"/>
        <v>43962.143643435425</v>
      </c>
      <c r="M206" s="47">
        <v>45159</v>
      </c>
      <c r="N206">
        <v>5.2481112347223302E-2</v>
      </c>
      <c r="O206">
        <v>4.7472979887821301E-2</v>
      </c>
      <c r="P206">
        <v>4.4277903230398701E-2</v>
      </c>
      <c r="Q206">
        <v>4.2413557953051802E-2</v>
      </c>
      <c r="R206">
        <v>4.1289798751333498E-2</v>
      </c>
      <c r="S206">
        <v>4.0636135245351798E-2</v>
      </c>
      <c r="T206">
        <v>4.0227393775839698E-2</v>
      </c>
      <c r="U206">
        <v>3.9930549099576003E-2</v>
      </c>
      <c r="V206">
        <v>3.9719193536347203E-2</v>
      </c>
      <c r="W206">
        <v>3.9593159102598398E-2</v>
      </c>
      <c r="Y206">
        <f t="shared" si="22"/>
        <v>8.0285892911079344</v>
      </c>
      <c r="Z206">
        <f t="shared" si="23"/>
        <v>-1025348.743629484</v>
      </c>
      <c r="AA206" s="77">
        <f t="shared" si="24"/>
        <v>99204.204934760695</v>
      </c>
      <c r="AC206" s="77">
        <f t="shared" si="25"/>
        <v>143166.34857819614</v>
      </c>
    </row>
    <row r="207" spans="1:29">
      <c r="A207" s="46">
        <v>45161</v>
      </c>
      <c r="B207">
        <v>180.651184</v>
      </c>
      <c r="C207">
        <v>27.991467</v>
      </c>
      <c r="D207">
        <v>11.776377</v>
      </c>
      <c r="E207">
        <v>326.33764600000001</v>
      </c>
      <c r="G207">
        <f t="shared" si="20"/>
        <v>-2.6170528724572262E-2</v>
      </c>
      <c r="H207">
        <f t="shared" si="20"/>
        <v>5.9753567042413192E-3</v>
      </c>
      <c r="I207">
        <f t="shared" si="20"/>
        <v>-1.7558626052817439E-2</v>
      </c>
      <c r="J207">
        <f t="shared" si="20"/>
        <v>-2.1498429880811298E-2</v>
      </c>
      <c r="K207" s="53">
        <f t="shared" si="21"/>
        <v>-59252.227953959678</v>
      </c>
      <c r="M207" s="47">
        <v>45160</v>
      </c>
      <c r="N207">
        <v>5.2712028527262401E-2</v>
      </c>
      <c r="O207">
        <v>4.7827138420694498E-2</v>
      </c>
      <c r="P207">
        <v>4.4600230783488702E-2</v>
      </c>
      <c r="Q207">
        <v>4.2639455333977803E-2</v>
      </c>
      <c r="R207">
        <v>4.14379191135665E-2</v>
      </c>
      <c r="S207">
        <v>4.0684632820179298E-2</v>
      </c>
      <c r="T207">
        <v>4.0186405623253402E-2</v>
      </c>
      <c r="U207">
        <v>3.9841269262848103E-2</v>
      </c>
      <c r="V207">
        <v>3.9601004573025199E-2</v>
      </c>
      <c r="W207">
        <v>3.9440911880048599E-2</v>
      </c>
      <c r="Y207">
        <f t="shared" si="22"/>
        <v>8.0277930414143839</v>
      </c>
      <c r="Z207">
        <f t="shared" si="23"/>
        <v>-1124552.9485642447</v>
      </c>
      <c r="AA207" s="77">
        <f t="shared" si="24"/>
        <v>1080675.3249031354</v>
      </c>
      <c r="AC207" s="77">
        <f t="shared" si="25"/>
        <v>1021423.0969491757</v>
      </c>
    </row>
    <row r="208" spans="1:29">
      <c r="A208" s="46">
        <v>45162</v>
      </c>
      <c r="B208">
        <v>175.92344700000001</v>
      </c>
      <c r="C208">
        <v>28.158726000000001</v>
      </c>
      <c r="D208">
        <v>11.569599999999999</v>
      </c>
      <c r="E208">
        <v>319.32189899999997</v>
      </c>
      <c r="G208">
        <f t="shared" si="20"/>
        <v>1.2643158361943518E-2</v>
      </c>
      <c r="H208">
        <f t="shared" si="20"/>
        <v>-4.1929098638908702E-3</v>
      </c>
      <c r="I208">
        <f t="shared" si="20"/>
        <v>1.3617065412806051E-2</v>
      </c>
      <c r="J208">
        <f t="shared" si="20"/>
        <v>9.4071437299074745E-3</v>
      </c>
      <c r="K208" s="53">
        <f t="shared" si="21"/>
        <v>31474.457640766173</v>
      </c>
      <c r="M208" s="47">
        <v>45161</v>
      </c>
      <c r="N208">
        <v>5.2289806314240399E-2</v>
      </c>
      <c r="O208">
        <v>4.7000650731886702E-2</v>
      </c>
      <c r="P208">
        <v>4.3592204872205102E-2</v>
      </c>
      <c r="Q208">
        <v>4.15457783611035E-2</v>
      </c>
      <c r="R208">
        <v>4.0273229378682197E-2</v>
      </c>
      <c r="S208">
        <v>3.9472495356618398E-2</v>
      </c>
      <c r="T208">
        <v>3.8945027172648902E-2</v>
      </c>
      <c r="U208">
        <v>3.8576794307312402E-2</v>
      </c>
      <c r="V208">
        <v>3.83205919518326E-2</v>
      </c>
      <c r="W208">
        <v>3.8154683708428498E-2</v>
      </c>
      <c r="Y208">
        <f t="shared" si="22"/>
        <v>8.0773304284043803</v>
      </c>
      <c r="Z208">
        <f t="shared" si="23"/>
        <v>-2205228.2734673801</v>
      </c>
      <c r="AA208" s="77">
        <f t="shared" si="24"/>
        <v>-343041.16798581369</v>
      </c>
      <c r="AC208" s="77">
        <f t="shared" si="25"/>
        <v>-311566.71034504753</v>
      </c>
    </row>
    <row r="209" spans="1:29">
      <c r="A209" s="46">
        <v>45163</v>
      </c>
      <c r="B209">
        <v>178.14767499999999</v>
      </c>
      <c r="C209">
        <v>28.040659000000002</v>
      </c>
      <c r="D209">
        <v>11.727143999999999</v>
      </c>
      <c r="E209">
        <v>322.325806</v>
      </c>
      <c r="G209">
        <f t="shared" si="20"/>
        <v>8.8460991702530301E-3</v>
      </c>
      <c r="H209">
        <f t="shared" si="20"/>
        <v>9.1228241105174579E-3</v>
      </c>
      <c r="I209">
        <f t="shared" si="20"/>
        <v>-8.3959061132021784E-4</v>
      </c>
      <c r="J209">
        <f t="shared" si="20"/>
        <v>2.2292226890452405E-3</v>
      </c>
      <c r="K209" s="53">
        <f t="shared" si="21"/>
        <v>19358.555358495512</v>
      </c>
      <c r="M209" s="47">
        <v>45162</v>
      </c>
      <c r="N209">
        <v>5.2811224794515201E-2</v>
      </c>
      <c r="O209">
        <v>4.7624318589133997E-2</v>
      </c>
      <c r="P209">
        <v>4.41070577031593E-2</v>
      </c>
      <c r="Q209">
        <v>4.2002332689979702E-2</v>
      </c>
      <c r="R209">
        <v>4.0708204125791701E-2</v>
      </c>
      <c r="S209">
        <v>3.9879585822222098E-2</v>
      </c>
      <c r="T209">
        <v>3.9330831002294397E-2</v>
      </c>
      <c r="U209">
        <v>3.8961219941230203E-2</v>
      </c>
      <c r="V209">
        <v>3.8711997483895602E-2</v>
      </c>
      <c r="W209">
        <v>3.8548887125650598E-2</v>
      </c>
      <c r="Y209">
        <f t="shared" si="22"/>
        <v>8.0596144359238728</v>
      </c>
      <c r="Z209">
        <f t="shared" si="23"/>
        <v>-1862187.1054815664</v>
      </c>
      <c r="AA209" s="77">
        <f t="shared" si="24"/>
        <v>-10213.625373078976</v>
      </c>
      <c r="AC209" s="77">
        <f t="shared" si="25"/>
        <v>9144.9299854165365</v>
      </c>
    </row>
    <row r="210" spans="1:29">
      <c r="A210" s="46">
        <v>45166</v>
      </c>
      <c r="B210">
        <v>179.72358700000001</v>
      </c>
      <c r="C210">
        <v>28.296468999999998</v>
      </c>
      <c r="D210">
        <v>11.717298</v>
      </c>
      <c r="E210">
        <v>323.04434199999997</v>
      </c>
      <c r="G210">
        <f t="shared" si="20"/>
        <v>2.1810325875590175E-2</v>
      </c>
      <c r="H210">
        <f t="shared" si="20"/>
        <v>1.4255877650317439E-2</v>
      </c>
      <c r="I210">
        <f t="shared" si="20"/>
        <v>1.2605039148104069E-2</v>
      </c>
      <c r="J210">
        <f t="shared" si="20"/>
        <v>1.4550445214112528E-2</v>
      </c>
      <c r="K210" s="53">
        <f t="shared" si="21"/>
        <v>63221.687888124208</v>
      </c>
      <c r="M210" s="47">
        <v>45163</v>
      </c>
      <c r="N210">
        <v>5.3238210157767897E-2</v>
      </c>
      <c r="O210">
        <v>4.8001637590621399E-2</v>
      </c>
      <c r="P210">
        <v>4.4360894195486E-2</v>
      </c>
      <c r="Q210">
        <v>4.2210082148306897E-2</v>
      </c>
      <c r="R210">
        <v>4.0862796673556898E-2</v>
      </c>
      <c r="S210">
        <v>4.0012354202872399E-2</v>
      </c>
      <c r="T210">
        <v>3.9444030183075601E-2</v>
      </c>
      <c r="U210">
        <v>3.9032098418563303E-2</v>
      </c>
      <c r="V210">
        <v>3.8734044011909802E-2</v>
      </c>
      <c r="W210">
        <v>3.8534417142543402E-2</v>
      </c>
      <c r="Y210">
        <f t="shared" si="22"/>
        <v>8.0548392848923971</v>
      </c>
      <c r="Z210">
        <f t="shared" si="23"/>
        <v>-1851973.4801084874</v>
      </c>
      <c r="AA210" s="77">
        <f t="shared" si="24"/>
        <v>238007.33093712339</v>
      </c>
      <c r="AC210" s="77">
        <f t="shared" si="25"/>
        <v>301229.01882524759</v>
      </c>
    </row>
    <row r="211" spans="1:29">
      <c r="A211" s="46">
        <v>45167</v>
      </c>
      <c r="B211">
        <v>183.643417</v>
      </c>
      <c r="C211">
        <v>28.699860000000001</v>
      </c>
      <c r="D211">
        <v>11.864995</v>
      </c>
      <c r="E211">
        <v>327.74478099999999</v>
      </c>
      <c r="G211">
        <f t="shared" si="20"/>
        <v>1.9172258159408928E-2</v>
      </c>
      <c r="H211">
        <f t="shared" si="20"/>
        <v>-4.4565722620250048E-3</v>
      </c>
      <c r="I211">
        <f t="shared" si="20"/>
        <v>-1.6597562830831247E-3</v>
      </c>
      <c r="J211">
        <f t="shared" si="20"/>
        <v>1.1571259772402698E-3</v>
      </c>
      <c r="K211" s="53">
        <f t="shared" si="21"/>
        <v>14213.055591541068</v>
      </c>
      <c r="M211" s="47">
        <v>45166</v>
      </c>
      <c r="N211">
        <v>5.3284803301371302E-2</v>
      </c>
      <c r="O211">
        <v>4.7912039976021198E-2</v>
      </c>
      <c r="P211">
        <v>4.41592634955374E-2</v>
      </c>
      <c r="Q211">
        <v>4.1932551137822599E-2</v>
      </c>
      <c r="R211">
        <v>4.0568878081305097E-2</v>
      </c>
      <c r="S211">
        <v>3.9707128096399001E-2</v>
      </c>
      <c r="T211">
        <v>3.9127141839645198E-2</v>
      </c>
      <c r="U211">
        <v>3.8716904981171502E-2</v>
      </c>
      <c r="V211">
        <v>3.8432901385790398E-2</v>
      </c>
      <c r="W211">
        <v>3.8256337701597601E-2</v>
      </c>
      <c r="Y211">
        <f t="shared" si="22"/>
        <v>8.0664083010022374</v>
      </c>
      <c r="Z211">
        <f t="shared" si="23"/>
        <v>-2089980.8110456108</v>
      </c>
      <c r="AA211" s="77">
        <f t="shared" si="24"/>
        <v>763592.18073993037</v>
      </c>
      <c r="AC211" s="77">
        <f t="shared" si="25"/>
        <v>777805.23633147147</v>
      </c>
    </row>
    <row r="212" spans="1:29">
      <c r="A212" s="46">
        <v>45168</v>
      </c>
      <c r="B212">
        <v>187.164276</v>
      </c>
      <c r="C212">
        <v>28.571957000000001</v>
      </c>
      <c r="D212">
        <v>11.845302</v>
      </c>
      <c r="E212">
        <v>328.12402300000002</v>
      </c>
      <c r="G212">
        <f t="shared" si="20"/>
        <v>1.1724299352937617E-3</v>
      </c>
      <c r="H212">
        <f t="shared" si="20"/>
        <v>-4.5139015153914386E-3</v>
      </c>
      <c r="I212">
        <f t="shared" si="20"/>
        <v>8.3125782694268846E-3</v>
      </c>
      <c r="J212">
        <f t="shared" si="20"/>
        <v>-3.1326356132114208E-3</v>
      </c>
      <c r="K212" s="53">
        <f t="shared" si="21"/>
        <v>1838.4710761177869</v>
      </c>
      <c r="M212" s="47">
        <v>45167</v>
      </c>
      <c r="N212">
        <v>5.25060580206149E-2</v>
      </c>
      <c r="O212">
        <v>4.6812438462188799E-2</v>
      </c>
      <c r="P212">
        <v>4.29849962560028E-2</v>
      </c>
      <c r="Q212">
        <v>4.0799780738815197E-2</v>
      </c>
      <c r="R212">
        <v>3.94684785798321E-2</v>
      </c>
      <c r="S212">
        <v>3.86455792776427E-2</v>
      </c>
      <c r="T212">
        <v>3.8119307293829799E-2</v>
      </c>
      <c r="U212">
        <v>3.77628250127846E-2</v>
      </c>
      <c r="V212">
        <v>3.7529171295070503E-2</v>
      </c>
      <c r="W212">
        <v>3.7398384152827799E-2</v>
      </c>
      <c r="Y212">
        <f t="shared" si="22"/>
        <v>8.1082786034187215</v>
      </c>
      <c r="Z212">
        <f t="shared" si="23"/>
        <v>-2853572.9917855412</v>
      </c>
      <c r="AA212" s="77">
        <f t="shared" si="24"/>
        <v>55032.9763012724</v>
      </c>
      <c r="AC212" s="77">
        <f t="shared" si="25"/>
        <v>56871.447377390185</v>
      </c>
    </row>
    <row r="213" spans="1:29">
      <c r="A213" s="46">
        <v>45169</v>
      </c>
      <c r="B213">
        <v>187.383713</v>
      </c>
      <c r="C213">
        <v>28.442986000000001</v>
      </c>
      <c r="D213">
        <v>11.943766999999999</v>
      </c>
      <c r="E213">
        <v>327.09613000000002</v>
      </c>
      <c r="G213">
        <f t="shared" si="20"/>
        <v>8.4633342706792458E-3</v>
      </c>
      <c r="H213">
        <f t="shared" si="20"/>
        <v>1.0812648151639292E-2</v>
      </c>
      <c r="I213">
        <f t="shared" si="20"/>
        <v>8.2436303387378729E-4</v>
      </c>
      <c r="J213">
        <f t="shared" si="20"/>
        <v>2.7458686227808116E-3</v>
      </c>
      <c r="K213" s="53">
        <f t="shared" si="21"/>
        <v>22846.214078973138</v>
      </c>
      <c r="M213" s="47">
        <v>45168</v>
      </c>
      <c r="N213">
        <v>5.2355483052969803E-2</v>
      </c>
      <c r="O213">
        <v>4.6666617082039903E-2</v>
      </c>
      <c r="P213">
        <v>4.2864950094991E-2</v>
      </c>
      <c r="Q213">
        <v>4.0695615685352501E-2</v>
      </c>
      <c r="R213">
        <v>3.9406978783454602E-2</v>
      </c>
      <c r="S213">
        <v>3.8608818247338902E-2</v>
      </c>
      <c r="T213">
        <v>3.8085362441267499E-2</v>
      </c>
      <c r="U213">
        <v>3.7721475084546201E-2</v>
      </c>
      <c r="V213">
        <v>3.7476678725806997E-2</v>
      </c>
      <c r="W213">
        <v>3.73349376829515E-2</v>
      </c>
      <c r="Y213">
        <f t="shared" si="22"/>
        <v>8.1109854401614339</v>
      </c>
      <c r="Z213">
        <f t="shared" si="23"/>
        <v>-2908605.9680868136</v>
      </c>
      <c r="AA213" s="77">
        <f t="shared" si="24"/>
        <v>269748.33536331262</v>
      </c>
      <c r="AC213" s="77">
        <f t="shared" si="25"/>
        <v>292594.54944228579</v>
      </c>
    </row>
    <row r="214" spans="1:29">
      <c r="A214" s="46">
        <v>45170</v>
      </c>
      <c r="B214">
        <v>188.969604</v>
      </c>
      <c r="C214">
        <v>28.750530000000001</v>
      </c>
      <c r="D214">
        <v>11.953613000000001</v>
      </c>
      <c r="E214">
        <v>327.99429300000003</v>
      </c>
      <c r="G214">
        <f t="shared" si="20"/>
        <v>1.2666851966307568E-3</v>
      </c>
      <c r="H214">
        <f t="shared" si="20"/>
        <v>-1.1387163993150762E-2</v>
      </c>
      <c r="I214">
        <f t="shared" si="20"/>
        <v>-4.1185874095137631E-3</v>
      </c>
      <c r="J214">
        <f t="shared" si="20"/>
        <v>1.4878508876982277E-2</v>
      </c>
      <c r="K214" s="53">
        <f t="shared" si="21"/>
        <v>639.44267094850909</v>
      </c>
      <c r="M214" s="47">
        <v>45169</v>
      </c>
      <c r="N214">
        <v>5.2134445370224297E-2</v>
      </c>
      <c r="O214">
        <v>4.6443566885224601E-2</v>
      </c>
      <c r="P214">
        <v>4.2596606990893897E-2</v>
      </c>
      <c r="Q214">
        <v>4.03928638792969E-2</v>
      </c>
      <c r="R214">
        <v>3.9084894972826703E-2</v>
      </c>
      <c r="S214">
        <v>3.8278754310312302E-2</v>
      </c>
      <c r="T214">
        <v>3.7756711179745203E-2</v>
      </c>
      <c r="U214">
        <v>3.7396889250894502E-2</v>
      </c>
      <c r="V214">
        <v>3.7157868627041797E-2</v>
      </c>
      <c r="W214">
        <v>3.7023715048511298E-2</v>
      </c>
      <c r="Y214">
        <f t="shared" si="22"/>
        <v>8.1241190703977519</v>
      </c>
      <c r="Z214">
        <f t="shared" si="23"/>
        <v>-3178354.3034501262</v>
      </c>
      <c r="AA214" s="77">
        <f t="shared" si="24"/>
        <v>-602252.13652195828</v>
      </c>
      <c r="AC214" s="77">
        <f t="shared" si="25"/>
        <v>-601612.69385100983</v>
      </c>
    </row>
    <row r="215" spans="1:29">
      <c r="A215" s="46">
        <v>45174</v>
      </c>
      <c r="B215">
        <v>189.208969</v>
      </c>
      <c r="C215">
        <v>28.423143</v>
      </c>
      <c r="D215">
        <v>11.904381000000001</v>
      </c>
      <c r="E215">
        <v>332.87435900000003</v>
      </c>
      <c r="G215">
        <f t="shared" si="20"/>
        <v>-3.5793308508541122E-2</v>
      </c>
      <c r="H215">
        <f t="shared" si="20"/>
        <v>-9.0749992004753866E-3</v>
      </c>
      <c r="I215">
        <f t="shared" si="20"/>
        <v>-1.6543489325485661E-3</v>
      </c>
      <c r="J215">
        <f t="shared" si="20"/>
        <v>-2.0085926774552343E-3</v>
      </c>
      <c r="K215" s="53">
        <f t="shared" si="21"/>
        <v>-48531.249319020309</v>
      </c>
      <c r="M215" s="47">
        <v>45170</v>
      </c>
      <c r="N215">
        <v>5.2090276867374802E-2</v>
      </c>
      <c r="O215">
        <v>4.6468650691100601E-2</v>
      </c>
      <c r="P215">
        <v>4.2796147139993503E-2</v>
      </c>
      <c r="Q215">
        <v>4.0713559602119802E-2</v>
      </c>
      <c r="R215">
        <v>3.9523093489008301E-2</v>
      </c>
      <c r="S215">
        <v>3.8821525815866197E-2</v>
      </c>
      <c r="T215">
        <v>3.8378845814363703E-2</v>
      </c>
      <c r="U215">
        <v>3.8077591275557598E-2</v>
      </c>
      <c r="V215">
        <v>3.7876404652424603E-2</v>
      </c>
      <c r="W215">
        <v>3.7758406996893999E-2</v>
      </c>
      <c r="Y215">
        <f t="shared" si="22"/>
        <v>8.1010822328591985</v>
      </c>
      <c r="Z215">
        <f t="shared" si="23"/>
        <v>-2576102.1669281679</v>
      </c>
      <c r="AA215" s="77">
        <f t="shared" si="24"/>
        <v>-686053.67141609802</v>
      </c>
      <c r="AC215" s="77">
        <f t="shared" si="25"/>
        <v>-734584.92073511833</v>
      </c>
    </row>
    <row r="216" spans="1:29">
      <c r="A216" s="46">
        <v>45175</v>
      </c>
      <c r="B216">
        <v>182.436554</v>
      </c>
      <c r="C216">
        <v>28.165203000000002</v>
      </c>
      <c r="D216">
        <v>11.884687</v>
      </c>
      <c r="E216">
        <v>332.20575000000002</v>
      </c>
      <c r="G216">
        <f t="shared" si="20"/>
        <v>-2.9249352078860258E-2</v>
      </c>
      <c r="H216">
        <f t="shared" si="20"/>
        <v>-9.1581800422316784E-3</v>
      </c>
      <c r="I216">
        <f t="shared" si="20"/>
        <v>-9.1134078667783891E-3</v>
      </c>
      <c r="J216">
        <f t="shared" si="20"/>
        <v>-8.9221514076743835E-3</v>
      </c>
      <c r="K216" s="53">
        <f t="shared" si="21"/>
        <v>-56443.09139554471</v>
      </c>
      <c r="M216" s="47">
        <v>45174</v>
      </c>
      <c r="N216">
        <v>5.2673361922524801E-2</v>
      </c>
      <c r="O216">
        <v>4.73619521316678E-2</v>
      </c>
      <c r="P216">
        <v>4.3658976394985803E-2</v>
      </c>
      <c r="Q216">
        <v>4.1530465623436798E-2</v>
      </c>
      <c r="R216">
        <v>4.03165955973031E-2</v>
      </c>
      <c r="S216">
        <v>3.9586913492735902E-2</v>
      </c>
      <c r="T216">
        <v>3.9129855545593298E-2</v>
      </c>
      <c r="U216">
        <v>3.8838304383732397E-2</v>
      </c>
      <c r="V216">
        <v>3.8658237399030702E-2</v>
      </c>
      <c r="W216">
        <v>3.85599305788372E-2</v>
      </c>
      <c r="Y216">
        <f t="shared" si="22"/>
        <v>8.0680362995730235</v>
      </c>
      <c r="Z216">
        <f t="shared" si="23"/>
        <v>-1890048.4955120699</v>
      </c>
      <c r="AA216" s="77">
        <f t="shared" si="24"/>
        <v>-215759.32240268658</v>
      </c>
      <c r="AC216" s="77">
        <f t="shared" si="25"/>
        <v>-272202.41379823128</v>
      </c>
    </row>
    <row r="217" spans="1:29">
      <c r="A217" s="46">
        <v>45176</v>
      </c>
      <c r="B217">
        <v>177.100403</v>
      </c>
      <c r="C217">
        <v>27.907260999999998</v>
      </c>
      <c r="D217">
        <v>11.776377</v>
      </c>
      <c r="E217">
        <v>329.24176</v>
      </c>
      <c r="G217">
        <f t="shared" si="20"/>
        <v>3.4916803661932949E-3</v>
      </c>
      <c r="H217">
        <f t="shared" si="20"/>
        <v>8.1763667168914811E-3</v>
      </c>
      <c r="I217">
        <f t="shared" si="20"/>
        <v>2.8428013131712726E-2</v>
      </c>
      <c r="J217">
        <f t="shared" si="20"/>
        <v>1.3215626110126388E-2</v>
      </c>
      <c r="K217" s="53">
        <f t="shared" si="21"/>
        <v>53311.686324923889</v>
      </c>
      <c r="M217" s="47">
        <v>45175</v>
      </c>
      <c r="N217">
        <v>5.2884344294927797E-2</v>
      </c>
      <c r="O217">
        <v>4.7873317328311203E-2</v>
      </c>
      <c r="P217">
        <v>4.4291145334305802E-2</v>
      </c>
      <c r="Q217">
        <v>4.2157945675176597E-2</v>
      </c>
      <c r="R217">
        <v>4.0889834571336998E-2</v>
      </c>
      <c r="S217">
        <v>4.00851749871231E-2</v>
      </c>
      <c r="T217">
        <v>3.9546398052568099E-2</v>
      </c>
      <c r="U217">
        <v>3.9176080057593203E-2</v>
      </c>
      <c r="V217">
        <v>3.89265702481996E-2</v>
      </c>
      <c r="W217">
        <v>3.8772748211949599E-2</v>
      </c>
      <c r="Y217">
        <f t="shared" si="22"/>
        <v>8.0510867566505535</v>
      </c>
      <c r="Z217">
        <f t="shared" si="23"/>
        <v>-1674289.1731093833</v>
      </c>
      <c r="AA217" s="77">
        <f t="shared" si="24"/>
        <v>193436.20214748452</v>
      </c>
      <c r="AC217" s="77">
        <f t="shared" si="25"/>
        <v>246747.88847240841</v>
      </c>
    </row>
    <row r="218" spans="1:29">
      <c r="A218" s="46">
        <v>45177</v>
      </c>
      <c r="B218">
        <v>177.71878100000001</v>
      </c>
      <c r="C218">
        <v>28.135441</v>
      </c>
      <c r="D218">
        <v>12.111155999999999</v>
      </c>
      <c r="E218">
        <v>333.592896</v>
      </c>
      <c r="G218">
        <f t="shared" si="20"/>
        <v>6.6225752471258392E-3</v>
      </c>
      <c r="H218">
        <f t="shared" si="20"/>
        <v>4.2312825308123969E-3</v>
      </c>
      <c r="I218">
        <f t="shared" si="20"/>
        <v>-6.5040034163542648E-3</v>
      </c>
      <c r="J218">
        <f t="shared" si="20"/>
        <v>1.0979241596319911E-2</v>
      </c>
      <c r="K218" s="53">
        <f t="shared" si="21"/>
        <v>15329.095957903883</v>
      </c>
      <c r="M218" s="47">
        <v>45176</v>
      </c>
      <c r="N218">
        <v>5.2575473938475302E-2</v>
      </c>
      <c r="O218">
        <v>4.7189332841880698E-2</v>
      </c>
      <c r="P218">
        <v>4.3606393395437398E-2</v>
      </c>
      <c r="Q218">
        <v>4.1575604285204099E-2</v>
      </c>
      <c r="R218">
        <v>4.0412688785498502E-2</v>
      </c>
      <c r="S218">
        <v>3.9669862674555502E-2</v>
      </c>
      <c r="T218">
        <v>3.9183072915800199E-2</v>
      </c>
      <c r="U218">
        <v>3.8878617490011501E-2</v>
      </c>
      <c r="V218">
        <v>3.8693300202444103E-2</v>
      </c>
      <c r="W218">
        <v>3.8584709677182902E-2</v>
      </c>
      <c r="Y218">
        <f t="shared" si="22"/>
        <v>8.0667328813747154</v>
      </c>
      <c r="Z218">
        <f t="shared" si="23"/>
        <v>-1867725.3752568678</v>
      </c>
      <c r="AA218" s="77">
        <f t="shared" si="24"/>
        <v>61546.151180597022</v>
      </c>
      <c r="AC218" s="77">
        <f t="shared" si="25"/>
        <v>76875.247138500912</v>
      </c>
    </row>
    <row r="219" spans="1:29">
      <c r="A219" s="46">
        <v>45180</v>
      </c>
      <c r="B219">
        <v>178.895737</v>
      </c>
      <c r="C219">
        <v>28.254490000000001</v>
      </c>
      <c r="D219">
        <v>12.032385</v>
      </c>
      <c r="E219">
        <v>337.255493</v>
      </c>
      <c r="G219">
        <f t="shared" si="20"/>
        <v>-1.7060658074820378E-2</v>
      </c>
      <c r="H219">
        <f t="shared" si="20"/>
        <v>1.7205053072980592E-2</v>
      </c>
      <c r="I219">
        <f t="shared" si="20"/>
        <v>1.8821538705751317E-2</v>
      </c>
      <c r="J219">
        <f t="shared" si="20"/>
        <v>-1.8257766375357476E-2</v>
      </c>
      <c r="K219" s="53">
        <f t="shared" si="21"/>
        <v>708.16732855405462</v>
      </c>
      <c r="M219" s="47">
        <v>45177</v>
      </c>
      <c r="N219">
        <v>5.2731057016883201E-2</v>
      </c>
      <c r="O219">
        <v>4.7513923047470798E-2</v>
      </c>
      <c r="P219">
        <v>4.3900298099746597E-2</v>
      </c>
      <c r="Q219">
        <v>4.1800393746710601E-2</v>
      </c>
      <c r="R219">
        <v>4.0557822580746902E-2</v>
      </c>
      <c r="S219">
        <v>3.97524755185307E-2</v>
      </c>
      <c r="T219">
        <v>3.9209766489951697E-2</v>
      </c>
      <c r="U219">
        <v>3.8850903986386701E-2</v>
      </c>
      <c r="V219">
        <v>3.8619855762512902E-2</v>
      </c>
      <c r="W219">
        <v>3.8481472728653203E-2</v>
      </c>
      <c r="Y219">
        <f t="shared" si="22"/>
        <v>8.0646666296368625</v>
      </c>
      <c r="Z219">
        <f t="shared" si="23"/>
        <v>-1929271.5264374649</v>
      </c>
      <c r="AA219" s="77">
        <f t="shared" si="24"/>
        <v>-251353.05309294537</v>
      </c>
      <c r="AC219" s="77">
        <f t="shared" si="25"/>
        <v>-250644.88576439131</v>
      </c>
    </row>
    <row r="220" spans="1:29">
      <c r="A220" s="46">
        <v>45181</v>
      </c>
      <c r="B220">
        <v>175.843658</v>
      </c>
      <c r="C220">
        <v>28.74061</v>
      </c>
      <c r="D220">
        <v>12.258853</v>
      </c>
      <c r="E220">
        <v>331.097961</v>
      </c>
      <c r="G220">
        <f t="shared" si="20"/>
        <v>-1.1854814803727631E-2</v>
      </c>
      <c r="H220">
        <f t="shared" si="20"/>
        <v>-3.1067190292760616E-3</v>
      </c>
      <c r="I220">
        <f t="shared" si="20"/>
        <v>1.526105256340049E-2</v>
      </c>
      <c r="J220">
        <f t="shared" si="20"/>
        <v>1.2930741062461504E-2</v>
      </c>
      <c r="K220" s="53">
        <f t="shared" si="21"/>
        <v>13230.259792858302</v>
      </c>
      <c r="M220" s="47">
        <v>45180</v>
      </c>
      <c r="N220">
        <v>5.2800130632484399E-2</v>
      </c>
      <c r="O220">
        <v>4.7560419215551403E-2</v>
      </c>
      <c r="P220">
        <v>4.3991424970506801E-2</v>
      </c>
      <c r="Q220">
        <v>4.1926600960256202E-2</v>
      </c>
      <c r="R220">
        <v>4.0716390967518397E-2</v>
      </c>
      <c r="S220">
        <v>3.9957893247507398E-2</v>
      </c>
      <c r="T220">
        <v>3.94573603445997E-2</v>
      </c>
      <c r="U220">
        <v>3.9126873395749599E-2</v>
      </c>
      <c r="V220">
        <v>3.8915464851593598E-2</v>
      </c>
      <c r="W220">
        <v>3.87934986699855E-2</v>
      </c>
      <c r="Y220">
        <f t="shared" si="22"/>
        <v>8.0553031954829208</v>
      </c>
      <c r="Z220">
        <f t="shared" si="23"/>
        <v>-1677918.4733445195</v>
      </c>
      <c r="AA220" s="77">
        <f t="shared" si="24"/>
        <v>225449.97002567071</v>
      </c>
      <c r="AC220" s="77">
        <f t="shared" si="25"/>
        <v>238680.22981852901</v>
      </c>
    </row>
    <row r="221" spans="1:29">
      <c r="A221" s="46">
        <v>45182</v>
      </c>
      <c r="B221">
        <v>173.759064</v>
      </c>
      <c r="C221">
        <v>28.651320999999999</v>
      </c>
      <c r="D221">
        <v>12.445936</v>
      </c>
      <c r="E221">
        <v>335.37930299999999</v>
      </c>
      <c r="G221">
        <f t="shared" si="20"/>
        <v>8.7826324847146697E-3</v>
      </c>
      <c r="H221">
        <f t="shared" si="20"/>
        <v>1.108043150959781E-2</v>
      </c>
      <c r="I221">
        <f t="shared" si="20"/>
        <v>-1.5822835662983037E-3</v>
      </c>
      <c r="J221">
        <f t="shared" si="20"/>
        <v>7.8557143402495644E-3</v>
      </c>
      <c r="K221" s="53">
        <f t="shared" si="21"/>
        <v>26136.494768263739</v>
      </c>
      <c r="M221" s="47">
        <v>45181</v>
      </c>
      <c r="N221">
        <v>5.2826698030494702E-2</v>
      </c>
      <c r="O221">
        <v>4.76891294452753E-2</v>
      </c>
      <c r="P221">
        <v>4.4095733530598098E-2</v>
      </c>
      <c r="Q221">
        <v>4.1977927163744301E-2</v>
      </c>
      <c r="R221">
        <v>4.0688269508922598E-2</v>
      </c>
      <c r="S221">
        <v>3.98639322999235E-2</v>
      </c>
      <c r="T221">
        <v>3.9305387767091297E-2</v>
      </c>
      <c r="U221">
        <v>3.89162386927751E-2</v>
      </c>
      <c r="V221">
        <v>3.86535715996646E-2</v>
      </c>
      <c r="W221">
        <v>3.8496155156155502E-2</v>
      </c>
      <c r="Y221">
        <f t="shared" si="22"/>
        <v>8.0608782252799465</v>
      </c>
      <c r="Z221">
        <f t="shared" si="23"/>
        <v>-1903368.4433701902</v>
      </c>
      <c r="AA221" s="77">
        <f t="shared" si="24"/>
        <v>86469.062707422767</v>
      </c>
      <c r="AC221" s="77">
        <f t="shared" si="25"/>
        <v>112605.55747568651</v>
      </c>
    </row>
    <row r="222" spans="1:29">
      <c r="A222" s="46">
        <v>45183</v>
      </c>
      <c r="B222">
        <v>175.28512599999999</v>
      </c>
      <c r="C222">
        <v>28.968789999999998</v>
      </c>
      <c r="D222">
        <v>12.426242999999999</v>
      </c>
      <c r="E222">
        <v>338.01394699999997</v>
      </c>
      <c r="G222">
        <f t="shared" si="20"/>
        <v>-4.1540889213840249E-3</v>
      </c>
      <c r="H222">
        <f t="shared" si="20"/>
        <v>-1.2328820085340086E-2</v>
      </c>
      <c r="I222">
        <f t="shared" si="20"/>
        <v>-7.9243581507293381E-4</v>
      </c>
      <c r="J222">
        <f t="shared" si="20"/>
        <v>-2.5036925473373994E-2</v>
      </c>
      <c r="K222" s="53">
        <f t="shared" si="21"/>
        <v>-42312.270295171038</v>
      </c>
      <c r="M222" s="47">
        <v>45182</v>
      </c>
      <c r="N222">
        <v>5.2786654201027003E-2</v>
      </c>
      <c r="O222">
        <v>4.7570043991435398E-2</v>
      </c>
      <c r="P222">
        <v>4.3924724621778301E-2</v>
      </c>
      <c r="Q222">
        <v>4.1791956787745499E-2</v>
      </c>
      <c r="R222">
        <v>4.05162603360937E-2</v>
      </c>
      <c r="S222">
        <v>3.9701228059027899E-2</v>
      </c>
      <c r="T222">
        <v>3.9154842748906599E-2</v>
      </c>
      <c r="U222">
        <v>3.8788022516094298E-2</v>
      </c>
      <c r="V222">
        <v>3.85480094114437E-2</v>
      </c>
      <c r="W222">
        <v>3.8404030111963701E-2</v>
      </c>
      <c r="Y222">
        <f t="shared" si="22"/>
        <v>8.0665332782674177</v>
      </c>
      <c r="Z222">
        <f t="shared" si="23"/>
        <v>-1989837.506077613</v>
      </c>
      <c r="AA222" s="77">
        <f t="shared" si="24"/>
        <v>-341500.803966993</v>
      </c>
      <c r="AC222" s="77">
        <f t="shared" si="25"/>
        <v>-383813.07426216407</v>
      </c>
    </row>
    <row r="223" spans="1:29">
      <c r="A223" s="46">
        <v>45184</v>
      </c>
      <c r="B223">
        <v>174.55697599999999</v>
      </c>
      <c r="C223">
        <v>28.611639</v>
      </c>
      <c r="D223">
        <v>12.416396000000001</v>
      </c>
      <c r="E223">
        <v>329.55111699999998</v>
      </c>
      <c r="G223">
        <f t="shared" si="20"/>
        <v>1.6913457529191156E-2</v>
      </c>
      <c r="H223">
        <f t="shared" si="20"/>
        <v>-2.7738711508278335E-3</v>
      </c>
      <c r="I223">
        <f t="shared" si="20"/>
        <v>-2.1411527145236087E-2</v>
      </c>
      <c r="J223">
        <f t="shared" si="20"/>
        <v>-3.5128207439818482E-3</v>
      </c>
      <c r="K223" s="53">
        <f t="shared" si="21"/>
        <v>-10784.761510854612</v>
      </c>
      <c r="M223" s="47">
        <v>45183</v>
      </c>
      <c r="N223">
        <v>5.28194727907291E-2</v>
      </c>
      <c r="O223">
        <v>4.7791595960864797E-2</v>
      </c>
      <c r="P223">
        <v>4.4188352346102897E-2</v>
      </c>
      <c r="Q223">
        <v>4.2061090617441801E-2</v>
      </c>
      <c r="R223">
        <v>4.0812637590977703E-2</v>
      </c>
      <c r="S223">
        <v>4.0018378256103701E-2</v>
      </c>
      <c r="T223">
        <v>3.94927535170672E-2</v>
      </c>
      <c r="U223">
        <v>3.9156649700396201E-2</v>
      </c>
      <c r="V223">
        <v>3.8946190240093097E-2</v>
      </c>
      <c r="W223">
        <v>3.8819626887279801E-2</v>
      </c>
      <c r="Y223">
        <f t="shared" si="22"/>
        <v>8.0524800456438363</v>
      </c>
      <c r="Z223">
        <f t="shared" si="23"/>
        <v>-1648336.70211062</v>
      </c>
      <c r="AA223" s="77">
        <f t="shared" si="24"/>
        <v>-221267.83012426668</v>
      </c>
      <c r="AC223" s="77">
        <f t="shared" si="25"/>
        <v>-232052.59163512129</v>
      </c>
    </row>
    <row r="224" spans="1:29">
      <c r="A224" s="46">
        <v>45187</v>
      </c>
      <c r="B224">
        <v>177.50933800000001</v>
      </c>
      <c r="C224">
        <v>28.532274000000001</v>
      </c>
      <c r="D224">
        <v>12.150542</v>
      </c>
      <c r="E224">
        <v>328.393463</v>
      </c>
      <c r="G224">
        <f t="shared" si="20"/>
        <v>6.1808184986864578E-3</v>
      </c>
      <c r="H224">
        <f t="shared" si="20"/>
        <v>-3.8248265805943538E-3</v>
      </c>
      <c r="I224">
        <f t="shared" si="20"/>
        <v>1.7828258196218805E-2</v>
      </c>
      <c r="J224">
        <f t="shared" si="20"/>
        <v>-1.2460053140582739E-3</v>
      </c>
      <c r="K224" s="53">
        <f t="shared" si="21"/>
        <v>18938.244800252636</v>
      </c>
      <c r="M224" s="47">
        <v>45184</v>
      </c>
      <c r="N224">
        <v>5.2901608578531399E-2</v>
      </c>
      <c r="O224">
        <v>4.8018380217485099E-2</v>
      </c>
      <c r="P224">
        <v>4.4452435360339299E-2</v>
      </c>
      <c r="Q224">
        <v>4.23162677819914E-2</v>
      </c>
      <c r="R224">
        <v>4.1063151401488501E-2</v>
      </c>
      <c r="S224">
        <v>4.02984671232237E-2</v>
      </c>
      <c r="T224">
        <v>3.9798222300258798E-2</v>
      </c>
      <c r="U224">
        <v>3.9456989497267302E-2</v>
      </c>
      <c r="V224">
        <v>3.9225061826856797E-2</v>
      </c>
      <c r="W224">
        <v>3.9076410046030699E-2</v>
      </c>
      <c r="Y224">
        <f t="shared" si="22"/>
        <v>8.0412132402815537</v>
      </c>
      <c r="Z224">
        <f t="shared" si="23"/>
        <v>-1427068.8719863533</v>
      </c>
      <c r="AA224" s="77">
        <f t="shared" si="24"/>
        <v>65492.79576111841</v>
      </c>
      <c r="AC224" s="77">
        <f t="shared" si="25"/>
        <v>84431.040561371046</v>
      </c>
    </row>
    <row r="225" spans="1:29">
      <c r="A225" s="46">
        <v>45188</v>
      </c>
      <c r="B225">
        <v>178.60649100000001</v>
      </c>
      <c r="C225">
        <v>28.423143</v>
      </c>
      <c r="D225">
        <v>12.367165</v>
      </c>
      <c r="E225">
        <v>327.984283</v>
      </c>
      <c r="G225">
        <f t="shared" si="20"/>
        <v>-1.9992218535887396E-2</v>
      </c>
      <c r="H225">
        <f t="shared" si="20"/>
        <v>-3.4903951332898586E-3</v>
      </c>
      <c r="I225">
        <f t="shared" si="20"/>
        <v>-1.5923617094135922E-2</v>
      </c>
      <c r="J225">
        <f t="shared" si="20"/>
        <v>-2.397679830286259E-2</v>
      </c>
      <c r="K225" s="53">
        <f t="shared" si="21"/>
        <v>-63383.029066175768</v>
      </c>
      <c r="M225" s="47">
        <v>45187</v>
      </c>
      <c r="N225">
        <v>5.3020492366095399E-2</v>
      </c>
      <c r="O225">
        <v>4.8271189000615201E-2</v>
      </c>
      <c r="P225">
        <v>4.4647680504603798E-2</v>
      </c>
      <c r="Q225">
        <v>4.2457088956390901E-2</v>
      </c>
      <c r="R225">
        <v>4.1137241276193101E-2</v>
      </c>
      <c r="S225">
        <v>4.0313377113477301E-2</v>
      </c>
      <c r="T225">
        <v>3.9754740451810398E-2</v>
      </c>
      <c r="U225">
        <v>3.93776857615976E-2</v>
      </c>
      <c r="V225">
        <v>3.9130104497541597E-2</v>
      </c>
      <c r="W225">
        <v>3.89797532230408E-2</v>
      </c>
      <c r="Y225">
        <f t="shared" si="22"/>
        <v>8.0412296691843732</v>
      </c>
      <c r="Z225">
        <f t="shared" si="23"/>
        <v>-1492561.6677474717</v>
      </c>
      <c r="AA225" s="77">
        <f t="shared" si="24"/>
        <v>-453939.08858590282</v>
      </c>
      <c r="AC225" s="77">
        <f t="shared" si="25"/>
        <v>-517322.11765207857</v>
      </c>
    </row>
    <row r="226" spans="1:29">
      <c r="A226" s="46">
        <v>45189</v>
      </c>
      <c r="B226">
        <v>175.035751</v>
      </c>
      <c r="C226">
        <v>28.323934999999999</v>
      </c>
      <c r="D226">
        <v>12.170235</v>
      </c>
      <c r="E226">
        <v>320.12027</v>
      </c>
      <c r="G226">
        <f t="shared" si="20"/>
        <v>-8.8893496963372565E-3</v>
      </c>
      <c r="H226">
        <f t="shared" si="20"/>
        <v>-1.7513138622864299E-2</v>
      </c>
      <c r="I226">
        <f t="shared" si="20"/>
        <v>-1.2945025301483448E-2</v>
      </c>
      <c r="J226">
        <f t="shared" si="20"/>
        <v>-3.8656971019047637E-3</v>
      </c>
      <c r="K226" s="53">
        <f t="shared" si="21"/>
        <v>-43213.210722589771</v>
      </c>
      <c r="M226" s="47">
        <v>45188</v>
      </c>
      <c r="N226">
        <v>5.3195154941246998E-2</v>
      </c>
      <c r="O226">
        <v>4.8752418244848203E-2</v>
      </c>
      <c r="P226">
        <v>4.5243663084120402E-2</v>
      </c>
      <c r="Q226">
        <v>4.3079473214328E-2</v>
      </c>
      <c r="R226">
        <v>4.17574516527238E-2</v>
      </c>
      <c r="S226">
        <v>4.0930541196037798E-2</v>
      </c>
      <c r="T226">
        <v>4.0367686127167901E-2</v>
      </c>
      <c r="U226">
        <v>3.9969130186082398E-2</v>
      </c>
      <c r="V226">
        <v>3.9688246700924502E-2</v>
      </c>
      <c r="W226">
        <v>3.9503410607400397E-2</v>
      </c>
      <c r="Y226">
        <f t="shared" si="22"/>
        <v>8.0173610174334655</v>
      </c>
      <c r="Z226">
        <f t="shared" si="23"/>
        <v>-1038622.5791615689</v>
      </c>
      <c r="AA226" s="77">
        <f t="shared" si="24"/>
        <v>145449.95167708455</v>
      </c>
      <c r="AC226" s="77">
        <f t="shared" si="25"/>
        <v>102236.74095449477</v>
      </c>
    </row>
    <row r="227" spans="1:29">
      <c r="A227" s="46">
        <v>45190</v>
      </c>
      <c r="B227">
        <v>173.47979699999999</v>
      </c>
      <c r="C227">
        <v>27.827894000000001</v>
      </c>
      <c r="D227">
        <v>12.012691</v>
      </c>
      <c r="E227">
        <v>318.88278200000002</v>
      </c>
      <c r="G227">
        <f t="shared" si="20"/>
        <v>4.9444258918518447E-3</v>
      </c>
      <c r="H227">
        <f t="shared" si="20"/>
        <v>-1.4616736717482204E-2</v>
      </c>
      <c r="I227">
        <f t="shared" si="20"/>
        <v>1.8852561844802329E-2</v>
      </c>
      <c r="J227">
        <f t="shared" si="20"/>
        <v>-7.8865750738464913E-3</v>
      </c>
      <c r="K227" s="53">
        <f t="shared" si="21"/>
        <v>1293.6759453254788</v>
      </c>
      <c r="M227" s="47">
        <v>45189</v>
      </c>
      <c r="N227">
        <v>5.3352153107240403E-2</v>
      </c>
      <c r="O227">
        <v>4.8840420684785502E-2</v>
      </c>
      <c r="P227">
        <v>4.5241618903445399E-2</v>
      </c>
      <c r="Q227">
        <v>4.3002025371853103E-2</v>
      </c>
      <c r="R227">
        <v>4.1630094157520503E-2</v>
      </c>
      <c r="S227">
        <v>4.0770283889026898E-2</v>
      </c>
      <c r="T227">
        <v>4.0178489628683103E-2</v>
      </c>
      <c r="U227">
        <v>3.9772331229121903E-2</v>
      </c>
      <c r="V227">
        <v>3.9498580892379197E-2</v>
      </c>
      <c r="W227">
        <v>3.9323683229614097E-2</v>
      </c>
      <c r="Y227">
        <f t="shared" si="22"/>
        <v>8.0231387476422604</v>
      </c>
      <c r="Z227">
        <f t="shared" si="23"/>
        <v>-1184072.5308386534</v>
      </c>
      <c r="AA227" s="77">
        <f t="shared" si="24"/>
        <v>-1051509.8385439846</v>
      </c>
      <c r="AC227" s="77">
        <f t="shared" si="25"/>
        <v>-1050216.1625986591</v>
      </c>
    </row>
    <row r="228" spans="1:29">
      <c r="A228" s="46">
        <v>45191</v>
      </c>
      <c r="B228">
        <v>174.33755500000001</v>
      </c>
      <c r="C228">
        <v>27.421140999999999</v>
      </c>
      <c r="D228">
        <v>12.239160999999999</v>
      </c>
      <c r="E228">
        <v>316.36788899999999</v>
      </c>
      <c r="G228">
        <f t="shared" si="20"/>
        <v>7.3803203216884494E-3</v>
      </c>
      <c r="H228">
        <f t="shared" si="20"/>
        <v>-1.4471680810073106E-3</v>
      </c>
      <c r="I228">
        <f t="shared" si="20"/>
        <v>1.2067493842102373E-2</v>
      </c>
      <c r="J228">
        <f t="shared" si="20"/>
        <v>1.6718858594400032E-3</v>
      </c>
      <c r="K228" s="53">
        <f t="shared" si="21"/>
        <v>19672.531942223515</v>
      </c>
      <c r="M228" s="47">
        <v>45190</v>
      </c>
      <c r="N228">
        <v>5.3329312762202201E-2</v>
      </c>
      <c r="O228">
        <v>4.9156273518693297E-2</v>
      </c>
      <c r="P228">
        <v>4.5805157937538997E-2</v>
      </c>
      <c r="Q228">
        <v>4.3792009426248203E-2</v>
      </c>
      <c r="R228">
        <v>4.2611515600637702E-2</v>
      </c>
      <c r="S228">
        <v>4.1873608883601497E-2</v>
      </c>
      <c r="T228">
        <v>4.13681161600657E-2</v>
      </c>
      <c r="U228">
        <v>4.1014945323146597E-2</v>
      </c>
      <c r="V228">
        <v>4.0771934956760701E-2</v>
      </c>
      <c r="W228">
        <v>4.0616674360341699E-2</v>
      </c>
      <c r="Y228">
        <f t="shared" si="22"/>
        <v>7.9792036474769317</v>
      </c>
      <c r="Z228">
        <f t="shared" si="23"/>
        <v>-132562.69229466878</v>
      </c>
      <c r="AA228" s="77">
        <f t="shared" si="24"/>
        <v>297928.97597348818</v>
      </c>
      <c r="AC228" s="77">
        <f t="shared" si="25"/>
        <v>317601.50791571167</v>
      </c>
    </row>
    <row r="229" spans="1:29">
      <c r="A229" s="46">
        <v>45194</v>
      </c>
      <c r="B229">
        <v>175.624222</v>
      </c>
      <c r="C229">
        <v>27.381457999999999</v>
      </c>
      <c r="D229">
        <v>12.386856999999999</v>
      </c>
      <c r="E229">
        <v>316.89681999999999</v>
      </c>
      <c r="G229">
        <f t="shared" si="20"/>
        <v>-2.339841824324207E-2</v>
      </c>
      <c r="H229">
        <f t="shared" si="20"/>
        <v>-1.5579703608186168E-2</v>
      </c>
      <c r="I229">
        <f t="shared" si="20"/>
        <v>-1.1923605802505066E-2</v>
      </c>
      <c r="J229">
        <f t="shared" si="20"/>
        <v>-1.7005752850407285E-2</v>
      </c>
      <c r="K229" s="53">
        <f t="shared" si="21"/>
        <v>-67907.480504340594</v>
      </c>
      <c r="M229" s="47">
        <v>45191</v>
      </c>
      <c r="N229">
        <v>5.3199853827265803E-2</v>
      </c>
      <c r="O229">
        <v>4.88919972261578E-2</v>
      </c>
      <c r="P229">
        <v>4.5444028643077797E-2</v>
      </c>
      <c r="Q229">
        <v>4.3408196663102701E-2</v>
      </c>
      <c r="R229">
        <v>4.2208251691402902E-2</v>
      </c>
      <c r="S229">
        <v>4.1466022070627599E-2</v>
      </c>
      <c r="T229">
        <v>4.0970171384508598E-2</v>
      </c>
      <c r="U229">
        <v>4.0636155784384599E-2</v>
      </c>
      <c r="V229">
        <v>4.0412079378653397E-2</v>
      </c>
      <c r="W229">
        <v>4.0266118107289403E-2</v>
      </c>
      <c r="Y229">
        <f t="shared" si="22"/>
        <v>7.9944367191854493</v>
      </c>
      <c r="Z229">
        <f t="shared" si="23"/>
        <v>-430491.66826815699</v>
      </c>
      <c r="AA229" s="77">
        <f t="shared" si="24"/>
        <v>-784125.45851060387</v>
      </c>
      <c r="AC229" s="77">
        <f t="shared" si="25"/>
        <v>-852032.93901494448</v>
      </c>
    </row>
    <row r="230" spans="1:29">
      <c r="A230" s="46">
        <v>45195</v>
      </c>
      <c r="B230">
        <v>171.514893</v>
      </c>
      <c r="C230">
        <v>26.954863</v>
      </c>
      <c r="D230">
        <v>12.239160999999999</v>
      </c>
      <c r="E230">
        <v>311.50775099999998</v>
      </c>
      <c r="G230">
        <f t="shared" si="20"/>
        <v>-8.8975480397495144E-3</v>
      </c>
      <c r="H230">
        <f t="shared" si="20"/>
        <v>3.680523251036405E-3</v>
      </c>
      <c r="I230">
        <f t="shared" si="20"/>
        <v>-3.2180310398726153E-3</v>
      </c>
      <c r="J230">
        <f t="shared" si="20"/>
        <v>2.0823944120735849E-3</v>
      </c>
      <c r="K230" s="53">
        <f t="shared" si="21"/>
        <v>-6352.66141651214</v>
      </c>
      <c r="M230" s="47">
        <v>45194</v>
      </c>
      <c r="N230">
        <v>5.3152282388604297E-2</v>
      </c>
      <c r="O230">
        <v>4.8868447297861099E-2</v>
      </c>
      <c r="P230">
        <v>4.55556392183337E-2</v>
      </c>
      <c r="Q230">
        <v>4.3668756306228199E-2</v>
      </c>
      <c r="R230">
        <v>4.26368950980704E-2</v>
      </c>
      <c r="S230">
        <v>4.2072121882481897E-2</v>
      </c>
      <c r="T230">
        <v>4.1732548181487798E-2</v>
      </c>
      <c r="U230">
        <v>4.1505900994159198E-2</v>
      </c>
      <c r="V230">
        <v>4.1355688514412202E-2</v>
      </c>
      <c r="W230">
        <v>4.1273030160853597E-2</v>
      </c>
      <c r="Y230">
        <f t="shared" si="22"/>
        <v>7.9672120464393874</v>
      </c>
      <c r="Z230">
        <f t="shared" si="23"/>
        <v>353633.79024244688</v>
      </c>
      <c r="AA230" s="77">
        <f t="shared" si="24"/>
        <v>-101210.46830157132</v>
      </c>
      <c r="AC230" s="77">
        <f t="shared" si="25"/>
        <v>-107563.12971808347</v>
      </c>
    </row>
    <row r="231" spans="1:29">
      <c r="A231" s="46">
        <v>45196</v>
      </c>
      <c r="B231">
        <v>169.988831</v>
      </c>
      <c r="C231">
        <v>27.054071</v>
      </c>
      <c r="D231">
        <v>12.199775000000001</v>
      </c>
      <c r="E231">
        <v>312.15643299999999</v>
      </c>
      <c r="G231">
        <f t="shared" si="20"/>
        <v>1.5257061212450296E-3</v>
      </c>
      <c r="H231">
        <f t="shared" si="20"/>
        <v>1.0634369962287726E-2</v>
      </c>
      <c r="I231">
        <f t="shared" si="20"/>
        <v>1.3720744849802458E-2</v>
      </c>
      <c r="J231">
        <f t="shared" si="20"/>
        <v>2.7175381005202226E-3</v>
      </c>
      <c r="K231" s="53">
        <f t="shared" si="21"/>
        <v>28598.359033855435</v>
      </c>
      <c r="M231" s="47">
        <v>45195</v>
      </c>
      <c r="N231">
        <v>5.3100190083660598E-2</v>
      </c>
      <c r="O231">
        <v>4.8799301207596797E-2</v>
      </c>
      <c r="P231">
        <v>4.5503994747355898E-2</v>
      </c>
      <c r="Q231">
        <v>4.36601363239697E-2</v>
      </c>
      <c r="R231">
        <v>4.2653200164439797E-2</v>
      </c>
      <c r="S231">
        <v>4.2092785538784601E-2</v>
      </c>
      <c r="T231">
        <v>4.1773202453925198E-2</v>
      </c>
      <c r="U231">
        <v>4.1579844969209898E-2</v>
      </c>
      <c r="V231">
        <v>4.1466166591088101E-2</v>
      </c>
      <c r="W231">
        <v>4.1412913851079702E-2</v>
      </c>
      <c r="Y231">
        <f t="shared" si="22"/>
        <v>7.9651419360878819</v>
      </c>
      <c r="Z231">
        <f t="shared" si="23"/>
        <v>454844.2585440182</v>
      </c>
      <c r="AA231" s="77">
        <f t="shared" si="24"/>
        <v>-496218.46069684013</v>
      </c>
      <c r="AC231" s="77">
        <f t="shared" si="25"/>
        <v>-467620.1016629847</v>
      </c>
    </row>
    <row r="232" spans="1:29">
      <c r="A232" s="46">
        <v>45197</v>
      </c>
      <c r="B232">
        <v>170.24818400000001</v>
      </c>
      <c r="C232">
        <v>27.341774000000001</v>
      </c>
      <c r="D232">
        <v>12.367165</v>
      </c>
      <c r="E232">
        <v>313.00473</v>
      </c>
      <c r="G232">
        <f t="shared" si="20"/>
        <v>3.0464113496799783E-3</v>
      </c>
      <c r="H232">
        <f t="shared" si="20"/>
        <v>-6.5311782622444747E-3</v>
      </c>
      <c r="I232">
        <f t="shared" si="20"/>
        <v>-1.1146531965895101E-2</v>
      </c>
      <c r="J232">
        <f t="shared" si="20"/>
        <v>6.7274159083794416E-3</v>
      </c>
      <c r="K232" s="53">
        <f t="shared" si="21"/>
        <v>-7903.8829700801562</v>
      </c>
      <c r="M232" s="47">
        <v>45196</v>
      </c>
      <c r="N232">
        <v>5.3402673723668803E-2</v>
      </c>
      <c r="O232">
        <v>4.9281076696920001E-2</v>
      </c>
      <c r="P232">
        <v>4.6101133422317503E-2</v>
      </c>
      <c r="Q232">
        <v>4.4312931834409902E-2</v>
      </c>
      <c r="R232">
        <v>4.3365284552040501E-2</v>
      </c>
      <c r="S232">
        <v>4.2812127125026703E-2</v>
      </c>
      <c r="T232">
        <v>4.2455186904059999E-2</v>
      </c>
      <c r="U232">
        <v>4.2223561881098298E-2</v>
      </c>
      <c r="V232">
        <v>4.2079003172738202E-2</v>
      </c>
      <c r="W232">
        <v>4.2000066628500102E-2</v>
      </c>
      <c r="Y232">
        <f t="shared" si="22"/>
        <v>7.939118827924518</v>
      </c>
      <c r="Z232">
        <f t="shared" si="23"/>
        <v>951062.71924085834</v>
      </c>
      <c r="AA232" s="77">
        <f t="shared" si="24"/>
        <v>175071.13472725055</v>
      </c>
      <c r="AC232" s="77">
        <f t="shared" si="25"/>
        <v>167167.25175717039</v>
      </c>
    </row>
    <row r="233" spans="1:29">
      <c r="A233" s="46">
        <v>45198</v>
      </c>
      <c r="B233">
        <v>170.76683</v>
      </c>
      <c r="C233">
        <v>27.1632</v>
      </c>
      <c r="D233">
        <v>12.229314</v>
      </c>
      <c r="E233">
        <v>315.11044299999998</v>
      </c>
      <c r="G233">
        <f t="shared" si="20"/>
        <v>1.4835621180061764E-2</v>
      </c>
      <c r="H233">
        <f t="shared" si="20"/>
        <v>-2.4835623196088785E-2</v>
      </c>
      <c r="I233">
        <f t="shared" si="20"/>
        <v>-8.8566701288396166E-3</v>
      </c>
      <c r="J233">
        <f t="shared" si="20"/>
        <v>1.9160647113177554E-2</v>
      </c>
      <c r="K233" s="53">
        <f t="shared" si="21"/>
        <v>303.9749683109161</v>
      </c>
      <c r="M233" s="47">
        <v>45197</v>
      </c>
      <c r="N233">
        <v>5.3018248642103902E-2</v>
      </c>
      <c r="O233">
        <v>4.8622282484457303E-2</v>
      </c>
      <c r="P233">
        <v>4.5473588129608597E-2</v>
      </c>
      <c r="Q233">
        <v>4.3747171415063797E-2</v>
      </c>
      <c r="R233">
        <v>4.2860671556436802E-2</v>
      </c>
      <c r="S233">
        <v>4.2391978046856203E-2</v>
      </c>
      <c r="T233">
        <v>4.2115277951158103E-2</v>
      </c>
      <c r="U233">
        <v>4.19526856406729E-2</v>
      </c>
      <c r="V233">
        <v>4.1864419511788098E-2</v>
      </c>
      <c r="W233">
        <v>4.1828698087003298E-2</v>
      </c>
      <c r="Y233">
        <f t="shared" si="22"/>
        <v>7.9539706187389401</v>
      </c>
      <c r="Z233">
        <f t="shared" si="23"/>
        <v>775991.58451360778</v>
      </c>
      <c r="AA233" s="77">
        <f t="shared" si="24"/>
        <v>239567.47943068005</v>
      </c>
      <c r="AC233" s="77">
        <f t="shared" si="25"/>
        <v>239871.45439899096</v>
      </c>
    </row>
    <row r="234" spans="1:29">
      <c r="A234" s="46">
        <v>45201</v>
      </c>
      <c r="B234">
        <v>173.300262</v>
      </c>
      <c r="C234">
        <v>26.488585</v>
      </c>
      <c r="D234">
        <v>12.121003</v>
      </c>
      <c r="E234">
        <v>321.14816300000001</v>
      </c>
      <c r="G234">
        <f t="shared" si="20"/>
        <v>-7.7698151431530027E-3</v>
      </c>
      <c r="H234">
        <f t="shared" si="20"/>
        <v>-2.9588028201581906E-2</v>
      </c>
      <c r="I234">
        <f t="shared" si="20"/>
        <v>-1.9496406361750762E-2</v>
      </c>
      <c r="J234">
        <f t="shared" si="20"/>
        <v>-2.6134180316018218E-2</v>
      </c>
      <c r="K234" s="53">
        <f t="shared" si="21"/>
        <v>-82988.43002250389</v>
      </c>
      <c r="M234" s="47">
        <v>45198</v>
      </c>
      <c r="N234">
        <v>5.29486921656891E-2</v>
      </c>
      <c r="O234">
        <v>4.8428486040678703E-2</v>
      </c>
      <c r="P234">
        <v>4.5163312667409299E-2</v>
      </c>
      <c r="Q234">
        <v>4.3383841793059298E-2</v>
      </c>
      <c r="R234">
        <v>4.2507220070079399E-2</v>
      </c>
      <c r="S234">
        <v>4.2041888082010398E-2</v>
      </c>
      <c r="T234">
        <v>4.1766573533537098E-2</v>
      </c>
      <c r="U234">
        <v>4.1621510445625801E-2</v>
      </c>
      <c r="V234">
        <v>4.1559892351522999E-2</v>
      </c>
      <c r="W234">
        <v>4.1547806042985101E-2</v>
      </c>
      <c r="Y234">
        <f t="shared" si="22"/>
        <v>7.9669306037376861</v>
      </c>
      <c r="Z234">
        <f t="shared" si="23"/>
        <v>536424.10508292774</v>
      </c>
      <c r="AA234" s="77">
        <f t="shared" si="24"/>
        <v>-825294.25777636562</v>
      </c>
      <c r="AC234" s="77">
        <f t="shared" si="25"/>
        <v>-908282.68779886956</v>
      </c>
    </row>
    <row r="235" spans="1:29">
      <c r="A235" s="46">
        <v>45202</v>
      </c>
      <c r="B235">
        <v>171.95375100000001</v>
      </c>
      <c r="C235">
        <v>25.704840000000001</v>
      </c>
      <c r="D235">
        <v>11.884687</v>
      </c>
      <c r="E235">
        <v>312.75521900000001</v>
      </c>
      <c r="G235">
        <f t="shared" si="20"/>
        <v>7.3086163732478671E-3</v>
      </c>
      <c r="H235">
        <f t="shared" si="20"/>
        <v>1.1579142293824951E-3</v>
      </c>
      <c r="I235">
        <f t="shared" si="20"/>
        <v>-6.6279406432832033E-3</v>
      </c>
      <c r="J235">
        <f t="shared" si="20"/>
        <v>1.7773372472483118E-2</v>
      </c>
      <c r="K235" s="53">
        <f t="shared" si="21"/>
        <v>19611.962431830278</v>
      </c>
      <c r="M235" s="47">
        <v>45201</v>
      </c>
      <c r="N235">
        <v>5.3309468487613303E-2</v>
      </c>
      <c r="O235">
        <v>4.9034918176388297E-2</v>
      </c>
      <c r="P235">
        <v>4.5954517700651398E-2</v>
      </c>
      <c r="Q235">
        <v>4.4315764628462498E-2</v>
      </c>
      <c r="R235">
        <v>4.3520692495961598E-2</v>
      </c>
      <c r="S235">
        <v>4.3114145203207797E-2</v>
      </c>
      <c r="T235">
        <v>4.2869273316766099E-2</v>
      </c>
      <c r="U235">
        <v>4.2704807269047303E-2</v>
      </c>
      <c r="V235">
        <v>4.2597809251339797E-2</v>
      </c>
      <c r="W235">
        <v>4.2544929190162499E-2</v>
      </c>
      <c r="Y235">
        <f t="shared" si="22"/>
        <v>7.9263499698902926</v>
      </c>
      <c r="Z235">
        <f t="shared" si="23"/>
        <v>1361718.3628592934</v>
      </c>
      <c r="AA235" s="77">
        <f t="shared" si="24"/>
        <v>-934622.00131345075</v>
      </c>
      <c r="AC235" s="77">
        <f t="shared" si="25"/>
        <v>-915010.03888162051</v>
      </c>
    </row>
    <row r="236" spans="1:29">
      <c r="A236" s="46">
        <v>45203</v>
      </c>
      <c r="B236">
        <v>173.21049500000001</v>
      </c>
      <c r="C236">
        <v>25.734604000000001</v>
      </c>
      <c r="D236">
        <v>11.805916</v>
      </c>
      <c r="E236">
        <v>318.31393400000002</v>
      </c>
      <c r="G236">
        <f t="shared" si="20"/>
        <v>7.1979760810680915E-3</v>
      </c>
      <c r="H236">
        <f t="shared" si="20"/>
        <v>4.6259503351984144E-3</v>
      </c>
      <c r="I236">
        <f t="shared" si="20"/>
        <v>-7.5062367037000977E-3</v>
      </c>
      <c r="J236">
        <f t="shared" si="20"/>
        <v>1.2540135927570084E-3</v>
      </c>
      <c r="K236" s="53">
        <f t="shared" si="21"/>
        <v>5571.7033053234163</v>
      </c>
      <c r="M236" s="47">
        <v>45202</v>
      </c>
      <c r="N236">
        <v>5.33465619177491E-2</v>
      </c>
      <c r="O236">
        <v>4.9235305619908402E-2</v>
      </c>
      <c r="P236">
        <v>4.6409665329791398E-2</v>
      </c>
      <c r="Q236">
        <v>4.5004185299334303E-2</v>
      </c>
      <c r="R236">
        <v>4.4357906418423798E-2</v>
      </c>
      <c r="S236">
        <v>4.4049288938469398E-2</v>
      </c>
      <c r="T236">
        <v>4.3874951874332303E-2</v>
      </c>
      <c r="U236">
        <v>4.3781915987219297E-2</v>
      </c>
      <c r="V236">
        <v>4.3742385087095902E-2</v>
      </c>
      <c r="W236">
        <v>4.3740520590348497E-2</v>
      </c>
      <c r="Y236">
        <f t="shared" si="22"/>
        <v>7.8887348419211101</v>
      </c>
      <c r="Z236">
        <f t="shared" si="23"/>
        <v>2296340.3641727441</v>
      </c>
      <c r="AA236" s="77">
        <f t="shared" si="24"/>
        <v>478029.58071207488</v>
      </c>
      <c r="AC236" s="77">
        <f t="shared" si="25"/>
        <v>483601.28401739831</v>
      </c>
    </row>
    <row r="237" spans="1:29">
      <c r="A237" s="46">
        <v>45204</v>
      </c>
      <c r="B237">
        <v>174.45725999999999</v>
      </c>
      <c r="C237">
        <v>25.853650999999999</v>
      </c>
      <c r="D237">
        <v>11.717298</v>
      </c>
      <c r="E237">
        <v>318.71310399999999</v>
      </c>
      <c r="G237">
        <f t="shared" si="20"/>
        <v>1.4750512532410553E-2</v>
      </c>
      <c r="H237">
        <f t="shared" si="20"/>
        <v>3.837755835722767E-4</v>
      </c>
      <c r="I237">
        <f t="shared" si="20"/>
        <v>8.403387880038693E-3</v>
      </c>
      <c r="J237">
        <f t="shared" si="20"/>
        <v>2.4737084547361343E-2</v>
      </c>
      <c r="K237" s="53">
        <f t="shared" si="21"/>
        <v>48274.760543382865</v>
      </c>
      <c r="M237" s="47">
        <v>45203</v>
      </c>
      <c r="N237">
        <v>5.2661835893685102E-2</v>
      </c>
      <c r="O237">
        <v>4.83527519584964E-2</v>
      </c>
      <c r="P237">
        <v>4.5596296405066801E-2</v>
      </c>
      <c r="Q237">
        <v>4.4199166529699602E-2</v>
      </c>
      <c r="R237">
        <v>4.3597255257795099E-2</v>
      </c>
      <c r="S237">
        <v>4.3309447031972703E-2</v>
      </c>
      <c r="T237">
        <v>4.3149851208693003E-2</v>
      </c>
      <c r="U237">
        <v>4.3109475520244703E-2</v>
      </c>
      <c r="V237">
        <v>4.3138227773466001E-2</v>
      </c>
      <c r="W237">
        <v>4.3186136733007703E-2</v>
      </c>
      <c r="Y237">
        <f t="shared" si="22"/>
        <v>7.9170835145748963</v>
      </c>
      <c r="Z237">
        <f t="shared" si="23"/>
        <v>1818310.7834606692</v>
      </c>
      <c r="AA237" s="77">
        <f t="shared" si="24"/>
        <v>190636.85082258959</v>
      </c>
      <c r="AC237" s="77">
        <f t="shared" si="25"/>
        <v>238911.61136597247</v>
      </c>
    </row>
    <row r="238" spans="1:29">
      <c r="A238" s="46">
        <v>45205</v>
      </c>
      <c r="B238">
        <v>177.03059400000001</v>
      </c>
      <c r="C238">
        <v>25.863572999999999</v>
      </c>
      <c r="D238">
        <v>11.815763</v>
      </c>
      <c r="E238">
        <v>326.59713699999998</v>
      </c>
      <c r="G238">
        <f t="shared" si="20"/>
        <v>8.4511324635785368E-3</v>
      </c>
      <c r="H238">
        <f t="shared" si="20"/>
        <v>9.2059979493166466E-3</v>
      </c>
      <c r="I238">
        <f t="shared" si="20"/>
        <v>5.8332246508328023E-3</v>
      </c>
      <c r="J238">
        <f t="shared" si="20"/>
        <v>7.8225119285109113E-3</v>
      </c>
      <c r="K238" s="53">
        <f t="shared" si="21"/>
        <v>31312.866992238898</v>
      </c>
      <c r="M238" s="47">
        <v>45204</v>
      </c>
      <c r="N238">
        <v>5.2471041689566199E-2</v>
      </c>
      <c r="O238">
        <v>4.80504396048319E-2</v>
      </c>
      <c r="P238">
        <v>4.5261736998536299E-2</v>
      </c>
      <c r="Q238">
        <v>4.3844536035461901E-2</v>
      </c>
      <c r="R238">
        <v>4.32351609677969E-2</v>
      </c>
      <c r="S238">
        <v>4.2990475032154599E-2</v>
      </c>
      <c r="T238">
        <v>4.2886765680455199E-2</v>
      </c>
      <c r="U238">
        <v>4.2867312856435601E-2</v>
      </c>
      <c r="V238">
        <v>4.29003391526597E-2</v>
      </c>
      <c r="W238">
        <v>4.2966189284407798E-2</v>
      </c>
      <c r="Y238">
        <f t="shared" si="22"/>
        <v>7.9284330234344926</v>
      </c>
      <c r="Z238">
        <f t="shared" si="23"/>
        <v>1627673.9326380796</v>
      </c>
      <c r="AA238" s="77">
        <f t="shared" si="24"/>
        <v>-505424.22298041056</v>
      </c>
      <c r="AC238" s="77">
        <f t="shared" si="25"/>
        <v>-474111.35598817165</v>
      </c>
    </row>
    <row r="239" spans="1:29">
      <c r="A239" s="75">
        <v>45208</v>
      </c>
      <c r="B239">
        <v>178.526703</v>
      </c>
      <c r="C239">
        <v>26.101673000000002</v>
      </c>
      <c r="D239">
        <v>11.884687</v>
      </c>
      <c r="E239">
        <v>329.15194700000001</v>
      </c>
      <c r="G239">
        <f t="shared" si="20"/>
        <v>-3.3521595926183645E-3</v>
      </c>
      <c r="H239">
        <f t="shared" si="20"/>
        <v>2.6605880780132374E-2</v>
      </c>
      <c r="I239">
        <f t="shared" si="20"/>
        <v>1.0770498204959011E-2</v>
      </c>
      <c r="J239">
        <f t="shared" si="20"/>
        <v>-4.3356662872785501E-3</v>
      </c>
      <c r="K239" s="53">
        <f t="shared" si="21"/>
        <v>29688.553105194471</v>
      </c>
      <c r="M239" s="47">
        <v>45205</v>
      </c>
      <c r="N239">
        <v>5.2940477866977399E-2</v>
      </c>
      <c r="O239">
        <v>4.8569212356012199E-2</v>
      </c>
      <c r="P239">
        <v>4.57832527513043E-2</v>
      </c>
      <c r="Q239">
        <v>4.4439420576706398E-2</v>
      </c>
      <c r="R239">
        <v>4.38369338487095E-2</v>
      </c>
      <c r="S239">
        <v>4.3589787957130498E-2</v>
      </c>
      <c r="T239">
        <v>4.3504786952643197E-2</v>
      </c>
      <c r="U239">
        <v>4.3493234200991999E-2</v>
      </c>
      <c r="V239">
        <v>4.3524213618803403E-2</v>
      </c>
      <c r="W239">
        <v>4.3586602380215597E-2</v>
      </c>
      <c r="Y239">
        <f t="shared" si="22"/>
        <v>7.9039203647729801</v>
      </c>
      <c r="Z239">
        <f t="shared" si="23"/>
        <v>2133098.1556184902</v>
      </c>
      <c r="AA239" s="77">
        <f t="shared" si="24"/>
        <v>956539.61029407708</v>
      </c>
      <c r="AC239" s="77">
        <f t="shared" si="25"/>
        <v>986228.16339927155</v>
      </c>
    </row>
    <row r="240" spans="1:29">
      <c r="A240" s="46">
        <v>45209</v>
      </c>
      <c r="B240">
        <v>177.92825300000001</v>
      </c>
      <c r="C240">
        <v>26.796130999999999</v>
      </c>
      <c r="D240">
        <v>12.012691</v>
      </c>
      <c r="E240">
        <v>327.72485399999999</v>
      </c>
      <c r="G240">
        <f t="shared" si="20"/>
        <v>7.90398363547129E-3</v>
      </c>
      <c r="H240">
        <f t="shared" si="20"/>
        <v>3.7020269829257657E-4</v>
      </c>
      <c r="I240">
        <f t="shared" si="20"/>
        <v>4.0984155839851599E-3</v>
      </c>
      <c r="J240">
        <f t="shared" si="20"/>
        <v>1.2271940778711965E-2</v>
      </c>
      <c r="K240" s="53">
        <f t="shared" si="21"/>
        <v>24644.542696460991</v>
      </c>
      <c r="M240" s="47">
        <v>45209</v>
      </c>
      <c r="N240">
        <v>5.2191074128387999E-2</v>
      </c>
      <c r="O240">
        <v>4.7529191174041398E-2</v>
      </c>
      <c r="P240">
        <v>4.4682782783726303E-2</v>
      </c>
      <c r="Q240">
        <v>4.3266458119558801E-2</v>
      </c>
      <c r="R240">
        <v>4.2640068705690801E-2</v>
      </c>
      <c r="S240">
        <v>4.2374625545747398E-2</v>
      </c>
      <c r="T240">
        <v>4.2273937751113801E-2</v>
      </c>
      <c r="U240">
        <v>4.2276710514536603E-2</v>
      </c>
      <c r="V240">
        <v>4.2338020352010397E-2</v>
      </c>
      <c r="W240">
        <v>4.2425785807479799E-2</v>
      </c>
      <c r="Y240">
        <f t="shared" si="22"/>
        <v>7.951887127749492</v>
      </c>
      <c r="Z240">
        <f t="shared" si="23"/>
        <v>1176558.5453244131</v>
      </c>
      <c r="AA240" s="77">
        <f t="shared" si="24"/>
        <v>472674.70934601035</v>
      </c>
      <c r="AC240" s="77">
        <f t="shared" si="25"/>
        <v>497319.25204247131</v>
      </c>
    </row>
    <row r="241" spans="1:29">
      <c r="A241" s="46">
        <v>45210</v>
      </c>
      <c r="B241">
        <v>179.33459500000001</v>
      </c>
      <c r="C241">
        <v>26.806051</v>
      </c>
      <c r="D241">
        <v>12.061923999999999</v>
      </c>
      <c r="E241">
        <v>331.74667399999998</v>
      </c>
      <c r="G241">
        <f t="shared" si="20"/>
        <v>5.0612320506258079E-3</v>
      </c>
      <c r="H241">
        <f t="shared" si="20"/>
        <v>-4.4411987427763755E-3</v>
      </c>
      <c r="I241">
        <f t="shared" si="20"/>
        <v>-2.0408104047082265E-2</v>
      </c>
      <c r="J241">
        <f t="shared" si="20"/>
        <v>-3.7903831403595101E-3</v>
      </c>
      <c r="K241" s="53">
        <f t="shared" si="21"/>
        <v>-23578.453879592344</v>
      </c>
      <c r="M241" s="47">
        <v>45210</v>
      </c>
      <c r="N241">
        <v>5.23080285237221E-2</v>
      </c>
      <c r="O241">
        <v>4.7714370888704401E-2</v>
      </c>
      <c r="P241">
        <v>4.4763937916969802E-2</v>
      </c>
      <c r="Q241">
        <v>4.3219072832930999E-2</v>
      </c>
      <c r="R241">
        <v>4.2464670759948198E-2</v>
      </c>
      <c r="S241">
        <v>4.2095456947638298E-2</v>
      </c>
      <c r="T241">
        <v>4.1900392309354099E-2</v>
      </c>
      <c r="U241">
        <v>4.1809339870015498E-2</v>
      </c>
      <c r="V241">
        <v>4.1781899271083001E-2</v>
      </c>
      <c r="W241">
        <v>4.1793309331290399E-2</v>
      </c>
      <c r="Y241">
        <f t="shared" si="22"/>
        <v>7.9655924501467164</v>
      </c>
      <c r="Z241">
        <f t="shared" si="23"/>
        <v>703883.83597840276</v>
      </c>
      <c r="AA241" s="77">
        <f t="shared" si="24"/>
        <v>-840387.18429476628</v>
      </c>
      <c r="AC241" s="77">
        <f t="shared" si="25"/>
        <v>-863965.63817435864</v>
      </c>
    </row>
    <row r="242" spans="1:29">
      <c r="A242" s="46">
        <v>45211</v>
      </c>
      <c r="B242">
        <v>180.24224899999999</v>
      </c>
      <c r="C242">
        <v>26.687000000000001</v>
      </c>
      <c r="D242">
        <v>11.815763</v>
      </c>
      <c r="E242">
        <v>330.48922700000003</v>
      </c>
      <c r="G242">
        <f t="shared" si="20"/>
        <v>-1.0292786570811008E-2</v>
      </c>
      <c r="H242">
        <f t="shared" si="20"/>
        <v>-5.2044441113651141E-3</v>
      </c>
      <c r="I242">
        <f t="shared" si="20"/>
        <v>-1.5833340597640744E-2</v>
      </c>
      <c r="J242">
        <f t="shared" si="20"/>
        <v>-1.0357475283150563E-2</v>
      </c>
      <c r="K242" s="53">
        <f t="shared" si="21"/>
        <v>-41688.046562967429</v>
      </c>
      <c r="M242" s="47">
        <v>45211</v>
      </c>
      <c r="N242">
        <v>5.2666172623616801E-2</v>
      </c>
      <c r="O242">
        <v>4.8318700533335798E-2</v>
      </c>
      <c r="P242">
        <v>4.5511898350815899E-2</v>
      </c>
      <c r="Q242">
        <v>4.40541180853102E-2</v>
      </c>
      <c r="R242">
        <v>4.3372980428546398E-2</v>
      </c>
      <c r="S242">
        <v>4.3055126650752597E-2</v>
      </c>
      <c r="T242">
        <v>4.2893524958835298E-2</v>
      </c>
      <c r="U242">
        <v>4.2818000622035397E-2</v>
      </c>
      <c r="V242">
        <v>4.2801020920937301E-2</v>
      </c>
      <c r="W242">
        <v>4.2830690545614003E-2</v>
      </c>
      <c r="Y242">
        <f t="shared" si="22"/>
        <v>7.927283066282893</v>
      </c>
      <c r="Z242">
        <f t="shared" si="23"/>
        <v>1544271.020273169</v>
      </c>
      <c r="AA242" s="77">
        <f t="shared" si="24"/>
        <v>603530.46914966567</v>
      </c>
      <c r="AC242" s="77">
        <f t="shared" si="25"/>
        <v>561842.4225866982</v>
      </c>
    </row>
    <row r="243" spans="1:29">
      <c r="A243" s="46">
        <v>45212</v>
      </c>
      <c r="B243">
        <v>178.38705400000001</v>
      </c>
      <c r="C243">
        <v>26.548109</v>
      </c>
      <c r="D243">
        <v>11.628679999999999</v>
      </c>
      <c r="E243">
        <v>327.066193</v>
      </c>
      <c r="G243">
        <f t="shared" si="20"/>
        <v>-7.2680722671736309E-4</v>
      </c>
      <c r="H243">
        <f t="shared" si="20"/>
        <v>8.5949624509977784E-3</v>
      </c>
      <c r="I243">
        <f t="shared" si="20"/>
        <v>1.0160912502537034E-2</v>
      </c>
      <c r="J243">
        <f t="shared" si="20"/>
        <v>1.4981844974726544E-2</v>
      </c>
      <c r="K243" s="53">
        <f t="shared" si="21"/>
        <v>33010.912701543995</v>
      </c>
      <c r="M243" s="47">
        <v>45212</v>
      </c>
      <c r="N243">
        <v>5.25119807113541E-2</v>
      </c>
      <c r="O243">
        <v>4.8149964874970502E-2</v>
      </c>
      <c r="P243">
        <v>4.5220019048037498E-2</v>
      </c>
      <c r="Q243">
        <v>4.36421487228566E-2</v>
      </c>
      <c r="R243">
        <v>4.28480888845418E-2</v>
      </c>
      <c r="S243">
        <v>4.2426952521912399E-2</v>
      </c>
      <c r="T243">
        <v>4.2191198106894201E-2</v>
      </c>
      <c r="U243">
        <v>4.2081789197704098E-2</v>
      </c>
      <c r="V243">
        <v>4.2052158731793902E-2</v>
      </c>
      <c r="W243">
        <v>4.2068907153530399E-2</v>
      </c>
      <c r="Y243">
        <f t="shared" si="22"/>
        <v>7.9523421662161908</v>
      </c>
      <c r="Z243">
        <f t="shared" si="23"/>
        <v>940740.55112350336</v>
      </c>
      <c r="AA243" s="77">
        <f t="shared" si="24"/>
        <v>-554676.85887817806</v>
      </c>
      <c r="AC243" s="77">
        <f t="shared" si="25"/>
        <v>-521665.94617663405</v>
      </c>
    </row>
    <row r="244" spans="1:29">
      <c r="A244" s="46">
        <v>45215</v>
      </c>
      <c r="B244">
        <v>178.25740099999999</v>
      </c>
      <c r="C244">
        <v>26.776288999999998</v>
      </c>
      <c r="D244">
        <v>11.746838</v>
      </c>
      <c r="E244">
        <v>331.96624800000001</v>
      </c>
      <c r="G244">
        <f t="shared" si="20"/>
        <v>-8.7847628834215596E-3</v>
      </c>
      <c r="H244">
        <f t="shared" si="20"/>
        <v>2.3341957505761846E-2</v>
      </c>
      <c r="I244">
        <f t="shared" si="20"/>
        <v>9.2203535964316963E-3</v>
      </c>
      <c r="J244">
        <f t="shared" si="20"/>
        <v>-1.7437254645238376E-3</v>
      </c>
      <c r="K244" s="53">
        <f t="shared" si="21"/>
        <v>22033.822754248144</v>
      </c>
      <c r="M244" s="47">
        <v>45215</v>
      </c>
      <c r="N244">
        <v>5.2646755918969397E-2</v>
      </c>
      <c r="O244">
        <v>4.8456087148361297E-2</v>
      </c>
      <c r="P244">
        <v>4.5676417052068298E-2</v>
      </c>
      <c r="Q244">
        <v>4.4165566723505897E-2</v>
      </c>
      <c r="R244">
        <v>4.3441817811443198E-2</v>
      </c>
      <c r="S244">
        <v>4.3084199669547102E-2</v>
      </c>
      <c r="T244">
        <v>4.2884808044898401E-2</v>
      </c>
      <c r="U244">
        <v>4.2779346405690401E-2</v>
      </c>
      <c r="V244">
        <v>4.2740104906806103E-2</v>
      </c>
      <c r="W244">
        <v>4.2753763951100601E-2</v>
      </c>
      <c r="Y244">
        <f t="shared" si="22"/>
        <v>7.9269754660670797</v>
      </c>
      <c r="Z244">
        <f t="shared" si="23"/>
        <v>1495417.4100016814</v>
      </c>
      <c r="AA244" s="77">
        <f t="shared" si="24"/>
        <v>-1060796.9627512649</v>
      </c>
      <c r="AC244" s="77">
        <f t="shared" si="25"/>
        <v>-1038763.1399970168</v>
      </c>
    </row>
    <row r="245" spans="1:29">
      <c r="A245" s="46">
        <v>45216</v>
      </c>
      <c r="B245">
        <v>176.691452</v>
      </c>
      <c r="C245">
        <v>27.401299999999999</v>
      </c>
      <c r="D245">
        <v>11.855148</v>
      </c>
      <c r="E245">
        <v>331.38738999999998</v>
      </c>
      <c r="G245">
        <f t="shared" si="20"/>
        <v>-7.3948682022263457E-3</v>
      </c>
      <c r="H245">
        <f t="shared" si="20"/>
        <v>-1.1223774054515578E-2</v>
      </c>
      <c r="I245">
        <f t="shared" si="20"/>
        <v>-2.408641376725118E-2</v>
      </c>
      <c r="J245">
        <f t="shared" si="20"/>
        <v>-5.8724171731457941E-3</v>
      </c>
      <c r="K245" s="53">
        <f t="shared" si="21"/>
        <v>-48577.473197138897</v>
      </c>
      <c r="M245" s="47">
        <v>45216</v>
      </c>
      <c r="N245">
        <v>5.3224830393405601E-2</v>
      </c>
      <c r="O245">
        <v>4.9497160986175001E-2</v>
      </c>
      <c r="P245">
        <v>4.6978149245815302E-2</v>
      </c>
      <c r="Q245">
        <v>4.5604675475696098E-2</v>
      </c>
      <c r="R245">
        <v>4.4929229921120903E-2</v>
      </c>
      <c r="S245">
        <v>4.4566906295102897E-2</v>
      </c>
      <c r="T245">
        <v>4.4332994205069101E-2</v>
      </c>
      <c r="U245">
        <v>4.41779565935011E-2</v>
      </c>
      <c r="V245">
        <v>4.4080930235159702E-2</v>
      </c>
      <c r="W245">
        <v>4.40326372046295E-2</v>
      </c>
      <c r="Y245">
        <f t="shared" si="22"/>
        <v>7.8717046756364928</v>
      </c>
      <c r="Z245">
        <f t="shared" si="23"/>
        <v>2556214.3727529463</v>
      </c>
      <c r="AA245" s="77">
        <f t="shared" si="24"/>
        <v>-377917.22536293929</v>
      </c>
      <c r="AC245" s="77">
        <f t="shared" si="25"/>
        <v>-426494.69856007816</v>
      </c>
    </row>
    <row r="246" spans="1:29">
      <c r="A246" s="46">
        <v>45217</v>
      </c>
      <c r="B246">
        <v>175.38484199999999</v>
      </c>
      <c r="C246">
        <v>27.093754000000001</v>
      </c>
      <c r="D246">
        <v>11.569599999999999</v>
      </c>
      <c r="E246">
        <v>329.44134500000001</v>
      </c>
      <c r="G246">
        <f t="shared" si="20"/>
        <v>-2.1609507165961661E-3</v>
      </c>
      <c r="H246">
        <f t="shared" si="20"/>
        <v>-1.2815832017962547E-2</v>
      </c>
      <c r="I246">
        <f t="shared" si="20"/>
        <v>-1.8723378509196476E-2</v>
      </c>
      <c r="J246">
        <f t="shared" si="20"/>
        <v>3.6654476383344292E-3</v>
      </c>
      <c r="K246" s="53">
        <f t="shared" si="21"/>
        <v>-30034.713605420759</v>
      </c>
      <c r="M246" s="47">
        <v>45217</v>
      </c>
      <c r="N246">
        <v>5.3163011283544899E-2</v>
      </c>
      <c r="O246">
        <v>4.9610873862899398E-2</v>
      </c>
      <c r="P246">
        <v>4.7303604790550603E-2</v>
      </c>
      <c r="Q246">
        <v>4.60335137298057E-2</v>
      </c>
      <c r="R246">
        <v>4.54144916169869E-2</v>
      </c>
      <c r="S246">
        <v>4.50489647306564E-2</v>
      </c>
      <c r="T246">
        <v>4.4795157163327402E-2</v>
      </c>
      <c r="U246">
        <v>4.4634632187671497E-2</v>
      </c>
      <c r="V246">
        <v>4.4544713789624803E-2</v>
      </c>
      <c r="W246">
        <v>4.4507564953505899E-2</v>
      </c>
      <c r="Y246">
        <f t="shared" si="22"/>
        <v>7.8543543859865146</v>
      </c>
      <c r="Z246">
        <f t="shared" si="23"/>
        <v>2934131.5981158856</v>
      </c>
      <c r="AA246" s="77">
        <f t="shared" si="24"/>
        <v>-571369.99572848203</v>
      </c>
      <c r="AC246" s="77">
        <f t="shared" si="25"/>
        <v>-601404.70933390281</v>
      </c>
    </row>
    <row r="247" spans="1:29">
      <c r="A247" s="46">
        <v>45218</v>
      </c>
      <c r="B247">
        <v>175.005844</v>
      </c>
      <c r="C247">
        <v>26.746524999999998</v>
      </c>
      <c r="D247">
        <v>11.352978</v>
      </c>
      <c r="E247">
        <v>330.64889499999998</v>
      </c>
      <c r="G247">
        <f t="shared" si="20"/>
        <v>-1.4704274675535922E-2</v>
      </c>
      <c r="H247">
        <f t="shared" si="20"/>
        <v>-2.4109748836530942E-2</v>
      </c>
      <c r="I247">
        <f t="shared" si="20"/>
        <v>9.5403162060210267E-3</v>
      </c>
      <c r="J247">
        <f t="shared" si="20"/>
        <v>-1.4034718005030644E-2</v>
      </c>
      <c r="K247" s="53">
        <f t="shared" si="21"/>
        <v>-43308.425311076484</v>
      </c>
      <c r="M247" s="47">
        <v>45218</v>
      </c>
      <c r="N247">
        <v>5.27498605384428E-2</v>
      </c>
      <c r="O247">
        <v>4.9204051543216602E-2</v>
      </c>
      <c r="P247">
        <v>4.7168640392709703E-2</v>
      </c>
      <c r="Q247">
        <v>4.61945860674709E-2</v>
      </c>
      <c r="R247">
        <v>4.5750849653032603E-2</v>
      </c>
      <c r="S247">
        <v>4.55107813444557E-2</v>
      </c>
      <c r="T247">
        <v>4.5361234508329101E-2</v>
      </c>
      <c r="U247">
        <v>4.5286530289754302E-2</v>
      </c>
      <c r="V247">
        <v>4.5265875136590902E-2</v>
      </c>
      <c r="W247">
        <v>4.5282206848556897E-2</v>
      </c>
      <c r="Y247">
        <f t="shared" si="22"/>
        <v>7.8360410971661727</v>
      </c>
      <c r="Z247">
        <f t="shared" si="23"/>
        <v>3505501.5938443677</v>
      </c>
      <c r="AA247" s="77">
        <f t="shared" si="24"/>
        <v>512398.32408536645</v>
      </c>
      <c r="AC247" s="77">
        <f t="shared" si="25"/>
        <v>469089.89877428999</v>
      </c>
    </row>
    <row r="248" spans="1:29">
      <c r="A248" s="46">
        <v>45219</v>
      </c>
      <c r="B248">
        <v>172.43251000000001</v>
      </c>
      <c r="C248">
        <v>26.101673000000002</v>
      </c>
      <c r="D248">
        <v>11.461289000000001</v>
      </c>
      <c r="E248">
        <v>326.008331</v>
      </c>
      <c r="G248">
        <f t="shared" si="20"/>
        <v>6.941266469993046E-4</v>
      </c>
      <c r="H248">
        <f t="shared" si="20"/>
        <v>-2.8126166472164482E-2</v>
      </c>
      <c r="I248">
        <f t="shared" si="20"/>
        <v>-1.3745748842037053E-2</v>
      </c>
      <c r="J248">
        <f t="shared" si="20"/>
        <v>8.1121331834923538E-3</v>
      </c>
      <c r="K248" s="53">
        <f t="shared" si="21"/>
        <v>-33065.655483709874</v>
      </c>
      <c r="M248" s="47">
        <v>45219</v>
      </c>
      <c r="N248">
        <v>5.2347567002539903E-2</v>
      </c>
      <c r="O248">
        <v>4.83656212601178E-2</v>
      </c>
      <c r="P248">
        <v>4.6151306394568797E-2</v>
      </c>
      <c r="Q248">
        <v>4.5156188831933099E-2</v>
      </c>
      <c r="R248">
        <v>4.4757875087820802E-2</v>
      </c>
      <c r="S248">
        <v>4.4604448405432998E-2</v>
      </c>
      <c r="T248">
        <v>4.4547907108756203E-2</v>
      </c>
      <c r="U248">
        <v>4.45544947069825E-2</v>
      </c>
      <c r="V248">
        <v>4.4605754374341902E-2</v>
      </c>
      <c r="W248">
        <v>4.46901958521327E-2</v>
      </c>
      <c r="Y248">
        <f t="shared" si="22"/>
        <v>7.8681512886517853</v>
      </c>
      <c r="Z248">
        <f t="shared" si="23"/>
        <v>2993103.2697590012</v>
      </c>
      <c r="AA248" s="77">
        <f t="shared" si="24"/>
        <v>658954.49483694974</v>
      </c>
      <c r="AC248" s="77">
        <f t="shared" si="25"/>
        <v>625888.83935323986</v>
      </c>
    </row>
    <row r="249" spans="1:29">
      <c r="A249" s="46">
        <v>45222</v>
      </c>
      <c r="B249">
        <v>172.5522</v>
      </c>
      <c r="C249">
        <v>25.367533000000002</v>
      </c>
      <c r="D249">
        <v>11.303744999999999</v>
      </c>
      <c r="E249">
        <v>328.65295400000002</v>
      </c>
      <c r="G249">
        <f t="shared" si="20"/>
        <v>2.543334712626244E-3</v>
      </c>
      <c r="H249">
        <f t="shared" si="20"/>
        <v>-3.9108651203884071E-3</v>
      </c>
      <c r="I249">
        <f t="shared" si="20"/>
        <v>-7.8396142163503768E-3</v>
      </c>
      <c r="J249">
        <f t="shared" si="20"/>
        <v>3.6742405181606763E-3</v>
      </c>
      <c r="K249" s="53">
        <f t="shared" si="21"/>
        <v>-5532.9041059518631</v>
      </c>
      <c r="M249" s="47">
        <v>45222</v>
      </c>
      <c r="N249">
        <v>5.2389153395048002E-2</v>
      </c>
      <c r="O249">
        <v>4.8027150385585998E-2</v>
      </c>
      <c r="P249">
        <v>4.5582173381554597E-2</v>
      </c>
      <c r="Q249">
        <v>4.4507833111075798E-2</v>
      </c>
      <c r="R249">
        <v>4.40479285066364E-2</v>
      </c>
      <c r="S249">
        <v>4.3870739294280398E-2</v>
      </c>
      <c r="T249">
        <v>4.3805629585226401E-2</v>
      </c>
      <c r="U249">
        <v>4.3783999452463501E-2</v>
      </c>
      <c r="V249">
        <v>4.3797740023302702E-2</v>
      </c>
      <c r="W249">
        <v>4.3852943364101803E-2</v>
      </c>
      <c r="Y249">
        <f t="shared" si="22"/>
        <v>7.8970070510929213</v>
      </c>
      <c r="Z249">
        <f t="shared" si="23"/>
        <v>2334148.7749220515</v>
      </c>
      <c r="AA249" s="77">
        <f t="shared" si="24"/>
        <v>-4473.2875233707018</v>
      </c>
      <c r="AC249" s="77">
        <f t="shared" si="25"/>
        <v>-10006.191629322566</v>
      </c>
    </row>
    <row r="250" spans="1:29">
      <c r="A250" s="46">
        <v>45223</v>
      </c>
      <c r="B250">
        <v>172.99105800000001</v>
      </c>
      <c r="C250">
        <v>25.268324</v>
      </c>
      <c r="D250">
        <v>11.215128</v>
      </c>
      <c r="E250">
        <v>329.86050399999999</v>
      </c>
      <c r="G250">
        <f t="shared" si="20"/>
        <v>-1.3491581744069059E-2</v>
      </c>
      <c r="H250">
        <f t="shared" si="20"/>
        <v>3.140968114861975E-3</v>
      </c>
      <c r="I250">
        <f t="shared" si="20"/>
        <v>1.3169354821451762E-2</v>
      </c>
      <c r="J250">
        <f t="shared" si="20"/>
        <v>3.0678046863106712E-2</v>
      </c>
      <c r="K250" s="53">
        <f t="shared" si="21"/>
        <v>33496.78805535139</v>
      </c>
      <c r="M250" s="47">
        <v>45223</v>
      </c>
      <c r="N250">
        <v>5.2503316122452799E-2</v>
      </c>
      <c r="O250">
        <v>4.8398544290594703E-2</v>
      </c>
      <c r="P250">
        <v>4.5998810374174297E-2</v>
      </c>
      <c r="Q250">
        <v>4.4850335545249601E-2</v>
      </c>
      <c r="R250">
        <v>4.4305400611195901E-2</v>
      </c>
      <c r="S250">
        <v>4.4035511484696699E-2</v>
      </c>
      <c r="T250">
        <v>4.3888781653105099E-2</v>
      </c>
      <c r="U250">
        <v>4.3816109394691799E-2</v>
      </c>
      <c r="V250">
        <v>4.3798015787595797E-2</v>
      </c>
      <c r="W250">
        <v>4.3825727722065E-2</v>
      </c>
      <c r="Y250">
        <f t="shared" si="22"/>
        <v>7.891761971103505</v>
      </c>
      <c r="Z250">
        <f t="shared" si="23"/>
        <v>2338622.0624454222</v>
      </c>
      <c r="AA250" s="77">
        <f t="shared" si="24"/>
        <v>-864124.12993383547</v>
      </c>
      <c r="AC250" s="77">
        <f t="shared" si="25"/>
        <v>-830627.34187848412</v>
      </c>
    </row>
    <row r="251" spans="1:29">
      <c r="A251" s="46">
        <v>45224</v>
      </c>
      <c r="B251">
        <v>170.65713500000001</v>
      </c>
      <c r="C251">
        <v>25.347691000000001</v>
      </c>
      <c r="D251">
        <v>11.362824</v>
      </c>
      <c r="E251">
        <v>339.97998000000001</v>
      </c>
      <c r="G251">
        <f t="shared" si="20"/>
        <v>-2.4605546085137431E-2</v>
      </c>
      <c r="H251">
        <f t="shared" si="20"/>
        <v>2.2309172066205196E-2</v>
      </c>
      <c r="I251">
        <f t="shared" si="20"/>
        <v>-1.6464393006527245E-2</v>
      </c>
      <c r="J251">
        <f t="shared" si="20"/>
        <v>-3.7514323637527158E-2</v>
      </c>
      <c r="K251" s="53">
        <f t="shared" si="21"/>
        <v>-56275.090662986637</v>
      </c>
      <c r="M251" s="47">
        <v>45224</v>
      </c>
      <c r="N251">
        <v>5.2653472102440202E-2</v>
      </c>
      <c r="O251">
        <v>4.8791183760111601E-2</v>
      </c>
      <c r="P251">
        <v>4.6594678630799899E-2</v>
      </c>
      <c r="Q251">
        <v>4.5593602368513501E-2</v>
      </c>
      <c r="R251">
        <v>4.5199743326238197E-2</v>
      </c>
      <c r="S251">
        <v>4.5016767546610097E-2</v>
      </c>
      <c r="T251">
        <v>4.4910500865400799E-2</v>
      </c>
      <c r="U251">
        <v>4.4867394636792797E-2</v>
      </c>
      <c r="V251">
        <v>4.4875502108283602E-2</v>
      </c>
      <c r="W251">
        <v>4.4925856532038698E-2</v>
      </c>
      <c r="Y251">
        <f t="shared" si="22"/>
        <v>7.8540821792050295</v>
      </c>
      <c r="Z251">
        <f t="shared" si="23"/>
        <v>3202746.1923792576</v>
      </c>
      <c r="AA251" s="77">
        <f t="shared" si="24"/>
        <v>835509.25549110118</v>
      </c>
      <c r="AC251" s="77">
        <f t="shared" si="25"/>
        <v>779234.16482811456</v>
      </c>
    </row>
    <row r="252" spans="1:29">
      <c r="A252" s="46">
        <v>45225</v>
      </c>
      <c r="B252">
        <v>166.458023</v>
      </c>
      <c r="C252">
        <v>25.913177000000001</v>
      </c>
      <c r="D252">
        <v>11.175742</v>
      </c>
      <c r="E252">
        <v>327.22586100000001</v>
      </c>
      <c r="G252">
        <f t="shared" si="20"/>
        <v>7.9692944568974244E-3</v>
      </c>
      <c r="H252">
        <f t="shared" si="20"/>
        <v>-3.6370607895743645E-2</v>
      </c>
      <c r="I252">
        <f t="shared" si="20"/>
        <v>-0.12246694671369462</v>
      </c>
      <c r="J252">
        <f t="shared" si="20"/>
        <v>5.8556099268693984E-3</v>
      </c>
      <c r="K252" s="53">
        <f t="shared" si="21"/>
        <v>-145012.65022567144</v>
      </c>
      <c r="M252" s="47">
        <v>45225</v>
      </c>
      <c r="N252">
        <v>5.2243445834242203E-2</v>
      </c>
      <c r="O252">
        <v>4.8043902515578399E-2</v>
      </c>
      <c r="P252">
        <v>4.5644918240057598E-2</v>
      </c>
      <c r="Q252">
        <v>4.4538417536035997E-2</v>
      </c>
      <c r="R252">
        <v>4.4085763842190602E-2</v>
      </c>
      <c r="S252">
        <v>4.38925420245804E-2</v>
      </c>
      <c r="T252">
        <v>4.3808424518881103E-2</v>
      </c>
      <c r="U252">
        <v>4.3794753702976801E-2</v>
      </c>
      <c r="V252">
        <v>4.3829270534383402E-2</v>
      </c>
      <c r="W252">
        <v>4.3897953736608999E-2</v>
      </c>
      <c r="Y252">
        <f t="shared" si="22"/>
        <v>7.8960394999896115</v>
      </c>
      <c r="Z252">
        <f t="shared" si="23"/>
        <v>2367236.9368881565</v>
      </c>
      <c r="AA252" s="77">
        <f t="shared" si="24"/>
        <v>21530.385489643551</v>
      </c>
      <c r="AC252" s="77">
        <f t="shared" si="25"/>
        <v>-123482.26473602789</v>
      </c>
    </row>
    <row r="253" spans="1:29">
      <c r="A253" s="46">
        <v>45226</v>
      </c>
      <c r="B253">
        <v>167.78457599999999</v>
      </c>
      <c r="C253">
        <v>24.970699</v>
      </c>
      <c r="D253">
        <v>9.8070830000000004</v>
      </c>
      <c r="E253">
        <v>329.14196800000002</v>
      </c>
      <c r="G253">
        <f t="shared" si="20"/>
        <v>1.2305189482971324E-2</v>
      </c>
      <c r="H253">
        <f t="shared" si="20"/>
        <v>2.0659533799994856E-2</v>
      </c>
      <c r="I253">
        <f t="shared" si="20"/>
        <v>-1.9076314537156636E-2</v>
      </c>
      <c r="J253">
        <f t="shared" si="20"/>
        <v>2.2740345284682828E-2</v>
      </c>
      <c r="K253" s="53">
        <f t="shared" si="21"/>
        <v>36628.754030492375</v>
      </c>
      <c r="M253" s="47">
        <v>45226</v>
      </c>
      <c r="N253">
        <v>5.21146307866239E-2</v>
      </c>
      <c r="O253">
        <v>4.7757531235542397E-2</v>
      </c>
      <c r="P253">
        <v>4.5284208245891203E-2</v>
      </c>
      <c r="Q253">
        <v>4.4199830020701103E-2</v>
      </c>
      <c r="R253">
        <v>4.3761788620538797E-2</v>
      </c>
      <c r="S253">
        <v>4.3635655352621303E-2</v>
      </c>
      <c r="T253">
        <v>4.3642587975696097E-2</v>
      </c>
      <c r="U253">
        <v>4.3702128774029403E-2</v>
      </c>
      <c r="V253">
        <v>4.3792592578693702E-2</v>
      </c>
      <c r="W253">
        <v>4.3908457891398397E-2</v>
      </c>
      <c r="Y253">
        <f t="shared" si="22"/>
        <v>7.9027780702522428</v>
      </c>
      <c r="Z253">
        <f t="shared" si="23"/>
        <v>2345706.5513985129</v>
      </c>
      <c r="AA253" s="77">
        <f t="shared" si="24"/>
        <v>-97195.448447806761</v>
      </c>
      <c r="AC253" s="77">
        <f t="shared" si="25"/>
        <v>-60566.694417314386</v>
      </c>
    </row>
    <row r="254" spans="1:29">
      <c r="A254" s="52">
        <v>45229</v>
      </c>
      <c r="B254" s="53">
        <v>169.849197</v>
      </c>
      <c r="C254" s="53">
        <v>25.486581999999999</v>
      </c>
      <c r="D254" s="53">
        <v>9.6199999999999992</v>
      </c>
      <c r="E254" s="53">
        <v>336.62677000000002</v>
      </c>
      <c r="F254" s="53"/>
      <c r="G254" s="53"/>
      <c r="H254" s="53"/>
      <c r="I254" s="53"/>
      <c r="J254" s="53"/>
      <c r="K254" s="53"/>
      <c r="L254" s="54" t="s">
        <v>81</v>
      </c>
      <c r="M254" s="55">
        <v>45229</v>
      </c>
      <c r="N254" s="53">
        <v>5.22446062245015E-2</v>
      </c>
      <c r="O254" s="53">
        <v>4.7904200566131802E-2</v>
      </c>
      <c r="P254" s="53">
        <v>4.5429337602591303E-2</v>
      </c>
      <c r="Q254" s="53">
        <v>4.4344750256342602E-2</v>
      </c>
      <c r="R254" s="53">
        <v>4.3927974682530103E-2</v>
      </c>
      <c r="S254" s="53">
        <v>4.3794001970382003E-2</v>
      </c>
      <c r="T254" s="53">
        <v>4.3779352153421297E-2</v>
      </c>
      <c r="U254" s="53">
        <v>4.3828314476850198E-2</v>
      </c>
      <c r="V254" s="53">
        <v>4.3914561862350203E-2</v>
      </c>
      <c r="W254" s="53">
        <v>4.4023149444895E-2</v>
      </c>
      <c r="X254" s="53"/>
      <c r="Y254" s="53">
        <f t="shared" si="22"/>
        <v>7.8972293456970588</v>
      </c>
      <c r="Z254" s="53">
        <f t="shared" si="23"/>
        <v>2442901.9998463197</v>
      </c>
      <c r="AA254" s="77"/>
      <c r="AB254" s="53"/>
      <c r="AC254" s="77"/>
    </row>
  </sheetData>
  <mergeCells count="6">
    <mergeCell ref="A1:K1"/>
    <mergeCell ref="M1:AA1"/>
    <mergeCell ref="A2:E2"/>
    <mergeCell ref="G2:K2"/>
    <mergeCell ref="M2:W2"/>
    <mergeCell ref="Y2:AA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B55BD-711E-E749-B786-8555E6B3A35A}">
  <dimension ref="A1:BB254"/>
  <sheetViews>
    <sheetView topLeftCell="AQ1" workbookViewId="0">
      <selection activeCell="P4" sqref="P4"/>
    </sheetView>
  </sheetViews>
  <sheetFormatPr baseColWidth="10" defaultRowHeight="15"/>
  <cols>
    <col min="1" max="1" width="12.6640625" customWidth="1"/>
    <col min="51" max="51" width="13.6640625" bestFit="1" customWidth="1"/>
    <col min="53" max="54" width="12.6640625" bestFit="1" customWidth="1"/>
  </cols>
  <sheetData>
    <row r="1" spans="1:54">
      <c r="A1" s="84" t="s">
        <v>78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R1" s="88" t="s">
        <v>85</v>
      </c>
      <c r="S1" s="88"/>
      <c r="T1" s="88"/>
      <c r="U1" s="88"/>
      <c r="V1" s="88"/>
      <c r="W1" s="88"/>
      <c r="X1" s="88"/>
      <c r="Y1" s="88"/>
      <c r="Z1" s="88"/>
      <c r="AA1" s="88"/>
      <c r="AB1" s="88"/>
      <c r="AC1" s="88"/>
      <c r="AD1" s="88"/>
      <c r="AE1" s="88"/>
      <c r="AF1" s="88"/>
      <c r="AG1" s="88"/>
      <c r="AH1" s="88"/>
      <c r="AI1" s="88"/>
      <c r="AJ1" s="88"/>
      <c r="AK1" s="88"/>
      <c r="AL1" s="88"/>
      <c r="AM1" s="88"/>
      <c r="AN1" s="88"/>
      <c r="AO1" s="88"/>
      <c r="AP1" s="88"/>
      <c r="AQ1" s="88"/>
      <c r="AR1" s="88"/>
      <c r="AS1" s="88"/>
      <c r="AT1" s="88"/>
      <c r="AU1" s="88"/>
      <c r="AV1" s="88"/>
      <c r="AW1" s="88"/>
      <c r="AX1" s="88"/>
      <c r="AY1" s="88"/>
    </row>
    <row r="2" spans="1:54">
      <c r="A2" s="85" t="s">
        <v>83</v>
      </c>
      <c r="B2" s="86"/>
      <c r="C2" s="86"/>
      <c r="D2" s="86"/>
      <c r="E2" s="87"/>
      <c r="F2" s="49"/>
      <c r="G2" s="85" t="s">
        <v>84</v>
      </c>
      <c r="H2" s="86"/>
      <c r="I2" s="86"/>
      <c r="J2" s="86"/>
      <c r="K2" s="86"/>
      <c r="L2" s="86"/>
      <c r="M2" s="86"/>
      <c r="N2" s="86"/>
      <c r="O2" s="86"/>
      <c r="P2" s="87"/>
      <c r="R2" s="89" t="s">
        <v>83</v>
      </c>
      <c r="S2" s="90"/>
      <c r="T2" s="90"/>
      <c r="U2" s="90"/>
      <c r="V2" s="90"/>
      <c r="W2" s="90"/>
      <c r="X2" s="90"/>
      <c r="Y2" s="90"/>
      <c r="Z2" s="90"/>
      <c r="AA2" s="90"/>
      <c r="AB2" s="91"/>
      <c r="AC2" s="48"/>
      <c r="AD2" s="89" t="s">
        <v>84</v>
      </c>
      <c r="AE2" s="90"/>
      <c r="AF2" s="90"/>
      <c r="AG2" s="90"/>
      <c r="AH2" s="90"/>
      <c r="AI2" s="90"/>
      <c r="AJ2" s="90"/>
      <c r="AK2" s="90"/>
      <c r="AL2" s="90"/>
      <c r="AM2" s="90"/>
      <c r="AN2" s="90"/>
      <c r="AO2" s="90"/>
      <c r="AP2" s="90"/>
      <c r="AQ2" s="90"/>
      <c r="AR2" s="90"/>
      <c r="AS2" s="90"/>
      <c r="AT2" s="90"/>
      <c r="AU2" s="90"/>
      <c r="AV2" s="90"/>
      <c r="AW2" s="90"/>
      <c r="AX2" s="90"/>
      <c r="AY2" s="91"/>
    </row>
    <row r="3" spans="1:54">
      <c r="A3" s="63" t="s">
        <v>33</v>
      </c>
      <c r="B3" s="64" t="s">
        <v>73</v>
      </c>
      <c r="C3" s="64" t="s">
        <v>74</v>
      </c>
      <c r="D3" s="64" t="s">
        <v>75</v>
      </c>
      <c r="E3" s="65" t="s">
        <v>76</v>
      </c>
      <c r="G3" s="63" t="s">
        <v>89</v>
      </c>
      <c r="H3" s="64" t="s">
        <v>90</v>
      </c>
      <c r="I3" s="64" t="s">
        <v>91</v>
      </c>
      <c r="J3" s="64" t="s">
        <v>92</v>
      </c>
      <c r="K3" s="64"/>
      <c r="L3" s="79" t="s">
        <v>124</v>
      </c>
      <c r="M3" s="79" t="s">
        <v>125</v>
      </c>
      <c r="N3" s="79" t="s">
        <v>126</v>
      </c>
      <c r="O3" s="79" t="s">
        <v>127</v>
      </c>
      <c r="P3" s="78" t="s">
        <v>77</v>
      </c>
      <c r="R3" s="7" t="s">
        <v>1</v>
      </c>
      <c r="S3" s="8">
        <v>1</v>
      </c>
      <c r="T3" s="8">
        <v>2</v>
      </c>
      <c r="U3" s="8">
        <v>3</v>
      </c>
      <c r="V3" s="8">
        <v>4</v>
      </c>
      <c r="W3" s="8">
        <v>5</v>
      </c>
      <c r="X3" s="8">
        <v>6</v>
      </c>
      <c r="Y3" s="8">
        <v>7</v>
      </c>
      <c r="Z3" s="8">
        <v>8</v>
      </c>
      <c r="AA3" s="8">
        <v>9</v>
      </c>
      <c r="AB3" s="9">
        <v>10</v>
      </c>
      <c r="AC3" s="1"/>
      <c r="AD3" s="74" t="s">
        <v>95</v>
      </c>
      <c r="AE3" s="79" t="s">
        <v>96</v>
      </c>
      <c r="AF3" s="79" t="s">
        <v>97</v>
      </c>
      <c r="AG3" s="79" t="s">
        <v>98</v>
      </c>
      <c r="AH3" s="79" t="s">
        <v>99</v>
      </c>
      <c r="AI3" s="79" t="s">
        <v>100</v>
      </c>
      <c r="AJ3" s="79" t="s">
        <v>101</v>
      </c>
      <c r="AK3" s="79" t="s">
        <v>102</v>
      </c>
      <c r="AL3" s="79" t="s">
        <v>103</v>
      </c>
      <c r="AM3" s="79" t="s">
        <v>104</v>
      </c>
      <c r="AN3" s="79"/>
      <c r="AO3" s="79" t="s">
        <v>114</v>
      </c>
      <c r="AP3" s="79" t="s">
        <v>115</v>
      </c>
      <c r="AQ3" s="79" t="s">
        <v>116</v>
      </c>
      <c r="AR3" s="79" t="s">
        <v>117</v>
      </c>
      <c r="AS3" s="79" t="s">
        <v>118</v>
      </c>
      <c r="AT3" s="79" t="s">
        <v>119</v>
      </c>
      <c r="AU3" s="79" t="s">
        <v>120</v>
      </c>
      <c r="AV3" s="79" t="s">
        <v>121</v>
      </c>
      <c r="AW3" s="79" t="s">
        <v>122</v>
      </c>
      <c r="AX3" s="79" t="s">
        <v>123</v>
      </c>
      <c r="AY3" s="78" t="s">
        <v>82</v>
      </c>
      <c r="BA3" s="53" t="s">
        <v>86</v>
      </c>
      <c r="BB3" s="53" t="s">
        <v>87</v>
      </c>
    </row>
    <row r="4" spans="1:54">
      <c r="A4" s="46">
        <v>44865</v>
      </c>
      <c r="B4">
        <v>152.041122</v>
      </c>
      <c r="C4">
        <v>34.748581000000001</v>
      </c>
      <c r="D4">
        <v>11.97438</v>
      </c>
      <c r="E4">
        <v>229.443207</v>
      </c>
      <c r="G4">
        <f>B5/B4-1</f>
        <v>-1.7542655335048063E-2</v>
      </c>
      <c r="H4">
        <f t="shared" ref="H4:J4" si="0">C5/C4-1</f>
        <v>4.4394906370421872E-3</v>
      </c>
      <c r="I4">
        <f t="shared" si="0"/>
        <v>2.2437904927019581E-3</v>
      </c>
      <c r="J4">
        <f t="shared" si="0"/>
        <v>-1.705942856700049E-2</v>
      </c>
      <c r="L4">
        <v>1000000</v>
      </c>
      <c r="M4">
        <v>1000000</v>
      </c>
      <c r="N4">
        <v>1000000</v>
      </c>
      <c r="O4">
        <v>1000000</v>
      </c>
      <c r="P4" s="53">
        <f>SUMPRODUCT(G4:J4,L$4:O$4)</f>
        <v>-27918.802772304411</v>
      </c>
      <c r="R4" s="47">
        <v>44865</v>
      </c>
      <c r="S4">
        <v>4.64487889491359E-2</v>
      </c>
      <c r="T4">
        <v>4.45828847935624E-2</v>
      </c>
      <c r="U4">
        <v>4.2002173588379398E-2</v>
      </c>
      <c r="V4">
        <v>4.0317784041847701E-2</v>
      </c>
      <c r="W4">
        <v>3.9296881526024098E-2</v>
      </c>
      <c r="X4">
        <v>3.8534034609840402E-2</v>
      </c>
      <c r="Y4">
        <v>3.7978835246006697E-2</v>
      </c>
      <c r="Z4">
        <v>3.7647930021470398E-2</v>
      </c>
      <c r="AA4">
        <v>3.7464818102586797E-2</v>
      </c>
      <c r="AB4">
        <v>3.7352509837149599E-2</v>
      </c>
      <c r="AD4">
        <f>(S5-S4)*10000</f>
        <v>5.209358738523032</v>
      </c>
      <c r="AE4">
        <f t="shared" ref="AE4:AM4" si="1">(T5-T4)*10000</f>
        <v>4.3895130157300262</v>
      </c>
      <c r="AF4">
        <f t="shared" si="1"/>
        <v>3.4189134015730205</v>
      </c>
      <c r="AG4">
        <f t="shared" si="1"/>
        <v>2.9639252967939704</v>
      </c>
      <c r="AH4">
        <f t="shared" si="1"/>
        <v>2.2521184678279962</v>
      </c>
      <c r="AI4">
        <f t="shared" si="1"/>
        <v>1.239836941530001</v>
      </c>
      <c r="AJ4">
        <f t="shared" si="1"/>
        <v>0.28631416098601203</v>
      </c>
      <c r="AK4">
        <f t="shared" si="1"/>
        <v>-0.42962022727500992</v>
      </c>
      <c r="AL4">
        <f t="shared" si="1"/>
        <v>-0.97244392544597325</v>
      </c>
      <c r="AM4">
        <f t="shared" si="1"/>
        <v>-1.4376571301889796</v>
      </c>
      <c r="AO4">
        <f>100*1000000*S$3*EXP(-S$3*S$254)*0.042/10000</f>
        <v>398.62060706616336</v>
      </c>
      <c r="AP4">
        <f t="shared" ref="AP4:AW4" si="2">100*1000000*T$3*EXP(-T$3*T$254)*0.042/10000</f>
        <v>763.25599847409649</v>
      </c>
      <c r="AQ4">
        <f t="shared" si="2"/>
        <v>1099.4650113253786</v>
      </c>
      <c r="AR4">
        <f t="shared" si="2"/>
        <v>1406.9367064840294</v>
      </c>
      <c r="AS4">
        <f t="shared" si="2"/>
        <v>1685.896502565485</v>
      </c>
      <c r="AT4">
        <f t="shared" si="2"/>
        <v>1937.6867984496068</v>
      </c>
      <c r="AU4">
        <f t="shared" si="2"/>
        <v>2163.9908144722617</v>
      </c>
      <c r="AV4">
        <f t="shared" si="2"/>
        <v>2366.2690119933868</v>
      </c>
      <c r="AW4">
        <f t="shared" si="2"/>
        <v>2545.9222278515099</v>
      </c>
      <c r="AX4">
        <f>100*1000000*AB$3*EXP(-AB$3*AB$254)*1.042/10000</f>
        <v>67093.061607651514</v>
      </c>
      <c r="AY4" s="77">
        <f>SUMPRODUCT(AD4:AM4,AO$4:AX$4)</f>
        <v>-79774.435666244419</v>
      </c>
      <c r="BA4" s="77">
        <f>P4+AY4</f>
        <v>-107693.23843854883</v>
      </c>
      <c r="BB4" s="57">
        <f>ABS(PERCENTILE(BA4:BA253,0.05))</f>
        <v>961122.66413325223</v>
      </c>
    </row>
    <row r="5" spans="1:54">
      <c r="A5" s="46">
        <v>44866</v>
      </c>
      <c r="B5">
        <v>149.37391700000001</v>
      </c>
      <c r="C5">
        <v>34.902847000000001</v>
      </c>
      <c r="D5">
        <v>12.001248</v>
      </c>
      <c r="E5">
        <v>225.52903699999999</v>
      </c>
      <c r="G5">
        <f t="shared" ref="G5:G68" si="3">B6/B5-1</f>
        <v>-3.7305060427651582E-2</v>
      </c>
      <c r="H5">
        <f t="shared" ref="H5:H68" si="4">C6/C5-1</f>
        <v>-3.0388351987448159E-3</v>
      </c>
      <c r="I5">
        <f t="shared" ref="I5:I68" si="5">D6/D5-1</f>
        <v>-2.5373027871767984E-2</v>
      </c>
      <c r="J5">
        <f t="shared" ref="J5:J68" si="6">E6/E5-1</f>
        <v>-3.5368363675494119E-2</v>
      </c>
      <c r="P5" s="53">
        <f>SUMPRODUCT(G5:J5,L$4:O$4)</f>
        <v>-101085.28717365849</v>
      </c>
      <c r="R5" s="47">
        <v>44866</v>
      </c>
      <c r="S5">
        <v>4.6969724822988203E-2</v>
      </c>
      <c r="T5">
        <v>4.5021836095135402E-2</v>
      </c>
      <c r="U5">
        <v>4.23440649285367E-2</v>
      </c>
      <c r="V5">
        <v>4.0614176571527098E-2</v>
      </c>
      <c r="W5">
        <v>3.9522093372806898E-2</v>
      </c>
      <c r="X5">
        <v>3.8658018303993402E-2</v>
      </c>
      <c r="Y5">
        <v>3.8007466662105298E-2</v>
      </c>
      <c r="Z5">
        <v>3.7604967998742897E-2</v>
      </c>
      <c r="AA5">
        <v>3.73675737100422E-2</v>
      </c>
      <c r="AB5">
        <v>3.7208744124130701E-2</v>
      </c>
      <c r="AD5">
        <f t="shared" ref="AD5:AD68" si="7">(S6-S5)*10000</f>
        <v>2.3375970802929498</v>
      </c>
      <c r="AE5">
        <f t="shared" ref="AE5:AE68" si="8">(T6-T5)*10000</f>
        <v>4.7398962661839708</v>
      </c>
      <c r="AF5">
        <f t="shared" ref="AF5:AF68" si="9">(U6-U5)*10000</f>
        <v>4.0449572083259975</v>
      </c>
      <c r="AG5">
        <f t="shared" ref="AG5:AG68" si="10">(V6-V5)*10000</f>
        <v>2.5409023718510335</v>
      </c>
      <c r="AH5">
        <f t="shared" ref="AH5:AH68" si="11">(W6-W5)*10000</f>
        <v>1.5275234096530366</v>
      </c>
      <c r="AI5">
        <f t="shared" ref="AI5:AI68" si="12">(X6-X5)*10000</f>
        <v>1.1816670926199924</v>
      </c>
      <c r="AJ5">
        <f t="shared" ref="AJ5:AJ68" si="13">(Y6-Y5)*10000</f>
        <v>1.0912124093000186</v>
      </c>
      <c r="AK5">
        <f t="shared" ref="AK5:AK68" si="14">(Z6-Z5)*10000</f>
        <v>0.9866981812010206</v>
      </c>
      <c r="AL5">
        <f t="shared" ref="AL5:AL68" si="15">(AA6-AA5)*10000</f>
        <v>0.89949893421002736</v>
      </c>
      <c r="AM5">
        <f t="shared" ref="AM5:AM68" si="16">(AB6-AB5)*10000</f>
        <v>0.91431218858198382</v>
      </c>
      <c r="AY5" s="77">
        <f t="shared" ref="AY5:AY68" si="17">SUMPRODUCT(AD5:AM5,AO$4:AX$4)</f>
        <v>85766.918749819146</v>
      </c>
      <c r="BA5" s="77">
        <f t="shared" ref="BA5:BA68" si="18">P5+AY5</f>
        <v>-15318.368423839347</v>
      </c>
    </row>
    <row r="6" spans="1:54">
      <c r="A6" s="46">
        <v>44867</v>
      </c>
      <c r="B6">
        <v>143.801514</v>
      </c>
      <c r="C6">
        <v>34.796782999999998</v>
      </c>
      <c r="D6">
        <v>11.69674</v>
      </c>
      <c r="E6">
        <v>217.55244400000001</v>
      </c>
      <c r="G6">
        <f t="shared" si="3"/>
        <v>-4.2404984692998471E-2</v>
      </c>
      <c r="H6">
        <f t="shared" si="4"/>
        <v>-5.5415754956427143E-3</v>
      </c>
      <c r="I6">
        <f t="shared" si="5"/>
        <v>1.5313925076559931E-2</v>
      </c>
      <c r="J6">
        <f t="shared" si="6"/>
        <v>-2.6578818852524555E-2</v>
      </c>
      <c r="P6" s="53">
        <f t="shared" ref="P6:P68" si="19">SUMPRODUCT(G6:J6,L$4:O$4)</f>
        <v>-59211.453964605804</v>
      </c>
      <c r="R6" s="47">
        <v>44867</v>
      </c>
      <c r="S6">
        <v>4.7203484531017498E-2</v>
      </c>
      <c r="T6">
        <v>4.5495825721753799E-2</v>
      </c>
      <c r="U6">
        <v>4.2748560649369299E-2</v>
      </c>
      <c r="V6">
        <v>4.0868266808712202E-2</v>
      </c>
      <c r="W6">
        <v>3.9674845713772201E-2</v>
      </c>
      <c r="X6">
        <v>3.8776185013255401E-2</v>
      </c>
      <c r="Y6">
        <v>3.81165879030353E-2</v>
      </c>
      <c r="Z6">
        <v>3.7703637816862999E-2</v>
      </c>
      <c r="AA6">
        <v>3.7457523603463203E-2</v>
      </c>
      <c r="AB6">
        <v>3.7300175342988899E-2</v>
      </c>
      <c r="AD6">
        <f t="shared" si="7"/>
        <v>6.9028912984410438</v>
      </c>
      <c r="AE6">
        <f t="shared" si="8"/>
        <v>10.979396530373039</v>
      </c>
      <c r="AF6">
        <f t="shared" si="9"/>
        <v>10.846471196407984</v>
      </c>
      <c r="AG6">
        <f t="shared" si="10"/>
        <v>9.5687494385510163</v>
      </c>
      <c r="AH6">
        <f t="shared" si="11"/>
        <v>8.3214544979540168</v>
      </c>
      <c r="AI6">
        <f t="shared" si="12"/>
        <v>7.6078156501480088</v>
      </c>
      <c r="AJ6">
        <f t="shared" si="13"/>
        <v>7.0377464513760035</v>
      </c>
      <c r="AK6">
        <f t="shared" si="14"/>
        <v>6.2393400105539847</v>
      </c>
      <c r="AL6">
        <f t="shared" si="15"/>
        <v>5.4465948718209614</v>
      </c>
      <c r="AM6">
        <f t="shared" si="16"/>
        <v>4.9533541388210169</v>
      </c>
      <c r="AY6" s="77">
        <f t="shared" si="17"/>
        <v>441486.21731139475</v>
      </c>
      <c r="BA6" s="77">
        <f t="shared" si="18"/>
        <v>382274.76334678894</v>
      </c>
    </row>
    <row r="7" spans="1:54">
      <c r="A7" s="46">
        <v>44868</v>
      </c>
      <c r="B7">
        <v>137.70361299999999</v>
      </c>
      <c r="C7">
        <v>34.603954000000002</v>
      </c>
      <c r="D7">
        <v>11.875863000000001</v>
      </c>
      <c r="E7">
        <v>211.77015700000001</v>
      </c>
      <c r="G7">
        <f t="shared" si="3"/>
        <v>-1.9473563122850424E-3</v>
      </c>
      <c r="H7">
        <f t="shared" si="4"/>
        <v>2.5076585178676281E-2</v>
      </c>
      <c r="I7">
        <f t="shared" si="5"/>
        <v>1.8853703516114928E-2</v>
      </c>
      <c r="J7">
        <f t="shared" si="6"/>
        <v>3.3325554931708412E-2</v>
      </c>
      <c r="P7" s="53">
        <f t="shared" si="19"/>
        <v>75308.487314214581</v>
      </c>
      <c r="R7" s="47">
        <v>44868</v>
      </c>
      <c r="S7">
        <v>4.7893773660861602E-2</v>
      </c>
      <c r="T7">
        <v>4.6593765374791103E-2</v>
      </c>
      <c r="U7">
        <v>4.3833207769010098E-2</v>
      </c>
      <c r="V7">
        <v>4.1825141752567303E-2</v>
      </c>
      <c r="W7">
        <v>4.0506991163567603E-2</v>
      </c>
      <c r="X7">
        <v>3.9536966578270202E-2</v>
      </c>
      <c r="Y7">
        <v>3.88203625481729E-2</v>
      </c>
      <c r="Z7">
        <v>3.8327571817918397E-2</v>
      </c>
      <c r="AA7">
        <v>3.8002183090645299E-2</v>
      </c>
      <c r="AB7">
        <v>3.7795510756871001E-2</v>
      </c>
      <c r="AD7">
        <f t="shared" si="7"/>
        <v>-3.9410566843139927</v>
      </c>
      <c r="AE7">
        <f t="shared" si="8"/>
        <v>-4.9666210004220552</v>
      </c>
      <c r="AF7">
        <f t="shared" si="9"/>
        <v>-4.4793497603659578</v>
      </c>
      <c r="AG7">
        <f t="shared" si="10"/>
        <v>-3.2246626939590186</v>
      </c>
      <c r="AH7">
        <f t="shared" si="11"/>
        <v>-2.0398494324580518</v>
      </c>
      <c r="AI7">
        <f t="shared" si="12"/>
        <v>-1.1553988694620183</v>
      </c>
      <c r="AJ7">
        <f t="shared" si="13"/>
        <v>-0.37867491177998036</v>
      </c>
      <c r="AK7">
        <f t="shared" si="14"/>
        <v>0.45481993288902511</v>
      </c>
      <c r="AL7">
        <f t="shared" si="15"/>
        <v>1.2582182327919993</v>
      </c>
      <c r="AM7">
        <f t="shared" si="16"/>
        <v>1.9214681276549794</v>
      </c>
      <c r="AY7" s="77">
        <f t="shared" si="17"/>
        <v>111875.93203060073</v>
      </c>
      <c r="BA7" s="77">
        <f t="shared" si="18"/>
        <v>187184.41934481531</v>
      </c>
    </row>
    <row r="8" spans="1:54">
      <c r="A8" s="46">
        <v>44869</v>
      </c>
      <c r="B8">
        <v>137.43545499999999</v>
      </c>
      <c r="C8">
        <v>35.471702999999998</v>
      </c>
      <c r="D8">
        <v>12.099767</v>
      </c>
      <c r="E8">
        <v>218.82751500000001</v>
      </c>
      <c r="G8">
        <f t="shared" si="3"/>
        <v>3.9020935318330174E-3</v>
      </c>
      <c r="H8">
        <f t="shared" si="4"/>
        <v>5.9798651336249176E-3</v>
      </c>
      <c r="I8">
        <f t="shared" si="5"/>
        <v>1.4063576596144323E-2</v>
      </c>
      <c r="J8">
        <f t="shared" si="6"/>
        <v>2.9269692159141769E-2</v>
      </c>
      <c r="P8" s="53">
        <f t="shared" si="19"/>
        <v>53215.227420744028</v>
      </c>
      <c r="R8" s="47">
        <v>44869</v>
      </c>
      <c r="S8">
        <v>4.7499667992430203E-2</v>
      </c>
      <c r="T8">
        <v>4.6097103274748898E-2</v>
      </c>
      <c r="U8">
        <v>4.3385272792973502E-2</v>
      </c>
      <c r="V8">
        <v>4.1502675483171401E-2</v>
      </c>
      <c r="W8">
        <v>4.0303006220321798E-2</v>
      </c>
      <c r="X8">
        <v>3.9421426691324001E-2</v>
      </c>
      <c r="Y8">
        <v>3.8782495056994902E-2</v>
      </c>
      <c r="Z8">
        <v>3.83730538112073E-2</v>
      </c>
      <c r="AA8">
        <v>3.8128004913924499E-2</v>
      </c>
      <c r="AB8">
        <v>3.7987657569636499E-2</v>
      </c>
      <c r="AD8">
        <f t="shared" si="7"/>
        <v>4.292194127937937</v>
      </c>
      <c r="AE8">
        <f t="shared" si="8"/>
        <v>5.361704851838053</v>
      </c>
      <c r="AF8">
        <f t="shared" si="9"/>
        <v>4.9907628249579865</v>
      </c>
      <c r="AG8">
        <f t="shared" si="10"/>
        <v>4.1283925851839935</v>
      </c>
      <c r="AH8">
        <f t="shared" si="11"/>
        <v>3.3188538908079934</v>
      </c>
      <c r="AI8">
        <f t="shared" si="12"/>
        <v>3.1279382092679748</v>
      </c>
      <c r="AJ8">
        <f t="shared" si="13"/>
        <v>3.2836055568579576</v>
      </c>
      <c r="AK8">
        <f t="shared" si="14"/>
        <v>3.4170984770760109</v>
      </c>
      <c r="AL8">
        <f t="shared" si="15"/>
        <v>3.4528836164800234</v>
      </c>
      <c r="AM8">
        <f t="shared" si="16"/>
        <v>3.393245740369033</v>
      </c>
      <c r="AY8" s="77">
        <f t="shared" si="17"/>
        <v>280400.56049186463</v>
      </c>
      <c r="BA8" s="77">
        <f t="shared" si="18"/>
        <v>333615.78791260865</v>
      </c>
    </row>
    <row r="9" spans="1:54">
      <c r="A9" s="46">
        <v>44872</v>
      </c>
      <c r="B9">
        <v>137.97174100000001</v>
      </c>
      <c r="C9">
        <v>35.683819</v>
      </c>
      <c r="D9">
        <v>12.269933</v>
      </c>
      <c r="E9">
        <v>225.232529</v>
      </c>
      <c r="G9">
        <f t="shared" si="3"/>
        <v>4.1752390440590315E-3</v>
      </c>
      <c r="H9">
        <f t="shared" si="4"/>
        <v>2.702065045224078E-3</v>
      </c>
      <c r="I9">
        <f t="shared" si="5"/>
        <v>1.45982867225114E-3</v>
      </c>
      <c r="J9">
        <f t="shared" si="6"/>
        <v>4.388433608539799E-3</v>
      </c>
      <c r="P9" s="53">
        <f t="shared" si="19"/>
        <v>12725.566370074048</v>
      </c>
      <c r="R9" s="47">
        <v>44872</v>
      </c>
      <c r="S9">
        <v>4.7928887405223997E-2</v>
      </c>
      <c r="T9">
        <v>4.6633273759932703E-2</v>
      </c>
      <c r="U9">
        <v>4.3884349075469301E-2</v>
      </c>
      <c r="V9">
        <v>4.1915514741689801E-2</v>
      </c>
      <c r="W9">
        <v>4.0634891609402597E-2</v>
      </c>
      <c r="X9">
        <v>3.9734220512250798E-2</v>
      </c>
      <c r="Y9">
        <v>3.9110855612680698E-2</v>
      </c>
      <c r="Z9">
        <v>3.8714763658914901E-2</v>
      </c>
      <c r="AA9">
        <v>3.8473293275572501E-2</v>
      </c>
      <c r="AB9">
        <v>3.8326982143673402E-2</v>
      </c>
      <c r="AD9">
        <f t="shared" si="7"/>
        <v>-3.3947148597269354</v>
      </c>
      <c r="AE9">
        <f t="shared" si="8"/>
        <v>-5.8698445625210427</v>
      </c>
      <c r="AF9">
        <f t="shared" si="9"/>
        <v>-6.7490872423560386</v>
      </c>
      <c r="AG9">
        <f t="shared" si="10"/>
        <v>-7.3381557114990397</v>
      </c>
      <c r="AH9">
        <f t="shared" si="11"/>
        <v>-7.7743276137799686</v>
      </c>
      <c r="AI9">
        <f t="shared" si="12"/>
        <v>-8.5321962071449597</v>
      </c>
      <c r="AJ9">
        <f t="shared" si="13"/>
        <v>-9.1876875857020011</v>
      </c>
      <c r="AK9">
        <f t="shared" si="14"/>
        <v>-9.3366682450059937</v>
      </c>
      <c r="AL9">
        <f t="shared" si="15"/>
        <v>-9.1351219248830127</v>
      </c>
      <c r="AM9">
        <f t="shared" si="16"/>
        <v>-8.8012284213519898</v>
      </c>
      <c r="AY9" s="77">
        <f t="shared" si="17"/>
        <v>-708951.34991124459</v>
      </c>
      <c r="BA9" s="77">
        <f t="shared" si="18"/>
        <v>-696225.78354117053</v>
      </c>
    </row>
    <row r="10" spans="1:54">
      <c r="A10" s="46">
        <v>44873</v>
      </c>
      <c r="B10">
        <v>138.54780600000001</v>
      </c>
      <c r="C10">
        <v>35.780239000000002</v>
      </c>
      <c r="D10">
        <v>12.287845000000001</v>
      </c>
      <c r="E10">
        <v>226.220947</v>
      </c>
      <c r="G10">
        <f t="shared" si="3"/>
        <v>-3.3190016736894479E-2</v>
      </c>
      <c r="H10">
        <f t="shared" si="4"/>
        <v>-1.5898692012649818E-2</v>
      </c>
      <c r="I10">
        <f t="shared" si="5"/>
        <v>-2.9883270825763253E-2</v>
      </c>
      <c r="J10">
        <f t="shared" si="6"/>
        <v>-1.905013685580581E-2</v>
      </c>
      <c r="P10" s="53">
        <f t="shared" si="19"/>
        <v>-98022.116431113362</v>
      </c>
      <c r="R10" s="47">
        <v>44873</v>
      </c>
      <c r="S10">
        <v>4.7589415919251303E-2</v>
      </c>
      <c r="T10">
        <v>4.6046289303680599E-2</v>
      </c>
      <c r="U10">
        <v>4.3209440351233697E-2</v>
      </c>
      <c r="V10">
        <v>4.1181699170539897E-2</v>
      </c>
      <c r="W10">
        <v>3.98574588480246E-2</v>
      </c>
      <c r="X10">
        <v>3.8881000891536302E-2</v>
      </c>
      <c r="Y10">
        <v>3.8192086854110498E-2</v>
      </c>
      <c r="Z10">
        <v>3.7781096834414302E-2</v>
      </c>
      <c r="AA10">
        <v>3.75597810830842E-2</v>
      </c>
      <c r="AB10">
        <v>3.7446859301538203E-2</v>
      </c>
      <c r="AD10">
        <f t="shared" si="7"/>
        <v>-1.1006561766930405</v>
      </c>
      <c r="AE10">
        <f t="shared" si="8"/>
        <v>-4.6094355194940126</v>
      </c>
      <c r="AF10">
        <f t="shared" si="9"/>
        <v>-5.6486182775879881</v>
      </c>
      <c r="AG10">
        <f t="shared" si="10"/>
        <v>-4.7772295517629901</v>
      </c>
      <c r="AH10">
        <f t="shared" si="11"/>
        <v>-3.6819633615799847</v>
      </c>
      <c r="AI10">
        <f t="shared" si="12"/>
        <v>-2.3426304421739901</v>
      </c>
      <c r="AJ10">
        <f t="shared" si="13"/>
        <v>-1.0724441263789548</v>
      </c>
      <c r="AK10">
        <f t="shared" si="14"/>
        <v>-0.16280357546805124</v>
      </c>
      <c r="AL10">
        <f t="shared" si="15"/>
        <v>0.51762313202100008</v>
      </c>
      <c r="AM10">
        <f t="shared" si="16"/>
        <v>1.1489228149119679</v>
      </c>
      <c r="AY10" s="77">
        <f t="shared" si="17"/>
        <v>48061.246597913734</v>
      </c>
      <c r="BA10" s="77">
        <f t="shared" si="18"/>
        <v>-49960.869833199627</v>
      </c>
    </row>
    <row r="11" spans="1:54">
      <c r="A11" s="46">
        <v>44874</v>
      </c>
      <c r="B11">
        <v>133.94940199999999</v>
      </c>
      <c r="C11">
        <v>35.211379999999998</v>
      </c>
      <c r="D11">
        <v>11.920643999999999</v>
      </c>
      <c r="E11">
        <v>221.911407</v>
      </c>
      <c r="G11">
        <f t="shared" si="3"/>
        <v>8.8974686128124647E-2</v>
      </c>
      <c r="H11">
        <f t="shared" si="4"/>
        <v>4.4085378079473214E-2</v>
      </c>
      <c r="I11">
        <f t="shared" si="5"/>
        <v>6.5364337698533781E-2</v>
      </c>
      <c r="J11">
        <f t="shared" si="6"/>
        <v>8.2268015181391707E-2</v>
      </c>
      <c r="P11" s="53">
        <f t="shared" si="19"/>
        <v>280692.41708752338</v>
      </c>
      <c r="R11" s="47">
        <v>44874</v>
      </c>
      <c r="S11">
        <v>4.7479350301581999E-2</v>
      </c>
      <c r="T11">
        <v>4.5585345751731197E-2</v>
      </c>
      <c r="U11">
        <v>4.2644578523474898E-2</v>
      </c>
      <c r="V11">
        <v>4.0703976215363598E-2</v>
      </c>
      <c r="W11">
        <v>3.9489262511866602E-2</v>
      </c>
      <c r="X11">
        <v>3.8646737847318903E-2</v>
      </c>
      <c r="Y11">
        <v>3.8084842441472602E-2</v>
      </c>
      <c r="Z11">
        <v>3.7764816476867497E-2</v>
      </c>
      <c r="AA11">
        <v>3.76115433962863E-2</v>
      </c>
      <c r="AB11">
        <v>3.75617515830294E-2</v>
      </c>
      <c r="AD11">
        <f t="shared" si="7"/>
        <v>-14.904874430660964</v>
      </c>
      <c r="AE11">
        <f t="shared" si="8"/>
        <v>-26.73535051092496</v>
      </c>
      <c r="AF11">
        <f t="shared" si="9"/>
        <v>-30.137968778301964</v>
      </c>
      <c r="AG11">
        <f t="shared" si="10"/>
        <v>-31.200723173335014</v>
      </c>
      <c r="AH11">
        <f t="shared" si="11"/>
        <v>-31.035375382807011</v>
      </c>
      <c r="AI11">
        <f t="shared" si="12"/>
        <v>-30.749388218494005</v>
      </c>
      <c r="AJ11">
        <f t="shared" si="13"/>
        <v>-30.579938531464997</v>
      </c>
      <c r="AK11">
        <f t="shared" si="14"/>
        <v>-30.401995866642938</v>
      </c>
      <c r="AL11">
        <f t="shared" si="15"/>
        <v>-30.138065266411967</v>
      </c>
      <c r="AM11">
        <f t="shared" si="16"/>
        <v>-29.736141808857987</v>
      </c>
      <c r="AY11" s="77">
        <f t="shared" si="17"/>
        <v>-2425217.4774861699</v>
      </c>
      <c r="BA11" s="77">
        <f t="shared" si="18"/>
        <v>-2144525.0603986466</v>
      </c>
    </row>
    <row r="12" spans="1:54">
      <c r="A12" s="46">
        <v>44875</v>
      </c>
      <c r="B12">
        <v>145.86750799999999</v>
      </c>
      <c r="C12">
        <v>36.763686999999997</v>
      </c>
      <c r="D12">
        <v>12.699828999999999</v>
      </c>
      <c r="E12">
        <v>240.167618</v>
      </c>
      <c r="G12">
        <f t="shared" si="3"/>
        <v>1.9268746265275194E-2</v>
      </c>
      <c r="H12">
        <f t="shared" si="4"/>
        <v>7.343278708688894E-3</v>
      </c>
      <c r="I12">
        <f t="shared" si="5"/>
        <v>2.25669180270065E-2</v>
      </c>
      <c r="J12">
        <f t="shared" si="6"/>
        <v>1.69972289936271E-2</v>
      </c>
      <c r="P12" s="53">
        <f t="shared" si="19"/>
        <v>66176.17199459768</v>
      </c>
      <c r="R12" s="47">
        <v>44875</v>
      </c>
      <c r="S12">
        <v>4.5988862858515903E-2</v>
      </c>
      <c r="T12">
        <v>4.2911810700638701E-2</v>
      </c>
      <c r="U12">
        <v>3.9630781645644701E-2</v>
      </c>
      <c r="V12">
        <v>3.7583903898030097E-2</v>
      </c>
      <c r="W12">
        <v>3.6385724973585901E-2</v>
      </c>
      <c r="X12">
        <v>3.5571799025469503E-2</v>
      </c>
      <c r="Y12">
        <v>3.5026848588326102E-2</v>
      </c>
      <c r="Z12">
        <v>3.4724616890203203E-2</v>
      </c>
      <c r="AA12">
        <v>3.4597736869645103E-2</v>
      </c>
      <c r="AB12">
        <v>3.4588137402143601E-2</v>
      </c>
      <c r="AD12">
        <f t="shared" si="7"/>
        <v>4.8029532040709535</v>
      </c>
      <c r="AE12">
        <f t="shared" si="8"/>
        <v>4.8182951515229888</v>
      </c>
      <c r="AF12">
        <f t="shared" si="9"/>
        <v>3.579382373418011</v>
      </c>
      <c r="AG12">
        <f t="shared" si="10"/>
        <v>2.8534271388930277</v>
      </c>
      <c r="AH12">
        <f t="shared" si="11"/>
        <v>2.4089383945270075</v>
      </c>
      <c r="AI12">
        <f t="shared" si="12"/>
        <v>2.2096193690539918</v>
      </c>
      <c r="AJ12">
        <f t="shared" si="13"/>
        <v>2.1903567884239834</v>
      </c>
      <c r="AK12">
        <f t="shared" si="14"/>
        <v>2.2516686557749743</v>
      </c>
      <c r="AL12">
        <f t="shared" si="15"/>
        <v>2.2724899640060023</v>
      </c>
      <c r="AM12">
        <f t="shared" si="16"/>
        <v>2.164247987005985</v>
      </c>
      <c r="AY12" s="77">
        <f t="shared" si="17"/>
        <v>182944.48893105745</v>
      </c>
      <c r="BA12" s="77">
        <f t="shared" si="18"/>
        <v>249120.66092565513</v>
      </c>
    </row>
    <row r="13" spans="1:54">
      <c r="A13" s="75">
        <v>44876</v>
      </c>
      <c r="B13">
        <v>148.678192</v>
      </c>
      <c r="C13">
        <v>37.033653000000001</v>
      </c>
      <c r="D13">
        <v>12.986425000000001</v>
      </c>
      <c r="E13">
        <v>244.24980199999999</v>
      </c>
      <c r="G13">
        <f t="shared" si="3"/>
        <v>-9.4856480363978424E-3</v>
      </c>
      <c r="H13">
        <f t="shared" si="4"/>
        <v>-1.6922689209190267E-2</v>
      </c>
      <c r="I13">
        <f t="shared" si="5"/>
        <v>-2.0209025963650595E-2</v>
      </c>
      <c r="J13">
        <f t="shared" si="6"/>
        <v>-2.2500001862846952E-2</v>
      </c>
      <c r="P13" s="53">
        <f t="shared" si="19"/>
        <v>-69117.365072085653</v>
      </c>
      <c r="R13" s="47">
        <v>44879</v>
      </c>
      <c r="S13">
        <v>4.6469158178922998E-2</v>
      </c>
      <c r="T13">
        <v>4.3393640215791E-2</v>
      </c>
      <c r="U13">
        <v>3.9988719882986502E-2</v>
      </c>
      <c r="V13">
        <v>3.7869246611919399E-2</v>
      </c>
      <c r="W13">
        <v>3.6626618813038601E-2</v>
      </c>
      <c r="X13">
        <v>3.5792760962374902E-2</v>
      </c>
      <c r="Y13">
        <v>3.5245884267168501E-2</v>
      </c>
      <c r="Z13">
        <v>3.49497837557807E-2</v>
      </c>
      <c r="AA13">
        <v>3.4824985866045703E-2</v>
      </c>
      <c r="AB13">
        <v>3.48045622008442E-2</v>
      </c>
      <c r="AD13">
        <f t="shared" si="7"/>
        <v>-1.7473154933479729</v>
      </c>
      <c r="AE13">
        <f t="shared" si="8"/>
        <v>-6.8314703761949982</v>
      </c>
      <c r="AF13">
        <f t="shared" si="9"/>
        <v>-8.9754488105320274</v>
      </c>
      <c r="AG13">
        <f t="shared" si="10"/>
        <v>-8.9031090197339715</v>
      </c>
      <c r="AH13">
        <f t="shared" si="11"/>
        <v>-8.4466683508480074</v>
      </c>
      <c r="AI13">
        <f t="shared" si="12"/>
        <v>-8.0393610839800402</v>
      </c>
      <c r="AJ13">
        <f t="shared" si="13"/>
        <v>-7.7336212126630226</v>
      </c>
      <c r="AK13">
        <f t="shared" si="14"/>
        <v>-7.5328373026559845</v>
      </c>
      <c r="AL13">
        <f t="shared" si="15"/>
        <v>-7.4587420786099976</v>
      </c>
      <c r="AM13">
        <f t="shared" si="16"/>
        <v>-7.5292642970530013</v>
      </c>
      <c r="AY13" s="77">
        <f t="shared" si="17"/>
        <v>-616833.92732764687</v>
      </c>
      <c r="BA13" s="77">
        <f t="shared" si="18"/>
        <v>-685951.29239973251</v>
      </c>
    </row>
    <row r="14" spans="1:54">
      <c r="A14" s="46">
        <v>44879</v>
      </c>
      <c r="B14">
        <v>147.26788300000001</v>
      </c>
      <c r="C14">
        <v>36.406944000000003</v>
      </c>
      <c r="D14">
        <v>12.723981999999999</v>
      </c>
      <c r="E14">
        <v>238.75418099999999</v>
      </c>
      <c r="G14">
        <f t="shared" si="3"/>
        <v>1.1869329309228904E-2</v>
      </c>
      <c r="H14">
        <f t="shared" si="4"/>
        <v>-1.5888727161501581E-3</v>
      </c>
      <c r="I14">
        <f t="shared" si="5"/>
        <v>1.7069656338715378E-2</v>
      </c>
      <c r="J14">
        <f t="shared" si="6"/>
        <v>1.7387381375324473E-3</v>
      </c>
      <c r="P14" s="53">
        <f t="shared" si="19"/>
        <v>29088.851069326571</v>
      </c>
      <c r="R14" s="47">
        <v>44880</v>
      </c>
      <c r="S14">
        <v>4.6294426629588201E-2</v>
      </c>
      <c r="T14">
        <v>4.2710493178171501E-2</v>
      </c>
      <c r="U14">
        <v>3.90911750019333E-2</v>
      </c>
      <c r="V14">
        <v>3.6978935709946002E-2</v>
      </c>
      <c r="W14">
        <v>3.5781951977953801E-2</v>
      </c>
      <c r="X14">
        <v>3.4988824853976898E-2</v>
      </c>
      <c r="Y14">
        <v>3.4472522145902199E-2</v>
      </c>
      <c r="Z14">
        <v>3.4196500025515102E-2</v>
      </c>
      <c r="AA14">
        <v>3.4079111658184703E-2</v>
      </c>
      <c r="AB14">
        <v>3.4051635771138899E-2</v>
      </c>
      <c r="AD14">
        <f t="shared" si="7"/>
        <v>1.2198684334920051</v>
      </c>
      <c r="AE14">
        <f t="shared" si="8"/>
        <v>-0.21846917885599837</v>
      </c>
      <c r="AF14">
        <f t="shared" si="9"/>
        <v>-3.3266119136579619</v>
      </c>
      <c r="AG14">
        <f t="shared" si="10"/>
        <v>-5.3133357091800226</v>
      </c>
      <c r="AH14">
        <f t="shared" si="11"/>
        <v>-6.7356947227029815</v>
      </c>
      <c r="AI14">
        <f t="shared" si="12"/>
        <v>-8.4205645639069679</v>
      </c>
      <c r="AJ14">
        <f t="shared" si="13"/>
        <v>-10.017939228759015</v>
      </c>
      <c r="AK14">
        <f t="shared" si="14"/>
        <v>-11.184406975945013</v>
      </c>
      <c r="AL14">
        <f t="shared" si="15"/>
        <v>-11.939229168693027</v>
      </c>
      <c r="AM14">
        <f t="shared" si="16"/>
        <v>-12.359355619668971</v>
      </c>
      <c r="AY14" s="77">
        <f t="shared" si="17"/>
        <v>-946253.00569150597</v>
      </c>
      <c r="BA14" s="77">
        <f t="shared" si="18"/>
        <v>-917164.15462217946</v>
      </c>
    </row>
    <row r="15" spans="1:54">
      <c r="A15" s="46">
        <v>44880</v>
      </c>
      <c r="B15">
        <v>149.01585399999999</v>
      </c>
      <c r="C15">
        <v>36.349097999999998</v>
      </c>
      <c r="D15">
        <v>12.941176</v>
      </c>
      <c r="E15">
        <v>239.16931199999999</v>
      </c>
      <c r="G15">
        <f t="shared" si="3"/>
        <v>-8.3311269685438782E-3</v>
      </c>
      <c r="H15">
        <f t="shared" si="4"/>
        <v>-9.0186557036434634E-3</v>
      </c>
      <c r="I15">
        <f t="shared" si="5"/>
        <v>-2.7972032835346661E-2</v>
      </c>
      <c r="J15">
        <f t="shared" si="6"/>
        <v>1.8235031758588871E-3</v>
      </c>
      <c r="P15" s="53">
        <f t="shared" si="19"/>
        <v>-43498.312331675115</v>
      </c>
      <c r="R15" s="47">
        <v>44881</v>
      </c>
      <c r="S15">
        <v>4.6416413472937401E-2</v>
      </c>
      <c r="T15">
        <v>4.2688646260285901E-2</v>
      </c>
      <c r="U15">
        <v>3.8758513810567503E-2</v>
      </c>
      <c r="V15">
        <v>3.6447602139028E-2</v>
      </c>
      <c r="W15">
        <v>3.5108382505683502E-2</v>
      </c>
      <c r="X15">
        <v>3.4146768397586201E-2</v>
      </c>
      <c r="Y15">
        <v>3.3470728223026297E-2</v>
      </c>
      <c r="Z15">
        <v>3.30780593279206E-2</v>
      </c>
      <c r="AA15">
        <v>3.2885188741315401E-2</v>
      </c>
      <c r="AB15">
        <v>3.2815700209172002E-2</v>
      </c>
      <c r="AD15">
        <f t="shared" si="7"/>
        <v>5.4224092373259678</v>
      </c>
      <c r="AE15">
        <f t="shared" si="8"/>
        <v>9.5228675414790054</v>
      </c>
      <c r="AF15">
        <f t="shared" si="9"/>
        <v>9.6124004599399537</v>
      </c>
      <c r="AG15">
        <f t="shared" si="10"/>
        <v>9.0264774102120224</v>
      </c>
      <c r="AH15">
        <f t="shared" si="11"/>
        <v>8.6358758983159927</v>
      </c>
      <c r="AI15">
        <f t="shared" si="12"/>
        <v>8.2580223559920043</v>
      </c>
      <c r="AJ15">
        <f t="shared" si="13"/>
        <v>8.0841985109680188</v>
      </c>
      <c r="AK15">
        <f t="shared" si="14"/>
        <v>8.2212362773850103</v>
      </c>
      <c r="AL15">
        <f t="shared" si="15"/>
        <v>8.3577523782150251</v>
      </c>
      <c r="AM15">
        <f t="shared" si="16"/>
        <v>8.1931151558229534</v>
      </c>
      <c r="AY15" s="77">
        <f t="shared" si="17"/>
        <v>671185.85951529455</v>
      </c>
      <c r="BA15" s="77">
        <f t="shared" si="18"/>
        <v>627687.54718361946</v>
      </c>
    </row>
    <row r="16" spans="1:54">
      <c r="A16" s="46">
        <v>44881</v>
      </c>
      <c r="B16">
        <v>147.774384</v>
      </c>
      <c r="C16">
        <v>36.021278000000002</v>
      </c>
      <c r="D16">
        <v>12.579185000000001</v>
      </c>
      <c r="E16">
        <v>239.60543799999999</v>
      </c>
      <c r="G16">
        <f t="shared" si="3"/>
        <v>1.297138887075322E-2</v>
      </c>
      <c r="H16">
        <f t="shared" si="4"/>
        <v>-5.0856885199909163E-3</v>
      </c>
      <c r="I16">
        <f t="shared" si="5"/>
        <v>7.194424758041329E-4</v>
      </c>
      <c r="J16">
        <f t="shared" si="6"/>
        <v>-2.0684004676052581E-4</v>
      </c>
      <c r="P16" s="53">
        <f t="shared" si="19"/>
        <v>8398.3027798059102</v>
      </c>
      <c r="R16" s="47">
        <v>44882</v>
      </c>
      <c r="S16">
        <v>4.6958654396669998E-2</v>
      </c>
      <c r="T16">
        <v>4.3640933014433801E-2</v>
      </c>
      <c r="U16">
        <v>3.9719753856561499E-2</v>
      </c>
      <c r="V16">
        <v>3.7350249880049202E-2</v>
      </c>
      <c r="W16">
        <v>3.5971970095515102E-2</v>
      </c>
      <c r="X16">
        <v>3.4972570633185401E-2</v>
      </c>
      <c r="Y16">
        <v>3.4279148074123099E-2</v>
      </c>
      <c r="Z16">
        <v>3.3900182955659101E-2</v>
      </c>
      <c r="AA16">
        <v>3.3720963979136903E-2</v>
      </c>
      <c r="AB16">
        <v>3.3635011724754298E-2</v>
      </c>
      <c r="AD16">
        <f t="shared" si="7"/>
        <v>5.0341123028180279</v>
      </c>
      <c r="AE16">
        <f t="shared" si="8"/>
        <v>6.6360092761059972</v>
      </c>
      <c r="AF16">
        <f t="shared" si="9"/>
        <v>7.6615446634990123</v>
      </c>
      <c r="AG16">
        <f t="shared" si="10"/>
        <v>7.7253154634329686</v>
      </c>
      <c r="AH16">
        <f t="shared" si="11"/>
        <v>7.8419593583919927</v>
      </c>
      <c r="AI16">
        <f t="shared" si="12"/>
        <v>7.271750158905979</v>
      </c>
      <c r="AJ16">
        <f t="shared" si="13"/>
        <v>6.3950795060960246</v>
      </c>
      <c r="AK16">
        <f t="shared" si="14"/>
        <v>5.7170448665629783</v>
      </c>
      <c r="AL16">
        <f t="shared" si="15"/>
        <v>5.2937710557069559</v>
      </c>
      <c r="AM16">
        <f t="shared" si="16"/>
        <v>5.0926901150760013</v>
      </c>
      <c r="AY16" s="77">
        <f t="shared" si="17"/>
        <v>436204.07156940101</v>
      </c>
      <c r="BA16" s="77">
        <f t="shared" si="18"/>
        <v>444602.37434920692</v>
      </c>
    </row>
    <row r="17" spans="1:53">
      <c r="A17" s="46">
        <v>44882</v>
      </c>
      <c r="B17">
        <v>149.69122300000001</v>
      </c>
      <c r="C17">
        <v>35.838085</v>
      </c>
      <c r="D17">
        <v>12.588234999999999</v>
      </c>
      <c r="E17">
        <v>239.55587800000001</v>
      </c>
      <c r="G17">
        <f t="shared" si="3"/>
        <v>3.7818917412411057E-3</v>
      </c>
      <c r="H17">
        <f t="shared" si="4"/>
        <v>5.3817049655413562E-4</v>
      </c>
      <c r="I17">
        <f t="shared" si="5"/>
        <v>5.7512431250290597E-3</v>
      </c>
      <c r="J17">
        <f t="shared" si="6"/>
        <v>-1.9033680317374069E-3</v>
      </c>
      <c r="P17" s="53">
        <f t="shared" si="19"/>
        <v>8167.9373310868923</v>
      </c>
      <c r="R17" s="47">
        <v>44883</v>
      </c>
      <c r="S17">
        <v>4.7462065626951801E-2</v>
      </c>
      <c r="T17">
        <v>4.4304533942044401E-2</v>
      </c>
      <c r="U17">
        <v>4.04859083229114E-2</v>
      </c>
      <c r="V17">
        <v>3.8122781426392499E-2</v>
      </c>
      <c r="W17">
        <v>3.6756166031354301E-2</v>
      </c>
      <c r="X17">
        <v>3.5699745649075999E-2</v>
      </c>
      <c r="Y17">
        <v>3.4918656024732701E-2</v>
      </c>
      <c r="Z17">
        <v>3.4471887442315399E-2</v>
      </c>
      <c r="AA17">
        <v>3.4250341084707599E-2</v>
      </c>
      <c r="AB17">
        <v>3.4144280736261898E-2</v>
      </c>
      <c r="AD17">
        <f t="shared" si="7"/>
        <v>3.2892625682690024</v>
      </c>
      <c r="AE17">
        <f t="shared" si="8"/>
        <v>2.3385448010800056</v>
      </c>
      <c r="AF17">
        <f t="shared" si="9"/>
        <v>1.8708440863710041</v>
      </c>
      <c r="AG17">
        <f t="shared" si="10"/>
        <v>2.1478112798119926</v>
      </c>
      <c r="AH17">
        <f t="shared" si="11"/>
        <v>1.6551664551930219</v>
      </c>
      <c r="AI17">
        <f t="shared" si="12"/>
        <v>1.2406577839400161</v>
      </c>
      <c r="AJ17">
        <f t="shared" si="13"/>
        <v>1.1725251632949822</v>
      </c>
      <c r="AK17">
        <f t="shared" si="14"/>
        <v>1.3355556827120141</v>
      </c>
      <c r="AL17">
        <f t="shared" si="15"/>
        <v>1.4809510778670405</v>
      </c>
      <c r="AM17">
        <f t="shared" si="16"/>
        <v>1.4137415126190545</v>
      </c>
      <c r="AY17" s="77">
        <f t="shared" si="17"/>
        <v>117689.53425882196</v>
      </c>
      <c r="BA17" s="77">
        <f t="shared" si="18"/>
        <v>125857.47158990886</v>
      </c>
    </row>
    <row r="18" spans="1:53">
      <c r="A18" s="46">
        <v>44883</v>
      </c>
      <c r="B18">
        <v>150.257339</v>
      </c>
      <c r="C18">
        <v>35.857371999999998</v>
      </c>
      <c r="D18">
        <v>12.660633000000001</v>
      </c>
      <c r="E18">
        <v>239.09991500000001</v>
      </c>
      <c r="G18">
        <f t="shared" si="3"/>
        <v>-2.168023220483084E-2</v>
      </c>
      <c r="H18">
        <f t="shared" si="4"/>
        <v>3.2265610541675205E-3</v>
      </c>
      <c r="I18">
        <f t="shared" si="5"/>
        <v>-2.8591777362159121E-3</v>
      </c>
      <c r="J18">
        <f t="shared" si="6"/>
        <v>3.4409171580005449E-3</v>
      </c>
      <c r="P18" s="53">
        <f t="shared" si="19"/>
        <v>-17871.931728878688</v>
      </c>
      <c r="R18" s="47">
        <v>44886</v>
      </c>
      <c r="S18">
        <v>4.7790991883778701E-2</v>
      </c>
      <c r="T18">
        <v>4.4538388422152402E-2</v>
      </c>
      <c r="U18">
        <v>4.06729927315485E-2</v>
      </c>
      <c r="V18">
        <v>3.8337562554373698E-2</v>
      </c>
      <c r="W18">
        <v>3.6921682676873603E-2</v>
      </c>
      <c r="X18">
        <v>3.5823811427470001E-2</v>
      </c>
      <c r="Y18">
        <v>3.50359085410622E-2</v>
      </c>
      <c r="Z18">
        <v>3.4605443010586601E-2</v>
      </c>
      <c r="AA18">
        <v>3.4398436192494303E-2</v>
      </c>
      <c r="AB18">
        <v>3.4285654887523803E-2</v>
      </c>
      <c r="AD18">
        <f t="shared" si="7"/>
        <v>1.5737140715479936</v>
      </c>
      <c r="AE18">
        <f t="shared" si="8"/>
        <v>-3.546734086845027</v>
      </c>
      <c r="AF18">
        <f t="shared" si="9"/>
        <v>-6.5931548255439978</v>
      </c>
      <c r="AG18">
        <f t="shared" si="10"/>
        <v>-6.7215580430679545</v>
      </c>
      <c r="AH18">
        <f t="shared" si="11"/>
        <v>-7.2115330054540321</v>
      </c>
      <c r="AI18">
        <f t="shared" si="12"/>
        <v>-7.5230636210560364</v>
      </c>
      <c r="AJ18">
        <f t="shared" si="13"/>
        <v>-7.8324368011910286</v>
      </c>
      <c r="AK18">
        <f t="shared" si="14"/>
        <v>-8.4801136139370232</v>
      </c>
      <c r="AL18">
        <f t="shared" si="15"/>
        <v>-9.1686461441110172</v>
      </c>
      <c r="AM18">
        <f t="shared" si="16"/>
        <v>-9.5718148199790125</v>
      </c>
      <c r="AY18" s="77">
        <f t="shared" si="17"/>
        <v>-748081.31311020243</v>
      </c>
      <c r="BA18" s="77">
        <f t="shared" si="18"/>
        <v>-765953.24483908108</v>
      </c>
    </row>
    <row r="19" spans="1:53">
      <c r="A19" s="46">
        <v>44886</v>
      </c>
      <c r="B19">
        <v>146.99972500000001</v>
      </c>
      <c r="C19">
        <v>35.973067999999998</v>
      </c>
      <c r="D19">
        <v>12.624434000000001</v>
      </c>
      <c r="E19">
        <v>239.92263800000001</v>
      </c>
      <c r="G19">
        <f t="shared" si="3"/>
        <v>1.4661129468099388E-2</v>
      </c>
      <c r="H19">
        <f t="shared" si="4"/>
        <v>4.8245537467086486E-3</v>
      </c>
      <c r="I19">
        <f t="shared" si="5"/>
        <v>8.6021282221444562E-3</v>
      </c>
      <c r="J19">
        <f t="shared" si="6"/>
        <v>1.2311451827234254E-2</v>
      </c>
      <c r="P19" s="53">
        <f t="shared" si="19"/>
        <v>40399.263264186746</v>
      </c>
      <c r="R19" s="47">
        <v>44887</v>
      </c>
      <c r="S19">
        <v>4.79483632909335E-2</v>
      </c>
      <c r="T19">
        <v>4.4183715013467899E-2</v>
      </c>
      <c r="U19">
        <v>4.0013677248994101E-2</v>
      </c>
      <c r="V19">
        <v>3.7665406750066903E-2</v>
      </c>
      <c r="W19">
        <v>3.62005293763282E-2</v>
      </c>
      <c r="X19">
        <v>3.5071505065364397E-2</v>
      </c>
      <c r="Y19">
        <v>3.4252664860943097E-2</v>
      </c>
      <c r="Z19">
        <v>3.3757431649192898E-2</v>
      </c>
      <c r="AA19">
        <v>3.3481571578083201E-2</v>
      </c>
      <c r="AB19">
        <v>3.3328473405525902E-2</v>
      </c>
      <c r="AD19">
        <f t="shared" si="7"/>
        <v>-2.9978888631790324</v>
      </c>
      <c r="AE19">
        <f t="shared" si="8"/>
        <v>-2.0844572075100212</v>
      </c>
      <c r="AF19">
        <f t="shared" si="9"/>
        <v>-2.5238142555979866</v>
      </c>
      <c r="AG19">
        <f t="shared" si="10"/>
        <v>-3.4098912859849979</v>
      </c>
      <c r="AH19">
        <f t="shared" si="11"/>
        <v>-4.0163026358139984</v>
      </c>
      <c r="AI19">
        <f t="shared" si="12"/>
        <v>-4.4036096964900073</v>
      </c>
      <c r="AJ19">
        <f t="shared" si="13"/>
        <v>-4.5736193785289592</v>
      </c>
      <c r="AK19">
        <f t="shared" si="14"/>
        <v>-4.5154649785909831</v>
      </c>
      <c r="AL19">
        <f t="shared" si="15"/>
        <v>-4.4455530758109871</v>
      </c>
      <c r="AM19">
        <f t="shared" si="16"/>
        <v>-4.5574706832440111</v>
      </c>
      <c r="AY19" s="77">
        <f t="shared" si="17"/>
        <v>-363336.99726598227</v>
      </c>
      <c r="BA19" s="77">
        <f t="shared" si="18"/>
        <v>-322937.73400179553</v>
      </c>
    </row>
    <row r="20" spans="1:53">
      <c r="A20" s="46">
        <v>44887</v>
      </c>
      <c r="B20">
        <v>149.15490700000001</v>
      </c>
      <c r="C20">
        <v>36.146622000000001</v>
      </c>
      <c r="D20">
        <v>12.733031</v>
      </c>
      <c r="E20">
        <v>242.87643399999999</v>
      </c>
      <c r="G20">
        <f t="shared" si="3"/>
        <v>5.9263353635425897E-3</v>
      </c>
      <c r="H20">
        <f t="shared" si="4"/>
        <v>3.2009353460469292E-3</v>
      </c>
      <c r="I20">
        <f t="shared" si="5"/>
        <v>-2.8429994398034841E-3</v>
      </c>
      <c r="J20">
        <f t="shared" si="6"/>
        <v>1.0406888632101818E-2</v>
      </c>
      <c r="P20" s="53">
        <f t="shared" si="19"/>
        <v>16691.159901887855</v>
      </c>
      <c r="R20" s="47">
        <v>44888</v>
      </c>
      <c r="S20">
        <v>4.7648574404615597E-2</v>
      </c>
      <c r="T20">
        <v>4.3975269292716897E-2</v>
      </c>
      <c r="U20">
        <v>3.9761295823434302E-2</v>
      </c>
      <c r="V20">
        <v>3.7324417621468403E-2</v>
      </c>
      <c r="W20">
        <v>3.57988991127468E-2</v>
      </c>
      <c r="X20">
        <v>3.4631144095715397E-2</v>
      </c>
      <c r="Y20">
        <v>3.3795302923090201E-2</v>
      </c>
      <c r="Z20">
        <v>3.33058851513338E-2</v>
      </c>
      <c r="AA20">
        <v>3.3037016270502102E-2</v>
      </c>
      <c r="AB20">
        <v>3.2872726337201501E-2</v>
      </c>
      <c r="AD20">
        <f t="shared" si="7"/>
        <v>-0.60435622542598377</v>
      </c>
      <c r="AE20">
        <f t="shared" si="8"/>
        <v>4.9381002223056192E-2</v>
      </c>
      <c r="AF20">
        <f t="shared" si="9"/>
        <v>-0.15216857727103072</v>
      </c>
      <c r="AG20">
        <f t="shared" si="10"/>
        <v>-0.6309992334670167</v>
      </c>
      <c r="AH20">
        <f t="shared" si="11"/>
        <v>-0.42326505329599862</v>
      </c>
      <c r="AI20">
        <f t="shared" si="12"/>
        <v>-0.31070357661595882</v>
      </c>
      <c r="AJ20">
        <f t="shared" si="13"/>
        <v>-0.3730838673580289</v>
      </c>
      <c r="AK20">
        <f t="shared" si="14"/>
        <v>-0.4968779829359754</v>
      </c>
      <c r="AL20">
        <f t="shared" si="15"/>
        <v>-0.60727960905601619</v>
      </c>
      <c r="AM20">
        <f t="shared" si="16"/>
        <v>-0.64947043697798079</v>
      </c>
      <c r="AY20" s="77">
        <f t="shared" si="17"/>
        <v>-49678.069532298978</v>
      </c>
      <c r="BA20" s="77">
        <f t="shared" si="18"/>
        <v>-32986.909630411123</v>
      </c>
    </row>
    <row r="21" spans="1:53">
      <c r="A21" s="46">
        <v>44888</v>
      </c>
      <c r="B21">
        <v>150.038849</v>
      </c>
      <c r="C21">
        <v>36.262324999999997</v>
      </c>
      <c r="D21">
        <v>12.696831</v>
      </c>
      <c r="E21">
        <v>245.404022</v>
      </c>
      <c r="G21">
        <f t="shared" si="3"/>
        <v>-1.9593618716709948E-2</v>
      </c>
      <c r="H21">
        <f t="shared" si="4"/>
        <v>2.3929243367599717E-3</v>
      </c>
      <c r="I21">
        <f t="shared" si="5"/>
        <v>3.5638814126139895E-3</v>
      </c>
      <c r="J21">
        <f t="shared" si="6"/>
        <v>-3.6349444998096114E-4</v>
      </c>
      <c r="P21" s="53">
        <f t="shared" si="19"/>
        <v>-14000.30741731695</v>
      </c>
      <c r="R21" s="47">
        <v>44890</v>
      </c>
      <c r="S21">
        <v>4.7588138782072999E-2</v>
      </c>
      <c r="T21">
        <v>4.3980207392939202E-2</v>
      </c>
      <c r="U21">
        <v>3.9746078965707199E-2</v>
      </c>
      <c r="V21">
        <v>3.7261317698121701E-2</v>
      </c>
      <c r="W21">
        <v>3.57565726074172E-2</v>
      </c>
      <c r="X21">
        <v>3.4600073738053801E-2</v>
      </c>
      <c r="Y21">
        <v>3.3757994536354398E-2</v>
      </c>
      <c r="Z21">
        <v>3.3256197353040202E-2</v>
      </c>
      <c r="AA21">
        <v>3.2976288309596501E-2</v>
      </c>
      <c r="AB21">
        <v>3.2807779293503703E-2</v>
      </c>
      <c r="AD21">
        <f t="shared" si="7"/>
        <v>0.30483012767201778</v>
      </c>
      <c r="AE21">
        <f t="shared" si="8"/>
        <v>-0.67097175473700144</v>
      </c>
      <c r="AF21">
        <f t="shared" si="9"/>
        <v>-0.30524600874999586</v>
      </c>
      <c r="AG21">
        <f t="shared" si="10"/>
        <v>-0.46626986250901392</v>
      </c>
      <c r="AH21">
        <f t="shared" si="11"/>
        <v>-0.8500719217689745</v>
      </c>
      <c r="AI21">
        <f t="shared" si="12"/>
        <v>-0.80075556585103291</v>
      </c>
      <c r="AJ21">
        <f t="shared" si="13"/>
        <v>-0.62921550705197227</v>
      </c>
      <c r="AK21">
        <f t="shared" si="14"/>
        <v>-0.63212135559202742</v>
      </c>
      <c r="AL21">
        <f t="shared" si="15"/>
        <v>-0.67101638590902346</v>
      </c>
      <c r="AM21">
        <f t="shared" si="16"/>
        <v>-0.56710122090505855</v>
      </c>
      <c r="AY21" s="77">
        <f t="shared" si="17"/>
        <v>-46981.276343034086</v>
      </c>
      <c r="BA21" s="77">
        <f t="shared" si="18"/>
        <v>-60981.583760351037</v>
      </c>
    </row>
    <row r="22" spans="1:53">
      <c r="A22" s="46">
        <v>44890</v>
      </c>
      <c r="B22">
        <v>147.09904499999999</v>
      </c>
      <c r="C22">
        <v>36.349097999999998</v>
      </c>
      <c r="D22">
        <v>12.742081000000001</v>
      </c>
      <c r="E22">
        <v>245.314819</v>
      </c>
      <c r="G22">
        <f t="shared" si="3"/>
        <v>-2.6264269764633807E-2</v>
      </c>
      <c r="H22">
        <f t="shared" si="4"/>
        <v>-2.2281213140419642E-2</v>
      </c>
      <c r="I22">
        <f t="shared" si="5"/>
        <v>-2.4857949027321524E-2</v>
      </c>
      <c r="J22">
        <f t="shared" si="6"/>
        <v>-2.3152457821963068E-2</v>
      </c>
      <c r="P22" s="53">
        <f t="shared" si="19"/>
        <v>-96555.88975433803</v>
      </c>
      <c r="R22" s="47">
        <v>44893</v>
      </c>
      <c r="S22">
        <v>4.76186217948402E-2</v>
      </c>
      <c r="T22">
        <v>4.3913110217465502E-2</v>
      </c>
      <c r="U22">
        <v>3.9715554364832199E-2</v>
      </c>
      <c r="V22">
        <v>3.72146907118708E-2</v>
      </c>
      <c r="W22">
        <v>3.5671565415240303E-2</v>
      </c>
      <c r="X22">
        <v>3.4519998181468697E-2</v>
      </c>
      <c r="Y22">
        <v>3.3695072985649201E-2</v>
      </c>
      <c r="Z22">
        <v>3.3192985217481E-2</v>
      </c>
      <c r="AA22">
        <v>3.2909186671005598E-2</v>
      </c>
      <c r="AB22">
        <v>3.2751069171413197E-2</v>
      </c>
      <c r="AD22">
        <f t="shared" si="7"/>
        <v>-0.35110691652101567</v>
      </c>
      <c r="AE22">
        <f t="shared" si="8"/>
        <v>7.0767981427966031E-2</v>
      </c>
      <c r="AF22">
        <f t="shared" si="9"/>
        <v>0.25750147317801786</v>
      </c>
      <c r="AG22">
        <f t="shared" si="10"/>
        <v>0.44508561513001421</v>
      </c>
      <c r="AH22">
        <f t="shared" si="11"/>
        <v>1.0257586718859928</v>
      </c>
      <c r="AI22">
        <f t="shared" si="12"/>
        <v>1.5159238731790592</v>
      </c>
      <c r="AJ22">
        <f t="shared" si="13"/>
        <v>2.0988785413270095</v>
      </c>
      <c r="AK22">
        <f t="shared" si="14"/>
        <v>2.9277613084659899</v>
      </c>
      <c r="AL22">
        <f t="shared" si="15"/>
        <v>3.6695501068860494</v>
      </c>
      <c r="AM22">
        <f t="shared" si="16"/>
        <v>4.0098332337210056</v>
      </c>
      <c r="AY22" s="77">
        <f t="shared" si="17"/>
        <v>295334.28753026581</v>
      </c>
      <c r="BA22" s="77">
        <f t="shared" si="18"/>
        <v>198778.39777592779</v>
      </c>
    </row>
    <row r="23" spans="1:53">
      <c r="A23" s="46">
        <v>44893</v>
      </c>
      <c r="B23">
        <v>143.23559599999999</v>
      </c>
      <c r="C23">
        <v>35.539195999999997</v>
      </c>
      <c r="D23">
        <v>12.425338999999999</v>
      </c>
      <c r="E23">
        <v>239.635178</v>
      </c>
      <c r="G23">
        <f t="shared" si="3"/>
        <v>-2.1148304503860849E-2</v>
      </c>
      <c r="H23">
        <f t="shared" si="4"/>
        <v>3.7982570005241634E-3</v>
      </c>
      <c r="I23">
        <f t="shared" si="5"/>
        <v>1.4567006984678166E-3</v>
      </c>
      <c r="J23">
        <f t="shared" si="6"/>
        <v>-5.9149078688270906E-3</v>
      </c>
      <c r="P23" s="53">
        <f t="shared" si="19"/>
        <v>-21808.254673695956</v>
      </c>
      <c r="R23" s="47">
        <v>44894</v>
      </c>
      <c r="S23">
        <v>4.7583511103188099E-2</v>
      </c>
      <c r="T23">
        <v>4.3920187015608299E-2</v>
      </c>
      <c r="U23">
        <v>3.9741304512150001E-2</v>
      </c>
      <c r="V23">
        <v>3.7259199273383801E-2</v>
      </c>
      <c r="W23">
        <v>3.5774141282428902E-2</v>
      </c>
      <c r="X23">
        <v>3.4671590568786603E-2</v>
      </c>
      <c r="Y23">
        <v>3.3904960839781902E-2</v>
      </c>
      <c r="Z23">
        <v>3.3485761348327599E-2</v>
      </c>
      <c r="AA23">
        <v>3.3276141681694203E-2</v>
      </c>
      <c r="AB23">
        <v>3.3152052494785297E-2</v>
      </c>
      <c r="AD23">
        <f t="shared" si="7"/>
        <v>-4.831515187785004</v>
      </c>
      <c r="AE23">
        <f t="shared" si="8"/>
        <v>-10.165544951966989</v>
      </c>
      <c r="AF23">
        <f t="shared" si="9"/>
        <v>-11.113295586228991</v>
      </c>
      <c r="AG23">
        <f t="shared" si="10"/>
        <v>-10.406602435222984</v>
      </c>
      <c r="AH23">
        <f t="shared" si="11"/>
        <v>-9.215074517511038</v>
      </c>
      <c r="AI23">
        <f t="shared" si="12"/>
        <v>-7.3946665814210446</v>
      </c>
      <c r="AJ23">
        <f t="shared" si="13"/>
        <v>-5.9363637299770371</v>
      </c>
      <c r="AK23">
        <f t="shared" si="14"/>
        <v>-5.4405133430000117</v>
      </c>
      <c r="AL23">
        <f t="shared" si="15"/>
        <v>-5.2709879508160142</v>
      </c>
      <c r="AM23">
        <f t="shared" si="16"/>
        <v>-4.7698197656859813</v>
      </c>
      <c r="AY23" s="77">
        <f t="shared" si="17"/>
        <v>-425570.46650593373</v>
      </c>
      <c r="BA23" s="77">
        <f t="shared" si="18"/>
        <v>-447378.72117962968</v>
      </c>
    </row>
    <row r="24" spans="1:53">
      <c r="A24" s="46">
        <v>44894</v>
      </c>
      <c r="B24">
        <v>140.20640599999999</v>
      </c>
      <c r="C24">
        <v>35.674182999999999</v>
      </c>
      <c r="D24">
        <v>12.443439</v>
      </c>
      <c r="E24">
        <v>238.217758</v>
      </c>
      <c r="G24">
        <f t="shared" si="3"/>
        <v>4.8593863821029704E-2</v>
      </c>
      <c r="H24">
        <f t="shared" si="4"/>
        <v>2.2972859672778068E-2</v>
      </c>
      <c r="I24">
        <f t="shared" si="5"/>
        <v>1.0909042106446609E-2</v>
      </c>
      <c r="J24">
        <f t="shared" si="6"/>
        <v>6.1623554529465441E-2</v>
      </c>
      <c r="P24" s="53">
        <f t="shared" si="19"/>
        <v>144099.32012971982</v>
      </c>
      <c r="R24" s="47">
        <v>44895</v>
      </c>
      <c r="S24">
        <v>4.7100359584409598E-2</v>
      </c>
      <c r="T24">
        <v>4.29036325204116E-2</v>
      </c>
      <c r="U24">
        <v>3.8629974953527102E-2</v>
      </c>
      <c r="V24">
        <v>3.6218539029861503E-2</v>
      </c>
      <c r="W24">
        <v>3.4852633830677798E-2</v>
      </c>
      <c r="X24">
        <v>3.3932123910644499E-2</v>
      </c>
      <c r="Y24">
        <v>3.3311324466784198E-2</v>
      </c>
      <c r="Z24">
        <v>3.2941710014027598E-2</v>
      </c>
      <c r="AA24">
        <v>3.2749042886612602E-2</v>
      </c>
      <c r="AB24">
        <v>3.2675070518216699E-2</v>
      </c>
      <c r="AD24">
        <f t="shared" si="7"/>
        <v>-6.1264822632450118</v>
      </c>
      <c r="AE24">
        <f t="shared" si="8"/>
        <v>-9.4368882350100165</v>
      </c>
      <c r="AF24">
        <f t="shared" si="9"/>
        <v>-11.593414418558032</v>
      </c>
      <c r="AG24">
        <f t="shared" si="10"/>
        <v>-12.862931839552061</v>
      </c>
      <c r="AH24">
        <f t="shared" si="11"/>
        <v>-13.484168736472013</v>
      </c>
      <c r="AI24">
        <f t="shared" si="12"/>
        <v>-14.648974207523008</v>
      </c>
      <c r="AJ24">
        <f t="shared" si="13"/>
        <v>-15.81532587721396</v>
      </c>
      <c r="AK24">
        <f t="shared" si="14"/>
        <v>-16.453426289565961</v>
      </c>
      <c r="AL24">
        <f t="shared" si="15"/>
        <v>-16.691908018000024</v>
      </c>
      <c r="AM24">
        <f t="shared" si="16"/>
        <v>-16.723977553808993</v>
      </c>
      <c r="AY24" s="77">
        <f t="shared" si="17"/>
        <v>-1329323.4336371513</v>
      </c>
      <c r="BA24" s="77">
        <f t="shared" si="18"/>
        <v>-1185224.1135074315</v>
      </c>
    </row>
    <row r="25" spans="1:53">
      <c r="A25" s="46">
        <v>44895</v>
      </c>
      <c r="B25">
        <v>147.019577</v>
      </c>
      <c r="C25">
        <v>36.493721000000001</v>
      </c>
      <c r="D25">
        <v>12.579185000000001</v>
      </c>
      <c r="E25">
        <v>252.897583</v>
      </c>
      <c r="G25">
        <f t="shared" si="3"/>
        <v>1.8915236030097038E-3</v>
      </c>
      <c r="H25">
        <f t="shared" si="4"/>
        <v>-2.8700663327809295E-2</v>
      </c>
      <c r="I25">
        <f t="shared" si="5"/>
        <v>1.2949646578852336E-2</v>
      </c>
      <c r="J25">
        <f t="shared" si="6"/>
        <v>-1.7637970071069375E-3</v>
      </c>
      <c r="P25" s="53">
        <f t="shared" si="19"/>
        <v>-15623.290153054193</v>
      </c>
      <c r="R25" s="47">
        <v>44896</v>
      </c>
      <c r="S25">
        <v>4.6487711358085097E-2</v>
      </c>
      <c r="T25">
        <v>4.1959943696910598E-2</v>
      </c>
      <c r="U25">
        <v>3.7470633511671299E-2</v>
      </c>
      <c r="V25">
        <v>3.4932245845906297E-2</v>
      </c>
      <c r="W25">
        <v>3.3504216957030597E-2</v>
      </c>
      <c r="X25">
        <v>3.2467226489892198E-2</v>
      </c>
      <c r="Y25">
        <v>3.1729791879062802E-2</v>
      </c>
      <c r="Z25">
        <v>3.1296367385071001E-2</v>
      </c>
      <c r="AA25">
        <v>3.1079852084812599E-2</v>
      </c>
      <c r="AB25">
        <v>3.10026727628358E-2</v>
      </c>
      <c r="AD25">
        <f t="shared" si="7"/>
        <v>3.6786077202910494</v>
      </c>
      <c r="AE25">
        <f t="shared" si="8"/>
        <v>1.6387148806730478</v>
      </c>
      <c r="AF25">
        <f t="shared" si="9"/>
        <v>-1.2841252742509801</v>
      </c>
      <c r="AG25">
        <f t="shared" si="10"/>
        <v>-2.2974752334069954</v>
      </c>
      <c r="AH25">
        <f t="shared" si="11"/>
        <v>-2.8779247177199845</v>
      </c>
      <c r="AI25">
        <f t="shared" si="12"/>
        <v>-2.6223280882849838</v>
      </c>
      <c r="AJ25">
        <f t="shared" si="13"/>
        <v>-2.1026884102120365</v>
      </c>
      <c r="AK25">
        <f t="shared" si="14"/>
        <v>-1.8589287192210049</v>
      </c>
      <c r="AL25">
        <f t="shared" si="15"/>
        <v>-1.8883200696909879</v>
      </c>
      <c r="AM25">
        <f t="shared" si="16"/>
        <v>-2.1051165787629862</v>
      </c>
      <c r="AY25" s="77">
        <f t="shared" si="17"/>
        <v>-166855.41515450832</v>
      </c>
      <c r="BA25" s="77">
        <f t="shared" si="18"/>
        <v>-182478.70530756252</v>
      </c>
    </row>
    <row r="26" spans="1:53">
      <c r="A26" s="46">
        <v>44896</v>
      </c>
      <c r="B26">
        <v>147.29766799999999</v>
      </c>
      <c r="C26">
        <v>35.446326999999997</v>
      </c>
      <c r="D26">
        <v>12.742081000000001</v>
      </c>
      <c r="E26">
        <v>252.45152300000001</v>
      </c>
      <c r="G26">
        <f t="shared" si="3"/>
        <v>-3.3711735341255267E-3</v>
      </c>
      <c r="H26">
        <f t="shared" si="4"/>
        <v>-1.2858962791828743E-2</v>
      </c>
      <c r="I26">
        <f t="shared" si="5"/>
        <v>-1.5624920293631828E-2</v>
      </c>
      <c r="J26">
        <f t="shared" si="6"/>
        <v>1.2958250206318578E-3</v>
      </c>
      <c r="P26" s="53">
        <f t="shared" si="19"/>
        <v>-30559.231598954237</v>
      </c>
      <c r="R26" s="47">
        <v>44897</v>
      </c>
      <c r="S26">
        <v>4.6855572130114202E-2</v>
      </c>
      <c r="T26">
        <v>4.2123815184977903E-2</v>
      </c>
      <c r="U26">
        <v>3.7342220984246201E-2</v>
      </c>
      <c r="V26">
        <v>3.4702498322565598E-2</v>
      </c>
      <c r="W26">
        <v>3.3216424485258599E-2</v>
      </c>
      <c r="X26">
        <v>3.22049936810637E-2</v>
      </c>
      <c r="Y26">
        <v>3.1519523038041598E-2</v>
      </c>
      <c r="Z26">
        <v>3.1110474513148901E-2</v>
      </c>
      <c r="AA26">
        <v>3.0891020077843501E-2</v>
      </c>
      <c r="AB26">
        <v>3.0792161104959501E-2</v>
      </c>
      <c r="AD26">
        <f t="shared" si="7"/>
        <v>7.8056951932189982</v>
      </c>
      <c r="AE26">
        <f t="shared" si="8"/>
        <v>11.084293056350948</v>
      </c>
      <c r="AF26">
        <f t="shared" si="9"/>
        <v>11.711282448602992</v>
      </c>
      <c r="AG26">
        <f t="shared" si="10"/>
        <v>12.12860799612303</v>
      </c>
      <c r="AH26">
        <f t="shared" si="11"/>
        <v>11.676004408677013</v>
      </c>
      <c r="AI26">
        <f t="shared" si="12"/>
        <v>11.257373640995993</v>
      </c>
      <c r="AJ26">
        <f t="shared" si="13"/>
        <v>10.940172330747011</v>
      </c>
      <c r="AK26">
        <f t="shared" si="14"/>
        <v>10.579895738600971</v>
      </c>
      <c r="AL26">
        <f t="shared" si="15"/>
        <v>10.203874311073003</v>
      </c>
      <c r="AM26">
        <f t="shared" si="16"/>
        <v>9.8602360087990046</v>
      </c>
      <c r="AY26" s="77">
        <f t="shared" si="17"/>
        <v>819250.79677674023</v>
      </c>
      <c r="BA26" s="77">
        <f t="shared" si="18"/>
        <v>788691.56517778605</v>
      </c>
    </row>
    <row r="27" spans="1:53">
      <c r="A27" s="46">
        <v>44897</v>
      </c>
      <c r="B27">
        <v>146.80110199999999</v>
      </c>
      <c r="C27">
        <v>34.990524000000001</v>
      </c>
      <c r="D27">
        <v>12.542987</v>
      </c>
      <c r="E27">
        <v>252.77865600000001</v>
      </c>
      <c r="G27">
        <f t="shared" si="3"/>
        <v>-7.9832643218167298E-3</v>
      </c>
      <c r="H27">
        <f t="shared" si="4"/>
        <v>-4.4622995643049057E-2</v>
      </c>
      <c r="I27">
        <f t="shared" si="5"/>
        <v>-3.4632101587923181E-2</v>
      </c>
      <c r="J27">
        <f t="shared" si="6"/>
        <v>-1.8900583125182946E-2</v>
      </c>
      <c r="P27" s="53">
        <f t="shared" si="19"/>
        <v>-106138.94467797191</v>
      </c>
      <c r="R27" s="47">
        <v>44900</v>
      </c>
      <c r="S27">
        <v>4.7636141649436102E-2</v>
      </c>
      <c r="T27">
        <v>4.3232244490612998E-2</v>
      </c>
      <c r="U27">
        <v>3.85133492291065E-2</v>
      </c>
      <c r="V27">
        <v>3.5915359122177901E-2</v>
      </c>
      <c r="W27">
        <v>3.43840249261263E-2</v>
      </c>
      <c r="X27">
        <v>3.3330731045163299E-2</v>
      </c>
      <c r="Y27">
        <v>3.2613540271116299E-2</v>
      </c>
      <c r="Z27">
        <v>3.2168464087008998E-2</v>
      </c>
      <c r="AA27">
        <v>3.1911407508950801E-2</v>
      </c>
      <c r="AB27">
        <v>3.1778184705839402E-2</v>
      </c>
      <c r="AD27">
        <f t="shared" si="7"/>
        <v>-2.555464903552032</v>
      </c>
      <c r="AE27">
        <f t="shared" si="8"/>
        <v>-3.5699845526449696</v>
      </c>
      <c r="AF27">
        <f t="shared" si="9"/>
        <v>-3.7995973409540169</v>
      </c>
      <c r="AG27">
        <f t="shared" si="10"/>
        <v>-4.861007140894019</v>
      </c>
      <c r="AH27">
        <f t="shared" si="11"/>
        <v>-5.5883679077590314</v>
      </c>
      <c r="AI27">
        <f t="shared" si="12"/>
        <v>-6.8720588597730172</v>
      </c>
      <c r="AJ27">
        <f t="shared" si="13"/>
        <v>-8.3512099405599898</v>
      </c>
      <c r="AK27">
        <f t="shared" si="14"/>
        <v>-9.5883292023379862</v>
      </c>
      <c r="AL27">
        <f t="shared" si="15"/>
        <v>-10.499427463152022</v>
      </c>
      <c r="AM27">
        <f t="shared" si="16"/>
        <v>-11.07668679272901</v>
      </c>
      <c r="AY27" s="77">
        <f t="shared" si="17"/>
        <v>-848157.49746822158</v>
      </c>
      <c r="BA27" s="77">
        <f t="shared" si="18"/>
        <v>-954296.44214619347</v>
      </c>
    </row>
    <row r="28" spans="1:53">
      <c r="A28" s="46">
        <v>44900</v>
      </c>
      <c r="B28">
        <v>145.62915000000001</v>
      </c>
      <c r="C28">
        <v>33.429141999999999</v>
      </c>
      <c r="D28">
        <v>12.108597</v>
      </c>
      <c r="E28">
        <v>248.000992</v>
      </c>
      <c r="G28">
        <f t="shared" si="3"/>
        <v>-2.5369989456094588E-2</v>
      </c>
      <c r="H28">
        <f t="shared" si="4"/>
        <v>-4.2645814840237217E-2</v>
      </c>
      <c r="I28">
        <f t="shared" si="5"/>
        <v>-7.4738634046537245E-3</v>
      </c>
      <c r="J28">
        <f t="shared" si="6"/>
        <v>-2.0303830075002249E-2</v>
      </c>
      <c r="P28" s="53">
        <f t="shared" si="19"/>
        <v>-95793.497775987766</v>
      </c>
      <c r="R28" s="47">
        <v>44901</v>
      </c>
      <c r="S28">
        <v>4.7380595159080899E-2</v>
      </c>
      <c r="T28">
        <v>4.2875246035348501E-2</v>
      </c>
      <c r="U28">
        <v>3.8133389495011098E-2</v>
      </c>
      <c r="V28">
        <v>3.5429258408088499E-2</v>
      </c>
      <c r="W28">
        <v>3.3825188135350397E-2</v>
      </c>
      <c r="X28">
        <v>3.2643525159185997E-2</v>
      </c>
      <c r="Y28">
        <v>3.1778419277060301E-2</v>
      </c>
      <c r="Z28">
        <v>3.1209631166775199E-2</v>
      </c>
      <c r="AA28">
        <v>3.0861464762635599E-2</v>
      </c>
      <c r="AB28">
        <v>3.0670516026566501E-2</v>
      </c>
      <c r="AD28">
        <f t="shared" si="7"/>
        <v>-4.5113836064489963</v>
      </c>
      <c r="AE28">
        <f t="shared" si="8"/>
        <v>-8.6055239650360136</v>
      </c>
      <c r="AF28">
        <f t="shared" si="9"/>
        <v>-9.3006796514200083</v>
      </c>
      <c r="AG28">
        <f t="shared" si="10"/>
        <v>-9.5682370606099685</v>
      </c>
      <c r="AH28">
        <f t="shared" si="11"/>
        <v>-9.8142239870009647</v>
      </c>
      <c r="AI28">
        <f t="shared" si="12"/>
        <v>-9.9116003866259881</v>
      </c>
      <c r="AJ28">
        <f t="shared" si="13"/>
        <v>-9.7283639288709907</v>
      </c>
      <c r="AK28">
        <f t="shared" si="14"/>
        <v>-9.2582814871700059</v>
      </c>
      <c r="AL28">
        <f t="shared" si="15"/>
        <v>-8.7457195762479998</v>
      </c>
      <c r="AM28">
        <f t="shared" si="16"/>
        <v>-8.4005834538520077</v>
      </c>
      <c r="AY28" s="77">
        <f t="shared" si="17"/>
        <v>-696652.02701574413</v>
      </c>
      <c r="BA28" s="77">
        <f t="shared" si="18"/>
        <v>-792445.52479173185</v>
      </c>
    </row>
    <row r="29" spans="1:53">
      <c r="A29" s="46">
        <v>44901</v>
      </c>
      <c r="B29">
        <v>141.93454</v>
      </c>
      <c r="C29">
        <v>32.003529</v>
      </c>
      <c r="D29">
        <v>12.018098999999999</v>
      </c>
      <c r="E29">
        <v>242.965622</v>
      </c>
      <c r="G29">
        <f t="shared" si="3"/>
        <v>-1.3784932124344063E-2</v>
      </c>
      <c r="H29">
        <f t="shared" si="4"/>
        <v>-7.8789436002510982E-3</v>
      </c>
      <c r="I29">
        <f t="shared" si="5"/>
        <v>-1.3554140301223927E-2</v>
      </c>
      <c r="J29">
        <f t="shared" si="6"/>
        <v>-3.0596633131908524E-3</v>
      </c>
      <c r="P29" s="53">
        <f t="shared" si="19"/>
        <v>-38277.679339009941</v>
      </c>
      <c r="R29" s="47">
        <v>44902</v>
      </c>
      <c r="S29">
        <v>4.6929456798435999E-2</v>
      </c>
      <c r="T29">
        <v>4.2014693638844899E-2</v>
      </c>
      <c r="U29">
        <v>3.7203321529869098E-2</v>
      </c>
      <c r="V29">
        <v>3.4472434702027502E-2</v>
      </c>
      <c r="W29">
        <v>3.28437657366503E-2</v>
      </c>
      <c r="X29">
        <v>3.1652365120523399E-2</v>
      </c>
      <c r="Y29">
        <v>3.0805582884173201E-2</v>
      </c>
      <c r="Z29">
        <v>3.0283803018058199E-2</v>
      </c>
      <c r="AA29">
        <v>2.9986892805010799E-2</v>
      </c>
      <c r="AB29">
        <v>2.98304576811813E-2</v>
      </c>
      <c r="AD29">
        <f t="shared" si="7"/>
        <v>3.2751227511899907</v>
      </c>
      <c r="AE29">
        <f t="shared" si="8"/>
        <v>5.4401461919790366</v>
      </c>
      <c r="AF29">
        <f t="shared" si="9"/>
        <v>6.8708168188180014</v>
      </c>
      <c r="AG29">
        <f t="shared" si="10"/>
        <v>8.1475592728200148</v>
      </c>
      <c r="AH29">
        <f t="shared" si="11"/>
        <v>9.0203808940689942</v>
      </c>
      <c r="AI29">
        <f t="shared" si="12"/>
        <v>9.3869281799779927</v>
      </c>
      <c r="AJ29">
        <f t="shared" si="13"/>
        <v>9.5633113501570133</v>
      </c>
      <c r="AK29">
        <f t="shared" si="14"/>
        <v>9.7587426115930409</v>
      </c>
      <c r="AL29">
        <f t="shared" si="15"/>
        <v>9.8855264834570029</v>
      </c>
      <c r="AM29">
        <f t="shared" si="16"/>
        <v>9.8395893753100072</v>
      </c>
      <c r="AY29" s="77">
        <f t="shared" si="17"/>
        <v>786994.11986248381</v>
      </c>
      <c r="BA29" s="77">
        <f t="shared" si="18"/>
        <v>748716.4405234739</v>
      </c>
    </row>
    <row r="30" spans="1:53">
      <c r="A30" s="46">
        <v>44902</v>
      </c>
      <c r="B30">
        <v>139.977982</v>
      </c>
      <c r="C30">
        <v>31.751374999999999</v>
      </c>
      <c r="D30">
        <v>11.855204000000001</v>
      </c>
      <c r="E30">
        <v>242.222229</v>
      </c>
      <c r="G30">
        <f t="shared" si="3"/>
        <v>1.2132750992223995E-2</v>
      </c>
      <c r="H30">
        <f t="shared" si="4"/>
        <v>-9.1630362464617532E-3</v>
      </c>
      <c r="I30">
        <f t="shared" si="5"/>
        <v>1.5266713250989827E-3</v>
      </c>
      <c r="J30">
        <f t="shared" si="6"/>
        <v>1.2399303781487347E-2</v>
      </c>
      <c r="P30" s="53">
        <f t="shared" si="19"/>
        <v>16895.689852348572</v>
      </c>
      <c r="R30" s="47">
        <v>44903</v>
      </c>
      <c r="S30">
        <v>4.7256969073554998E-2</v>
      </c>
      <c r="T30">
        <v>4.2558708258042803E-2</v>
      </c>
      <c r="U30">
        <v>3.7890403211750898E-2</v>
      </c>
      <c r="V30">
        <v>3.5287190629309503E-2</v>
      </c>
      <c r="W30">
        <v>3.37458038260572E-2</v>
      </c>
      <c r="X30">
        <v>3.2591057938521198E-2</v>
      </c>
      <c r="Y30">
        <v>3.1761914019188903E-2</v>
      </c>
      <c r="Z30">
        <v>3.1259677279217503E-2</v>
      </c>
      <c r="AA30">
        <v>3.0975445453356499E-2</v>
      </c>
      <c r="AB30">
        <v>3.0814416618712301E-2</v>
      </c>
      <c r="AD30">
        <f t="shared" si="7"/>
        <v>1.1615255432460141</v>
      </c>
      <c r="AE30">
        <f t="shared" si="8"/>
        <v>1.8086623135009361</v>
      </c>
      <c r="AF30">
        <f t="shared" si="9"/>
        <v>3.2916867033869894</v>
      </c>
      <c r="AG30">
        <f t="shared" si="10"/>
        <v>4.5629093648099497</v>
      </c>
      <c r="AH30">
        <f t="shared" si="11"/>
        <v>5.3570853119049717</v>
      </c>
      <c r="AI30">
        <f t="shared" si="12"/>
        <v>6.2254955659619968</v>
      </c>
      <c r="AJ30">
        <f t="shared" si="13"/>
        <v>7.016238178128992</v>
      </c>
      <c r="AK30">
        <f t="shared" si="14"/>
        <v>7.5534118535039436</v>
      </c>
      <c r="AL30">
        <f t="shared" si="15"/>
        <v>7.9176497366300129</v>
      </c>
      <c r="AM30">
        <f t="shared" si="16"/>
        <v>8.2069252968709758</v>
      </c>
      <c r="AY30" s="77">
        <f t="shared" si="17"/>
        <v>636818.79575532943</v>
      </c>
      <c r="BA30" s="77">
        <f t="shared" si="18"/>
        <v>653714.48560767795</v>
      </c>
    </row>
    <row r="31" spans="1:53">
      <c r="A31" s="46">
        <v>44903</v>
      </c>
      <c r="B31">
        <v>141.6763</v>
      </c>
      <c r="C31">
        <v>31.460436000000001</v>
      </c>
      <c r="D31">
        <v>11.873303</v>
      </c>
      <c r="E31">
        <v>245.225616</v>
      </c>
      <c r="G31">
        <f t="shared" si="3"/>
        <v>-3.4349358361278615E-3</v>
      </c>
      <c r="H31">
        <f t="shared" si="4"/>
        <v>-1.8494340002154219E-3</v>
      </c>
      <c r="I31">
        <f t="shared" si="5"/>
        <v>4.5732009028995879E-3</v>
      </c>
      <c r="J31">
        <f t="shared" si="6"/>
        <v>-8.0033074521872472E-3</v>
      </c>
      <c r="P31" s="53">
        <f t="shared" si="19"/>
        <v>-8714.4763856309419</v>
      </c>
      <c r="R31" s="47">
        <v>44904</v>
      </c>
      <c r="S31">
        <v>4.73731216278796E-2</v>
      </c>
      <c r="T31">
        <v>4.2739574489392897E-2</v>
      </c>
      <c r="U31">
        <v>3.8219571882089597E-2</v>
      </c>
      <c r="V31">
        <v>3.5743481565790498E-2</v>
      </c>
      <c r="W31">
        <v>3.4281512357247697E-2</v>
      </c>
      <c r="X31">
        <v>3.3213607495117398E-2</v>
      </c>
      <c r="Y31">
        <v>3.2463537837001802E-2</v>
      </c>
      <c r="Z31">
        <v>3.2015018464567897E-2</v>
      </c>
      <c r="AA31">
        <v>3.17672104270195E-2</v>
      </c>
      <c r="AB31">
        <v>3.1635109148399398E-2</v>
      </c>
      <c r="AD31">
        <f t="shared" si="7"/>
        <v>3.3546316028969931</v>
      </c>
      <c r="AE31">
        <f t="shared" si="8"/>
        <v>4.4232759274850233</v>
      </c>
      <c r="AF31">
        <f t="shared" si="9"/>
        <v>5.1753690282990013</v>
      </c>
      <c r="AG31">
        <f t="shared" si="10"/>
        <v>5.0414512241610252</v>
      </c>
      <c r="AH31">
        <f t="shared" si="11"/>
        <v>4.7290315071020492</v>
      </c>
      <c r="AI31">
        <f t="shared" si="12"/>
        <v>4.1213533541930438</v>
      </c>
      <c r="AJ31">
        <f t="shared" si="13"/>
        <v>3.6054111992559617</v>
      </c>
      <c r="AK31">
        <f t="shared" si="14"/>
        <v>3.4419280488120347</v>
      </c>
      <c r="AL31">
        <f t="shared" si="15"/>
        <v>3.5282390338829686</v>
      </c>
      <c r="AM31">
        <f t="shared" si="16"/>
        <v>3.7466186723320027</v>
      </c>
      <c r="AY31" s="77">
        <f t="shared" si="17"/>
        <v>309756.35076931783</v>
      </c>
      <c r="BA31" s="77">
        <f t="shared" si="18"/>
        <v>301041.87438368687</v>
      </c>
    </row>
    <row r="32" spans="1:53">
      <c r="A32" s="46">
        <v>44904</v>
      </c>
      <c r="B32">
        <v>141.189651</v>
      </c>
      <c r="C32">
        <v>31.402252000000001</v>
      </c>
      <c r="D32">
        <v>11.927602</v>
      </c>
      <c r="E32">
        <v>243.26300000000001</v>
      </c>
      <c r="G32">
        <f t="shared" si="3"/>
        <v>1.6389919399970809E-2</v>
      </c>
      <c r="H32">
        <f t="shared" si="4"/>
        <v>1.0809033696054682E-2</v>
      </c>
      <c r="I32">
        <f t="shared" si="5"/>
        <v>2.1244253455136919E-2</v>
      </c>
      <c r="J32">
        <f t="shared" si="6"/>
        <v>2.8889226886127384E-2</v>
      </c>
      <c r="P32" s="53">
        <f t="shared" si="19"/>
        <v>77332.433437289787</v>
      </c>
      <c r="R32" s="47">
        <v>44907</v>
      </c>
      <c r="S32">
        <v>4.7708584788169299E-2</v>
      </c>
      <c r="T32">
        <v>4.3181902082141399E-2</v>
      </c>
      <c r="U32">
        <v>3.8737108784919497E-2</v>
      </c>
      <c r="V32">
        <v>3.6247626688206601E-2</v>
      </c>
      <c r="W32">
        <v>3.4754415507957902E-2</v>
      </c>
      <c r="X32">
        <v>3.3625742830536702E-2</v>
      </c>
      <c r="Y32">
        <v>3.2824078956927398E-2</v>
      </c>
      <c r="Z32">
        <v>3.2359211269449101E-2</v>
      </c>
      <c r="AA32">
        <v>3.2120034330407797E-2</v>
      </c>
      <c r="AB32">
        <v>3.2009771015632599E-2</v>
      </c>
      <c r="AD32">
        <f t="shared" si="7"/>
        <v>-11.18423898828401</v>
      </c>
      <c r="AE32">
        <f t="shared" si="8"/>
        <v>-16.115531972557967</v>
      </c>
      <c r="AF32">
        <f t="shared" si="9"/>
        <v>-15.056084311880976</v>
      </c>
      <c r="AG32">
        <f t="shared" si="10"/>
        <v>-14.075855154319985</v>
      </c>
      <c r="AH32">
        <f t="shared" si="11"/>
        <v>-13.108754022931047</v>
      </c>
      <c r="AI32">
        <f t="shared" si="12"/>
        <v>-12.583522292606009</v>
      </c>
      <c r="AJ32">
        <f t="shared" si="13"/>
        <v>-12.225242746080959</v>
      </c>
      <c r="AK32">
        <f t="shared" si="14"/>
        <v>-11.769384052781016</v>
      </c>
      <c r="AL32">
        <f t="shared" si="15"/>
        <v>-11.321371898493984</v>
      </c>
      <c r="AM32">
        <f t="shared" si="16"/>
        <v>-11.004346066707978</v>
      </c>
      <c r="AY32" s="77">
        <f t="shared" si="17"/>
        <v>-921042.39011987473</v>
      </c>
      <c r="BA32" s="77">
        <f t="shared" si="18"/>
        <v>-843709.95668258495</v>
      </c>
    </row>
    <row r="33" spans="1:53">
      <c r="A33" s="46">
        <v>44907</v>
      </c>
      <c r="B33">
        <v>143.503738</v>
      </c>
      <c r="C33">
        <v>31.741679999999999</v>
      </c>
      <c r="D33">
        <v>12.180994999999999</v>
      </c>
      <c r="E33">
        <v>250.29068000000001</v>
      </c>
      <c r="G33">
        <f t="shared" si="3"/>
        <v>6.7825968407875248E-3</v>
      </c>
      <c r="H33">
        <f t="shared" si="4"/>
        <v>6.1118378107272164E-4</v>
      </c>
      <c r="I33">
        <f t="shared" si="5"/>
        <v>8.1724029933516462E-3</v>
      </c>
      <c r="J33">
        <f t="shared" si="6"/>
        <v>1.7464741395884165E-2</v>
      </c>
      <c r="P33" s="53">
        <f t="shared" si="19"/>
        <v>33030.925011096057</v>
      </c>
      <c r="R33" s="47">
        <v>44908</v>
      </c>
      <c r="S33">
        <v>4.6590160889340898E-2</v>
      </c>
      <c r="T33">
        <v>4.1570348884885602E-2</v>
      </c>
      <c r="U33">
        <v>3.7231500353731399E-2</v>
      </c>
      <c r="V33">
        <v>3.4840041172774602E-2</v>
      </c>
      <c r="W33">
        <v>3.3443540105664797E-2</v>
      </c>
      <c r="X33">
        <v>3.2367390601276101E-2</v>
      </c>
      <c r="Y33">
        <v>3.1601554682319302E-2</v>
      </c>
      <c r="Z33">
        <v>3.1182272864170999E-2</v>
      </c>
      <c r="AA33">
        <v>3.0987897140558399E-2</v>
      </c>
      <c r="AB33">
        <v>3.0909336408961801E-2</v>
      </c>
      <c r="AD33">
        <f t="shared" si="7"/>
        <v>-0.26861508432798886</v>
      </c>
      <c r="AE33">
        <f t="shared" si="8"/>
        <v>-0.14176531608803278</v>
      </c>
      <c r="AF33">
        <f t="shared" si="9"/>
        <v>-0.20381048852199934</v>
      </c>
      <c r="AG33">
        <f t="shared" si="10"/>
        <v>-0.22034520188798923</v>
      </c>
      <c r="AH33">
        <f t="shared" si="11"/>
        <v>-0.2939067570809778</v>
      </c>
      <c r="AI33">
        <f t="shared" si="12"/>
        <v>-0.10676976490202328</v>
      </c>
      <c r="AJ33">
        <f t="shared" si="13"/>
        <v>0.12569141967795627</v>
      </c>
      <c r="AK33">
        <f t="shared" si="14"/>
        <v>0.22512802209700283</v>
      </c>
      <c r="AL33">
        <f t="shared" si="15"/>
        <v>0.30306089240702411</v>
      </c>
      <c r="AM33">
        <f t="shared" si="16"/>
        <v>0.4823882715419836</v>
      </c>
      <c r="AY33" s="77">
        <f t="shared" si="17"/>
        <v>32489.428296472928</v>
      </c>
      <c r="BA33" s="77">
        <f t="shared" si="18"/>
        <v>65520.353307568985</v>
      </c>
    </row>
    <row r="34" spans="1:53">
      <c r="A34" s="46">
        <v>44908</v>
      </c>
      <c r="B34">
        <v>144.47706600000001</v>
      </c>
      <c r="C34">
        <v>31.76108</v>
      </c>
      <c r="D34">
        <v>12.280543</v>
      </c>
      <c r="E34">
        <v>254.66194200000001</v>
      </c>
      <c r="G34">
        <f t="shared" si="3"/>
        <v>-1.5535808292231112E-2</v>
      </c>
      <c r="H34">
        <f t="shared" si="4"/>
        <v>-1.4351180753299331E-2</v>
      </c>
      <c r="I34">
        <f t="shared" si="5"/>
        <v>-6.6323614517695972E-3</v>
      </c>
      <c r="J34">
        <f t="shared" si="6"/>
        <v>1.1677363239457339E-3</v>
      </c>
      <c r="P34" s="53">
        <f t="shared" si="19"/>
        <v>-35351.614173354305</v>
      </c>
      <c r="R34" s="47">
        <v>44909</v>
      </c>
      <c r="S34">
        <v>4.6563299380908099E-2</v>
      </c>
      <c r="T34">
        <v>4.1556172353276799E-2</v>
      </c>
      <c r="U34">
        <v>3.7211119304879199E-2</v>
      </c>
      <c r="V34">
        <v>3.4818006652585803E-2</v>
      </c>
      <c r="W34">
        <v>3.3414149429956699E-2</v>
      </c>
      <c r="X34">
        <v>3.2356713624785899E-2</v>
      </c>
      <c r="Y34">
        <v>3.1614123824287098E-2</v>
      </c>
      <c r="Z34">
        <v>3.1204785666380699E-2</v>
      </c>
      <c r="AA34">
        <v>3.1018203229799101E-2</v>
      </c>
      <c r="AB34">
        <v>3.0957575236115999E-2</v>
      </c>
      <c r="AD34">
        <f t="shared" si="7"/>
        <v>2.5522981750580183</v>
      </c>
      <c r="AE34">
        <f t="shared" si="8"/>
        <v>1.3717262289150018</v>
      </c>
      <c r="AF34">
        <f t="shared" si="9"/>
        <v>-0.10803426716596287</v>
      </c>
      <c r="AG34">
        <f t="shared" si="10"/>
        <v>-1.5950719066270409</v>
      </c>
      <c r="AH34">
        <f t="shared" si="11"/>
        <v>-2.3052335431270055</v>
      </c>
      <c r="AI34">
        <f t="shared" si="12"/>
        <v>-2.7027202459239952</v>
      </c>
      <c r="AJ34">
        <f t="shared" si="13"/>
        <v>-3.0139602493999691</v>
      </c>
      <c r="AK34">
        <f t="shared" si="14"/>
        <v>-3.3170459280979987</v>
      </c>
      <c r="AL34">
        <f t="shared" si="15"/>
        <v>-3.6546758584799983</v>
      </c>
      <c r="AM34">
        <f t="shared" si="16"/>
        <v>-4.0511781204339776</v>
      </c>
      <c r="AY34" s="77">
        <f t="shared" si="17"/>
        <v>-304903.64770707942</v>
      </c>
      <c r="BA34" s="77">
        <f t="shared" si="18"/>
        <v>-340255.26188043371</v>
      </c>
    </row>
    <row r="35" spans="1:53">
      <c r="A35" s="46">
        <v>44909</v>
      </c>
      <c r="B35">
        <v>142.23249799999999</v>
      </c>
      <c r="C35">
        <v>31.305271000000001</v>
      </c>
      <c r="D35">
        <v>12.199094000000001</v>
      </c>
      <c r="E35">
        <v>254.95931999999999</v>
      </c>
      <c r="G35">
        <f t="shared" si="3"/>
        <v>-4.6854376416843868E-2</v>
      </c>
      <c r="H35">
        <f t="shared" si="4"/>
        <v>-1.5799256297765352E-2</v>
      </c>
      <c r="I35">
        <f t="shared" si="5"/>
        <v>-3.3382724979412415E-2</v>
      </c>
      <c r="J35">
        <f t="shared" si="6"/>
        <v>-3.1918280139749289E-2</v>
      </c>
      <c r="P35" s="53">
        <f t="shared" si="19"/>
        <v>-127954.63783377092</v>
      </c>
      <c r="R35" s="47">
        <v>44910</v>
      </c>
      <c r="S35">
        <v>4.6818529198413901E-2</v>
      </c>
      <c r="T35">
        <v>4.1693344976168299E-2</v>
      </c>
      <c r="U35">
        <v>3.7200315878162603E-2</v>
      </c>
      <c r="V35">
        <v>3.4658499461923099E-2</v>
      </c>
      <c r="W35">
        <v>3.3183626075643999E-2</v>
      </c>
      <c r="X35">
        <v>3.2086441600193499E-2</v>
      </c>
      <c r="Y35">
        <v>3.1312727799347101E-2</v>
      </c>
      <c r="Z35">
        <v>3.08730810735709E-2</v>
      </c>
      <c r="AA35">
        <v>3.0652735643951101E-2</v>
      </c>
      <c r="AB35">
        <v>3.0552457424072602E-2</v>
      </c>
      <c r="AD35">
        <f t="shared" si="7"/>
        <v>-4.5942468062610402</v>
      </c>
      <c r="AE35">
        <f t="shared" si="8"/>
        <v>-5.0519342282880073</v>
      </c>
      <c r="AF35">
        <f t="shared" si="9"/>
        <v>-3.6596173521200037</v>
      </c>
      <c r="AG35">
        <f t="shared" si="10"/>
        <v>-1.8709147849459846</v>
      </c>
      <c r="AH35">
        <f t="shared" si="11"/>
        <v>-0.5941184225789764</v>
      </c>
      <c r="AI35">
        <f t="shared" si="12"/>
        <v>0.67694499500697836</v>
      </c>
      <c r="AJ35">
        <f t="shared" si="13"/>
        <v>1.7629628931879748</v>
      </c>
      <c r="AK35">
        <f t="shared" si="14"/>
        <v>2.4807700917190214</v>
      </c>
      <c r="AL35">
        <f t="shared" si="15"/>
        <v>2.9518413086060056</v>
      </c>
      <c r="AM35">
        <f t="shared" si="16"/>
        <v>3.3074466667409874</v>
      </c>
      <c r="AY35" s="77">
        <f t="shared" si="17"/>
        <v>227074.01101303959</v>
      </c>
      <c r="BA35" s="77">
        <f t="shared" si="18"/>
        <v>99119.373179268674</v>
      </c>
    </row>
    <row r="36" spans="1:53">
      <c r="A36" s="46">
        <v>44910</v>
      </c>
      <c r="B36">
        <v>135.56828300000001</v>
      </c>
      <c r="C36">
        <v>30.810670999999999</v>
      </c>
      <c r="D36">
        <v>11.791855</v>
      </c>
      <c r="E36">
        <v>246.82145700000001</v>
      </c>
      <c r="G36">
        <f t="shared" si="3"/>
        <v>-1.4578704961543343E-2</v>
      </c>
      <c r="H36">
        <f t="shared" si="4"/>
        <v>-2.2033275419415244E-3</v>
      </c>
      <c r="I36">
        <f t="shared" si="5"/>
        <v>-6.9838884552091196E-2</v>
      </c>
      <c r="J36">
        <f t="shared" si="6"/>
        <v>-1.7348686180067352E-2</v>
      </c>
      <c r="P36" s="53">
        <f t="shared" si="19"/>
        <v>-103969.60323564342</v>
      </c>
      <c r="R36" s="47">
        <v>44911</v>
      </c>
      <c r="S36">
        <v>4.6359104517787797E-2</v>
      </c>
      <c r="T36">
        <v>4.1188151553339498E-2</v>
      </c>
      <c r="U36">
        <v>3.6834354142950602E-2</v>
      </c>
      <c r="V36">
        <v>3.4471407983428501E-2</v>
      </c>
      <c r="W36">
        <v>3.3124214233386101E-2</v>
      </c>
      <c r="X36">
        <v>3.2154136099694197E-2</v>
      </c>
      <c r="Y36">
        <v>3.1489024088665898E-2</v>
      </c>
      <c r="Z36">
        <v>3.1121158082742802E-2</v>
      </c>
      <c r="AA36">
        <v>3.0947919774811702E-2</v>
      </c>
      <c r="AB36">
        <v>3.08832020907467E-2</v>
      </c>
      <c r="AD36">
        <f t="shared" si="7"/>
        <v>4.5945405097020524</v>
      </c>
      <c r="AE36">
        <f t="shared" si="8"/>
        <v>5.8278534014950116</v>
      </c>
      <c r="AF36">
        <f t="shared" si="9"/>
        <v>6.3874500546790003</v>
      </c>
      <c r="AG36">
        <f t="shared" si="10"/>
        <v>7.2427899580009694</v>
      </c>
      <c r="AH36">
        <f t="shared" si="11"/>
        <v>7.7673453974180102</v>
      </c>
      <c r="AI36">
        <f t="shared" si="12"/>
        <v>8.3106424401950534</v>
      </c>
      <c r="AJ36">
        <f t="shared" si="13"/>
        <v>8.5685398751660085</v>
      </c>
      <c r="AK36">
        <f t="shared" si="14"/>
        <v>8.8728746931619753</v>
      </c>
      <c r="AL36">
        <f t="shared" si="15"/>
        <v>9.1597797548840028</v>
      </c>
      <c r="AM36">
        <f t="shared" si="16"/>
        <v>9.0584701196400061</v>
      </c>
      <c r="AY36" s="77">
        <f t="shared" si="17"/>
        <v>723309.34077807458</v>
      </c>
      <c r="BA36" s="77">
        <f t="shared" si="18"/>
        <v>619339.7375424311</v>
      </c>
    </row>
    <row r="37" spans="1:53">
      <c r="A37" s="46">
        <v>44911</v>
      </c>
      <c r="B37">
        <v>133.59187299999999</v>
      </c>
      <c r="C37">
        <v>30.742785000000001</v>
      </c>
      <c r="D37">
        <v>10.968325</v>
      </c>
      <c r="E37">
        <v>242.53942900000001</v>
      </c>
      <c r="G37">
        <f t="shared" si="3"/>
        <v>-1.590974025792713E-2</v>
      </c>
      <c r="H37">
        <f t="shared" si="4"/>
        <v>1.1356355645723015E-2</v>
      </c>
      <c r="I37">
        <f t="shared" si="5"/>
        <v>-3.5478525663672378E-2</v>
      </c>
      <c r="J37">
        <f t="shared" si="6"/>
        <v>-1.7328023807625992E-2</v>
      </c>
      <c r="P37" s="53">
        <f t="shared" si="19"/>
        <v>-57359.934083502485</v>
      </c>
      <c r="R37" s="47">
        <v>44914</v>
      </c>
      <c r="S37">
        <v>4.6818558568758002E-2</v>
      </c>
      <c r="T37">
        <v>4.1770936893489E-2</v>
      </c>
      <c r="U37">
        <v>3.7473099148418502E-2</v>
      </c>
      <c r="V37">
        <v>3.5195686979228598E-2</v>
      </c>
      <c r="W37">
        <v>3.3900948773127902E-2</v>
      </c>
      <c r="X37">
        <v>3.2985200343713703E-2</v>
      </c>
      <c r="Y37">
        <v>3.2345878076182499E-2</v>
      </c>
      <c r="Z37">
        <v>3.2008445552058999E-2</v>
      </c>
      <c r="AA37">
        <v>3.1863897750300102E-2</v>
      </c>
      <c r="AB37">
        <v>3.1789049102710701E-2</v>
      </c>
      <c r="AD37">
        <f t="shared" si="7"/>
        <v>-9.113284092102103E-2</v>
      </c>
      <c r="AE37">
        <f t="shared" si="8"/>
        <v>1.8137464790089763</v>
      </c>
      <c r="AF37">
        <f t="shared" si="9"/>
        <v>3.551035574339001</v>
      </c>
      <c r="AG37">
        <f t="shared" si="10"/>
        <v>5.1377039688130228</v>
      </c>
      <c r="AH37">
        <f t="shared" si="11"/>
        <v>6.4855008263879634</v>
      </c>
      <c r="AI37">
        <f t="shared" si="12"/>
        <v>7.7463667426469485</v>
      </c>
      <c r="AJ37">
        <f t="shared" si="13"/>
        <v>8.5619849506989727</v>
      </c>
      <c r="AK37">
        <f t="shared" si="14"/>
        <v>8.4784267545390257</v>
      </c>
      <c r="AL37">
        <f t="shared" si="15"/>
        <v>7.9349589774659748</v>
      </c>
      <c r="AM37">
        <f t="shared" si="16"/>
        <v>7.5161299762890179</v>
      </c>
      <c r="AY37" s="77">
        <f t="shared" si="17"/>
        <v>601496.86012872111</v>
      </c>
      <c r="BA37" s="77">
        <f t="shared" si="18"/>
        <v>544136.9260452186</v>
      </c>
    </row>
    <row r="38" spans="1:53">
      <c r="A38" s="46">
        <v>44914</v>
      </c>
      <c r="B38">
        <v>131.46646100000001</v>
      </c>
      <c r="C38">
        <v>31.091911</v>
      </c>
      <c r="D38">
        <v>10.579185000000001</v>
      </c>
      <c r="E38">
        <v>238.33670000000001</v>
      </c>
      <c r="G38">
        <f t="shared" si="3"/>
        <v>-5.2856066460937878E-4</v>
      </c>
      <c r="H38">
        <f t="shared" si="4"/>
        <v>4.0549453521849799E-3</v>
      </c>
      <c r="I38">
        <f t="shared" si="5"/>
        <v>-1.8819408111305447E-2</v>
      </c>
      <c r="J38">
        <f t="shared" si="6"/>
        <v>5.6144731382115065E-3</v>
      </c>
      <c r="P38" s="53">
        <f t="shared" si="19"/>
        <v>-9678.5502855183368</v>
      </c>
      <c r="R38" s="47">
        <v>44915</v>
      </c>
      <c r="S38">
        <v>4.68094452846659E-2</v>
      </c>
      <c r="T38">
        <v>4.1952311541389897E-2</v>
      </c>
      <c r="U38">
        <v>3.7828202705852403E-2</v>
      </c>
      <c r="V38">
        <v>3.57094573761099E-2</v>
      </c>
      <c r="W38">
        <v>3.4549498855766698E-2</v>
      </c>
      <c r="X38">
        <v>3.3759837017978397E-2</v>
      </c>
      <c r="Y38">
        <v>3.3202076571252397E-2</v>
      </c>
      <c r="Z38">
        <v>3.2856288227512902E-2</v>
      </c>
      <c r="AA38">
        <v>3.2657393648046699E-2</v>
      </c>
      <c r="AB38">
        <v>3.2540662100339603E-2</v>
      </c>
      <c r="AD38">
        <f t="shared" si="7"/>
        <v>-2.5440427279860289</v>
      </c>
      <c r="AE38">
        <f t="shared" si="8"/>
        <v>-2.9331158943149416</v>
      </c>
      <c r="AF38">
        <f t="shared" si="9"/>
        <v>-1.6151856834490523</v>
      </c>
      <c r="AG38">
        <f t="shared" si="10"/>
        <v>-0.36509954402998146</v>
      </c>
      <c r="AH38">
        <f t="shared" si="11"/>
        <v>0.52329355454600046</v>
      </c>
      <c r="AI38">
        <f t="shared" si="12"/>
        <v>0.88122284911902604</v>
      </c>
      <c r="AJ38">
        <f t="shared" si="13"/>
        <v>0.94589135594805307</v>
      </c>
      <c r="AK38">
        <f t="shared" si="14"/>
        <v>1.018250939415974</v>
      </c>
      <c r="AL38">
        <f t="shared" si="15"/>
        <v>1.1366951616029879</v>
      </c>
      <c r="AM38">
        <f t="shared" si="16"/>
        <v>1.2681814921029766</v>
      </c>
      <c r="AY38" s="77">
        <f t="shared" si="17"/>
        <v>89483.886709402563</v>
      </c>
      <c r="BA38" s="77">
        <f t="shared" si="18"/>
        <v>79805.336423884233</v>
      </c>
    </row>
    <row r="39" spans="1:53">
      <c r="A39" s="46">
        <v>44915</v>
      </c>
      <c r="B39">
        <v>131.396973</v>
      </c>
      <c r="C39">
        <v>31.217987000000001</v>
      </c>
      <c r="D39">
        <v>10.380091</v>
      </c>
      <c r="E39">
        <v>239.674835</v>
      </c>
      <c r="G39">
        <f t="shared" si="3"/>
        <v>2.3809368880971071E-2</v>
      </c>
      <c r="H39">
        <f t="shared" si="4"/>
        <v>1.5222185850740422E-2</v>
      </c>
      <c r="I39">
        <f t="shared" si="5"/>
        <v>2.7026930688758055E-2</v>
      </c>
      <c r="J39">
        <f t="shared" si="6"/>
        <v>1.087664460058968E-2</v>
      </c>
      <c r="P39" s="53">
        <f t="shared" si="19"/>
        <v>76935.130021059245</v>
      </c>
      <c r="R39" s="47">
        <v>44916</v>
      </c>
      <c r="S39">
        <v>4.6555041011867297E-2</v>
      </c>
      <c r="T39">
        <v>4.1658999951958403E-2</v>
      </c>
      <c r="U39">
        <v>3.7666684137507497E-2</v>
      </c>
      <c r="V39">
        <v>3.5672947421706902E-2</v>
      </c>
      <c r="W39">
        <v>3.4601828211221299E-2</v>
      </c>
      <c r="X39">
        <v>3.38479593028903E-2</v>
      </c>
      <c r="Y39">
        <v>3.3296665706847202E-2</v>
      </c>
      <c r="Z39">
        <v>3.2958113321454499E-2</v>
      </c>
      <c r="AA39">
        <v>3.2771063164206998E-2</v>
      </c>
      <c r="AB39">
        <v>3.26674802495499E-2</v>
      </c>
      <c r="AD39">
        <f t="shared" si="7"/>
        <v>3.2254528101230417</v>
      </c>
      <c r="AE39">
        <f t="shared" si="8"/>
        <v>3.7453647181969614</v>
      </c>
      <c r="AF39">
        <f t="shared" si="9"/>
        <v>3.4082990051900048</v>
      </c>
      <c r="AG39">
        <f t="shared" si="10"/>
        <v>2.5305150452399614</v>
      </c>
      <c r="AH39">
        <f t="shared" si="11"/>
        <v>1.6276122976489893</v>
      </c>
      <c r="AI39">
        <f t="shared" si="12"/>
        <v>0.78897848128998971</v>
      </c>
      <c r="AJ39">
        <f t="shared" si="13"/>
        <v>0.15109598689798387</v>
      </c>
      <c r="AK39">
        <f t="shared" si="14"/>
        <v>-0.2100453771630012</v>
      </c>
      <c r="AL39">
        <f t="shared" si="15"/>
        <v>-0.40132572858300741</v>
      </c>
      <c r="AM39">
        <f t="shared" si="16"/>
        <v>-0.55255626467701213</v>
      </c>
      <c r="AY39" s="77">
        <f t="shared" si="17"/>
        <v>-22539.726019752445</v>
      </c>
      <c r="BA39" s="77">
        <f t="shared" si="18"/>
        <v>54395.404001306801</v>
      </c>
    </row>
    <row r="40" spans="1:53">
      <c r="A40" s="46">
        <v>44916</v>
      </c>
      <c r="B40">
        <v>134.525452</v>
      </c>
      <c r="C40">
        <v>31.693193000000001</v>
      </c>
      <c r="D40">
        <v>10.660633000000001</v>
      </c>
      <c r="E40">
        <v>242.28169299999999</v>
      </c>
      <c r="G40">
        <f t="shared" si="3"/>
        <v>-2.3772557181223952E-2</v>
      </c>
      <c r="H40">
        <f t="shared" si="4"/>
        <v>-8.8739559942729862E-3</v>
      </c>
      <c r="I40">
        <f t="shared" si="5"/>
        <v>-3.989809985954873E-2</v>
      </c>
      <c r="J40">
        <f t="shared" si="6"/>
        <v>-2.5528759203444995E-2</v>
      </c>
      <c r="P40" s="53">
        <f t="shared" si="19"/>
        <v>-98073.372238490658</v>
      </c>
      <c r="R40" s="47">
        <v>44917</v>
      </c>
      <c r="S40">
        <v>4.6877586292879601E-2</v>
      </c>
      <c r="T40">
        <v>4.2033536423778099E-2</v>
      </c>
      <c r="U40">
        <v>3.8007514038026498E-2</v>
      </c>
      <c r="V40">
        <v>3.5925998926230898E-2</v>
      </c>
      <c r="W40">
        <v>3.4764589440986197E-2</v>
      </c>
      <c r="X40">
        <v>3.3926857151019299E-2</v>
      </c>
      <c r="Y40">
        <v>3.3311775305537E-2</v>
      </c>
      <c r="Z40">
        <v>3.2937108783738199E-2</v>
      </c>
      <c r="AA40">
        <v>3.2730930591348698E-2</v>
      </c>
      <c r="AB40">
        <v>3.2612224623082199E-2</v>
      </c>
      <c r="AD40">
        <f t="shared" si="7"/>
        <v>2.4904723504989845</v>
      </c>
      <c r="AE40">
        <f t="shared" si="8"/>
        <v>5.079952125194021</v>
      </c>
      <c r="AF40">
        <f t="shared" si="9"/>
        <v>6.3340508726770359</v>
      </c>
      <c r="AG40">
        <f t="shared" si="10"/>
        <v>6.3715662724490167</v>
      </c>
      <c r="AH40">
        <f t="shared" si="11"/>
        <v>5.9276384022770303</v>
      </c>
      <c r="AI40">
        <f t="shared" si="12"/>
        <v>6.1305023503720193</v>
      </c>
      <c r="AJ40">
        <f t="shared" si="13"/>
        <v>6.6971489390540286</v>
      </c>
      <c r="AK40">
        <f t="shared" si="14"/>
        <v>7.0631510657270109</v>
      </c>
      <c r="AL40">
        <f t="shared" si="15"/>
        <v>7.2565286563570224</v>
      </c>
      <c r="AM40">
        <f t="shared" si="16"/>
        <v>7.4509487735469753</v>
      </c>
      <c r="AY40" s="77">
        <f t="shared" si="17"/>
        <v>592258.30061919929</v>
      </c>
      <c r="BA40" s="77">
        <f t="shared" si="18"/>
        <v>494184.92838070862</v>
      </c>
    </row>
    <row r="41" spans="1:53">
      <c r="A41" s="46">
        <v>44917</v>
      </c>
      <c r="B41">
        <v>131.327438</v>
      </c>
      <c r="C41">
        <v>31.411949</v>
      </c>
      <c r="D41">
        <v>10.235294</v>
      </c>
      <c r="E41">
        <v>236.096542</v>
      </c>
      <c r="G41">
        <f t="shared" si="3"/>
        <v>-2.7982880470112104E-3</v>
      </c>
      <c r="H41">
        <f t="shared" si="4"/>
        <v>2.4699199658066995E-3</v>
      </c>
      <c r="I41">
        <f t="shared" si="5"/>
        <v>4.4207816600090322E-3</v>
      </c>
      <c r="J41">
        <f t="shared" si="6"/>
        <v>2.2670725943965131E-3</v>
      </c>
      <c r="P41" s="53">
        <f t="shared" si="19"/>
        <v>6359.486173201034</v>
      </c>
      <c r="R41" s="47">
        <v>44918</v>
      </c>
      <c r="S41">
        <v>4.71266335279295E-2</v>
      </c>
      <c r="T41">
        <v>4.2541531636297501E-2</v>
      </c>
      <c r="U41">
        <v>3.8640919125294201E-2</v>
      </c>
      <c r="V41">
        <v>3.65631555534758E-2</v>
      </c>
      <c r="W41">
        <v>3.53573532812139E-2</v>
      </c>
      <c r="X41">
        <v>3.4539907386056501E-2</v>
      </c>
      <c r="Y41">
        <v>3.3981490199442403E-2</v>
      </c>
      <c r="Z41">
        <v>3.36434238903109E-2</v>
      </c>
      <c r="AA41">
        <v>3.34565834569844E-2</v>
      </c>
      <c r="AB41">
        <v>3.3357319500436897E-2</v>
      </c>
      <c r="AD41">
        <f t="shared" si="7"/>
        <v>6.4824387954499905</v>
      </c>
      <c r="AE41">
        <f t="shared" si="8"/>
        <v>7.2649569393350157</v>
      </c>
      <c r="AF41">
        <f t="shared" si="9"/>
        <v>7.7004056197500086</v>
      </c>
      <c r="AG41">
        <f t="shared" si="10"/>
        <v>7.9126296752359684</v>
      </c>
      <c r="AH41">
        <f t="shared" si="11"/>
        <v>7.9288061872920252</v>
      </c>
      <c r="AI41">
        <f t="shared" si="12"/>
        <v>8.3546020515309909</v>
      </c>
      <c r="AJ41">
        <f t="shared" si="13"/>
        <v>8.9095734878429784</v>
      </c>
      <c r="AK41">
        <f t="shared" si="14"/>
        <v>9.1986822022160215</v>
      </c>
      <c r="AL41">
        <f t="shared" si="15"/>
        <v>9.2814812779389708</v>
      </c>
      <c r="AM41">
        <f t="shared" si="16"/>
        <v>9.3219452178860269</v>
      </c>
      <c r="AY41" s="77">
        <f t="shared" si="17"/>
        <v>747398.26619408326</v>
      </c>
      <c r="BA41" s="77">
        <f t="shared" si="18"/>
        <v>753757.75236728427</v>
      </c>
    </row>
    <row r="42" spans="1:53">
      <c r="A42" s="46">
        <v>44918</v>
      </c>
      <c r="B42">
        <v>130.959946</v>
      </c>
      <c r="C42">
        <v>31.489533999999999</v>
      </c>
      <c r="D42">
        <v>10.280542000000001</v>
      </c>
      <c r="E42">
        <v>236.63179</v>
      </c>
      <c r="G42">
        <f t="shared" si="3"/>
        <v>-1.3878327347508268E-2</v>
      </c>
      <c r="H42">
        <f t="shared" si="4"/>
        <v>1.8476615119169537E-3</v>
      </c>
      <c r="I42">
        <f t="shared" si="5"/>
        <v>-1.4084374150701406E-2</v>
      </c>
      <c r="J42">
        <f t="shared" si="6"/>
        <v>-7.4141559762532783E-3</v>
      </c>
      <c r="P42" s="53">
        <f t="shared" si="19"/>
        <v>-33529.195962546</v>
      </c>
      <c r="R42" s="47">
        <v>44922</v>
      </c>
      <c r="S42">
        <v>4.7774877407474499E-2</v>
      </c>
      <c r="T42">
        <v>4.3268027330231003E-2</v>
      </c>
      <c r="U42">
        <v>3.9410959687269202E-2</v>
      </c>
      <c r="V42">
        <v>3.7354418520999397E-2</v>
      </c>
      <c r="W42">
        <v>3.6150233899943103E-2</v>
      </c>
      <c r="X42">
        <v>3.53753675912096E-2</v>
      </c>
      <c r="Y42">
        <v>3.4872447548226701E-2</v>
      </c>
      <c r="Z42">
        <v>3.4563292110532502E-2</v>
      </c>
      <c r="AA42">
        <v>3.4384731584778297E-2</v>
      </c>
      <c r="AB42">
        <v>3.4289514022225499E-2</v>
      </c>
      <c r="AD42">
        <f t="shared" si="7"/>
        <v>-2.44248747197702</v>
      </c>
      <c r="AE42">
        <f t="shared" si="8"/>
        <v>-1.1421618691840467</v>
      </c>
      <c r="AF42">
        <f t="shared" si="9"/>
        <v>0.49140295146299362</v>
      </c>
      <c r="AG42">
        <f t="shared" si="10"/>
        <v>1.5517786494530228</v>
      </c>
      <c r="AH42">
        <f t="shared" si="11"/>
        <v>2.5475950191889556</v>
      </c>
      <c r="AI42">
        <f t="shared" si="12"/>
        <v>2.9969574538749737</v>
      </c>
      <c r="AJ42">
        <f t="shared" si="13"/>
        <v>3.0865463951129657</v>
      </c>
      <c r="AK42">
        <f t="shared" si="14"/>
        <v>3.3355032998209913</v>
      </c>
      <c r="AL42">
        <f t="shared" si="15"/>
        <v>3.6571923545030556</v>
      </c>
      <c r="AM42">
        <f t="shared" si="16"/>
        <v>3.8391048742190264</v>
      </c>
      <c r="AY42" s="77">
        <f t="shared" si="17"/>
        <v>292440.47668013308</v>
      </c>
      <c r="BA42" s="77">
        <f t="shared" si="18"/>
        <v>258911.2807175871</v>
      </c>
    </row>
    <row r="43" spans="1:53">
      <c r="A43" s="46">
        <v>44922</v>
      </c>
      <c r="B43">
        <v>129.14244099999999</v>
      </c>
      <c r="C43">
        <v>31.547716000000001</v>
      </c>
      <c r="D43">
        <v>10.135747</v>
      </c>
      <c r="E43">
        <v>234.877365</v>
      </c>
      <c r="G43">
        <f t="shared" si="3"/>
        <v>-3.0685257064329452E-2</v>
      </c>
      <c r="H43">
        <f t="shared" si="4"/>
        <v>7.3780301559707162E-3</v>
      </c>
      <c r="I43">
        <f t="shared" si="5"/>
        <v>-2.2321492436620627E-2</v>
      </c>
      <c r="J43">
        <f t="shared" si="6"/>
        <v>-1.0254908981970234E-2</v>
      </c>
      <c r="P43" s="53">
        <f t="shared" si="19"/>
        <v>-55883.628326949598</v>
      </c>
      <c r="R43" s="47">
        <v>44923</v>
      </c>
      <c r="S43">
        <v>4.7530628660276797E-2</v>
      </c>
      <c r="T43">
        <v>4.3153811143312598E-2</v>
      </c>
      <c r="U43">
        <v>3.9460099982415502E-2</v>
      </c>
      <c r="V43">
        <v>3.7509596385944699E-2</v>
      </c>
      <c r="W43">
        <v>3.6404993401861999E-2</v>
      </c>
      <c r="X43">
        <v>3.5675063336597097E-2</v>
      </c>
      <c r="Y43">
        <v>3.5181102187737998E-2</v>
      </c>
      <c r="Z43">
        <v>3.4896842440514601E-2</v>
      </c>
      <c r="AA43">
        <v>3.4750450820228602E-2</v>
      </c>
      <c r="AB43">
        <v>3.4673424509647402E-2</v>
      </c>
      <c r="AD43">
        <f t="shared" si="7"/>
        <v>-0.19686182610993697</v>
      </c>
      <c r="AE43">
        <f t="shared" si="8"/>
        <v>5.623387502498578E-2</v>
      </c>
      <c r="AF43">
        <f t="shared" si="9"/>
        <v>-0.56676586612798563</v>
      </c>
      <c r="AG43">
        <f t="shared" si="10"/>
        <v>-0.99666132954395747</v>
      </c>
      <c r="AH43">
        <f t="shared" si="11"/>
        <v>-1.4442505239550125</v>
      </c>
      <c r="AI43">
        <f t="shared" si="12"/>
        <v>-2.3084299003500037</v>
      </c>
      <c r="AJ43">
        <f t="shared" si="13"/>
        <v>-3.1736969890720084</v>
      </c>
      <c r="AK43">
        <f t="shared" si="14"/>
        <v>-3.7819366501490315</v>
      </c>
      <c r="AL43">
        <f t="shared" si="15"/>
        <v>-4.197872958077026</v>
      </c>
      <c r="AM43">
        <f t="shared" si="16"/>
        <v>-4.5485955573320442</v>
      </c>
      <c r="AY43" s="77">
        <f t="shared" si="17"/>
        <v>-340652.39269918401</v>
      </c>
      <c r="BA43" s="77">
        <f t="shared" si="18"/>
        <v>-396536.02102613362</v>
      </c>
    </row>
    <row r="44" spans="1:53">
      <c r="A44" s="46">
        <v>44923</v>
      </c>
      <c r="B44">
        <v>125.179672</v>
      </c>
      <c r="C44">
        <v>31.780476</v>
      </c>
      <c r="D44">
        <v>9.9095019999999998</v>
      </c>
      <c r="E44">
        <v>232.46871899999999</v>
      </c>
      <c r="G44">
        <f t="shared" si="3"/>
        <v>2.8324399188392357E-2</v>
      </c>
      <c r="H44">
        <f t="shared" si="4"/>
        <v>1.1290611254532568E-2</v>
      </c>
      <c r="I44">
        <f t="shared" si="5"/>
        <v>5.3881315125623885E-2</v>
      </c>
      <c r="J44">
        <f t="shared" si="6"/>
        <v>2.7629738863920172E-2</v>
      </c>
      <c r="P44" s="53">
        <f t="shared" si="19"/>
        <v>121126.06443246898</v>
      </c>
      <c r="R44" s="47">
        <v>44924</v>
      </c>
      <c r="S44">
        <v>4.7510942477665803E-2</v>
      </c>
      <c r="T44">
        <v>4.3159434530815097E-2</v>
      </c>
      <c r="U44">
        <v>3.9403423395802703E-2</v>
      </c>
      <c r="V44">
        <v>3.7409930252990303E-2</v>
      </c>
      <c r="W44">
        <v>3.6260568349466497E-2</v>
      </c>
      <c r="X44">
        <v>3.5444220346562097E-2</v>
      </c>
      <c r="Y44">
        <v>3.4863732488830797E-2</v>
      </c>
      <c r="Z44">
        <v>3.4518648775499698E-2</v>
      </c>
      <c r="AA44">
        <v>3.43306635244209E-2</v>
      </c>
      <c r="AB44">
        <v>3.4218564953914198E-2</v>
      </c>
      <c r="AD44">
        <f t="shared" si="7"/>
        <v>2.5847140300119809</v>
      </c>
      <c r="AE44">
        <f t="shared" si="8"/>
        <v>1.7421677450040614</v>
      </c>
      <c r="AF44">
        <f t="shared" si="9"/>
        <v>1.621929217196505E-2</v>
      </c>
      <c r="AG44">
        <f t="shared" si="10"/>
        <v>-1.1829611822660597</v>
      </c>
      <c r="AH44">
        <f t="shared" si="11"/>
        <v>-1.5317743233849574</v>
      </c>
      <c r="AI44">
        <f t="shared" si="12"/>
        <v>-1.4841511042489737</v>
      </c>
      <c r="AJ44">
        <f t="shared" si="13"/>
        <v>-1.6104288507389626</v>
      </c>
      <c r="AK44">
        <f t="shared" si="14"/>
        <v>-2.0435143255419925</v>
      </c>
      <c r="AL44">
        <f t="shared" si="15"/>
        <v>-2.485251408295003</v>
      </c>
      <c r="AM44">
        <f t="shared" si="16"/>
        <v>-2.5967517531230029</v>
      </c>
      <c r="AY44" s="77">
        <f t="shared" si="17"/>
        <v>-193616.45170277907</v>
      </c>
      <c r="BA44" s="77">
        <f t="shared" si="18"/>
        <v>-72490.387270310093</v>
      </c>
    </row>
    <row r="45" spans="1:53">
      <c r="A45" s="46">
        <v>44924</v>
      </c>
      <c r="B45">
        <v>128.725311</v>
      </c>
      <c r="C45">
        <v>32.139296999999999</v>
      </c>
      <c r="D45">
        <v>10.443439</v>
      </c>
      <c r="E45">
        <v>238.89176900000001</v>
      </c>
      <c r="G45">
        <f t="shared" si="3"/>
        <v>2.4689006189311247E-3</v>
      </c>
      <c r="H45">
        <f t="shared" si="4"/>
        <v>-6.0340461087249331E-4</v>
      </c>
      <c r="I45">
        <f t="shared" si="5"/>
        <v>7.7990592945484938E-3</v>
      </c>
      <c r="J45">
        <f t="shared" si="6"/>
        <v>-4.9375288438674447E-3</v>
      </c>
      <c r="P45" s="53">
        <f t="shared" si="19"/>
        <v>4727.0264587396796</v>
      </c>
      <c r="R45" s="47">
        <v>44925</v>
      </c>
      <c r="S45">
        <v>4.7769413880667001E-2</v>
      </c>
      <c r="T45">
        <v>4.3333651305315503E-2</v>
      </c>
      <c r="U45">
        <v>3.94050453250199E-2</v>
      </c>
      <c r="V45">
        <v>3.7291634134763697E-2</v>
      </c>
      <c r="W45">
        <v>3.6107390917128002E-2</v>
      </c>
      <c r="X45">
        <v>3.52958052361372E-2</v>
      </c>
      <c r="Y45">
        <v>3.47026896037569E-2</v>
      </c>
      <c r="Z45">
        <v>3.4314297342945499E-2</v>
      </c>
      <c r="AA45">
        <v>3.40821383835914E-2</v>
      </c>
      <c r="AB45">
        <v>3.3958889778601897E-2</v>
      </c>
      <c r="AD45">
        <f t="shared" si="7"/>
        <v>4.2905776145019114E-2</v>
      </c>
      <c r="AE45">
        <f t="shared" si="8"/>
        <v>-1.702898710345055</v>
      </c>
      <c r="AF45">
        <f t="shared" si="9"/>
        <v>-2.5470751027040217</v>
      </c>
      <c r="AG45">
        <f t="shared" si="10"/>
        <v>-2.7671718872259583</v>
      </c>
      <c r="AH45">
        <f t="shared" si="11"/>
        <v>-3.3905554024180051</v>
      </c>
      <c r="AI45">
        <f t="shared" si="12"/>
        <v>-4.2726895122240096</v>
      </c>
      <c r="AJ45">
        <f t="shared" si="13"/>
        <v>-4.8389360720370309</v>
      </c>
      <c r="AK45">
        <f t="shared" si="14"/>
        <v>-4.9465903109559974</v>
      </c>
      <c r="AL45">
        <f t="shared" si="15"/>
        <v>-4.8613475935589676</v>
      </c>
      <c r="AM45">
        <f t="shared" si="16"/>
        <v>-4.8792094075589958</v>
      </c>
      <c r="AY45" s="77">
        <f t="shared" si="17"/>
        <v>-383885.64659655397</v>
      </c>
      <c r="BA45" s="77">
        <f t="shared" si="18"/>
        <v>-379158.62013781432</v>
      </c>
    </row>
    <row r="46" spans="1:53">
      <c r="A46" s="46">
        <v>44925</v>
      </c>
      <c r="B46">
        <v>129.04312100000001</v>
      </c>
      <c r="C46">
        <v>32.119903999999998</v>
      </c>
      <c r="D46">
        <v>10.524888000000001</v>
      </c>
      <c r="E46">
        <v>237.712234</v>
      </c>
      <c r="G46">
        <f t="shared" si="3"/>
        <v>-3.7404705981964104E-2</v>
      </c>
      <c r="H46">
        <f t="shared" si="4"/>
        <v>1.177547105993848E-2</v>
      </c>
      <c r="I46">
        <f t="shared" si="5"/>
        <v>4.2991431357748411E-3</v>
      </c>
      <c r="J46">
        <f t="shared" si="6"/>
        <v>-1.0007225795539698E-3</v>
      </c>
      <c r="P46" s="53">
        <f t="shared" si="19"/>
        <v>-22330.814365804759</v>
      </c>
      <c r="R46" s="47">
        <v>44929</v>
      </c>
      <c r="S46">
        <v>4.7773704458281503E-2</v>
      </c>
      <c r="T46">
        <v>4.3163361434280997E-2</v>
      </c>
      <c r="U46">
        <v>3.9150337814749497E-2</v>
      </c>
      <c r="V46">
        <v>3.7014916946041101E-2</v>
      </c>
      <c r="W46">
        <v>3.5768335376886201E-2</v>
      </c>
      <c r="X46">
        <v>3.4868536284914799E-2</v>
      </c>
      <c r="Y46">
        <v>3.4218795996553197E-2</v>
      </c>
      <c r="Z46">
        <v>3.3819638311849899E-2</v>
      </c>
      <c r="AA46">
        <v>3.3596003624235503E-2</v>
      </c>
      <c r="AB46">
        <v>3.3470968837845998E-2</v>
      </c>
      <c r="AD46">
        <f t="shared" si="7"/>
        <v>0.75850717293698966</v>
      </c>
      <c r="AE46">
        <f t="shared" si="8"/>
        <v>-1.2503516857849395</v>
      </c>
      <c r="AF46">
        <f t="shared" si="9"/>
        <v>-3.8202341450009616</v>
      </c>
      <c r="AG46">
        <f t="shared" si="10"/>
        <v>-5.3950009867179824</v>
      </c>
      <c r="AH46">
        <f t="shared" si="11"/>
        <v>-6.2013244229579962</v>
      </c>
      <c r="AI46">
        <f t="shared" si="12"/>
        <v>-7.0858332769199723</v>
      </c>
      <c r="AJ46">
        <f t="shared" si="13"/>
        <v>-7.7948427578559967</v>
      </c>
      <c r="AK46">
        <f t="shared" si="14"/>
        <v>-7.8620038655819595</v>
      </c>
      <c r="AL46">
        <f t="shared" si="15"/>
        <v>-7.58198907772005</v>
      </c>
      <c r="AM46">
        <f t="shared" si="16"/>
        <v>-7.3552352284710079</v>
      </c>
      <c r="AY46" s="77">
        <f t="shared" si="17"/>
        <v>-584887.52637893287</v>
      </c>
      <c r="BA46" s="77">
        <f t="shared" si="18"/>
        <v>-607218.34074473765</v>
      </c>
    </row>
    <row r="47" spans="1:53">
      <c r="A47" s="46">
        <v>44929</v>
      </c>
      <c r="B47">
        <v>124.216301</v>
      </c>
      <c r="C47">
        <v>32.498131000000001</v>
      </c>
      <c r="D47">
        <v>10.570136</v>
      </c>
      <c r="E47">
        <v>237.47434999999999</v>
      </c>
      <c r="G47">
        <f t="shared" si="3"/>
        <v>1.0314242089691561E-2</v>
      </c>
      <c r="H47">
        <f t="shared" si="4"/>
        <v>1.8800250389783946E-2</v>
      </c>
      <c r="I47">
        <f t="shared" si="5"/>
        <v>2.8253373466528897E-2</v>
      </c>
      <c r="J47">
        <f t="shared" si="6"/>
        <v>-4.3743225320966195E-2</v>
      </c>
      <c r="P47" s="53">
        <f t="shared" si="19"/>
        <v>13624.640625038206</v>
      </c>
      <c r="R47" s="47">
        <v>44930</v>
      </c>
      <c r="S47">
        <v>4.7849555175575202E-2</v>
      </c>
      <c r="T47">
        <v>4.3038326265702503E-2</v>
      </c>
      <c r="U47">
        <v>3.8768314400249401E-2</v>
      </c>
      <c r="V47">
        <v>3.6475416847369303E-2</v>
      </c>
      <c r="W47">
        <v>3.5148202934590402E-2</v>
      </c>
      <c r="X47">
        <v>3.4159952957222801E-2</v>
      </c>
      <c r="Y47">
        <v>3.3439311720767598E-2</v>
      </c>
      <c r="Z47">
        <v>3.3033437925291703E-2</v>
      </c>
      <c r="AA47">
        <v>3.2837804716463498E-2</v>
      </c>
      <c r="AB47">
        <v>3.2735445314998897E-2</v>
      </c>
      <c r="AD47">
        <f t="shared" si="7"/>
        <v>4.8889430143959913</v>
      </c>
      <c r="AE47">
        <f t="shared" si="8"/>
        <v>6.2912296329819402</v>
      </c>
      <c r="AF47">
        <f t="shared" si="9"/>
        <v>5.5126564856949889</v>
      </c>
      <c r="AG47">
        <f t="shared" si="10"/>
        <v>4.3936729783859709</v>
      </c>
      <c r="AH47">
        <f t="shared" si="11"/>
        <v>3.4986081896110077</v>
      </c>
      <c r="AI47">
        <f t="shared" si="12"/>
        <v>2.8951508752449868</v>
      </c>
      <c r="AJ47">
        <f t="shared" si="13"/>
        <v>2.4239715041710075</v>
      </c>
      <c r="AK47">
        <f t="shared" si="14"/>
        <v>1.9190702582619346</v>
      </c>
      <c r="AL47">
        <f t="shared" si="15"/>
        <v>1.4565213179420362</v>
      </c>
      <c r="AM47">
        <f t="shared" si="16"/>
        <v>1.1532573512430115</v>
      </c>
      <c r="AY47" s="77">
        <f t="shared" si="17"/>
        <v>121371.67691235637</v>
      </c>
      <c r="BA47" s="77">
        <f t="shared" si="18"/>
        <v>134996.31753739459</v>
      </c>
    </row>
    <row r="48" spans="1:53">
      <c r="A48" s="46">
        <v>44930</v>
      </c>
      <c r="B48">
        <v>125.49749799999999</v>
      </c>
      <c r="C48">
        <v>33.109104000000002</v>
      </c>
      <c r="D48">
        <v>10.868778000000001</v>
      </c>
      <c r="E48">
        <v>227.086456</v>
      </c>
      <c r="G48">
        <f t="shared" si="3"/>
        <v>-1.0604585917720732E-2</v>
      </c>
      <c r="H48">
        <f t="shared" si="4"/>
        <v>-2.0502517978138179E-3</v>
      </c>
      <c r="I48">
        <f t="shared" si="5"/>
        <v>1.9983479283503636E-2</v>
      </c>
      <c r="J48">
        <f t="shared" si="6"/>
        <v>-2.9637681253874448E-2</v>
      </c>
      <c r="P48" s="53">
        <f t="shared" si="19"/>
        <v>-22309.039685905365</v>
      </c>
      <c r="R48" s="47">
        <v>44931</v>
      </c>
      <c r="S48">
        <v>4.8338449477014801E-2</v>
      </c>
      <c r="T48">
        <v>4.3667449229000697E-2</v>
      </c>
      <c r="U48">
        <v>3.93195800488189E-2</v>
      </c>
      <c r="V48">
        <v>3.69147841452079E-2</v>
      </c>
      <c r="W48">
        <v>3.5498063753551502E-2</v>
      </c>
      <c r="X48">
        <v>3.44494680447473E-2</v>
      </c>
      <c r="Y48">
        <v>3.3681708871184698E-2</v>
      </c>
      <c r="Z48">
        <v>3.3225344951117897E-2</v>
      </c>
      <c r="AA48">
        <v>3.2983456848257701E-2</v>
      </c>
      <c r="AB48">
        <v>3.2850771050123198E-2</v>
      </c>
      <c r="AD48">
        <f t="shared" si="7"/>
        <v>-8.0051402789590309</v>
      </c>
      <c r="AE48">
        <f t="shared" si="8"/>
        <v>-17.654970968645003</v>
      </c>
      <c r="AF48">
        <f t="shared" si="9"/>
        <v>-20.002496245713001</v>
      </c>
      <c r="AG48">
        <f t="shared" si="10"/>
        <v>-19.792830339628033</v>
      </c>
      <c r="AH48">
        <f t="shared" si="11"/>
        <v>-19.266263341457048</v>
      </c>
      <c r="AI48">
        <f t="shared" si="12"/>
        <v>-18.365859413052991</v>
      </c>
      <c r="AJ48">
        <f t="shared" si="13"/>
        <v>-17.203478702308985</v>
      </c>
      <c r="AK48">
        <f t="shared" si="14"/>
        <v>-15.985543319188</v>
      </c>
      <c r="AL48">
        <f t="shared" si="15"/>
        <v>-14.933228806151</v>
      </c>
      <c r="AM48">
        <f t="shared" si="16"/>
        <v>-14.216250765526004</v>
      </c>
      <c r="AY48" s="77">
        <f t="shared" si="17"/>
        <v>-1201458.6832527069</v>
      </c>
      <c r="BA48" s="77">
        <f t="shared" si="18"/>
        <v>-1223767.7229386123</v>
      </c>
    </row>
    <row r="49" spans="1:53">
      <c r="A49" s="46">
        <v>44931</v>
      </c>
      <c r="B49">
        <v>124.16664900000001</v>
      </c>
      <c r="C49">
        <v>33.041221999999998</v>
      </c>
      <c r="D49">
        <v>11.085974</v>
      </c>
      <c r="E49">
        <v>220.35614000000001</v>
      </c>
      <c r="G49">
        <f t="shared" si="3"/>
        <v>3.6793938121016723E-2</v>
      </c>
      <c r="H49">
        <f t="shared" si="4"/>
        <v>9.9793827237988353E-3</v>
      </c>
      <c r="I49">
        <f t="shared" si="5"/>
        <v>2.6938724554107729E-2</v>
      </c>
      <c r="J49">
        <f t="shared" si="6"/>
        <v>1.1785258173427682E-2</v>
      </c>
      <c r="P49" s="53">
        <f t="shared" si="19"/>
        <v>85497.303572350953</v>
      </c>
      <c r="R49" s="47">
        <v>44932</v>
      </c>
      <c r="S49">
        <v>4.7537935449118898E-2</v>
      </c>
      <c r="T49">
        <v>4.1901952132136197E-2</v>
      </c>
      <c r="U49">
        <v>3.73193304242476E-2</v>
      </c>
      <c r="V49">
        <v>3.4935501111245097E-2</v>
      </c>
      <c r="W49">
        <v>3.3571437419405797E-2</v>
      </c>
      <c r="X49">
        <v>3.2612882103442001E-2</v>
      </c>
      <c r="Y49">
        <v>3.19613610009538E-2</v>
      </c>
      <c r="Z49">
        <v>3.1626790619199097E-2</v>
      </c>
      <c r="AA49">
        <v>3.1490133967642601E-2</v>
      </c>
      <c r="AB49">
        <v>3.1429145973570598E-2</v>
      </c>
      <c r="AD49">
        <f t="shared" si="7"/>
        <v>-2.8657642735789581</v>
      </c>
      <c r="AE49">
        <f t="shared" si="8"/>
        <v>-5.9970348591519702</v>
      </c>
      <c r="AF49">
        <f t="shared" si="9"/>
        <v>-5.1993677147300215</v>
      </c>
      <c r="AG49">
        <f t="shared" si="10"/>
        <v>-5.2291816853399649</v>
      </c>
      <c r="AH49">
        <f t="shared" si="11"/>
        <v>-5.2838112270399415</v>
      </c>
      <c r="AI49">
        <f t="shared" si="12"/>
        <v>-5.3255064225150166</v>
      </c>
      <c r="AJ49">
        <f t="shared" si="13"/>
        <v>-5.3920105644990333</v>
      </c>
      <c r="AK49">
        <f t="shared" si="14"/>
        <v>-5.4333316013589759</v>
      </c>
      <c r="AL49">
        <f t="shared" si="15"/>
        <v>-5.4527625550250187</v>
      </c>
      <c r="AM49">
        <f t="shared" si="16"/>
        <v>-5.4528137546399833</v>
      </c>
      <c r="AY49" s="77">
        <f t="shared" si="17"/>
        <v>-442273.66252337466</v>
      </c>
      <c r="BA49" s="77">
        <f t="shared" si="18"/>
        <v>-356776.35895102372</v>
      </c>
    </row>
    <row r="50" spans="1:53">
      <c r="A50" s="46">
        <v>44932</v>
      </c>
      <c r="B50">
        <v>128.735229</v>
      </c>
      <c r="C50">
        <v>33.370953</v>
      </c>
      <c r="D50">
        <v>11.384615999999999</v>
      </c>
      <c r="E50">
        <v>222.95309399999999</v>
      </c>
      <c r="G50">
        <f t="shared" si="3"/>
        <v>4.0887642340698971E-3</v>
      </c>
      <c r="H50">
        <f t="shared" si="4"/>
        <v>-1.5111944810206723E-2</v>
      </c>
      <c r="I50">
        <f t="shared" si="5"/>
        <v>8.7439049327620033E-3</v>
      </c>
      <c r="J50">
        <f t="shared" si="6"/>
        <v>9.7362676653414137E-3</v>
      </c>
      <c r="P50" s="53">
        <f t="shared" si="19"/>
        <v>7456.992021966591</v>
      </c>
      <c r="R50" s="47">
        <v>44935</v>
      </c>
      <c r="S50">
        <v>4.7251359021761002E-2</v>
      </c>
      <c r="T50">
        <v>4.1302248646221E-2</v>
      </c>
      <c r="U50">
        <v>3.6799393652774598E-2</v>
      </c>
      <c r="V50">
        <v>3.4412582942711101E-2</v>
      </c>
      <c r="W50">
        <v>3.3043056296701803E-2</v>
      </c>
      <c r="X50">
        <v>3.2080331461190499E-2</v>
      </c>
      <c r="Y50">
        <v>3.1422159944503897E-2</v>
      </c>
      <c r="Z50">
        <v>3.1083457459063199E-2</v>
      </c>
      <c r="AA50">
        <v>3.09448577121401E-2</v>
      </c>
      <c r="AB50">
        <v>3.0883864598106599E-2</v>
      </c>
      <c r="AD50">
        <f t="shared" si="7"/>
        <v>1.6191199730099943</v>
      </c>
      <c r="AE50">
        <f t="shared" si="8"/>
        <v>3.9469986978239726</v>
      </c>
      <c r="AF50">
        <f t="shared" si="9"/>
        <v>5.4486345496530113</v>
      </c>
      <c r="AG50">
        <f t="shared" si="10"/>
        <v>6.4036811291379863</v>
      </c>
      <c r="AH50">
        <f t="shared" si="11"/>
        <v>7.2591948187869519</v>
      </c>
      <c r="AI50">
        <f t="shared" si="12"/>
        <v>8.0564584061760396</v>
      </c>
      <c r="AJ50">
        <f t="shared" si="13"/>
        <v>8.7131539382410281</v>
      </c>
      <c r="AK50">
        <f t="shared" si="14"/>
        <v>9.1748473923890241</v>
      </c>
      <c r="AL50">
        <f t="shared" si="15"/>
        <v>9.5301077591400034</v>
      </c>
      <c r="AM50">
        <f t="shared" si="16"/>
        <v>9.8837292770960143</v>
      </c>
      <c r="AY50" s="77">
        <f t="shared" si="17"/>
        <v>774465.19899620477</v>
      </c>
      <c r="BA50" s="77">
        <f t="shared" si="18"/>
        <v>781922.19101817138</v>
      </c>
    </row>
    <row r="51" spans="1:53">
      <c r="A51" s="46">
        <v>44935</v>
      </c>
      <c r="B51">
        <v>129.26159699999999</v>
      </c>
      <c r="C51">
        <v>32.866652999999999</v>
      </c>
      <c r="D51">
        <v>11.484162</v>
      </c>
      <c r="E51">
        <v>225.12382500000001</v>
      </c>
      <c r="G51">
        <f t="shared" si="3"/>
        <v>4.4564589434865631E-3</v>
      </c>
      <c r="H51">
        <f t="shared" si="4"/>
        <v>6.7866052560934254E-3</v>
      </c>
      <c r="I51">
        <f t="shared" si="5"/>
        <v>1.182036617038329E-2</v>
      </c>
      <c r="J51">
        <f t="shared" si="6"/>
        <v>7.6171991125328908E-3</v>
      </c>
      <c r="P51" s="53">
        <f t="shared" si="19"/>
        <v>30680.62948249617</v>
      </c>
      <c r="R51" s="47">
        <v>44936</v>
      </c>
      <c r="S51">
        <v>4.7413271019062002E-2</v>
      </c>
      <c r="T51">
        <v>4.1696948516003397E-2</v>
      </c>
      <c r="U51">
        <v>3.7344257107739899E-2</v>
      </c>
      <c r="V51">
        <v>3.5052951055624899E-2</v>
      </c>
      <c r="W51">
        <v>3.3768975778580498E-2</v>
      </c>
      <c r="X51">
        <v>3.2885977301808103E-2</v>
      </c>
      <c r="Y51">
        <v>3.2293475338328E-2</v>
      </c>
      <c r="Z51">
        <v>3.2000942198302101E-2</v>
      </c>
      <c r="AA51">
        <v>3.18978684880541E-2</v>
      </c>
      <c r="AB51">
        <v>3.1872237525816201E-2</v>
      </c>
      <c r="AD51">
        <f t="shared" si="7"/>
        <v>-0.36152597243904738</v>
      </c>
      <c r="AE51">
        <f t="shared" si="8"/>
        <v>-3.575338119264984</v>
      </c>
      <c r="AF51">
        <f t="shared" si="9"/>
        <v>-4.4727910042360177</v>
      </c>
      <c r="AG51">
        <f t="shared" si="10"/>
        <v>-4.7060372214859783</v>
      </c>
      <c r="AH51">
        <f t="shared" si="11"/>
        <v>-4.839053839480953</v>
      </c>
      <c r="AI51">
        <f t="shared" si="12"/>
        <v>-4.9975576980790244</v>
      </c>
      <c r="AJ51">
        <f t="shared" si="13"/>
        <v>-5.0438398355370087</v>
      </c>
      <c r="AK51">
        <f t="shared" si="14"/>
        <v>-4.8638884879179809</v>
      </c>
      <c r="AL51">
        <f t="shared" si="15"/>
        <v>-4.5893034590929744</v>
      </c>
      <c r="AM51">
        <f t="shared" si="16"/>
        <v>-4.3703656596860014</v>
      </c>
      <c r="AY51" s="77">
        <f t="shared" si="17"/>
        <v>-359582.94303024909</v>
      </c>
      <c r="BA51" s="77">
        <f t="shared" si="18"/>
        <v>-328902.31354775291</v>
      </c>
    </row>
    <row r="52" spans="1:53">
      <c r="A52" s="46">
        <v>44936</v>
      </c>
      <c r="B52">
        <v>129.83764600000001</v>
      </c>
      <c r="C52">
        <v>33.089706</v>
      </c>
      <c r="D52">
        <v>11.619909</v>
      </c>
      <c r="E52">
        <v>226.838638</v>
      </c>
      <c r="G52">
        <f t="shared" si="3"/>
        <v>2.1112489978445836E-2</v>
      </c>
      <c r="H52">
        <f t="shared" si="4"/>
        <v>7.6202550726802709E-3</v>
      </c>
      <c r="I52">
        <f t="shared" si="5"/>
        <v>2.9594982198225539E-2</v>
      </c>
      <c r="J52">
        <f t="shared" si="6"/>
        <v>3.0238199543412891E-2</v>
      </c>
      <c r="P52" s="53">
        <f t="shared" si="19"/>
        <v>88565.926792764541</v>
      </c>
      <c r="R52" s="47">
        <v>44937</v>
      </c>
      <c r="S52">
        <v>4.7377118421818097E-2</v>
      </c>
      <c r="T52">
        <v>4.1339414704076899E-2</v>
      </c>
      <c r="U52">
        <v>3.6896978007316297E-2</v>
      </c>
      <c r="V52">
        <v>3.4582347333476302E-2</v>
      </c>
      <c r="W52">
        <v>3.3285070394632403E-2</v>
      </c>
      <c r="X52">
        <v>3.2386221532000201E-2</v>
      </c>
      <c r="Y52">
        <v>3.1789091354774299E-2</v>
      </c>
      <c r="Z52">
        <v>3.1514553349510303E-2</v>
      </c>
      <c r="AA52">
        <v>3.1438938142144802E-2</v>
      </c>
      <c r="AB52">
        <v>3.1435200959847601E-2</v>
      </c>
      <c r="AD52">
        <f t="shared" si="7"/>
        <v>-3.7010637506140061</v>
      </c>
      <c r="AE52">
        <f t="shared" si="8"/>
        <v>-6.6265897686629964</v>
      </c>
      <c r="AF52">
        <f t="shared" si="9"/>
        <v>-8.2593419705289524</v>
      </c>
      <c r="AG52">
        <f t="shared" si="10"/>
        <v>-9.6965957759900103</v>
      </c>
      <c r="AH52">
        <f t="shared" si="11"/>
        <v>-10.111551709270014</v>
      </c>
      <c r="AI52">
        <f t="shared" si="12"/>
        <v>-10.200874327419008</v>
      </c>
      <c r="AJ52">
        <f t="shared" si="13"/>
        <v>-10.177124813517992</v>
      </c>
      <c r="AK52">
        <f t="shared" si="14"/>
        <v>-9.9429822441200404</v>
      </c>
      <c r="AL52">
        <f t="shared" si="15"/>
        <v>-9.6044501769590109</v>
      </c>
      <c r="AM52">
        <f t="shared" si="16"/>
        <v>-9.2817669564049936</v>
      </c>
      <c r="AY52" s="77">
        <f t="shared" si="17"/>
        <v>-758814.90869782621</v>
      </c>
      <c r="BA52" s="77">
        <f t="shared" si="18"/>
        <v>-670248.98190506164</v>
      </c>
    </row>
    <row r="53" spans="1:53">
      <c r="A53" s="46">
        <v>44937</v>
      </c>
      <c r="B53">
        <v>132.57884200000001</v>
      </c>
      <c r="C53">
        <v>33.341858000000002</v>
      </c>
      <c r="D53">
        <v>11.963800000000001</v>
      </c>
      <c r="E53">
        <v>233.69783000000001</v>
      </c>
      <c r="G53">
        <f t="shared" si="3"/>
        <v>-5.9940182612261417E-4</v>
      </c>
      <c r="H53">
        <f t="shared" si="4"/>
        <v>2.6178505109102357E-3</v>
      </c>
      <c r="I53">
        <f t="shared" si="5"/>
        <v>1.5885170263628678E-2</v>
      </c>
      <c r="J53">
        <f t="shared" si="6"/>
        <v>1.1621468628955522E-2</v>
      </c>
      <c r="P53" s="53">
        <f t="shared" si="19"/>
        <v>29525.087577371822</v>
      </c>
      <c r="R53" s="47">
        <v>44938</v>
      </c>
      <c r="S53">
        <v>4.7007012046756697E-2</v>
      </c>
      <c r="T53">
        <v>4.0676755727210599E-2</v>
      </c>
      <c r="U53">
        <v>3.6071043810263402E-2</v>
      </c>
      <c r="V53">
        <v>3.36126877558773E-2</v>
      </c>
      <c r="W53">
        <v>3.2273915223705402E-2</v>
      </c>
      <c r="X53">
        <v>3.13661340992583E-2</v>
      </c>
      <c r="Y53">
        <v>3.07713788734225E-2</v>
      </c>
      <c r="Z53">
        <v>3.0520255125098299E-2</v>
      </c>
      <c r="AA53">
        <v>3.0478493124448901E-2</v>
      </c>
      <c r="AB53">
        <v>3.0507024264207101E-2</v>
      </c>
      <c r="AD53">
        <f t="shared" si="7"/>
        <v>3.571365091444012</v>
      </c>
      <c r="AE53">
        <f t="shared" si="8"/>
        <v>7.245126605924038</v>
      </c>
      <c r="AF53">
        <f t="shared" si="9"/>
        <v>7.209443543498006</v>
      </c>
      <c r="AG53">
        <f t="shared" si="10"/>
        <v>6.8882221956029914</v>
      </c>
      <c r="AH53">
        <f t="shared" si="11"/>
        <v>5.9340437839509876</v>
      </c>
      <c r="AI53">
        <f t="shared" si="12"/>
        <v>5.8704603973080278</v>
      </c>
      <c r="AJ53">
        <f t="shared" si="13"/>
        <v>6.3824799829010139</v>
      </c>
      <c r="AK53">
        <f t="shared" si="14"/>
        <v>6.63557732576401</v>
      </c>
      <c r="AL53">
        <f t="shared" si="15"/>
        <v>6.5550291356539923</v>
      </c>
      <c r="AM53">
        <f t="shared" si="16"/>
        <v>6.2474189992559745</v>
      </c>
      <c r="AY53" s="77">
        <f t="shared" si="17"/>
        <v>511310.87815897574</v>
      </c>
      <c r="BA53" s="77">
        <f t="shared" si="18"/>
        <v>540835.9657363476</v>
      </c>
    </row>
    <row r="54" spans="1:53">
      <c r="A54" s="46">
        <v>44938</v>
      </c>
      <c r="B54">
        <v>132.49937399999999</v>
      </c>
      <c r="C54">
        <v>33.429141999999999</v>
      </c>
      <c r="D54">
        <v>12.153847000000001</v>
      </c>
      <c r="E54">
        <v>236.41374200000001</v>
      </c>
      <c r="G54">
        <f t="shared" si="3"/>
        <v>1.0119104411768776E-2</v>
      </c>
      <c r="H54">
        <f t="shared" si="4"/>
        <v>2.2048098033745411E-2</v>
      </c>
      <c r="I54">
        <f t="shared" si="5"/>
        <v>-5.2866800116868395E-2</v>
      </c>
      <c r="J54">
        <f t="shared" si="6"/>
        <v>3.0187289197427525E-3</v>
      </c>
      <c r="P54" s="53">
        <f t="shared" si="19"/>
        <v>-17680.868751611459</v>
      </c>
      <c r="R54" s="47">
        <v>44939</v>
      </c>
      <c r="S54">
        <v>4.7364148555901098E-2</v>
      </c>
      <c r="T54">
        <v>4.1401268387803003E-2</v>
      </c>
      <c r="U54">
        <v>3.6791988164613203E-2</v>
      </c>
      <c r="V54">
        <v>3.43015099754376E-2</v>
      </c>
      <c r="W54">
        <v>3.28673196021005E-2</v>
      </c>
      <c r="X54">
        <v>3.1953180138989103E-2</v>
      </c>
      <c r="Y54">
        <v>3.1409626871712601E-2</v>
      </c>
      <c r="Z54">
        <v>3.11838128576747E-2</v>
      </c>
      <c r="AA54">
        <v>3.1133996038014301E-2</v>
      </c>
      <c r="AB54">
        <v>3.1131766164132699E-2</v>
      </c>
      <c r="AD54">
        <f t="shared" si="7"/>
        <v>-2.6254970977769574</v>
      </c>
      <c r="AE54">
        <f t="shared" si="8"/>
        <v>-5.3567734338460378</v>
      </c>
      <c r="AF54">
        <f t="shared" si="9"/>
        <v>-4.3101166527730053</v>
      </c>
      <c r="AG54">
        <f t="shared" si="10"/>
        <v>-2.9076620880560262</v>
      </c>
      <c r="AH54">
        <f t="shared" si="11"/>
        <v>-1.4650433761809882</v>
      </c>
      <c r="AI54">
        <f t="shared" si="12"/>
        <v>-0.40244517735300855</v>
      </c>
      <c r="AJ54">
        <f t="shared" si="13"/>
        <v>0.26193748194701383</v>
      </c>
      <c r="AK54">
        <f t="shared" si="14"/>
        <v>0.65968959789400317</v>
      </c>
      <c r="AL54">
        <f t="shared" si="15"/>
        <v>0.90396773901699201</v>
      </c>
      <c r="AM54">
        <f t="shared" si="16"/>
        <v>1.0918537521180036</v>
      </c>
      <c r="AY54" s="77">
        <f t="shared" si="17"/>
        <v>60470.466085077336</v>
      </c>
      <c r="BA54" s="77">
        <f t="shared" si="18"/>
        <v>42789.597333465877</v>
      </c>
    </row>
    <row r="55" spans="1:53">
      <c r="A55" s="46">
        <v>44939</v>
      </c>
      <c r="B55">
        <v>133.840149</v>
      </c>
      <c r="C55">
        <v>34.166190999999998</v>
      </c>
      <c r="D55">
        <v>11.511312</v>
      </c>
      <c r="E55">
        <v>237.127411</v>
      </c>
      <c r="G55">
        <f t="shared" si="3"/>
        <v>8.7562365161444333E-3</v>
      </c>
      <c r="H55">
        <f t="shared" si="4"/>
        <v>-2.0153168376304986E-2</v>
      </c>
      <c r="I55">
        <f t="shared" si="5"/>
        <v>-3.93082908360054E-3</v>
      </c>
      <c r="J55">
        <f t="shared" si="6"/>
        <v>4.6817362670905638E-3</v>
      </c>
      <c r="P55" s="53">
        <f t="shared" si="19"/>
        <v>-10646.02467667053</v>
      </c>
      <c r="R55" s="47">
        <v>44943</v>
      </c>
      <c r="S55">
        <v>4.7101598846123402E-2</v>
      </c>
      <c r="T55">
        <v>4.0865591044418399E-2</v>
      </c>
      <c r="U55">
        <v>3.6360976499335902E-2</v>
      </c>
      <c r="V55">
        <v>3.4010743766631997E-2</v>
      </c>
      <c r="W55">
        <v>3.2720815264482402E-2</v>
      </c>
      <c r="X55">
        <v>3.1912935621253802E-2</v>
      </c>
      <c r="Y55">
        <v>3.1435820619907302E-2</v>
      </c>
      <c r="Z55">
        <v>3.1249781817464101E-2</v>
      </c>
      <c r="AA55">
        <v>3.1224392811916E-2</v>
      </c>
      <c r="AB55">
        <v>3.1240951539344499E-2</v>
      </c>
      <c r="AD55">
        <f t="shared" si="7"/>
        <v>-3.7606288357150408</v>
      </c>
      <c r="AE55">
        <f t="shared" si="8"/>
        <v>-9.841466701227958</v>
      </c>
      <c r="AF55">
        <f t="shared" si="9"/>
        <v>-12.315334234831028</v>
      </c>
      <c r="AG55">
        <f t="shared" si="10"/>
        <v>-13.366813414091988</v>
      </c>
      <c r="AH55">
        <f t="shared" si="11"/>
        <v>-13.940438124924043</v>
      </c>
      <c r="AI55">
        <f t="shared" si="12"/>
        <v>-13.780925475810022</v>
      </c>
      <c r="AJ55">
        <f t="shared" si="13"/>
        <v>-13.335912249323039</v>
      </c>
      <c r="AK55">
        <f t="shared" si="14"/>
        <v>-13.129137753490998</v>
      </c>
      <c r="AL55">
        <f t="shared" si="15"/>
        <v>-13.030082408038989</v>
      </c>
      <c r="AM55">
        <f t="shared" si="16"/>
        <v>-12.802325887415998</v>
      </c>
      <c r="AY55" s="77">
        <f t="shared" si="17"/>
        <v>-1043609.0947712752</v>
      </c>
      <c r="BA55" s="77">
        <f t="shared" si="18"/>
        <v>-1054255.1194479456</v>
      </c>
    </row>
    <row r="56" spans="1:53">
      <c r="A56" s="46">
        <v>44943</v>
      </c>
      <c r="B56">
        <v>135.01208500000001</v>
      </c>
      <c r="C56">
        <v>33.477634000000002</v>
      </c>
      <c r="D56">
        <v>11.466063</v>
      </c>
      <c r="E56">
        <v>238.23757900000001</v>
      </c>
      <c r="G56">
        <f t="shared" si="3"/>
        <v>-5.369823005103691E-3</v>
      </c>
      <c r="H56">
        <f t="shared" si="4"/>
        <v>-2.3174994983217734E-2</v>
      </c>
      <c r="I56">
        <f t="shared" si="5"/>
        <v>-2.0520993125539344E-2</v>
      </c>
      <c r="J56">
        <f t="shared" si="6"/>
        <v>-1.8889219823712167E-2</v>
      </c>
      <c r="P56" s="53">
        <f t="shared" si="19"/>
        <v>-67955.030937572941</v>
      </c>
      <c r="R56" s="47">
        <v>44944</v>
      </c>
      <c r="S56">
        <v>4.6725535962551898E-2</v>
      </c>
      <c r="T56">
        <v>3.9881444374295603E-2</v>
      </c>
      <c r="U56">
        <v>3.51294430758528E-2</v>
      </c>
      <c r="V56">
        <v>3.2674062425222798E-2</v>
      </c>
      <c r="W56">
        <v>3.1326771451989997E-2</v>
      </c>
      <c r="X56">
        <v>3.05348430736728E-2</v>
      </c>
      <c r="Y56">
        <v>3.0102229394974998E-2</v>
      </c>
      <c r="Z56">
        <v>2.9936868042115001E-2</v>
      </c>
      <c r="AA56">
        <v>2.9921384571112101E-2</v>
      </c>
      <c r="AB56">
        <v>2.9960718950602899E-2</v>
      </c>
      <c r="AD56">
        <f t="shared" si="7"/>
        <v>2.8807198574030273</v>
      </c>
      <c r="AE56">
        <f t="shared" si="8"/>
        <v>3.6464388593469845</v>
      </c>
      <c r="AF56">
        <f t="shared" si="9"/>
        <v>3.8194164419119714</v>
      </c>
      <c r="AG56">
        <f t="shared" si="10"/>
        <v>4.0807138151049971</v>
      </c>
      <c r="AH56">
        <f t="shared" si="11"/>
        <v>3.974839546758008</v>
      </c>
      <c r="AI56">
        <f t="shared" si="12"/>
        <v>3.3180997412909918</v>
      </c>
      <c r="AJ56">
        <f t="shared" si="13"/>
        <v>2.4296590695260107</v>
      </c>
      <c r="AK56">
        <f t="shared" si="14"/>
        <v>1.6008924428040014</v>
      </c>
      <c r="AL56">
        <f t="shared" si="15"/>
        <v>0.9487839070099896</v>
      </c>
      <c r="AM56">
        <f t="shared" si="16"/>
        <v>0.5280792840220081</v>
      </c>
      <c r="AY56" s="77">
        <f t="shared" si="17"/>
        <v>73894.595644871515</v>
      </c>
      <c r="BA56" s="77">
        <f t="shared" si="18"/>
        <v>5939.5647072985739</v>
      </c>
    </row>
    <row r="57" spans="1:53">
      <c r="A57" s="46">
        <v>44944</v>
      </c>
      <c r="B57">
        <v>134.287094</v>
      </c>
      <c r="C57">
        <v>32.701790000000003</v>
      </c>
      <c r="D57">
        <v>11.230767999999999</v>
      </c>
      <c r="E57">
        <v>233.73745700000001</v>
      </c>
      <c r="G57">
        <f t="shared" si="3"/>
        <v>4.4372097291778267E-4</v>
      </c>
      <c r="H57">
        <f t="shared" si="4"/>
        <v>-1.453146754351986E-2</v>
      </c>
      <c r="I57">
        <f t="shared" si="5"/>
        <v>-1.8533282852962518E-2</v>
      </c>
      <c r="J57">
        <f t="shared" si="6"/>
        <v>-1.6453935322826796E-2</v>
      </c>
      <c r="P57" s="53">
        <f t="shared" si="19"/>
        <v>-49074.964746391393</v>
      </c>
      <c r="R57" s="47">
        <v>44945</v>
      </c>
      <c r="S57">
        <v>4.7013607948292201E-2</v>
      </c>
      <c r="T57">
        <v>4.0246088260230302E-2</v>
      </c>
      <c r="U57">
        <v>3.5511384720043997E-2</v>
      </c>
      <c r="V57">
        <v>3.3082133806733298E-2</v>
      </c>
      <c r="W57">
        <v>3.1724255406665798E-2</v>
      </c>
      <c r="X57">
        <v>3.0866653047801899E-2</v>
      </c>
      <c r="Y57">
        <v>3.0345195301927599E-2</v>
      </c>
      <c r="Z57">
        <v>3.0096957286395401E-2</v>
      </c>
      <c r="AA57">
        <v>3.00162629618131E-2</v>
      </c>
      <c r="AB57">
        <v>3.00135268790051E-2</v>
      </c>
      <c r="AD57">
        <f t="shared" si="7"/>
        <v>1.6314878016310264</v>
      </c>
      <c r="AE57">
        <f t="shared" si="8"/>
        <v>4.7911592407609565</v>
      </c>
      <c r="AF57">
        <f t="shared" si="9"/>
        <v>6.4369482573060219</v>
      </c>
      <c r="AG57">
        <f t="shared" si="10"/>
        <v>7.3154434148950394</v>
      </c>
      <c r="AH57">
        <f t="shared" si="11"/>
        <v>7.7908632941640219</v>
      </c>
      <c r="AI57">
        <f t="shared" si="12"/>
        <v>8.1304211628350007</v>
      </c>
      <c r="AJ57">
        <f t="shared" si="13"/>
        <v>8.3426962294760187</v>
      </c>
      <c r="AK57">
        <f t="shared" si="14"/>
        <v>8.3897236178109846</v>
      </c>
      <c r="AL57">
        <f t="shared" si="15"/>
        <v>8.3609293213440097</v>
      </c>
      <c r="AM57">
        <f t="shared" si="16"/>
        <v>8.3520531450970168</v>
      </c>
      <c r="AY57" s="77">
        <f t="shared" si="17"/>
        <v>670122.54291757522</v>
      </c>
      <c r="BA57" s="77">
        <f t="shared" si="18"/>
        <v>621047.57817118382</v>
      </c>
    </row>
    <row r="58" spans="1:53">
      <c r="A58" s="46">
        <v>44945</v>
      </c>
      <c r="B58">
        <v>134.34667999999999</v>
      </c>
      <c r="C58">
        <v>32.226585</v>
      </c>
      <c r="D58">
        <v>11.022625</v>
      </c>
      <c r="E58">
        <v>229.89155600000001</v>
      </c>
      <c r="G58">
        <f t="shared" si="3"/>
        <v>1.922075781850352E-2</v>
      </c>
      <c r="H58">
        <f t="shared" si="4"/>
        <v>1.8657670367493218E-2</v>
      </c>
      <c r="I58">
        <f t="shared" si="5"/>
        <v>1.8062303670858926E-2</v>
      </c>
      <c r="J58">
        <f t="shared" si="6"/>
        <v>3.5743583378938792E-2</v>
      </c>
      <c r="P58" s="53">
        <f t="shared" si="19"/>
        <v>91684.315235794464</v>
      </c>
      <c r="R58" s="47">
        <v>44946</v>
      </c>
      <c r="S58">
        <v>4.7176756728455303E-2</v>
      </c>
      <c r="T58">
        <v>4.0725204184306397E-2</v>
      </c>
      <c r="U58">
        <v>3.6155079545774599E-2</v>
      </c>
      <c r="V58">
        <v>3.3813678148222802E-2</v>
      </c>
      <c r="W58">
        <v>3.25033417360822E-2</v>
      </c>
      <c r="X58">
        <v>3.1679695164085399E-2</v>
      </c>
      <c r="Y58">
        <v>3.1179464924875201E-2</v>
      </c>
      <c r="Z58">
        <v>3.0935929648176499E-2</v>
      </c>
      <c r="AA58">
        <v>3.0852355893947501E-2</v>
      </c>
      <c r="AB58">
        <v>3.0848732193514802E-2</v>
      </c>
      <c r="AD58">
        <f t="shared" si="7"/>
        <v>2.7446174860189938</v>
      </c>
      <c r="AE58">
        <f t="shared" si="8"/>
        <v>5.0149559084820137</v>
      </c>
      <c r="AF58">
        <f t="shared" si="9"/>
        <v>5.6778755132420171</v>
      </c>
      <c r="AG58">
        <f t="shared" si="10"/>
        <v>5.428551172934962</v>
      </c>
      <c r="AH58">
        <f t="shared" si="11"/>
        <v>5.2200103606679651</v>
      </c>
      <c r="AI58">
        <f t="shared" si="12"/>
        <v>4.6706011992939809</v>
      </c>
      <c r="AJ58">
        <f t="shared" si="13"/>
        <v>3.9542243468249776</v>
      </c>
      <c r="AK58">
        <f t="shared" si="14"/>
        <v>3.3443741007350285</v>
      </c>
      <c r="AL58">
        <f t="shared" si="15"/>
        <v>2.9178221941380049</v>
      </c>
      <c r="AM58">
        <f t="shared" si="16"/>
        <v>2.6987924357449802</v>
      </c>
      <c r="AY58" s="77">
        <f t="shared" si="17"/>
        <v>241621.95863912435</v>
      </c>
      <c r="BA58" s="77">
        <f t="shared" si="18"/>
        <v>333306.27387491881</v>
      </c>
    </row>
    <row r="59" spans="1:53">
      <c r="A59" s="46">
        <v>44946</v>
      </c>
      <c r="B59">
        <v>136.92892499999999</v>
      </c>
      <c r="C59">
        <v>32.827857999999999</v>
      </c>
      <c r="D59">
        <v>11.221719</v>
      </c>
      <c r="E59">
        <v>238.10870399999999</v>
      </c>
      <c r="G59">
        <f t="shared" si="3"/>
        <v>2.3500367069996475E-2</v>
      </c>
      <c r="H59">
        <f t="shared" si="4"/>
        <v>1.3884762143177243E-2</v>
      </c>
      <c r="I59">
        <f t="shared" si="5"/>
        <v>3.2258159378255602E-2</v>
      </c>
      <c r="J59">
        <f t="shared" si="6"/>
        <v>9.8243531660229255E-3</v>
      </c>
      <c r="P59" s="53">
        <f t="shared" si="19"/>
        <v>79467.641757452235</v>
      </c>
      <c r="R59" s="47">
        <v>44949</v>
      </c>
      <c r="S59">
        <v>4.7451218477057203E-2</v>
      </c>
      <c r="T59">
        <v>4.1226699775154599E-2</v>
      </c>
      <c r="U59">
        <v>3.6722867097098801E-2</v>
      </c>
      <c r="V59">
        <v>3.4356533265516298E-2</v>
      </c>
      <c r="W59">
        <v>3.3025342772148997E-2</v>
      </c>
      <c r="X59">
        <v>3.2146755284014797E-2</v>
      </c>
      <c r="Y59">
        <v>3.1574887359557699E-2</v>
      </c>
      <c r="Z59">
        <v>3.1270367058250002E-2</v>
      </c>
      <c r="AA59">
        <v>3.1144138113361301E-2</v>
      </c>
      <c r="AB59">
        <v>3.11186114370893E-2</v>
      </c>
      <c r="AD59">
        <f t="shared" si="7"/>
        <v>-1.0608515607850311</v>
      </c>
      <c r="AE59">
        <f t="shared" si="8"/>
        <v>-2.3936478431249575</v>
      </c>
      <c r="AF59">
        <f t="shared" si="9"/>
        <v>-3.4225109393150319</v>
      </c>
      <c r="AG59">
        <f t="shared" si="10"/>
        <v>-4.1004157580699916</v>
      </c>
      <c r="AH59">
        <f t="shared" si="11"/>
        <v>-4.5690460176769925</v>
      </c>
      <c r="AI59">
        <f t="shared" si="12"/>
        <v>-5.0215045087959735</v>
      </c>
      <c r="AJ59">
        <f t="shared" si="13"/>
        <v>-5.3845688698319831</v>
      </c>
      <c r="AK59">
        <f t="shared" si="14"/>
        <v>-5.5714932318510355</v>
      </c>
      <c r="AL59">
        <f t="shared" si="15"/>
        <v>-5.6506371491990208</v>
      </c>
      <c r="AM59">
        <f t="shared" si="16"/>
        <v>-5.7021329566630046</v>
      </c>
      <c r="AY59" s="77">
        <f t="shared" si="17"/>
        <v>-451010.29136985791</v>
      </c>
      <c r="BA59" s="77">
        <f t="shared" si="18"/>
        <v>-371542.64961240569</v>
      </c>
    </row>
    <row r="60" spans="1:53">
      <c r="A60" s="46">
        <v>44949</v>
      </c>
      <c r="B60">
        <v>140.146805</v>
      </c>
      <c r="C60">
        <v>33.283664999999999</v>
      </c>
      <c r="D60">
        <v>11.583710999999999</v>
      </c>
      <c r="E60">
        <v>240.447968</v>
      </c>
      <c r="G60">
        <f t="shared" si="3"/>
        <v>1.0063190523679877E-2</v>
      </c>
      <c r="H60">
        <f t="shared" si="4"/>
        <v>7.2844742308277866E-3</v>
      </c>
      <c r="I60">
        <f t="shared" si="5"/>
        <v>-4.6876169476257612E-3</v>
      </c>
      <c r="J60">
        <f t="shared" si="6"/>
        <v>-2.2260450127821185E-3</v>
      </c>
      <c r="P60" s="53">
        <f t="shared" si="19"/>
        <v>10434.002794099784</v>
      </c>
      <c r="R60" s="47">
        <v>44950</v>
      </c>
      <c r="S60">
        <v>4.73451333209787E-2</v>
      </c>
      <c r="T60">
        <v>4.0987334990842103E-2</v>
      </c>
      <c r="U60">
        <v>3.6380616003167297E-2</v>
      </c>
      <c r="V60">
        <v>3.3946491689709299E-2</v>
      </c>
      <c r="W60">
        <v>3.2568438170381298E-2</v>
      </c>
      <c r="X60">
        <v>3.16446048331352E-2</v>
      </c>
      <c r="Y60">
        <v>3.1036430472574501E-2</v>
      </c>
      <c r="Z60">
        <v>3.0713217735064899E-2</v>
      </c>
      <c r="AA60">
        <v>3.0579074398441399E-2</v>
      </c>
      <c r="AB60">
        <v>3.0548398141422999E-2</v>
      </c>
      <c r="AD60">
        <f t="shared" si="7"/>
        <v>-3.5294267750229924</v>
      </c>
      <c r="AE60">
        <f t="shared" si="8"/>
        <v>-2.8056020415100082</v>
      </c>
      <c r="AF60">
        <f t="shared" si="9"/>
        <v>-1.7802032077269407</v>
      </c>
      <c r="AG60">
        <f t="shared" si="10"/>
        <v>-1.313845828748994</v>
      </c>
      <c r="AH60">
        <f t="shared" si="11"/>
        <v>-1.0588858942819912</v>
      </c>
      <c r="AI60">
        <f t="shared" si="12"/>
        <v>-0.62971121553200005</v>
      </c>
      <c r="AJ60">
        <f t="shared" si="13"/>
        <v>-0.12814559169901235</v>
      </c>
      <c r="AK60">
        <f t="shared" si="14"/>
        <v>0.27530699841401413</v>
      </c>
      <c r="AL60">
        <f t="shared" si="15"/>
        <v>0.51851384773701081</v>
      </c>
      <c r="AM60">
        <f t="shared" si="16"/>
        <v>0.57779436544100338</v>
      </c>
      <c r="AY60" s="77">
        <f t="shared" si="17"/>
        <v>30100.814394070108</v>
      </c>
      <c r="BA60" s="77">
        <f t="shared" si="18"/>
        <v>40534.817188169895</v>
      </c>
    </row>
    <row r="61" spans="1:53">
      <c r="A61" s="46">
        <v>44950</v>
      </c>
      <c r="B61">
        <v>141.557129</v>
      </c>
      <c r="C61">
        <v>33.526119000000001</v>
      </c>
      <c r="D61">
        <v>11.529411</v>
      </c>
      <c r="E61">
        <v>239.91272000000001</v>
      </c>
      <c r="G61">
        <f t="shared" si="3"/>
        <v>-4.7008300090629618E-3</v>
      </c>
      <c r="H61">
        <f t="shared" si="4"/>
        <v>8.6780996034763191E-3</v>
      </c>
      <c r="I61">
        <f t="shared" si="5"/>
        <v>3.9246584235743676E-3</v>
      </c>
      <c r="J61">
        <f t="shared" si="6"/>
        <v>-5.9081277557938572E-3</v>
      </c>
      <c r="P61" s="53">
        <f t="shared" si="19"/>
        <v>1993.8002621938676</v>
      </c>
      <c r="R61" s="47">
        <v>44951</v>
      </c>
      <c r="S61">
        <v>4.69921906434764E-2</v>
      </c>
      <c r="T61">
        <v>4.0706774786691102E-2</v>
      </c>
      <c r="U61">
        <v>3.6202595682394603E-2</v>
      </c>
      <c r="V61">
        <v>3.3815107106834399E-2</v>
      </c>
      <c r="W61">
        <v>3.2462549580953098E-2</v>
      </c>
      <c r="X61">
        <v>3.1581633711582E-2</v>
      </c>
      <c r="Y61">
        <v>3.1023615913404599E-2</v>
      </c>
      <c r="Z61">
        <v>3.07407484349063E-2</v>
      </c>
      <c r="AA61">
        <v>3.06309257832151E-2</v>
      </c>
      <c r="AB61">
        <v>3.06061775779671E-2</v>
      </c>
      <c r="AD61">
        <f t="shared" si="7"/>
        <v>2.0552303878999814</v>
      </c>
      <c r="AE61">
        <f t="shared" si="8"/>
        <v>3.5841688908409832</v>
      </c>
      <c r="AF61">
        <f t="shared" si="9"/>
        <v>4.074397810241992</v>
      </c>
      <c r="AG61">
        <f t="shared" si="10"/>
        <v>4.154110893637986</v>
      </c>
      <c r="AH61">
        <f t="shared" si="11"/>
        <v>3.9782615168470343</v>
      </c>
      <c r="AI61">
        <f t="shared" si="12"/>
        <v>3.8049962568689755</v>
      </c>
      <c r="AJ61">
        <f t="shared" si="13"/>
        <v>3.656819645779033</v>
      </c>
      <c r="AK61">
        <f t="shared" si="14"/>
        <v>3.483320611386981</v>
      </c>
      <c r="AL61">
        <f t="shared" si="15"/>
        <v>3.3315241596389851</v>
      </c>
      <c r="AM61">
        <f t="shared" si="16"/>
        <v>3.2573397234110164</v>
      </c>
      <c r="AY61" s="77">
        <f t="shared" si="17"/>
        <v>271141.44661236438</v>
      </c>
      <c r="BA61" s="77">
        <f t="shared" si="18"/>
        <v>273135.24687455827</v>
      </c>
    </row>
    <row r="62" spans="1:53">
      <c r="A62" s="46">
        <v>44951</v>
      </c>
      <c r="B62">
        <v>140.891693</v>
      </c>
      <c r="C62">
        <v>33.817062</v>
      </c>
      <c r="D62">
        <v>11.57466</v>
      </c>
      <c r="E62">
        <v>238.495285</v>
      </c>
      <c r="G62">
        <f t="shared" si="3"/>
        <v>1.4803413569599133E-2</v>
      </c>
      <c r="H62">
        <f t="shared" si="4"/>
        <v>1.3478610294412885E-2</v>
      </c>
      <c r="I62">
        <f t="shared" si="5"/>
        <v>1.0164186248235341E-2</v>
      </c>
      <c r="J62">
        <f t="shared" si="6"/>
        <v>3.0713638636503893E-2</v>
      </c>
      <c r="P62" s="53">
        <f t="shared" si="19"/>
        <v>69159.848748751247</v>
      </c>
      <c r="R62" s="47">
        <v>44952</v>
      </c>
      <c r="S62">
        <v>4.7197713682266398E-2</v>
      </c>
      <c r="T62">
        <v>4.1065191675775201E-2</v>
      </c>
      <c r="U62">
        <v>3.6610035463418802E-2</v>
      </c>
      <c r="V62">
        <v>3.4230518196198198E-2</v>
      </c>
      <c r="W62">
        <v>3.2860375732637802E-2</v>
      </c>
      <c r="X62">
        <v>3.1962133337268897E-2</v>
      </c>
      <c r="Y62">
        <v>3.1389297877982503E-2</v>
      </c>
      <c r="Z62">
        <v>3.1089080496044998E-2</v>
      </c>
      <c r="AA62">
        <v>3.0964078199178999E-2</v>
      </c>
      <c r="AB62">
        <v>3.0931911550308201E-2</v>
      </c>
      <c r="AD62">
        <f t="shared" si="7"/>
        <v>0.70617249309803953</v>
      </c>
      <c r="AE62">
        <f t="shared" si="8"/>
        <v>2.4669207865889859</v>
      </c>
      <c r="AF62">
        <f t="shared" si="9"/>
        <v>2.9428333432889726</v>
      </c>
      <c r="AG62">
        <f t="shared" si="10"/>
        <v>3.397549068860986</v>
      </c>
      <c r="AH62">
        <f t="shared" si="11"/>
        <v>3.9161246367629827</v>
      </c>
      <c r="AI62">
        <f t="shared" si="12"/>
        <v>3.9913677473900346</v>
      </c>
      <c r="AJ62">
        <f t="shared" si="13"/>
        <v>3.7558028867879649</v>
      </c>
      <c r="AK62">
        <f t="shared" si="14"/>
        <v>3.4772087815599857</v>
      </c>
      <c r="AL62">
        <f t="shared" si="15"/>
        <v>3.241757115918023</v>
      </c>
      <c r="AM62">
        <f t="shared" si="16"/>
        <v>3.0815239535480003</v>
      </c>
      <c r="AY62" s="77">
        <f t="shared" si="17"/>
        <v>255873.93950436576</v>
      </c>
      <c r="BA62" s="77">
        <f t="shared" si="18"/>
        <v>325033.788253117</v>
      </c>
    </row>
    <row r="63" spans="1:53">
      <c r="A63" s="46">
        <v>44952</v>
      </c>
      <c r="B63">
        <v>142.97737100000001</v>
      </c>
      <c r="C63">
        <v>34.272869</v>
      </c>
      <c r="D63">
        <v>11.692307</v>
      </c>
      <c r="E63">
        <v>245.82034300000001</v>
      </c>
      <c r="G63">
        <f t="shared" si="3"/>
        <v>1.3684284347345921E-2</v>
      </c>
      <c r="H63">
        <f t="shared" si="4"/>
        <v>3.1127245285476057E-3</v>
      </c>
      <c r="I63">
        <f t="shared" si="5"/>
        <v>2.7089863446110307E-2</v>
      </c>
      <c r="J63">
        <f t="shared" si="6"/>
        <v>6.4518663534673948E-4</v>
      </c>
      <c r="P63" s="53">
        <f t="shared" si="19"/>
        <v>44532.058957350579</v>
      </c>
      <c r="R63" s="47">
        <v>44953</v>
      </c>
      <c r="S63">
        <v>4.7268330931576202E-2</v>
      </c>
      <c r="T63">
        <v>4.1311883754434099E-2</v>
      </c>
      <c r="U63">
        <v>3.69043187977477E-2</v>
      </c>
      <c r="V63">
        <v>3.4570273103084297E-2</v>
      </c>
      <c r="W63">
        <v>3.32519881963141E-2</v>
      </c>
      <c r="X63">
        <v>3.23612701120079E-2</v>
      </c>
      <c r="Y63">
        <v>3.1764878166661299E-2</v>
      </c>
      <c r="Z63">
        <v>3.1436801374200997E-2</v>
      </c>
      <c r="AA63">
        <v>3.1288253910770801E-2</v>
      </c>
      <c r="AB63">
        <v>3.1240063945663001E-2</v>
      </c>
      <c r="AD63">
        <f t="shared" si="7"/>
        <v>2.3570162359969755</v>
      </c>
      <c r="AE63">
        <f t="shared" si="8"/>
        <v>5.0350814702350419</v>
      </c>
      <c r="AF63">
        <f t="shared" si="9"/>
        <v>5.9940784173809911</v>
      </c>
      <c r="AG63">
        <f t="shared" si="10"/>
        <v>5.9714652230180576</v>
      </c>
      <c r="AH63">
        <f t="shared" si="11"/>
        <v>5.4696660666270214</v>
      </c>
      <c r="AI63">
        <f t="shared" si="12"/>
        <v>4.6541575741009673</v>
      </c>
      <c r="AJ63">
        <f t="shared" si="13"/>
        <v>3.9092973785759959</v>
      </c>
      <c r="AK63">
        <f t="shared" si="14"/>
        <v>3.4493921719670055</v>
      </c>
      <c r="AL63">
        <f t="shared" si="15"/>
        <v>3.1421732114939731</v>
      </c>
      <c r="AM63">
        <f t="shared" si="16"/>
        <v>2.829543834374955</v>
      </c>
      <c r="AY63" s="77">
        <f t="shared" si="17"/>
        <v>252478.31591698428</v>
      </c>
      <c r="BA63" s="77">
        <f t="shared" si="18"/>
        <v>297010.37487433484</v>
      </c>
    </row>
    <row r="64" spans="1:53">
      <c r="A64" s="46">
        <v>44953</v>
      </c>
      <c r="B64">
        <v>144.93391399999999</v>
      </c>
      <c r="C64">
        <v>34.379550999999999</v>
      </c>
      <c r="D64">
        <v>12.00905</v>
      </c>
      <c r="E64">
        <v>245.97894299999999</v>
      </c>
      <c r="G64">
        <f t="shared" si="3"/>
        <v>-2.0078137129450502E-2</v>
      </c>
      <c r="H64">
        <f t="shared" si="4"/>
        <v>-4.231410701088012E-3</v>
      </c>
      <c r="I64">
        <f t="shared" si="5"/>
        <v>-2.8635987026450982E-2</v>
      </c>
      <c r="J64">
        <f t="shared" si="6"/>
        <v>-2.1961696940863695E-2</v>
      </c>
      <c r="P64" s="53">
        <f t="shared" si="19"/>
        <v>-74907.231797853194</v>
      </c>
      <c r="R64" s="47">
        <v>44956</v>
      </c>
      <c r="S64">
        <v>4.75040325551759E-2</v>
      </c>
      <c r="T64">
        <v>4.1815391901457603E-2</v>
      </c>
      <c r="U64">
        <v>3.7503726639485799E-2</v>
      </c>
      <c r="V64">
        <v>3.5167419625386102E-2</v>
      </c>
      <c r="W64">
        <v>3.3798954802976802E-2</v>
      </c>
      <c r="X64">
        <v>3.2826685869417997E-2</v>
      </c>
      <c r="Y64">
        <v>3.2155807904518899E-2</v>
      </c>
      <c r="Z64">
        <v>3.1781740591397697E-2</v>
      </c>
      <c r="AA64">
        <v>3.1602471231920198E-2</v>
      </c>
      <c r="AB64">
        <v>3.1523018329100497E-2</v>
      </c>
      <c r="AD64">
        <f t="shared" si="7"/>
        <v>-2.0950928043889787</v>
      </c>
      <c r="AE64">
        <f t="shared" si="8"/>
        <v>-4.8899738658350618</v>
      </c>
      <c r="AF64">
        <f t="shared" si="9"/>
        <v>-5.8963047451179857</v>
      </c>
      <c r="AG64">
        <f t="shared" si="10"/>
        <v>-5.8194842066550123</v>
      </c>
      <c r="AH64">
        <f t="shared" si="11"/>
        <v>-5.3773496386310544</v>
      </c>
      <c r="AI64">
        <f t="shared" si="12"/>
        <v>-4.0682833000689476</v>
      </c>
      <c r="AJ64">
        <f t="shared" si="13"/>
        <v>-2.7783202688450026</v>
      </c>
      <c r="AK64">
        <f t="shared" si="14"/>
        <v>-2.2715193951190065</v>
      </c>
      <c r="AL64">
        <f t="shared" si="15"/>
        <v>-2.2349132937710126</v>
      </c>
      <c r="AM64">
        <f t="shared" si="16"/>
        <v>-2.2341987333909796</v>
      </c>
      <c r="AY64" s="77">
        <f t="shared" si="17"/>
        <v>-203163.02374060338</v>
      </c>
      <c r="BA64" s="77">
        <f t="shared" si="18"/>
        <v>-278070.25553845661</v>
      </c>
    </row>
    <row r="65" spans="1:53">
      <c r="A65" s="46">
        <v>44956</v>
      </c>
      <c r="B65">
        <v>142.023911</v>
      </c>
      <c r="C65">
        <v>34.234076999999999</v>
      </c>
      <c r="D65">
        <v>11.665158999999999</v>
      </c>
      <c r="E65">
        <v>240.57682800000001</v>
      </c>
      <c r="G65">
        <f t="shared" si="3"/>
        <v>9.0208260776594162E-3</v>
      </c>
      <c r="H65">
        <f t="shared" si="4"/>
        <v>5.0990421035743694E-3</v>
      </c>
      <c r="I65">
        <f t="shared" si="5"/>
        <v>4.8099301518307769E-2</v>
      </c>
      <c r="J65">
        <f t="shared" si="6"/>
        <v>2.1012730286725567E-2</v>
      </c>
      <c r="P65" s="53">
        <f t="shared" si="19"/>
        <v>83231.899986267119</v>
      </c>
      <c r="R65" s="47">
        <v>44957</v>
      </c>
      <c r="S65">
        <v>4.7294523274737002E-2</v>
      </c>
      <c r="T65">
        <v>4.1326394514874097E-2</v>
      </c>
      <c r="U65">
        <v>3.6914096164974E-2</v>
      </c>
      <c r="V65">
        <v>3.4585471204720601E-2</v>
      </c>
      <c r="W65">
        <v>3.3261219839113697E-2</v>
      </c>
      <c r="X65">
        <v>3.2419857539411102E-2</v>
      </c>
      <c r="Y65">
        <v>3.1877975877634399E-2</v>
      </c>
      <c r="Z65">
        <v>3.1554588651885797E-2</v>
      </c>
      <c r="AA65">
        <v>3.1378979902543097E-2</v>
      </c>
      <c r="AB65">
        <v>3.1299598455761399E-2</v>
      </c>
      <c r="AD65">
        <f t="shared" si="7"/>
        <v>-3.3186449707910128</v>
      </c>
      <c r="AE65">
        <f t="shared" si="8"/>
        <v>-8.6647240390019817</v>
      </c>
      <c r="AF65">
        <f t="shared" si="9"/>
        <v>-11.129341816676005</v>
      </c>
      <c r="AG65">
        <f t="shared" si="10"/>
        <v>-11.835503107420001</v>
      </c>
      <c r="AH65">
        <f t="shared" si="11"/>
        <v>-12.071846352096975</v>
      </c>
      <c r="AI65">
        <f t="shared" si="12"/>
        <v>-11.712319636788017</v>
      </c>
      <c r="AJ65">
        <f t="shared" si="13"/>
        <v>-11.353205008485002</v>
      </c>
      <c r="AK65">
        <f t="shared" si="14"/>
        <v>-11.497079885860982</v>
      </c>
      <c r="AL65">
        <f t="shared" si="15"/>
        <v>-11.822830490085986</v>
      </c>
      <c r="AM65">
        <f t="shared" si="16"/>
        <v>-11.972125535166974</v>
      </c>
      <c r="AY65" s="77">
        <f t="shared" si="17"/>
        <v>-964991.07750460331</v>
      </c>
      <c r="BA65" s="77">
        <f t="shared" si="18"/>
        <v>-881759.17751833622</v>
      </c>
    </row>
    <row r="66" spans="1:53">
      <c r="A66" s="46">
        <v>44957</v>
      </c>
      <c r="B66">
        <v>143.30508399999999</v>
      </c>
      <c r="C66">
        <v>34.408638000000003</v>
      </c>
      <c r="D66">
        <v>12.226245</v>
      </c>
      <c r="E66">
        <v>245.63200399999999</v>
      </c>
      <c r="G66">
        <f t="shared" si="3"/>
        <v>7.9008571670773353E-3</v>
      </c>
      <c r="H66">
        <f t="shared" si="4"/>
        <v>1.2401420829269538E-2</v>
      </c>
      <c r="I66">
        <f t="shared" si="5"/>
        <v>2.0725251293426616E-2</v>
      </c>
      <c r="J66">
        <f t="shared" si="6"/>
        <v>1.9934601030246801E-2</v>
      </c>
      <c r="P66" s="53">
        <f t="shared" si="19"/>
        <v>60962.130320020296</v>
      </c>
      <c r="R66" s="47">
        <v>44958</v>
      </c>
      <c r="S66">
        <v>4.6962658777657901E-2</v>
      </c>
      <c r="T66">
        <v>4.0459922110973899E-2</v>
      </c>
      <c r="U66">
        <v>3.58011619833064E-2</v>
      </c>
      <c r="V66">
        <v>3.3401920893978601E-2</v>
      </c>
      <c r="W66">
        <v>3.2054035203903999E-2</v>
      </c>
      <c r="X66">
        <v>3.1248625575732301E-2</v>
      </c>
      <c r="Y66">
        <v>3.0742655376785898E-2</v>
      </c>
      <c r="Z66">
        <v>3.0404880663299699E-2</v>
      </c>
      <c r="AA66">
        <v>3.0196696853534499E-2</v>
      </c>
      <c r="AB66">
        <v>3.0102385902244701E-2</v>
      </c>
      <c r="AD66">
        <f t="shared" si="7"/>
        <v>-0.92155218483401524</v>
      </c>
      <c r="AE66">
        <f t="shared" si="8"/>
        <v>-2.1191223265539656</v>
      </c>
      <c r="AF66">
        <f t="shared" si="9"/>
        <v>-1.2620183309979689</v>
      </c>
      <c r="AG66">
        <f t="shared" si="10"/>
        <v>-0.85758537538602186</v>
      </c>
      <c r="AH66">
        <f t="shared" si="11"/>
        <v>-0.55050612913602748</v>
      </c>
      <c r="AI66">
        <f t="shared" si="12"/>
        <v>-0.66676975940999772</v>
      </c>
      <c r="AJ66">
        <f t="shared" si="13"/>
        <v>-0.61712178133298268</v>
      </c>
      <c r="AK66">
        <f t="shared" si="14"/>
        <v>6.380108075999813E-2</v>
      </c>
      <c r="AL66">
        <f t="shared" si="15"/>
        <v>0.92901632776302978</v>
      </c>
      <c r="AM66">
        <f t="shared" si="16"/>
        <v>1.5130236578049863</v>
      </c>
      <c r="AY66" s="77">
        <f t="shared" si="17"/>
        <v>95895.134281023958</v>
      </c>
      <c r="BA66" s="77">
        <f t="shared" si="18"/>
        <v>156857.26460104424</v>
      </c>
    </row>
    <row r="67" spans="1:53">
      <c r="A67" s="46">
        <v>44958</v>
      </c>
      <c r="B67">
        <v>144.43731700000001</v>
      </c>
      <c r="C67">
        <v>34.835354000000002</v>
      </c>
      <c r="D67">
        <v>12.479637</v>
      </c>
      <c r="E67">
        <v>250.52858000000001</v>
      </c>
      <c r="G67">
        <f t="shared" si="3"/>
        <v>3.7062728048320004E-2</v>
      </c>
      <c r="H67">
        <f t="shared" si="4"/>
        <v>5.8463307133320708E-3</v>
      </c>
      <c r="I67">
        <f t="shared" si="5"/>
        <v>3.8433649953119486E-2</v>
      </c>
      <c r="J67">
        <f t="shared" si="6"/>
        <v>4.6884451266997029E-2</v>
      </c>
      <c r="P67" s="53">
        <f t="shared" si="19"/>
        <v>128227.15998176858</v>
      </c>
      <c r="R67" s="47">
        <v>44959</v>
      </c>
      <c r="S67">
        <v>4.6870503559174499E-2</v>
      </c>
      <c r="T67">
        <v>4.0248009878318503E-2</v>
      </c>
      <c r="U67">
        <v>3.5674960150206603E-2</v>
      </c>
      <c r="V67">
        <v>3.3316162356439999E-2</v>
      </c>
      <c r="W67">
        <v>3.1998984590990397E-2</v>
      </c>
      <c r="X67">
        <v>3.1181948599791301E-2</v>
      </c>
      <c r="Y67">
        <v>3.06809431986526E-2</v>
      </c>
      <c r="Z67">
        <v>3.0411260771375698E-2</v>
      </c>
      <c r="AA67">
        <v>3.0289598486310802E-2</v>
      </c>
      <c r="AB67">
        <v>3.02536882680252E-2</v>
      </c>
      <c r="AD67">
        <f t="shared" si="7"/>
        <v>13.359795981880001</v>
      </c>
      <c r="AE67">
        <f t="shared" si="8"/>
        <v>18.793254664576999</v>
      </c>
      <c r="AF67">
        <f t="shared" si="9"/>
        <v>19.227039112694953</v>
      </c>
      <c r="AG67">
        <f t="shared" si="10"/>
        <v>18.478896866944012</v>
      </c>
      <c r="AH67">
        <f t="shared" si="11"/>
        <v>17.350315293627045</v>
      </c>
      <c r="AI67">
        <f t="shared" si="12"/>
        <v>16.190952246291982</v>
      </c>
      <c r="AJ67">
        <f t="shared" si="13"/>
        <v>15.020393109651982</v>
      </c>
      <c r="AK67">
        <f t="shared" si="14"/>
        <v>13.846274086321033</v>
      </c>
      <c r="AL67">
        <f t="shared" si="15"/>
        <v>12.783204403255983</v>
      </c>
      <c r="AM67">
        <f t="shared" si="16"/>
        <v>11.933924247843967</v>
      </c>
      <c r="AY67" s="77">
        <f t="shared" si="17"/>
        <v>1025928.0407414361</v>
      </c>
      <c r="BA67" s="77">
        <f t="shared" si="18"/>
        <v>1154155.2007232048</v>
      </c>
    </row>
    <row r="68" spans="1:53">
      <c r="A68" s="46">
        <v>44959</v>
      </c>
      <c r="B68">
        <v>149.790558</v>
      </c>
      <c r="C68">
        <v>35.039012999999997</v>
      </c>
      <c r="D68">
        <v>12.959275</v>
      </c>
      <c r="E68">
        <v>262.274475</v>
      </c>
      <c r="G68">
        <f t="shared" si="3"/>
        <v>2.4399808965261949E-2</v>
      </c>
      <c r="H68">
        <f t="shared" si="4"/>
        <v>8.3034016968459579E-3</v>
      </c>
      <c r="I68">
        <f t="shared" si="5"/>
        <v>-7.6117298228488894E-2</v>
      </c>
      <c r="J68">
        <f t="shared" si="6"/>
        <v>-2.3620670673346944E-2</v>
      </c>
      <c r="P68" s="53">
        <f t="shared" si="19"/>
        <v>-67034.758239727933</v>
      </c>
      <c r="R68" s="47">
        <v>44960</v>
      </c>
      <c r="S68">
        <v>4.8206483157362499E-2</v>
      </c>
      <c r="T68">
        <v>4.2127335344776203E-2</v>
      </c>
      <c r="U68">
        <v>3.7597664061476098E-2</v>
      </c>
      <c r="V68">
        <v>3.51640520431344E-2</v>
      </c>
      <c r="W68">
        <v>3.3734016120353101E-2</v>
      </c>
      <c r="X68">
        <v>3.2801043824420499E-2</v>
      </c>
      <c r="Y68">
        <v>3.2182982509617798E-2</v>
      </c>
      <c r="Z68">
        <v>3.1795888180007802E-2</v>
      </c>
      <c r="AA68">
        <v>3.15679189266364E-2</v>
      </c>
      <c r="AB68">
        <v>3.1447080692809597E-2</v>
      </c>
      <c r="AD68">
        <f t="shared" si="7"/>
        <v>9.1132979685989994</v>
      </c>
      <c r="AE68">
        <f t="shared" si="8"/>
        <v>13.692738696224962</v>
      </c>
      <c r="AF68">
        <f t="shared" si="9"/>
        <v>13.874182005422023</v>
      </c>
      <c r="AG68">
        <f t="shared" si="10"/>
        <v>13.18192587736397</v>
      </c>
      <c r="AH68">
        <f t="shared" si="11"/>
        <v>12.598588570576982</v>
      </c>
      <c r="AI68">
        <f t="shared" si="12"/>
        <v>11.960760902645987</v>
      </c>
      <c r="AJ68">
        <f t="shared" si="13"/>
        <v>11.185885198361015</v>
      </c>
      <c r="AK68">
        <f t="shared" si="14"/>
        <v>10.245916610365988</v>
      </c>
      <c r="AL68">
        <f t="shared" si="15"/>
        <v>9.2624085827369704</v>
      </c>
      <c r="AM68">
        <f t="shared" si="16"/>
        <v>8.3508426155240461</v>
      </c>
      <c r="AY68" s="77">
        <f t="shared" si="17"/>
        <v>724615.96904661413</v>
      </c>
      <c r="BA68" s="77">
        <f t="shared" si="18"/>
        <v>657581.2108068862</v>
      </c>
    </row>
    <row r="69" spans="1:53">
      <c r="A69" s="46">
        <v>44960</v>
      </c>
      <c r="B69">
        <v>153.44541899999999</v>
      </c>
      <c r="C69">
        <v>35.329956000000003</v>
      </c>
      <c r="D69">
        <v>11.972849999999999</v>
      </c>
      <c r="E69">
        <v>256.07937600000002</v>
      </c>
      <c r="G69">
        <f t="shared" ref="G69:G132" si="20">B70/B69-1</f>
        <v>-1.7928837614891502E-2</v>
      </c>
      <c r="H69">
        <f t="shared" ref="H69:H132" si="21">C70/C69-1</f>
        <v>-1.6470159204275969E-3</v>
      </c>
      <c r="I69">
        <f t="shared" ref="I69:I132" si="22">D70/D69-1</f>
        <v>-6.802640975206331E-3</v>
      </c>
      <c r="J69">
        <f t="shared" ref="J69:J132" si="23">E70/E69-1</f>
        <v>-6.1157443620137864E-3</v>
      </c>
      <c r="P69" s="53">
        <f t="shared" ref="P69:P132" si="24">SUMPRODUCT(G69:J69,L$4:O$4)</f>
        <v>-32494.238872539212</v>
      </c>
      <c r="R69" s="47">
        <v>44963</v>
      </c>
      <c r="S69">
        <v>4.9117812954222399E-2</v>
      </c>
      <c r="T69">
        <v>4.3496609214398699E-2</v>
      </c>
      <c r="U69">
        <v>3.89850822620183E-2</v>
      </c>
      <c r="V69">
        <v>3.6482244630870797E-2</v>
      </c>
      <c r="W69">
        <v>3.4993874977410799E-2</v>
      </c>
      <c r="X69">
        <v>3.3997119914685098E-2</v>
      </c>
      <c r="Y69">
        <v>3.33015710294539E-2</v>
      </c>
      <c r="Z69">
        <v>3.28204798410444E-2</v>
      </c>
      <c r="AA69">
        <v>3.2494159784910097E-2</v>
      </c>
      <c r="AB69">
        <v>3.2282164954362001E-2</v>
      </c>
      <c r="AD69">
        <f t="shared" ref="AD69:AD132" si="25">(S70-S69)*10000</f>
        <v>2.3405059184079811</v>
      </c>
      <c r="AE69">
        <f t="shared" ref="AE69:AE132" si="26">(T70-T69)*10000</f>
        <v>2.5297555417470168</v>
      </c>
      <c r="AF69">
        <f t="shared" ref="AF69:AF132" si="27">(U70-U69)*10000</f>
        <v>2.3930347038299966</v>
      </c>
      <c r="AG69">
        <f t="shared" ref="AG69:AG132" si="28">(V70-V69)*10000</f>
        <v>2.5668104722280374</v>
      </c>
      <c r="AH69">
        <f t="shared" ref="AH69:AH132" si="29">(W70-W69)*10000</f>
        <v>2.2499678449779821</v>
      </c>
      <c r="AI69">
        <f t="shared" ref="AI69:AI132" si="30">(X70-X69)*10000</f>
        <v>2.74955726117701</v>
      </c>
      <c r="AJ69">
        <f t="shared" ref="AJ69:AJ132" si="31">(Y70-Y69)*10000</f>
        <v>3.6280881011169912</v>
      </c>
      <c r="AK69">
        <f t="shared" ref="AK69:AK132" si="32">(Z70-Z69)*10000</f>
        <v>4.2176076335249943</v>
      </c>
      <c r="AL69">
        <f t="shared" ref="AL69:AL132" si="33">(AA70-AA69)*10000</f>
        <v>4.4380784054630364</v>
      </c>
      <c r="AM69">
        <f t="shared" ref="AM69:AM132" si="34">(AB70-AB69)*10000</f>
        <v>4.3318975389820134</v>
      </c>
      <c r="AY69" s="77">
        <f t="shared" ref="AY69:AY132" si="35">SUMPRODUCT(AD69:AM69,AO$4:AX$4)</f>
        <v>337997.63100420061</v>
      </c>
      <c r="BA69" s="77">
        <f t="shared" ref="BA69:BA132" si="36">P69+AY69</f>
        <v>305503.39213166141</v>
      </c>
    </row>
    <row r="70" spans="1:53">
      <c r="A70" s="46">
        <v>44963</v>
      </c>
      <c r="B70">
        <v>150.694321</v>
      </c>
      <c r="C70">
        <v>35.271766999999997</v>
      </c>
      <c r="D70">
        <v>11.891403</v>
      </c>
      <c r="E70">
        <v>254.51326</v>
      </c>
      <c r="G70">
        <f t="shared" si="20"/>
        <v>1.9244719912172359E-2</v>
      </c>
      <c r="H70">
        <f t="shared" si="21"/>
        <v>1.0998144776812824E-2</v>
      </c>
      <c r="I70">
        <f t="shared" si="22"/>
        <v>2.3592085811909635E-2</v>
      </c>
      <c r="J70">
        <f t="shared" si="23"/>
        <v>4.2022073820436656E-2</v>
      </c>
      <c r="P70" s="53">
        <f t="shared" si="24"/>
        <v>95857.024321331468</v>
      </c>
      <c r="R70" s="47">
        <v>44964</v>
      </c>
      <c r="S70">
        <v>4.9351863546063197E-2</v>
      </c>
      <c r="T70">
        <v>4.37495847685734E-2</v>
      </c>
      <c r="U70">
        <v>3.92243857324013E-2</v>
      </c>
      <c r="V70">
        <v>3.6738925678093601E-2</v>
      </c>
      <c r="W70">
        <v>3.5218871761908598E-2</v>
      </c>
      <c r="X70">
        <v>3.4272075640802799E-2</v>
      </c>
      <c r="Y70">
        <v>3.3664379839565599E-2</v>
      </c>
      <c r="Z70">
        <v>3.32422406043969E-2</v>
      </c>
      <c r="AA70">
        <v>3.2937967625456401E-2</v>
      </c>
      <c r="AB70">
        <v>3.2715354708260203E-2</v>
      </c>
      <c r="AD70">
        <f t="shared" si="25"/>
        <v>-0.26585913431298458</v>
      </c>
      <c r="AE70">
        <f t="shared" si="26"/>
        <v>-1.317976952494998</v>
      </c>
      <c r="AF70">
        <f t="shared" si="27"/>
        <v>-1.7350741933799818</v>
      </c>
      <c r="AG70">
        <f t="shared" si="28"/>
        <v>-2.2006292507949916</v>
      </c>
      <c r="AH70">
        <f t="shared" si="29"/>
        <v>-2.0944543156579956</v>
      </c>
      <c r="AI70">
        <f t="shared" si="30"/>
        <v>-2.3425960805029815</v>
      </c>
      <c r="AJ70">
        <f t="shared" si="31"/>
        <v>-2.5785253437220215</v>
      </c>
      <c r="AK70">
        <f t="shared" si="32"/>
        <v>-2.3313526594959804</v>
      </c>
      <c r="AL70">
        <f t="shared" si="33"/>
        <v>-1.8737818190030231</v>
      </c>
      <c r="AM70">
        <f t="shared" si="34"/>
        <v>-1.5345654886980005</v>
      </c>
      <c r="AY70" s="77">
        <f t="shared" si="35"/>
        <v>-133011.69325740531</v>
      </c>
      <c r="BA70" s="77">
        <f t="shared" si="36"/>
        <v>-37154.668936073838</v>
      </c>
    </row>
    <row r="71" spans="1:53">
      <c r="A71" s="46">
        <v>44964</v>
      </c>
      <c r="B71">
        <v>153.594391</v>
      </c>
      <c r="C71">
        <v>35.659691000000002</v>
      </c>
      <c r="D71">
        <v>12.171946</v>
      </c>
      <c r="E71">
        <v>265.20843500000001</v>
      </c>
      <c r="G71">
        <f t="shared" si="20"/>
        <v>-1.7652760509984988E-2</v>
      </c>
      <c r="H71">
        <f t="shared" si="21"/>
        <v>-7.3429968868772288E-3</v>
      </c>
      <c r="I71">
        <f t="shared" si="22"/>
        <v>-2.2305389787303787E-3</v>
      </c>
      <c r="J71">
        <f t="shared" si="23"/>
        <v>-3.1021750873044818E-3</v>
      </c>
      <c r="P71" s="53">
        <f t="shared" si="24"/>
        <v>-30328.471462897076</v>
      </c>
      <c r="R71" s="47">
        <v>44965</v>
      </c>
      <c r="S71">
        <v>4.9325277632631899E-2</v>
      </c>
      <c r="T71">
        <v>4.3617787073323901E-2</v>
      </c>
      <c r="U71">
        <v>3.9050878313063302E-2</v>
      </c>
      <c r="V71">
        <v>3.6518862753014102E-2</v>
      </c>
      <c r="W71">
        <v>3.5009426330342798E-2</v>
      </c>
      <c r="X71">
        <v>3.4037816032752501E-2</v>
      </c>
      <c r="Y71">
        <v>3.3406527305193397E-2</v>
      </c>
      <c r="Z71">
        <v>3.3009105338447302E-2</v>
      </c>
      <c r="AA71">
        <v>3.2750589443556098E-2</v>
      </c>
      <c r="AB71">
        <v>3.2561898159390402E-2</v>
      </c>
      <c r="AD71">
        <f t="shared" si="25"/>
        <v>2.2273326588959779</v>
      </c>
      <c r="AE71">
        <f t="shared" si="26"/>
        <v>6.0886780320049825</v>
      </c>
      <c r="AF71">
        <f t="shared" si="27"/>
        <v>7.1360498829079608</v>
      </c>
      <c r="AG71">
        <f t="shared" si="28"/>
        <v>6.710441568775968</v>
      </c>
      <c r="AH71">
        <f t="shared" si="29"/>
        <v>5.9152994588010372</v>
      </c>
      <c r="AI71">
        <f t="shared" si="30"/>
        <v>5.186338745628988</v>
      </c>
      <c r="AJ71">
        <f t="shared" si="31"/>
        <v>4.5590545895230621</v>
      </c>
      <c r="AK71">
        <f t="shared" si="32"/>
        <v>4.0049048969219987</v>
      </c>
      <c r="AL71">
        <f t="shared" si="33"/>
        <v>3.588836815740029</v>
      </c>
      <c r="AM71">
        <f t="shared" si="34"/>
        <v>3.3749074790559441</v>
      </c>
      <c r="AY71" s="77">
        <f t="shared" si="35"/>
        <v>297756.37668312417</v>
      </c>
      <c r="BA71" s="77">
        <f t="shared" si="36"/>
        <v>267427.90522022708</v>
      </c>
    </row>
    <row r="72" spans="1:53">
      <c r="A72" s="46">
        <v>44965</v>
      </c>
      <c r="B72">
        <v>150.883026</v>
      </c>
      <c r="C72">
        <v>35.397841999999997</v>
      </c>
      <c r="D72">
        <v>12.144795999999999</v>
      </c>
      <c r="E72">
        <v>264.38571200000001</v>
      </c>
      <c r="G72">
        <f t="shared" si="20"/>
        <v>-6.9115196562932191E-3</v>
      </c>
      <c r="H72">
        <f t="shared" si="21"/>
        <v>-2.1369946789411509E-2</v>
      </c>
      <c r="I72">
        <f t="shared" si="22"/>
        <v>5.2160612660765437E-3</v>
      </c>
      <c r="J72">
        <f t="shared" si="23"/>
        <v>-1.1659752626874131E-2</v>
      </c>
      <c r="P72" s="53">
        <f t="shared" si="24"/>
        <v>-34725.157806502313</v>
      </c>
      <c r="R72" s="47">
        <v>44966</v>
      </c>
      <c r="S72">
        <v>4.9548010898521497E-2</v>
      </c>
      <c r="T72">
        <v>4.4226654876524399E-2</v>
      </c>
      <c r="U72">
        <v>3.9764483301354098E-2</v>
      </c>
      <c r="V72">
        <v>3.7189906909891698E-2</v>
      </c>
      <c r="W72">
        <v>3.5600956276222902E-2</v>
      </c>
      <c r="X72">
        <v>3.4556449907315399E-2</v>
      </c>
      <c r="Y72">
        <v>3.3862432764145703E-2</v>
      </c>
      <c r="Z72">
        <v>3.3409595828139502E-2</v>
      </c>
      <c r="AA72">
        <v>3.3109473125130101E-2</v>
      </c>
      <c r="AB72">
        <v>3.2899388907295997E-2</v>
      </c>
      <c r="AD72">
        <f t="shared" si="25"/>
        <v>1.8812842584120526</v>
      </c>
      <c r="AE72">
        <f t="shared" si="26"/>
        <v>2.0104553857570178</v>
      </c>
      <c r="AF72">
        <f t="shared" si="27"/>
        <v>2.450229898870032</v>
      </c>
      <c r="AG72">
        <f t="shared" si="28"/>
        <v>3.2138152250680423</v>
      </c>
      <c r="AH72">
        <f t="shared" si="29"/>
        <v>3.6551950215049644</v>
      </c>
      <c r="AI72">
        <f t="shared" si="30"/>
        <v>4.415253217319032</v>
      </c>
      <c r="AJ72">
        <f t="shared" si="31"/>
        <v>5.1244214476550001</v>
      </c>
      <c r="AK72">
        <f t="shared" si="32"/>
        <v>5.4167275580779828</v>
      </c>
      <c r="AL72">
        <f t="shared" si="33"/>
        <v>5.4295154680029931</v>
      </c>
      <c r="AM72">
        <f t="shared" si="34"/>
        <v>5.3496600217830395</v>
      </c>
      <c r="AY72" s="77">
        <f t="shared" si="35"/>
        <v>420872.47487870627</v>
      </c>
      <c r="BA72" s="77">
        <f t="shared" si="36"/>
        <v>386147.31707220396</v>
      </c>
    </row>
    <row r="73" spans="1:53">
      <c r="A73" s="46">
        <v>44966</v>
      </c>
      <c r="B73">
        <v>149.84019499999999</v>
      </c>
      <c r="C73">
        <v>34.641392000000003</v>
      </c>
      <c r="D73">
        <v>12.208144000000001</v>
      </c>
      <c r="E73">
        <v>261.30304000000001</v>
      </c>
      <c r="G73">
        <f t="shared" si="20"/>
        <v>2.4561233386009018E-3</v>
      </c>
      <c r="H73">
        <f t="shared" si="21"/>
        <v>-3.9192709115154489E-3</v>
      </c>
      <c r="I73">
        <f t="shared" si="22"/>
        <v>3.1520761878298664E-3</v>
      </c>
      <c r="J73">
        <f t="shared" si="23"/>
        <v>-1.9725832504665641E-3</v>
      </c>
      <c r="P73" s="53">
        <f t="shared" si="24"/>
        <v>-283.65463555124506</v>
      </c>
      <c r="R73" s="47">
        <v>44967</v>
      </c>
      <c r="S73">
        <v>4.9736139324362702E-2</v>
      </c>
      <c r="T73">
        <v>4.4427700415100101E-2</v>
      </c>
      <c r="U73">
        <v>4.0009506291241101E-2</v>
      </c>
      <c r="V73">
        <v>3.7511288432398503E-2</v>
      </c>
      <c r="W73">
        <v>3.5966475778373398E-2</v>
      </c>
      <c r="X73">
        <v>3.4997975229047303E-2</v>
      </c>
      <c r="Y73">
        <v>3.4374874908911203E-2</v>
      </c>
      <c r="Z73">
        <v>3.39512685839473E-2</v>
      </c>
      <c r="AA73">
        <v>3.36524246719304E-2</v>
      </c>
      <c r="AB73">
        <v>3.3434354909474301E-2</v>
      </c>
      <c r="AD73">
        <f t="shared" si="25"/>
        <v>1.9908027527260064</v>
      </c>
      <c r="AE73">
        <f t="shared" si="26"/>
        <v>1.6360260698059652</v>
      </c>
      <c r="AF73">
        <f t="shared" si="27"/>
        <v>1.7978667946099565</v>
      </c>
      <c r="AG73">
        <f t="shared" si="28"/>
        <v>1.0809550886719395</v>
      </c>
      <c r="AH73">
        <f t="shared" si="29"/>
        <v>0.74196433846200616</v>
      </c>
      <c r="AI73">
        <f t="shared" si="30"/>
        <v>0.22803117158395891</v>
      </c>
      <c r="AJ73">
        <f t="shared" si="31"/>
        <v>-0.43926162358903786</v>
      </c>
      <c r="AK73">
        <f t="shared" si="32"/>
        <v>-1.0661777744819938</v>
      </c>
      <c r="AL73">
        <f t="shared" si="33"/>
        <v>-1.5853579404190299</v>
      </c>
      <c r="AM73">
        <f t="shared" si="34"/>
        <v>-1.969705679945033</v>
      </c>
      <c r="AY73" s="77">
        <f t="shared" si="35"/>
        <v>-132430.66728539128</v>
      </c>
      <c r="BA73" s="77">
        <f t="shared" si="36"/>
        <v>-132714.32192094252</v>
      </c>
    </row>
    <row r="74" spans="1:53">
      <c r="A74" s="46">
        <v>44967</v>
      </c>
      <c r="B74">
        <v>150.20822100000001</v>
      </c>
      <c r="C74">
        <v>34.505623</v>
      </c>
      <c r="D74">
        <v>12.246625</v>
      </c>
      <c r="E74">
        <v>260.787598</v>
      </c>
      <c r="G74">
        <f t="shared" si="20"/>
        <v>1.8806800195043882E-2</v>
      </c>
      <c r="H74">
        <f t="shared" si="21"/>
        <v>1.9675054120888991E-3</v>
      </c>
      <c r="I74">
        <f t="shared" si="22"/>
        <v>2.8279791371092156E-2</v>
      </c>
      <c r="J74">
        <f t="shared" si="23"/>
        <v>3.1242919764919108E-2</v>
      </c>
      <c r="P74" s="53">
        <f t="shared" si="24"/>
        <v>80297.01674314405</v>
      </c>
      <c r="R74" s="47">
        <v>44970</v>
      </c>
      <c r="S74">
        <v>4.9935219599635303E-2</v>
      </c>
      <c r="T74">
        <v>4.4591303022080697E-2</v>
      </c>
      <c r="U74">
        <v>4.0189292970702097E-2</v>
      </c>
      <c r="V74">
        <v>3.7619383941265697E-2</v>
      </c>
      <c r="W74">
        <v>3.6040672212219599E-2</v>
      </c>
      <c r="X74">
        <v>3.5020778346205698E-2</v>
      </c>
      <c r="Y74">
        <v>3.4330948746552299E-2</v>
      </c>
      <c r="Z74">
        <v>3.3844650806499101E-2</v>
      </c>
      <c r="AA74">
        <v>3.3493888877888497E-2</v>
      </c>
      <c r="AB74">
        <v>3.3237384341479798E-2</v>
      </c>
      <c r="AD74">
        <f t="shared" si="25"/>
        <v>6.7482841694909563</v>
      </c>
      <c r="AE74">
        <f t="shared" si="26"/>
        <v>12.433314077387042</v>
      </c>
      <c r="AF74">
        <f t="shared" si="27"/>
        <v>12.373466547523012</v>
      </c>
      <c r="AG74">
        <f t="shared" si="28"/>
        <v>10.591596843387007</v>
      </c>
      <c r="AH74">
        <f t="shared" si="29"/>
        <v>8.8818097889579999</v>
      </c>
      <c r="AI74">
        <f t="shared" si="30"/>
        <v>7.4302183837399864</v>
      </c>
      <c r="AJ74">
        <f t="shared" si="31"/>
        <v>6.2532065461060053</v>
      </c>
      <c r="AK74">
        <f t="shared" si="32"/>
        <v>5.357749915584006</v>
      </c>
      <c r="AL74">
        <f t="shared" si="33"/>
        <v>4.6503291358420542</v>
      </c>
      <c r="AM74">
        <f t="shared" si="34"/>
        <v>4.0438390707940588</v>
      </c>
      <c r="AY74" s="77">
        <f t="shared" si="35"/>
        <v>379419.63407925807</v>
      </c>
      <c r="BA74" s="77">
        <f t="shared" si="36"/>
        <v>459716.65082240209</v>
      </c>
    </row>
    <row r="75" spans="1:53">
      <c r="A75" s="46">
        <v>44970</v>
      </c>
      <c r="B75">
        <v>153.03315699999999</v>
      </c>
      <c r="C75">
        <v>34.573512999999998</v>
      </c>
      <c r="D75">
        <v>12.592957</v>
      </c>
      <c r="E75">
        <v>268.93536399999999</v>
      </c>
      <c r="G75">
        <f t="shared" si="20"/>
        <v>-4.2248687322054002E-3</v>
      </c>
      <c r="H75">
        <f t="shared" si="21"/>
        <v>-8.4174263691405571E-4</v>
      </c>
      <c r="I75">
        <f t="shared" si="22"/>
        <v>-9.1674258873432057E-3</v>
      </c>
      <c r="J75">
        <f t="shared" si="23"/>
        <v>3.1329461007589821E-3</v>
      </c>
      <c r="P75" s="53">
        <f t="shared" si="24"/>
        <v>-11101.091155703682</v>
      </c>
      <c r="R75" s="47">
        <v>44971</v>
      </c>
      <c r="S75">
        <v>5.0610048016584398E-2</v>
      </c>
      <c r="T75">
        <v>4.5834634429819401E-2</v>
      </c>
      <c r="U75">
        <v>4.1426639625454398E-2</v>
      </c>
      <c r="V75">
        <v>3.8678543625604397E-2</v>
      </c>
      <c r="W75">
        <v>3.6928853191115399E-2</v>
      </c>
      <c r="X75">
        <v>3.5763800184579697E-2</v>
      </c>
      <c r="Y75">
        <v>3.49562694011629E-2</v>
      </c>
      <c r="Z75">
        <v>3.4380425798057501E-2</v>
      </c>
      <c r="AA75">
        <v>3.3958921791472703E-2</v>
      </c>
      <c r="AB75">
        <v>3.3641768248559203E-2</v>
      </c>
      <c r="AD75">
        <f t="shared" si="25"/>
        <v>-1.9515106279899967</v>
      </c>
      <c r="AE75">
        <f t="shared" si="26"/>
        <v>1.1974127411169821</v>
      </c>
      <c r="AF75">
        <f t="shared" si="27"/>
        <v>2.7460340759639932</v>
      </c>
      <c r="AG75">
        <f t="shared" si="28"/>
        <v>3.4447155646000205</v>
      </c>
      <c r="AH75">
        <f t="shared" si="29"/>
        <v>3.753390755032032</v>
      </c>
      <c r="AI75">
        <f t="shared" si="30"/>
        <v>4.1405414088629966</v>
      </c>
      <c r="AJ75">
        <f t="shared" si="31"/>
        <v>4.3835093506459923</v>
      </c>
      <c r="AK75">
        <f t="shared" si="32"/>
        <v>4.2902151675529989</v>
      </c>
      <c r="AL75">
        <f t="shared" si="33"/>
        <v>4.0968995613199777</v>
      </c>
      <c r="AM75">
        <f t="shared" si="34"/>
        <v>4.0461633484919348</v>
      </c>
      <c r="AY75" s="77">
        <f t="shared" si="35"/>
        <v>323890.13768594799</v>
      </c>
      <c r="BA75" s="77">
        <f t="shared" si="36"/>
        <v>312789.04653024429</v>
      </c>
    </row>
    <row r="76" spans="1:53">
      <c r="A76" s="46">
        <v>44971</v>
      </c>
      <c r="B76">
        <v>152.38661200000001</v>
      </c>
      <c r="C76">
        <v>34.544410999999997</v>
      </c>
      <c r="D76">
        <v>12.477512000000001</v>
      </c>
      <c r="E76">
        <v>269.77792399999998</v>
      </c>
      <c r="G76">
        <f t="shared" si="20"/>
        <v>1.3903340800043296E-2</v>
      </c>
      <c r="H76">
        <f t="shared" si="21"/>
        <v>-1.6842666676237794E-3</v>
      </c>
      <c r="I76">
        <f t="shared" si="22"/>
        <v>-3.0839481460728235E-3</v>
      </c>
      <c r="J76">
        <f t="shared" si="23"/>
        <v>-7.9929112361319943E-3</v>
      </c>
      <c r="P76" s="53">
        <f t="shared" si="24"/>
        <v>1142.2147502146991</v>
      </c>
      <c r="R76" s="47">
        <v>44972</v>
      </c>
      <c r="S76">
        <v>5.0414896953785399E-2</v>
      </c>
      <c r="T76">
        <v>4.59543757039311E-2</v>
      </c>
      <c r="U76">
        <v>4.1701243033050797E-2</v>
      </c>
      <c r="V76">
        <v>3.9023015182064399E-2</v>
      </c>
      <c r="W76">
        <v>3.7304192266618602E-2</v>
      </c>
      <c r="X76">
        <v>3.6177854325465997E-2</v>
      </c>
      <c r="Y76">
        <v>3.5394620336227499E-2</v>
      </c>
      <c r="Z76">
        <v>3.4809447314812801E-2</v>
      </c>
      <c r="AA76">
        <v>3.4368611747604701E-2</v>
      </c>
      <c r="AB76">
        <v>3.4046384583408397E-2</v>
      </c>
      <c r="AD76">
        <f t="shared" si="25"/>
        <v>-1.3131601547759775</v>
      </c>
      <c r="AE76">
        <f t="shared" si="26"/>
        <v>-3.1673924562079794</v>
      </c>
      <c r="AF76">
        <f t="shared" si="27"/>
        <v>-1.6821246588859946</v>
      </c>
      <c r="AG76">
        <f t="shared" si="28"/>
        <v>-0.73951916372896886</v>
      </c>
      <c r="AH76">
        <f t="shared" si="29"/>
        <v>0.52530453932997379</v>
      </c>
      <c r="AI76">
        <f t="shared" si="30"/>
        <v>1.2357830313490525</v>
      </c>
      <c r="AJ76">
        <f t="shared" si="31"/>
        <v>1.8152051616979885</v>
      </c>
      <c r="AK76">
        <f t="shared" si="32"/>
        <v>2.7522542160610119</v>
      </c>
      <c r="AL76">
        <f t="shared" si="33"/>
        <v>3.7543265880590067</v>
      </c>
      <c r="AM76">
        <f t="shared" si="34"/>
        <v>4.4835357680400589</v>
      </c>
      <c r="AY76" s="77">
        <f t="shared" si="35"/>
        <v>318262.31787497021</v>
      </c>
      <c r="BA76" s="77">
        <f t="shared" si="36"/>
        <v>319404.53262518492</v>
      </c>
    </row>
    <row r="77" spans="1:53">
      <c r="A77" s="46">
        <v>44972</v>
      </c>
      <c r="B77">
        <v>154.50529499999999</v>
      </c>
      <c r="C77">
        <v>34.486229000000002</v>
      </c>
      <c r="D77">
        <v>12.439031999999999</v>
      </c>
      <c r="E77">
        <v>267.62161300000002</v>
      </c>
      <c r="G77">
        <f t="shared" si="20"/>
        <v>-1.0429344832486143E-2</v>
      </c>
      <c r="H77">
        <f t="shared" si="21"/>
        <v>-7.8741285398296057E-3</v>
      </c>
      <c r="I77">
        <f t="shared" si="22"/>
        <v>-1.546904936010951E-3</v>
      </c>
      <c r="J77">
        <f t="shared" si="23"/>
        <v>-2.662272646865782E-2</v>
      </c>
      <c r="P77" s="53">
        <f t="shared" si="24"/>
        <v>-46473.104776984517</v>
      </c>
      <c r="R77" s="47">
        <v>44973</v>
      </c>
      <c r="S77">
        <v>5.0283580938307801E-2</v>
      </c>
      <c r="T77">
        <v>4.5637636458310302E-2</v>
      </c>
      <c r="U77">
        <v>4.1533030567162198E-2</v>
      </c>
      <c r="V77">
        <v>3.8949063265691503E-2</v>
      </c>
      <c r="W77">
        <v>3.7356722720551599E-2</v>
      </c>
      <c r="X77">
        <v>3.6301432628600902E-2</v>
      </c>
      <c r="Y77">
        <v>3.5576140852397298E-2</v>
      </c>
      <c r="Z77">
        <v>3.5084672736418902E-2</v>
      </c>
      <c r="AA77">
        <v>3.4744044406410601E-2</v>
      </c>
      <c r="AB77">
        <v>3.4494738160212403E-2</v>
      </c>
      <c r="AD77">
        <f t="shared" si="25"/>
        <v>3.9416816535810248</v>
      </c>
      <c r="AE77">
        <f t="shared" si="26"/>
        <v>0.34768214052495472</v>
      </c>
      <c r="AF77">
        <f t="shared" si="27"/>
        <v>-1.1557628610579795</v>
      </c>
      <c r="AG77">
        <f t="shared" si="28"/>
        <v>-1.7268188129810484</v>
      </c>
      <c r="AH77">
        <f t="shared" si="29"/>
        <v>-1.8510943393779815</v>
      </c>
      <c r="AI77">
        <f t="shared" si="30"/>
        <v>-1.5384616407559948</v>
      </c>
      <c r="AJ77">
        <f t="shared" si="31"/>
        <v>-1.1579235243689561</v>
      </c>
      <c r="AK77">
        <f t="shared" si="32"/>
        <v>-0.99697838724405186</v>
      </c>
      <c r="AL77">
        <f t="shared" si="33"/>
        <v>-1.0250499601319878</v>
      </c>
      <c r="AM77">
        <f t="shared" si="34"/>
        <v>-1.1687665200790094</v>
      </c>
      <c r="AY77" s="77">
        <f t="shared" si="35"/>
        <v>-93856.126420251181</v>
      </c>
      <c r="BA77" s="77">
        <f t="shared" si="36"/>
        <v>-140329.2311972357</v>
      </c>
    </row>
    <row r="78" spans="1:53">
      <c r="A78" s="46">
        <v>44973</v>
      </c>
      <c r="B78">
        <v>152.89390599999999</v>
      </c>
      <c r="C78">
        <v>34.214680000000001</v>
      </c>
      <c r="D78">
        <v>12.419790000000001</v>
      </c>
      <c r="E78">
        <v>260.49679600000002</v>
      </c>
      <c r="G78">
        <f t="shared" si="20"/>
        <v>-7.5466644170891772E-3</v>
      </c>
      <c r="H78">
        <f t="shared" si="21"/>
        <v>1.9840021885342285E-3</v>
      </c>
      <c r="I78">
        <f t="shared" si="22"/>
        <v>-1.5491405249202783E-3</v>
      </c>
      <c r="J78">
        <f t="shared" si="23"/>
        <v>-1.5601761950269855E-2</v>
      </c>
      <c r="P78" s="53">
        <f t="shared" si="24"/>
        <v>-22713.56470374508</v>
      </c>
      <c r="R78" s="47">
        <v>44974</v>
      </c>
      <c r="S78">
        <v>5.0677749103665903E-2</v>
      </c>
      <c r="T78">
        <v>4.5672404672362797E-2</v>
      </c>
      <c r="U78">
        <v>4.14174542810564E-2</v>
      </c>
      <c r="V78">
        <v>3.8776381384393398E-2</v>
      </c>
      <c r="W78">
        <v>3.7171613286613801E-2</v>
      </c>
      <c r="X78">
        <v>3.6147586464525303E-2</v>
      </c>
      <c r="Y78">
        <v>3.5460348499960402E-2</v>
      </c>
      <c r="Z78">
        <v>3.4984974897694497E-2</v>
      </c>
      <c r="AA78">
        <v>3.4641539410397403E-2</v>
      </c>
      <c r="AB78">
        <v>3.4377861508204502E-2</v>
      </c>
      <c r="AD78">
        <f t="shared" si="25"/>
        <v>7.2063435554699931</v>
      </c>
      <c r="AE78">
        <f t="shared" si="26"/>
        <v>9.7702819364620108</v>
      </c>
      <c r="AF78">
        <f t="shared" si="27"/>
        <v>10.844949402847027</v>
      </c>
      <c r="AG78">
        <f t="shared" si="28"/>
        <v>12.187842379609016</v>
      </c>
      <c r="AH78">
        <f t="shared" si="29"/>
        <v>12.693087719352</v>
      </c>
      <c r="AI78">
        <f t="shared" si="30"/>
        <v>12.696882358074966</v>
      </c>
      <c r="AJ78">
        <f t="shared" si="31"/>
        <v>12.440682080586962</v>
      </c>
      <c r="AK78">
        <f t="shared" si="32"/>
        <v>12.026472643504038</v>
      </c>
      <c r="AL78">
        <f t="shared" si="33"/>
        <v>11.713416032125002</v>
      </c>
      <c r="AM78">
        <f t="shared" si="34"/>
        <v>11.715201780323966</v>
      </c>
      <c r="AY78" s="77">
        <f t="shared" si="35"/>
        <v>956612.3944135299</v>
      </c>
      <c r="BA78" s="77">
        <f t="shared" si="36"/>
        <v>933898.82970978483</v>
      </c>
    </row>
    <row r="79" spans="1:53">
      <c r="A79" s="46">
        <v>44974</v>
      </c>
      <c r="B79">
        <v>151.74006700000001</v>
      </c>
      <c r="C79">
        <v>34.282561999999999</v>
      </c>
      <c r="D79">
        <v>12.400550000000001</v>
      </c>
      <c r="E79">
        <v>256.43258700000001</v>
      </c>
      <c r="G79">
        <f t="shared" si="20"/>
        <v>-2.6679841916769531E-2</v>
      </c>
      <c r="H79">
        <f t="shared" si="21"/>
        <v>-2.3479225385780622E-2</v>
      </c>
      <c r="I79">
        <f t="shared" si="22"/>
        <v>-5.3529803113571695E-2</v>
      </c>
      <c r="J79">
        <f t="shared" si="23"/>
        <v>-2.0886592701262363E-2</v>
      </c>
      <c r="P79" s="53">
        <f t="shared" si="24"/>
        <v>-124575.46311738421</v>
      </c>
      <c r="R79" s="47">
        <v>44978</v>
      </c>
      <c r="S79">
        <v>5.1398383459212903E-2</v>
      </c>
      <c r="T79">
        <v>4.6649432866008998E-2</v>
      </c>
      <c r="U79">
        <v>4.2501949221341102E-2</v>
      </c>
      <c r="V79">
        <v>3.9995165622354299E-2</v>
      </c>
      <c r="W79">
        <v>3.8440922058549001E-2</v>
      </c>
      <c r="X79">
        <v>3.7417274700332799E-2</v>
      </c>
      <c r="Y79">
        <v>3.6704416708019098E-2</v>
      </c>
      <c r="Z79">
        <v>3.6187622162044901E-2</v>
      </c>
      <c r="AA79">
        <v>3.5812881013609903E-2</v>
      </c>
      <c r="AB79">
        <v>3.5549381686236899E-2</v>
      </c>
      <c r="AD79">
        <f t="shared" si="25"/>
        <v>0.87375615026898112</v>
      </c>
      <c r="AE79">
        <f t="shared" si="26"/>
        <v>0.22192289111003238</v>
      </c>
      <c r="AF79">
        <f t="shared" si="27"/>
        <v>-0.8012946826670142</v>
      </c>
      <c r="AG79">
        <f t="shared" si="28"/>
        <v>-0.73745519570400653</v>
      </c>
      <c r="AH79">
        <f t="shared" si="29"/>
        <v>-1.1412692259390318</v>
      </c>
      <c r="AI79">
        <f t="shared" si="30"/>
        <v>-1.3463869014920111</v>
      </c>
      <c r="AJ79">
        <f t="shared" si="31"/>
        <v>-1.3445222517279727</v>
      </c>
      <c r="AK79">
        <f t="shared" si="32"/>
        <v>-1.3296733363359765</v>
      </c>
      <c r="AL79">
        <f t="shared" si="33"/>
        <v>-1.4550446650800353</v>
      </c>
      <c r="AM79">
        <f t="shared" si="34"/>
        <v>-1.8268748594419542</v>
      </c>
      <c r="AY79" s="77">
        <f t="shared" si="35"/>
        <v>-138264.76165160444</v>
      </c>
      <c r="BA79" s="77">
        <f t="shared" si="36"/>
        <v>-262840.22476898867</v>
      </c>
    </row>
    <row r="80" spans="1:53">
      <c r="A80" s="46">
        <v>44978</v>
      </c>
      <c r="B80">
        <v>147.691666</v>
      </c>
      <c r="C80">
        <v>33.477634000000002</v>
      </c>
      <c r="D80">
        <v>11.736751</v>
      </c>
      <c r="E80">
        <v>251.076584</v>
      </c>
      <c r="G80">
        <f t="shared" si="20"/>
        <v>2.8960266451323324E-3</v>
      </c>
      <c r="H80">
        <f t="shared" si="21"/>
        <v>-6.6629559305177999E-3</v>
      </c>
      <c r="I80">
        <f t="shared" si="22"/>
        <v>8.1956241552716413E-4</v>
      </c>
      <c r="J80">
        <f t="shared" si="23"/>
        <v>-4.590949827483759E-3</v>
      </c>
      <c r="P80" s="53">
        <f t="shared" si="24"/>
        <v>-7538.3166973420621</v>
      </c>
      <c r="R80" s="47">
        <v>44979</v>
      </c>
      <c r="S80">
        <v>5.1485759074239801E-2</v>
      </c>
      <c r="T80">
        <v>4.6671625155120001E-2</v>
      </c>
      <c r="U80">
        <v>4.2421819753074401E-2</v>
      </c>
      <c r="V80">
        <v>3.9921420102783899E-2</v>
      </c>
      <c r="W80">
        <v>3.8326795135955098E-2</v>
      </c>
      <c r="X80">
        <v>3.7282636010183598E-2</v>
      </c>
      <c r="Y80">
        <v>3.6569964482846301E-2</v>
      </c>
      <c r="Z80">
        <v>3.6054654828411303E-2</v>
      </c>
      <c r="AA80">
        <v>3.5667376547101899E-2</v>
      </c>
      <c r="AB80">
        <v>3.5366694200292703E-2</v>
      </c>
      <c r="AD80">
        <f t="shared" si="25"/>
        <v>-1.1046508716949788</v>
      </c>
      <c r="AE80">
        <f t="shared" si="26"/>
        <v>-1.2026172708300142</v>
      </c>
      <c r="AF80">
        <f t="shared" si="27"/>
        <v>-2.588100614247038</v>
      </c>
      <c r="AG80">
        <f t="shared" si="28"/>
        <v>-3.2671619677159676</v>
      </c>
      <c r="AH80">
        <f t="shared" si="29"/>
        <v>-3.6315381755079592</v>
      </c>
      <c r="AI80">
        <f t="shared" si="30"/>
        <v>-3.8615961423469485</v>
      </c>
      <c r="AJ80">
        <f t="shared" si="31"/>
        <v>-4.0500304309359914</v>
      </c>
      <c r="AK80">
        <f t="shared" si="32"/>
        <v>-4.2282892009430642</v>
      </c>
      <c r="AL80">
        <f t="shared" si="33"/>
        <v>-4.3825564717749756</v>
      </c>
      <c r="AM80">
        <f t="shared" si="34"/>
        <v>-4.4964017295040515</v>
      </c>
      <c r="AY80" s="77">
        <f t="shared" si="35"/>
        <v>-354009.92353894387</v>
      </c>
      <c r="BA80" s="77">
        <f t="shared" si="36"/>
        <v>-361548.24023628596</v>
      </c>
    </row>
    <row r="81" spans="1:53">
      <c r="A81" s="46">
        <v>44979</v>
      </c>
      <c r="B81">
        <v>148.11938499999999</v>
      </c>
      <c r="C81">
        <v>33.254573999999998</v>
      </c>
      <c r="D81">
        <v>11.746370000000001</v>
      </c>
      <c r="E81">
        <v>249.92390399999999</v>
      </c>
      <c r="G81">
        <f t="shared" si="20"/>
        <v>3.2905618666998482E-3</v>
      </c>
      <c r="H81">
        <f t="shared" si="21"/>
        <v>-8.7479695274406133E-4</v>
      </c>
      <c r="I81">
        <f t="shared" si="22"/>
        <v>-1.1465925217748141E-2</v>
      </c>
      <c r="J81">
        <f t="shared" si="23"/>
        <v>1.2961709336934746E-2</v>
      </c>
      <c r="P81" s="53">
        <f t="shared" si="24"/>
        <v>3911.5490331423916</v>
      </c>
      <c r="R81" s="47">
        <v>44980</v>
      </c>
      <c r="S81">
        <v>5.1375293987070303E-2</v>
      </c>
      <c r="T81">
        <v>4.6551363428037E-2</v>
      </c>
      <c r="U81">
        <v>4.2163009691649697E-2</v>
      </c>
      <c r="V81">
        <v>3.9594703906012302E-2</v>
      </c>
      <c r="W81">
        <v>3.7963641318404302E-2</v>
      </c>
      <c r="X81">
        <v>3.6896476395948903E-2</v>
      </c>
      <c r="Y81">
        <v>3.6164961439752702E-2</v>
      </c>
      <c r="Z81">
        <v>3.5631825908316997E-2</v>
      </c>
      <c r="AA81">
        <v>3.5229120899924402E-2</v>
      </c>
      <c r="AB81">
        <v>3.4917054027342298E-2</v>
      </c>
      <c r="AD81">
        <f t="shared" si="25"/>
        <v>4.736214395350963</v>
      </c>
      <c r="AE81">
        <f t="shared" si="26"/>
        <v>11.972405693278024</v>
      </c>
      <c r="AF81">
        <f t="shared" si="27"/>
        <v>13.035095211652997</v>
      </c>
      <c r="AG81">
        <f t="shared" si="28"/>
        <v>11.984393123105965</v>
      </c>
      <c r="AH81">
        <f t="shared" si="29"/>
        <v>10.57539306571001</v>
      </c>
      <c r="AI81">
        <f t="shared" si="30"/>
        <v>9.4283237923509926</v>
      </c>
      <c r="AJ81">
        <f t="shared" si="31"/>
        <v>8.5053661441799466</v>
      </c>
      <c r="AK81">
        <f t="shared" si="32"/>
        <v>7.7017213755270486</v>
      </c>
      <c r="AL81">
        <f t="shared" si="33"/>
        <v>7.03239018755096</v>
      </c>
      <c r="AM81">
        <f t="shared" si="34"/>
        <v>6.5244433585760069</v>
      </c>
      <c r="AY81" s="77">
        <f t="shared" si="35"/>
        <v>570595.71108568204</v>
      </c>
      <c r="BA81" s="77">
        <f t="shared" si="36"/>
        <v>574507.26011882443</v>
      </c>
    </row>
    <row r="82" spans="1:53">
      <c r="A82" s="46">
        <v>44980</v>
      </c>
      <c r="B82">
        <v>148.60678100000001</v>
      </c>
      <c r="C82">
        <v>33.225482999999997</v>
      </c>
      <c r="D82">
        <v>11.611687</v>
      </c>
      <c r="E82">
        <v>253.16334499999999</v>
      </c>
      <c r="G82">
        <f t="shared" si="20"/>
        <v>-1.8005369485797673E-2</v>
      </c>
      <c r="H82">
        <f t="shared" si="21"/>
        <v>-1.4594821691530369E-3</v>
      </c>
      <c r="I82">
        <f t="shared" si="22"/>
        <v>-1.5741554177269856E-2</v>
      </c>
      <c r="J82">
        <f t="shared" si="23"/>
        <v>-2.178429108684754E-2</v>
      </c>
      <c r="P82" s="53">
        <f t="shared" si="24"/>
        <v>-56990.696919068112</v>
      </c>
      <c r="R82" s="47">
        <v>44981</v>
      </c>
      <c r="S82">
        <v>5.1848915426605399E-2</v>
      </c>
      <c r="T82">
        <v>4.7748603997364802E-2</v>
      </c>
      <c r="U82">
        <v>4.3466519212814997E-2</v>
      </c>
      <c r="V82">
        <v>4.0793143218322898E-2</v>
      </c>
      <c r="W82">
        <v>3.9021180624975303E-2</v>
      </c>
      <c r="X82">
        <v>3.7839308775184002E-2</v>
      </c>
      <c r="Y82">
        <v>3.7015498054170697E-2</v>
      </c>
      <c r="Z82">
        <v>3.6401998045869702E-2</v>
      </c>
      <c r="AA82">
        <v>3.5932359918679498E-2</v>
      </c>
      <c r="AB82">
        <v>3.5569498363199899E-2</v>
      </c>
      <c r="AD82">
        <f t="shared" si="25"/>
        <v>0.39204224146598132</v>
      </c>
      <c r="AE82">
        <f t="shared" si="26"/>
        <v>-0.85879742509301082</v>
      </c>
      <c r="AF82">
        <f t="shared" si="27"/>
        <v>-2.2691345354549504</v>
      </c>
      <c r="AG82">
        <f t="shared" si="28"/>
        <v>-3.1122466975209981</v>
      </c>
      <c r="AH82">
        <f t="shared" si="29"/>
        <v>-3.8486115410360511</v>
      </c>
      <c r="AI82">
        <f t="shared" si="30"/>
        <v>-3.8769756875130232</v>
      </c>
      <c r="AJ82">
        <f t="shared" si="31"/>
        <v>-3.5395489208469439</v>
      </c>
      <c r="AK82">
        <f t="shared" si="32"/>
        <v>-3.3096178803420502</v>
      </c>
      <c r="AL82">
        <f t="shared" si="33"/>
        <v>-2.9866471570889894</v>
      </c>
      <c r="AM82">
        <f t="shared" si="34"/>
        <v>-2.3260486364570094</v>
      </c>
      <c r="AY82" s="77">
        <f t="shared" si="35"/>
        <v>-200529.99309642322</v>
      </c>
      <c r="BA82" s="77">
        <f t="shared" si="36"/>
        <v>-257520.69001549133</v>
      </c>
    </row>
    <row r="83" spans="1:53">
      <c r="A83" s="46">
        <v>44981</v>
      </c>
      <c r="B83">
        <v>145.931061</v>
      </c>
      <c r="C83">
        <v>33.176991000000001</v>
      </c>
      <c r="D83">
        <v>11.428901</v>
      </c>
      <c r="E83">
        <v>247.64836099999999</v>
      </c>
      <c r="G83">
        <f t="shared" si="20"/>
        <v>8.2476135769342651E-3</v>
      </c>
      <c r="H83">
        <f t="shared" si="21"/>
        <v>0</v>
      </c>
      <c r="I83">
        <f t="shared" si="22"/>
        <v>1.515158806607908E-2</v>
      </c>
      <c r="J83">
        <f t="shared" si="23"/>
        <v>3.7717471507916489E-3</v>
      </c>
      <c r="P83" s="53">
        <f t="shared" si="24"/>
        <v>27170.948793804993</v>
      </c>
      <c r="R83" s="47">
        <v>44984</v>
      </c>
      <c r="S83">
        <v>5.1888119650751997E-2</v>
      </c>
      <c r="T83">
        <v>4.7662724254855501E-2</v>
      </c>
      <c r="U83">
        <v>4.3239605759269502E-2</v>
      </c>
      <c r="V83">
        <v>4.0481918548570799E-2</v>
      </c>
      <c r="W83">
        <v>3.8636319470871698E-2</v>
      </c>
      <c r="X83">
        <v>3.74516112064327E-2</v>
      </c>
      <c r="Y83">
        <v>3.6661543162086002E-2</v>
      </c>
      <c r="Z83">
        <v>3.6071036257835497E-2</v>
      </c>
      <c r="AA83">
        <v>3.5633695202970599E-2</v>
      </c>
      <c r="AB83">
        <v>3.5336893499554198E-2</v>
      </c>
      <c r="AD83">
        <f t="shared" si="25"/>
        <v>-7.5741526608941179E-2</v>
      </c>
      <c r="AE83">
        <f t="shared" si="26"/>
        <v>0.61917253447098253</v>
      </c>
      <c r="AF83">
        <f t="shared" si="27"/>
        <v>0.25280173393794902</v>
      </c>
      <c r="AG83">
        <f t="shared" si="28"/>
        <v>-0.11613272589597323</v>
      </c>
      <c r="AH83">
        <f t="shared" si="29"/>
        <v>-9.2998220584949998E-2</v>
      </c>
      <c r="AI83">
        <f t="shared" si="30"/>
        <v>-0.31783550702199626</v>
      </c>
      <c r="AJ83">
        <f t="shared" si="31"/>
        <v>-0.57572686652303251</v>
      </c>
      <c r="AK83">
        <f t="shared" si="32"/>
        <v>-0.6395092660449464</v>
      </c>
      <c r="AL83">
        <f t="shared" si="33"/>
        <v>-0.55606289201697023</v>
      </c>
      <c r="AM83">
        <f t="shared" si="34"/>
        <v>-0.39989128320698508</v>
      </c>
      <c r="AY83" s="77">
        <f t="shared" si="35"/>
        <v>-31220.442744139556</v>
      </c>
      <c r="BA83" s="77">
        <f t="shared" si="36"/>
        <v>-4049.4939503345631</v>
      </c>
    </row>
    <row r="84" spans="1:53">
      <c r="A84" s="46">
        <v>44984</v>
      </c>
      <c r="B84">
        <v>147.13464400000001</v>
      </c>
      <c r="C84">
        <v>33.176991000000001</v>
      </c>
      <c r="D84">
        <v>11.602067</v>
      </c>
      <c r="E84">
        <v>248.58242799999999</v>
      </c>
      <c r="G84">
        <f t="shared" si="20"/>
        <v>-3.4478215749106367E-3</v>
      </c>
      <c r="H84">
        <f t="shared" si="21"/>
        <v>2.6307388756261485E-3</v>
      </c>
      <c r="I84">
        <f t="shared" si="22"/>
        <v>8.2916259663035063E-4</v>
      </c>
      <c r="J84">
        <f t="shared" si="23"/>
        <v>-2.9581817424360057E-3</v>
      </c>
      <c r="P84" s="53">
        <f t="shared" si="24"/>
        <v>-2946.1018450901429</v>
      </c>
      <c r="R84" s="47">
        <v>44985</v>
      </c>
      <c r="S84">
        <v>5.1880545498091103E-2</v>
      </c>
      <c r="T84">
        <v>4.77246415083026E-2</v>
      </c>
      <c r="U84">
        <v>4.3264885932663297E-2</v>
      </c>
      <c r="V84">
        <v>4.0470305275981201E-2</v>
      </c>
      <c r="W84">
        <v>3.8627019648813203E-2</v>
      </c>
      <c r="X84">
        <v>3.74198276557305E-2</v>
      </c>
      <c r="Y84">
        <v>3.6603970475433699E-2</v>
      </c>
      <c r="Z84">
        <v>3.6007085331231002E-2</v>
      </c>
      <c r="AA84">
        <v>3.5578088913768902E-2</v>
      </c>
      <c r="AB84">
        <v>3.5296904371233499E-2</v>
      </c>
      <c r="AD84">
        <f t="shared" si="25"/>
        <v>4.8535971989509958</v>
      </c>
      <c r="AE84">
        <f t="shared" si="26"/>
        <v>8.0767698571759805</v>
      </c>
      <c r="AF84">
        <f t="shared" si="27"/>
        <v>9.2280674719930076</v>
      </c>
      <c r="AG84">
        <f t="shared" si="28"/>
        <v>9.6608741253519792</v>
      </c>
      <c r="AH84">
        <f t="shared" si="29"/>
        <v>9.1379799337969878</v>
      </c>
      <c r="AI84">
        <f t="shared" si="30"/>
        <v>9.1166773830900212</v>
      </c>
      <c r="AJ84">
        <f t="shared" si="31"/>
        <v>9.2287901965060204</v>
      </c>
      <c r="AK84">
        <f t="shared" si="32"/>
        <v>9.1076893751709793</v>
      </c>
      <c r="AL84">
        <f t="shared" si="33"/>
        <v>8.7447370071210013</v>
      </c>
      <c r="AM84">
        <f t="shared" si="34"/>
        <v>8.2309913338469993</v>
      </c>
      <c r="AY84" s="77">
        <f t="shared" si="35"/>
        <v>680936.60578705661</v>
      </c>
      <c r="BA84" s="77">
        <f t="shared" si="36"/>
        <v>677990.50394196645</v>
      </c>
    </row>
    <row r="85" spans="1:53">
      <c r="A85" s="46">
        <v>44985</v>
      </c>
      <c r="B85">
        <v>146.62735000000001</v>
      </c>
      <c r="C85">
        <v>33.264271000000001</v>
      </c>
      <c r="D85">
        <v>11.611687</v>
      </c>
      <c r="E85">
        <v>247.84707599999999</v>
      </c>
      <c r="G85">
        <f t="shared" si="20"/>
        <v>-1.42459916243457E-2</v>
      </c>
      <c r="H85">
        <f t="shared" si="21"/>
        <v>-4.6646745993621508E-3</v>
      </c>
      <c r="I85">
        <f t="shared" si="22"/>
        <v>2.0712494231027945E-2</v>
      </c>
      <c r="J85">
        <f t="shared" si="23"/>
        <v>-1.2629267411651823E-2</v>
      </c>
      <c r="P85" s="53">
        <f t="shared" si="24"/>
        <v>-10827.439404331728</v>
      </c>
      <c r="R85" s="47">
        <v>44986</v>
      </c>
      <c r="S85">
        <v>5.2365905217986203E-2</v>
      </c>
      <c r="T85">
        <v>4.8532318494020198E-2</v>
      </c>
      <c r="U85">
        <v>4.4187692679862597E-2</v>
      </c>
      <c r="V85">
        <v>4.1436392688516399E-2</v>
      </c>
      <c r="W85">
        <v>3.9540817642192902E-2</v>
      </c>
      <c r="X85">
        <v>3.8331495394039503E-2</v>
      </c>
      <c r="Y85">
        <v>3.7526849495084301E-2</v>
      </c>
      <c r="Z85">
        <v>3.69178542687481E-2</v>
      </c>
      <c r="AA85">
        <v>3.6452562614481002E-2</v>
      </c>
      <c r="AB85">
        <v>3.6120003504618199E-2</v>
      </c>
      <c r="AD85">
        <f t="shared" si="25"/>
        <v>-1.4011768297180622</v>
      </c>
      <c r="AE85">
        <f t="shared" si="26"/>
        <v>1.4609375975160184</v>
      </c>
      <c r="AF85">
        <f t="shared" si="27"/>
        <v>3.9625382902530593</v>
      </c>
      <c r="AG85">
        <f t="shared" si="28"/>
        <v>5.2751959711869887</v>
      </c>
      <c r="AH85">
        <f t="shared" si="29"/>
        <v>6.5028090514469836</v>
      </c>
      <c r="AI85">
        <f t="shared" si="30"/>
        <v>6.9102451183000042</v>
      </c>
      <c r="AJ85">
        <f t="shared" si="31"/>
        <v>6.920525544373973</v>
      </c>
      <c r="AK85">
        <f t="shared" si="32"/>
        <v>6.9924463020960141</v>
      </c>
      <c r="AL85">
        <f t="shared" si="33"/>
        <v>7.1067948182979706</v>
      </c>
      <c r="AM85">
        <f t="shared" si="34"/>
        <v>7.1787007647439864</v>
      </c>
      <c r="AY85" s="77">
        <f t="shared" si="35"/>
        <v>567944.34653519909</v>
      </c>
      <c r="BA85" s="77">
        <f t="shared" si="36"/>
        <v>557116.90713086736</v>
      </c>
    </row>
    <row r="86" spans="1:53">
      <c r="A86" s="46">
        <v>44986</v>
      </c>
      <c r="B86">
        <v>144.538498</v>
      </c>
      <c r="C86">
        <v>33.109104000000002</v>
      </c>
      <c r="D86">
        <v>11.852194000000001</v>
      </c>
      <c r="E86">
        <v>244.716949</v>
      </c>
      <c r="G86">
        <f t="shared" si="20"/>
        <v>4.1291213639149671E-3</v>
      </c>
      <c r="H86">
        <f t="shared" si="21"/>
        <v>-1.2676875822432598E-2</v>
      </c>
      <c r="I86">
        <f t="shared" si="22"/>
        <v>1.8668864178227107E-2</v>
      </c>
      <c r="J86">
        <f t="shared" si="23"/>
        <v>1.9653232110212304E-2</v>
      </c>
      <c r="P86" s="53">
        <f t="shared" si="24"/>
        <v>29774.341829921785</v>
      </c>
      <c r="R86" s="47">
        <v>44987</v>
      </c>
      <c r="S86">
        <v>5.2225787535014397E-2</v>
      </c>
      <c r="T86">
        <v>4.8678412253771799E-2</v>
      </c>
      <c r="U86">
        <v>4.4583946508887903E-2</v>
      </c>
      <c r="V86">
        <v>4.1963912285635098E-2</v>
      </c>
      <c r="W86">
        <v>4.01910985473376E-2</v>
      </c>
      <c r="X86">
        <v>3.9022519905869503E-2</v>
      </c>
      <c r="Y86">
        <v>3.8218902049521698E-2</v>
      </c>
      <c r="Z86">
        <v>3.7617098898957702E-2</v>
      </c>
      <c r="AA86">
        <v>3.7163242096310799E-2</v>
      </c>
      <c r="AB86">
        <v>3.6837873581092598E-2</v>
      </c>
      <c r="AD86">
        <f t="shared" si="25"/>
        <v>-0.34973772330096353</v>
      </c>
      <c r="AE86">
        <f t="shared" si="26"/>
        <v>-4.4072151033380109</v>
      </c>
      <c r="AF86">
        <f t="shared" si="27"/>
        <v>-5.8314695241270389</v>
      </c>
      <c r="AG86">
        <f t="shared" si="28"/>
        <v>-6.7395339814189938</v>
      </c>
      <c r="AH86">
        <f t="shared" si="29"/>
        <v>-7.3323831312720191</v>
      </c>
      <c r="AI86">
        <f t="shared" si="30"/>
        <v>-7.8086126284020176</v>
      </c>
      <c r="AJ86">
        <f t="shared" si="31"/>
        <v>-8.274453332257</v>
      </c>
      <c r="AK86">
        <f t="shared" si="32"/>
        <v>-8.7053907287570205</v>
      </c>
      <c r="AL86">
        <f t="shared" si="33"/>
        <v>-9.1264709227299736</v>
      </c>
      <c r="AM86">
        <f t="shared" si="34"/>
        <v>-9.5601952177759575</v>
      </c>
      <c r="AY86" s="77">
        <f t="shared" si="35"/>
        <v>-750052.31439392269</v>
      </c>
      <c r="BA86" s="77">
        <f t="shared" si="36"/>
        <v>-720277.97256400087</v>
      </c>
    </row>
    <row r="87" spans="1:53">
      <c r="A87" s="46">
        <v>44987</v>
      </c>
      <c r="B87">
        <v>145.13531499999999</v>
      </c>
      <c r="C87">
        <v>32.689383999999997</v>
      </c>
      <c r="D87">
        <v>12.073461</v>
      </c>
      <c r="E87">
        <v>249.52642800000001</v>
      </c>
      <c r="G87">
        <f t="shared" si="20"/>
        <v>3.5090143291451881E-2</v>
      </c>
      <c r="H87">
        <f t="shared" si="21"/>
        <v>2.0005913846525836E-2</v>
      </c>
      <c r="I87">
        <f t="shared" si="22"/>
        <v>4.2230972543829903E-2</v>
      </c>
      <c r="J87">
        <f t="shared" si="23"/>
        <v>1.6646036386975371E-2</v>
      </c>
      <c r="P87" s="53">
        <f t="shared" si="24"/>
        <v>113973.06606878299</v>
      </c>
      <c r="R87" s="47">
        <v>44988</v>
      </c>
      <c r="S87">
        <v>5.21908137626843E-2</v>
      </c>
      <c r="T87">
        <v>4.8237690743437998E-2</v>
      </c>
      <c r="U87">
        <v>4.4000799556475199E-2</v>
      </c>
      <c r="V87">
        <v>4.1289958887493199E-2</v>
      </c>
      <c r="W87">
        <v>3.9457860234210398E-2</v>
      </c>
      <c r="X87">
        <v>3.8241658643029301E-2</v>
      </c>
      <c r="Y87">
        <v>3.7391456716295998E-2</v>
      </c>
      <c r="Z87">
        <v>3.6746559826082E-2</v>
      </c>
      <c r="AA87">
        <v>3.6250595004037801E-2</v>
      </c>
      <c r="AB87">
        <v>3.5881854059315002E-2</v>
      </c>
      <c r="AD87">
        <f t="shared" si="25"/>
        <v>2.8403114421599733</v>
      </c>
      <c r="AE87">
        <f t="shared" si="26"/>
        <v>1.5402083946480101</v>
      </c>
      <c r="AF87">
        <f t="shared" si="27"/>
        <v>0.8731525160880077</v>
      </c>
      <c r="AG87">
        <f t="shared" si="28"/>
        <v>0.49582162426002607</v>
      </c>
      <c r="AH87">
        <f t="shared" si="29"/>
        <v>0.15360571073701201</v>
      </c>
      <c r="AI87">
        <f t="shared" si="30"/>
        <v>-5.083000637104429E-2</v>
      </c>
      <c r="AJ87">
        <f t="shared" si="31"/>
        <v>-6.1945056452003544E-2</v>
      </c>
      <c r="AK87">
        <f t="shared" si="32"/>
        <v>0.12188341885099874</v>
      </c>
      <c r="AL87">
        <f t="shared" si="33"/>
        <v>0.38347875224997718</v>
      </c>
      <c r="AM87">
        <f t="shared" si="34"/>
        <v>0.61861032962601259</v>
      </c>
      <c r="AY87" s="77">
        <f t="shared" si="35"/>
        <v>46760.969409599289</v>
      </c>
      <c r="BA87" s="77">
        <f t="shared" si="36"/>
        <v>160734.03547838228</v>
      </c>
    </row>
    <row r="88" spans="1:53">
      <c r="A88" s="46">
        <v>44988</v>
      </c>
      <c r="B88">
        <v>150.22813400000001</v>
      </c>
      <c r="C88">
        <v>33.343364999999999</v>
      </c>
      <c r="D88">
        <v>12.583335</v>
      </c>
      <c r="E88">
        <v>253.68005400000001</v>
      </c>
      <c r="G88">
        <f t="shared" si="20"/>
        <v>1.8539310353145932E-2</v>
      </c>
      <c r="H88">
        <f t="shared" si="21"/>
        <v>-2.0491333133294543E-3</v>
      </c>
      <c r="I88">
        <f t="shared" si="22"/>
        <v>-7.645270510560076E-3</v>
      </c>
      <c r="J88">
        <f t="shared" si="23"/>
        <v>6.1891070079951316E-3</v>
      </c>
      <c r="P88" s="53">
        <f t="shared" si="24"/>
        <v>15034.013537251532</v>
      </c>
      <c r="R88" s="47">
        <v>44991</v>
      </c>
      <c r="S88">
        <v>5.2474844906900298E-2</v>
      </c>
      <c r="T88">
        <v>4.8391711582902799E-2</v>
      </c>
      <c r="U88">
        <v>4.4088114808084E-2</v>
      </c>
      <c r="V88">
        <v>4.1339541049919201E-2</v>
      </c>
      <c r="W88">
        <v>3.94732208052841E-2</v>
      </c>
      <c r="X88">
        <v>3.8236575642392197E-2</v>
      </c>
      <c r="Y88">
        <v>3.7385262210650798E-2</v>
      </c>
      <c r="Z88">
        <v>3.6758748167967099E-2</v>
      </c>
      <c r="AA88">
        <v>3.6288942879262799E-2</v>
      </c>
      <c r="AB88">
        <v>3.5943715092277603E-2</v>
      </c>
      <c r="AD88">
        <f t="shared" si="25"/>
        <v>15.457641388377032</v>
      </c>
      <c r="AE88">
        <f t="shared" si="26"/>
        <v>12.607559514333024</v>
      </c>
      <c r="AF88">
        <f t="shared" si="27"/>
        <v>9.3140578277550041</v>
      </c>
      <c r="AG88">
        <f t="shared" si="28"/>
        <v>6.2332619190959972</v>
      </c>
      <c r="AH88">
        <f t="shared" si="29"/>
        <v>3.7932652177889716</v>
      </c>
      <c r="AI88">
        <f t="shared" si="30"/>
        <v>1.8798507848070272</v>
      </c>
      <c r="AJ88">
        <f t="shared" si="31"/>
        <v>0.47044901311299459</v>
      </c>
      <c r="AK88">
        <f t="shared" si="32"/>
        <v>-0.44418816644797854</v>
      </c>
      <c r="AL88">
        <f t="shared" si="33"/>
        <v>-1.0544342647370031</v>
      </c>
      <c r="AM88">
        <f t="shared" si="34"/>
        <v>-1.5167454545170211</v>
      </c>
      <c r="AY88" s="77">
        <f t="shared" si="35"/>
        <v>-59648.195083731727</v>
      </c>
      <c r="BA88" s="77">
        <f t="shared" si="36"/>
        <v>-44614.181546480191</v>
      </c>
    </row>
    <row r="89" spans="1:53">
      <c r="A89" s="46">
        <v>44991</v>
      </c>
      <c r="B89">
        <v>153.01326</v>
      </c>
      <c r="C89">
        <v>33.275039999999997</v>
      </c>
      <c r="D89">
        <v>12.487132000000001</v>
      </c>
      <c r="E89">
        <v>255.25010700000001</v>
      </c>
      <c r="G89">
        <f t="shared" si="20"/>
        <v>-1.4496390704962447E-2</v>
      </c>
      <c r="H89">
        <f t="shared" si="21"/>
        <v>-3.1974176439757751E-2</v>
      </c>
      <c r="I89">
        <f t="shared" si="22"/>
        <v>-1.1556216431443223E-2</v>
      </c>
      <c r="J89">
        <f t="shared" si="23"/>
        <v>-1.0589029841229447E-2</v>
      </c>
      <c r="P89" s="53">
        <f t="shared" si="24"/>
        <v>-68615.81341739287</v>
      </c>
      <c r="R89" s="47">
        <v>44992</v>
      </c>
      <c r="S89">
        <v>5.4020609045738001E-2</v>
      </c>
      <c r="T89">
        <v>4.9652467534336102E-2</v>
      </c>
      <c r="U89">
        <v>4.5019520590859501E-2</v>
      </c>
      <c r="V89">
        <v>4.1962867241828801E-2</v>
      </c>
      <c r="W89">
        <v>3.9852547327062997E-2</v>
      </c>
      <c r="X89">
        <v>3.84245607208729E-2</v>
      </c>
      <c r="Y89">
        <v>3.7432307111962097E-2</v>
      </c>
      <c r="Z89">
        <v>3.6714329351322302E-2</v>
      </c>
      <c r="AA89">
        <v>3.6183499452789099E-2</v>
      </c>
      <c r="AB89">
        <v>3.5792040546825901E-2</v>
      </c>
      <c r="AD89">
        <f t="shared" si="25"/>
        <v>4.404354769112981</v>
      </c>
      <c r="AE89">
        <f t="shared" si="26"/>
        <v>2.8958769077749857</v>
      </c>
      <c r="AF89">
        <f t="shared" si="27"/>
        <v>1.6119378318679711</v>
      </c>
      <c r="AG89">
        <f t="shared" si="28"/>
        <v>1.4754673514939809</v>
      </c>
      <c r="AH89">
        <f t="shared" si="29"/>
        <v>1.1763495993590001</v>
      </c>
      <c r="AI89">
        <f t="shared" si="30"/>
        <v>0.5030979284600251</v>
      </c>
      <c r="AJ89">
        <f t="shared" si="31"/>
        <v>-2.5207363341939182E-2</v>
      </c>
      <c r="AK89">
        <f t="shared" si="32"/>
        <v>-0.1285676533729907</v>
      </c>
      <c r="AL89">
        <f t="shared" si="33"/>
        <v>-4.4798884369992575E-2</v>
      </c>
      <c r="AM89">
        <f t="shared" si="34"/>
        <v>-1.4691749021036871E-2</v>
      </c>
      <c r="AY89" s="77">
        <f t="shared" si="35"/>
        <v>9313.627250221276</v>
      </c>
      <c r="BA89" s="77">
        <f t="shared" si="36"/>
        <v>-59302.186167171596</v>
      </c>
    </row>
    <row r="90" spans="1:53">
      <c r="A90" s="46">
        <v>44992</v>
      </c>
      <c r="B90">
        <v>150.79512</v>
      </c>
      <c r="C90">
        <v>32.211098</v>
      </c>
      <c r="D90">
        <v>12.342828000000001</v>
      </c>
      <c r="E90">
        <v>252.547256</v>
      </c>
      <c r="G90">
        <f t="shared" si="20"/>
        <v>8.3772273267199715E-3</v>
      </c>
      <c r="H90">
        <f t="shared" si="21"/>
        <v>-1.3333292767604421E-2</v>
      </c>
      <c r="I90">
        <f t="shared" si="22"/>
        <v>1.1691323900810957E-2</v>
      </c>
      <c r="J90">
        <f t="shared" si="23"/>
        <v>-1.7706547561935349E-3</v>
      </c>
      <c r="P90" s="53">
        <f t="shared" si="24"/>
        <v>4964.6037037329716</v>
      </c>
      <c r="R90" s="47">
        <v>44993</v>
      </c>
      <c r="S90">
        <v>5.4461044522649299E-2</v>
      </c>
      <c r="T90">
        <v>4.99420552251136E-2</v>
      </c>
      <c r="U90">
        <v>4.5180714374046298E-2</v>
      </c>
      <c r="V90">
        <v>4.2110413976978199E-2</v>
      </c>
      <c r="W90">
        <v>3.9970182286998897E-2</v>
      </c>
      <c r="X90">
        <v>3.8474870513718902E-2</v>
      </c>
      <c r="Y90">
        <v>3.7429786375627903E-2</v>
      </c>
      <c r="Z90">
        <v>3.6701472585985002E-2</v>
      </c>
      <c r="AA90">
        <v>3.61790195643521E-2</v>
      </c>
      <c r="AB90">
        <v>3.5790571371923798E-2</v>
      </c>
      <c r="AD90">
        <f t="shared" si="25"/>
        <v>-9.3123117748009765</v>
      </c>
      <c r="AE90">
        <f t="shared" si="26"/>
        <v>-15.547230612696014</v>
      </c>
      <c r="AF90">
        <f t="shared" si="27"/>
        <v>-15.255221072861952</v>
      </c>
      <c r="AG90">
        <f t="shared" si="28"/>
        <v>-12.937175601425988</v>
      </c>
      <c r="AH90">
        <f t="shared" si="29"/>
        <v>-10.397015290226976</v>
      </c>
      <c r="AI90">
        <f t="shared" si="30"/>
        <v>-8.536773699645007</v>
      </c>
      <c r="AJ90">
        <f t="shared" si="31"/>
        <v>-6.9861408072780655</v>
      </c>
      <c r="AK90">
        <f t="shared" si="32"/>
        <v>-5.4246191140090021</v>
      </c>
      <c r="AL90">
        <f t="shared" si="33"/>
        <v>-4.0579955067029942</v>
      </c>
      <c r="AM90">
        <f t="shared" si="34"/>
        <v>-3.1134346938239963</v>
      </c>
      <c r="AY90" s="77">
        <f t="shared" si="35"/>
        <v>-331798.11018532526</v>
      </c>
      <c r="BA90" s="77">
        <f t="shared" si="36"/>
        <v>-326833.50648159231</v>
      </c>
    </row>
    <row r="91" spans="1:53">
      <c r="A91" s="46">
        <v>44993</v>
      </c>
      <c r="B91">
        <v>152.05836500000001</v>
      </c>
      <c r="C91">
        <v>31.781618000000002</v>
      </c>
      <c r="D91">
        <v>12.487132000000001</v>
      </c>
      <c r="E91">
        <v>252.10008199999999</v>
      </c>
      <c r="G91">
        <f t="shared" si="20"/>
        <v>-1.4914661222353631E-2</v>
      </c>
      <c r="H91">
        <f t="shared" si="21"/>
        <v>-6.2039320968491962E-2</v>
      </c>
      <c r="I91">
        <f t="shared" si="22"/>
        <v>-4.0832034129214101E-2</v>
      </c>
      <c r="J91">
        <f t="shared" si="23"/>
        <v>-5.4394111621113295E-3</v>
      </c>
      <c r="P91" s="53">
        <f t="shared" si="24"/>
        <v>-123225.42748217101</v>
      </c>
      <c r="R91" s="47">
        <v>44994</v>
      </c>
      <c r="S91">
        <v>5.3529813345169201E-2</v>
      </c>
      <c r="T91">
        <v>4.8387332163843999E-2</v>
      </c>
      <c r="U91">
        <v>4.3655192266760103E-2</v>
      </c>
      <c r="V91">
        <v>4.08166964168356E-2</v>
      </c>
      <c r="W91">
        <v>3.8930480757976199E-2</v>
      </c>
      <c r="X91">
        <v>3.7621193143754401E-2</v>
      </c>
      <c r="Y91">
        <v>3.6731172294900097E-2</v>
      </c>
      <c r="Z91">
        <v>3.6159010674584102E-2</v>
      </c>
      <c r="AA91">
        <v>3.57732200136818E-2</v>
      </c>
      <c r="AB91">
        <v>3.5479227902541398E-2</v>
      </c>
      <c r="AD91">
        <f t="shared" si="25"/>
        <v>-32.082787179547047</v>
      </c>
      <c r="AE91">
        <f t="shared" si="26"/>
        <v>-36.93750744434697</v>
      </c>
      <c r="AF91">
        <f t="shared" si="27"/>
        <v>-31.267265154924992</v>
      </c>
      <c r="AG91">
        <f t="shared" si="28"/>
        <v>-28.689290477433016</v>
      </c>
      <c r="AH91">
        <f t="shared" si="29"/>
        <v>-27.219924112866988</v>
      </c>
      <c r="AI91">
        <f t="shared" si="30"/>
        <v>-25.206269565925048</v>
      </c>
      <c r="AJ91">
        <f t="shared" si="31"/>
        <v>-23.550550186896004</v>
      </c>
      <c r="AK91">
        <f t="shared" si="32"/>
        <v>-22.91052511877799</v>
      </c>
      <c r="AL91">
        <f t="shared" si="33"/>
        <v>-22.784367209840035</v>
      </c>
      <c r="AM91">
        <f t="shared" si="34"/>
        <v>-22.66040116535299</v>
      </c>
      <c r="AY91" s="77">
        <f t="shared" si="35"/>
        <v>-1893993.3030443175</v>
      </c>
      <c r="BA91" s="77">
        <f t="shared" si="36"/>
        <v>-2017218.7305264885</v>
      </c>
    </row>
    <row r="92" spans="1:53">
      <c r="A92" s="46">
        <v>44994</v>
      </c>
      <c r="B92">
        <v>149.79046600000001</v>
      </c>
      <c r="C92">
        <v>29.809908</v>
      </c>
      <c r="D92">
        <v>11.977257</v>
      </c>
      <c r="E92">
        <v>250.72880599999999</v>
      </c>
      <c r="G92">
        <f t="shared" si="20"/>
        <v>-1.3878840593232522E-2</v>
      </c>
      <c r="H92">
        <f t="shared" si="21"/>
        <v>-8.8409531488657933E-3</v>
      </c>
      <c r="I92">
        <f t="shared" si="22"/>
        <v>-2.8112363289858333E-2</v>
      </c>
      <c r="J92">
        <f t="shared" si="23"/>
        <v>-1.4782896545201818E-2</v>
      </c>
      <c r="P92" s="53">
        <f t="shared" si="24"/>
        <v>-65615.053577158469</v>
      </c>
      <c r="R92" s="47">
        <v>44995</v>
      </c>
      <c r="S92">
        <v>5.0321534627214497E-2</v>
      </c>
      <c r="T92">
        <v>4.4693581419409302E-2</v>
      </c>
      <c r="U92">
        <v>4.0528465751267603E-2</v>
      </c>
      <c r="V92">
        <v>3.7947767369092299E-2</v>
      </c>
      <c r="W92">
        <v>3.6208488346689501E-2</v>
      </c>
      <c r="X92">
        <v>3.5100566187161897E-2</v>
      </c>
      <c r="Y92">
        <v>3.4376117276210497E-2</v>
      </c>
      <c r="Z92">
        <v>3.3867958162706303E-2</v>
      </c>
      <c r="AA92">
        <v>3.3494783292697797E-2</v>
      </c>
      <c r="AB92">
        <v>3.3213187786006099E-2</v>
      </c>
      <c r="AD92">
        <f t="shared" si="25"/>
        <v>-74.982605376484955</v>
      </c>
      <c r="AE92">
        <f t="shared" si="26"/>
        <v>-61.64489295000304</v>
      </c>
      <c r="AF92">
        <f t="shared" si="27"/>
        <v>-42.688697682247003</v>
      </c>
      <c r="AG92">
        <f t="shared" si="28"/>
        <v>-34.232366098612964</v>
      </c>
      <c r="AH92">
        <f t="shared" si="29"/>
        <v>-27.173710715083025</v>
      </c>
      <c r="AI92">
        <f t="shared" si="30"/>
        <v>-21.868789909467999</v>
      </c>
      <c r="AJ92">
        <f t="shared" si="31"/>
        <v>-19.077175318264956</v>
      </c>
      <c r="AK92">
        <f t="shared" si="32"/>
        <v>-17.952551648568043</v>
      </c>
      <c r="AL92">
        <f t="shared" si="33"/>
        <v>-17.465094040539988</v>
      </c>
      <c r="AM92">
        <f t="shared" si="34"/>
        <v>-16.683071111925976</v>
      </c>
      <c r="AY92" s="77">
        <f t="shared" si="35"/>
        <v>-1507771.3651041328</v>
      </c>
      <c r="BA92" s="77">
        <f t="shared" si="36"/>
        <v>-1573386.4186812912</v>
      </c>
    </row>
    <row r="93" spans="1:53">
      <c r="A93" s="46">
        <v>44995</v>
      </c>
      <c r="B93">
        <v>147.71154799999999</v>
      </c>
      <c r="C93">
        <v>29.54636</v>
      </c>
      <c r="D93">
        <v>11.640548000000001</v>
      </c>
      <c r="E93">
        <v>247.02230800000001</v>
      </c>
      <c r="G93">
        <f t="shared" si="20"/>
        <v>1.3266153029551919E-2</v>
      </c>
      <c r="H93">
        <f t="shared" si="21"/>
        <v>-5.8143270440081385E-2</v>
      </c>
      <c r="I93">
        <f t="shared" si="22"/>
        <v>-5.7851228309869773E-3</v>
      </c>
      <c r="J93">
        <f t="shared" si="23"/>
        <v>2.1440925894028906E-2</v>
      </c>
      <c r="P93" s="53">
        <f t="shared" si="24"/>
        <v>-29221.314347487532</v>
      </c>
      <c r="R93" s="47">
        <v>44998</v>
      </c>
      <c r="S93">
        <v>4.2823274089566002E-2</v>
      </c>
      <c r="T93">
        <v>3.8529092124408998E-2</v>
      </c>
      <c r="U93">
        <v>3.6259595983042903E-2</v>
      </c>
      <c r="V93">
        <v>3.4524530759231002E-2</v>
      </c>
      <c r="W93">
        <v>3.3491117275181198E-2</v>
      </c>
      <c r="X93">
        <v>3.2913687196215097E-2</v>
      </c>
      <c r="Y93">
        <v>3.2468399744384001E-2</v>
      </c>
      <c r="Z93">
        <v>3.2072702997849499E-2</v>
      </c>
      <c r="AA93">
        <v>3.1748273888643798E-2</v>
      </c>
      <c r="AB93">
        <v>3.1544880674813501E-2</v>
      </c>
      <c r="AD93">
        <f t="shared" si="25"/>
        <v>20.659818768880012</v>
      </c>
      <c r="AE93">
        <f t="shared" si="26"/>
        <v>21.046880537627029</v>
      </c>
      <c r="AF93">
        <f t="shared" si="27"/>
        <v>18.202181223234</v>
      </c>
      <c r="AG93">
        <f t="shared" si="28"/>
        <v>16.796489837492963</v>
      </c>
      <c r="AH93">
        <f t="shared" si="29"/>
        <v>14.530056933923992</v>
      </c>
      <c r="AI93">
        <f t="shared" si="30"/>
        <v>13.129489490070062</v>
      </c>
      <c r="AJ93">
        <f t="shared" si="31"/>
        <v>12.977127635413963</v>
      </c>
      <c r="AK93">
        <f t="shared" si="32"/>
        <v>13.613837571807007</v>
      </c>
      <c r="AL93">
        <f t="shared" si="33"/>
        <v>14.448801885479993</v>
      </c>
      <c r="AM93">
        <f t="shared" si="34"/>
        <v>14.95039575744296</v>
      </c>
      <c r="AY93" s="77">
        <f t="shared" si="35"/>
        <v>1218030.5938992221</v>
      </c>
      <c r="BA93" s="77">
        <f t="shared" si="36"/>
        <v>1188809.2795517344</v>
      </c>
    </row>
    <row r="94" spans="1:53">
      <c r="A94" s="46">
        <v>44998</v>
      </c>
      <c r="B94">
        <v>149.67111199999999</v>
      </c>
      <c r="C94">
        <v>27.828437999999998</v>
      </c>
      <c r="D94">
        <v>11.573206000000001</v>
      </c>
      <c r="E94">
        <v>252.31869499999999</v>
      </c>
      <c r="G94">
        <f t="shared" si="20"/>
        <v>1.4089118279551505E-2</v>
      </c>
      <c r="H94">
        <f t="shared" si="21"/>
        <v>8.7687997436292076E-3</v>
      </c>
      <c r="I94">
        <f t="shared" si="22"/>
        <v>-8.3126490619799265E-3</v>
      </c>
      <c r="J94">
        <f t="shared" si="23"/>
        <v>2.7055827155415324E-2</v>
      </c>
      <c r="P94" s="53">
        <f t="shared" si="24"/>
        <v>41601.096116616114</v>
      </c>
      <c r="R94" s="47">
        <v>44999</v>
      </c>
      <c r="S94">
        <v>4.4889255966454003E-2</v>
      </c>
      <c r="T94">
        <v>4.0633780178171701E-2</v>
      </c>
      <c r="U94">
        <v>3.8079814105366303E-2</v>
      </c>
      <c r="V94">
        <v>3.6204179742980298E-2</v>
      </c>
      <c r="W94">
        <v>3.4944122968573597E-2</v>
      </c>
      <c r="X94">
        <v>3.4226636145222103E-2</v>
      </c>
      <c r="Y94">
        <v>3.3766112507925397E-2</v>
      </c>
      <c r="Z94">
        <v>3.34340867550302E-2</v>
      </c>
      <c r="AA94">
        <v>3.3193154077191797E-2</v>
      </c>
      <c r="AB94">
        <v>3.3039920250557797E-2</v>
      </c>
      <c r="AD94">
        <f t="shared" si="25"/>
        <v>-24.492007748924056</v>
      </c>
      <c r="AE94">
        <f t="shared" si="26"/>
        <v>-21.512148249897002</v>
      </c>
      <c r="AF94">
        <f t="shared" si="27"/>
        <v>-17.813589867535022</v>
      </c>
      <c r="AG94">
        <f t="shared" si="28"/>
        <v>-15.276143991796998</v>
      </c>
      <c r="AH94">
        <f t="shared" si="29"/>
        <v>-14.694270176005968</v>
      </c>
      <c r="AI94">
        <f t="shared" si="30"/>
        <v>-14.900503244428057</v>
      </c>
      <c r="AJ94">
        <f t="shared" si="31"/>
        <v>-14.388323073833003</v>
      </c>
      <c r="AK94">
        <f t="shared" si="32"/>
        <v>-13.460649416459983</v>
      </c>
      <c r="AL94">
        <f t="shared" si="33"/>
        <v>-12.374427655081968</v>
      </c>
      <c r="AM94">
        <f t="shared" si="34"/>
        <v>-11.334242290975959</v>
      </c>
      <c r="AY94" s="77">
        <f t="shared" si="35"/>
        <v>-975846.87210588041</v>
      </c>
      <c r="BA94" s="77">
        <f t="shared" si="36"/>
        <v>-934245.77598926425</v>
      </c>
    </row>
    <row r="95" spans="1:53">
      <c r="A95" s="46">
        <v>44999</v>
      </c>
      <c r="B95">
        <v>151.77984599999999</v>
      </c>
      <c r="C95">
        <v>28.07246</v>
      </c>
      <c r="D95">
        <v>11.477002000000001</v>
      </c>
      <c r="E95">
        <v>259.14538599999997</v>
      </c>
      <c r="G95">
        <f t="shared" si="20"/>
        <v>2.6214811154834372E-3</v>
      </c>
      <c r="H95">
        <f t="shared" si="21"/>
        <v>-9.3880621790893848E-3</v>
      </c>
      <c r="I95">
        <f t="shared" si="22"/>
        <v>-1.8440878549990658E-2</v>
      </c>
      <c r="J95">
        <f t="shared" si="23"/>
        <v>1.7830400422410131E-2</v>
      </c>
      <c r="P95" s="53">
        <f t="shared" si="24"/>
        <v>-7377.0591911864758</v>
      </c>
      <c r="R95" s="47">
        <v>45000</v>
      </c>
      <c r="S95">
        <v>4.2440055191561597E-2</v>
      </c>
      <c r="T95">
        <v>3.8482565353182001E-2</v>
      </c>
      <c r="U95">
        <v>3.62984551186128E-2</v>
      </c>
      <c r="V95">
        <v>3.4676565343800599E-2</v>
      </c>
      <c r="W95">
        <v>3.3474695950973E-2</v>
      </c>
      <c r="X95">
        <v>3.2736585820779297E-2</v>
      </c>
      <c r="Y95">
        <v>3.2327280200542097E-2</v>
      </c>
      <c r="Z95">
        <v>3.2088021813384202E-2</v>
      </c>
      <c r="AA95">
        <v>3.19557113116836E-2</v>
      </c>
      <c r="AB95">
        <v>3.1906496021460201E-2</v>
      </c>
      <c r="AD95">
        <f t="shared" si="25"/>
        <v>25.375284715970018</v>
      </c>
      <c r="AE95">
        <f t="shared" si="26"/>
        <v>17.385720564032024</v>
      </c>
      <c r="AF95">
        <f t="shared" si="27"/>
        <v>13.434865162538987</v>
      </c>
      <c r="AG95">
        <f t="shared" si="28"/>
        <v>13.023812609865987</v>
      </c>
      <c r="AH95">
        <f t="shared" si="29"/>
        <v>12.497912965407989</v>
      </c>
      <c r="AI95">
        <f t="shared" si="30"/>
        <v>11.708975093354043</v>
      </c>
      <c r="AJ95">
        <f t="shared" si="31"/>
        <v>10.355098406521005</v>
      </c>
      <c r="AK95">
        <f t="shared" si="32"/>
        <v>8.9327161043219885</v>
      </c>
      <c r="AL95">
        <f t="shared" si="33"/>
        <v>7.6172696379400024</v>
      </c>
      <c r="AM95">
        <f t="shared" si="34"/>
        <v>6.4708680487529646</v>
      </c>
      <c r="AY95" s="77">
        <f t="shared" si="35"/>
        <v>597327.09720503655</v>
      </c>
      <c r="BA95" s="77">
        <f t="shared" si="36"/>
        <v>589950.03801385011</v>
      </c>
    </row>
    <row r="96" spans="1:53">
      <c r="A96" s="46">
        <v>45000</v>
      </c>
      <c r="B96">
        <v>152.17773399999999</v>
      </c>
      <c r="C96">
        <v>27.808914000000001</v>
      </c>
      <c r="D96">
        <v>11.265356000000001</v>
      </c>
      <c r="E96">
        <v>263.766052</v>
      </c>
      <c r="G96">
        <f t="shared" si="20"/>
        <v>1.8693950325216591E-2</v>
      </c>
      <c r="H96">
        <f t="shared" si="21"/>
        <v>1.6848014992602689E-2</v>
      </c>
      <c r="I96">
        <f t="shared" si="22"/>
        <v>9.3936667425333908E-3</v>
      </c>
      <c r="J96">
        <f t="shared" si="23"/>
        <v>4.0536562301808132E-2</v>
      </c>
      <c r="P96" s="53">
        <f t="shared" si="24"/>
        <v>85472.194362160808</v>
      </c>
      <c r="R96" s="47">
        <v>45001</v>
      </c>
      <c r="S96">
        <v>4.4977583663158599E-2</v>
      </c>
      <c r="T96">
        <v>4.0221137409585203E-2</v>
      </c>
      <c r="U96">
        <v>3.7641941634866699E-2</v>
      </c>
      <c r="V96">
        <v>3.5978946604787197E-2</v>
      </c>
      <c r="W96">
        <v>3.4724487247513799E-2</v>
      </c>
      <c r="X96">
        <v>3.3907483330114702E-2</v>
      </c>
      <c r="Y96">
        <v>3.3362790041194197E-2</v>
      </c>
      <c r="Z96">
        <v>3.29812934238164E-2</v>
      </c>
      <c r="AA96">
        <v>3.2717438275477601E-2</v>
      </c>
      <c r="AB96">
        <v>3.2553582826335498E-2</v>
      </c>
      <c r="AD96">
        <f t="shared" si="25"/>
        <v>-25.452695112467978</v>
      </c>
      <c r="AE96">
        <f t="shared" si="26"/>
        <v>-28.372571408014011</v>
      </c>
      <c r="AF96">
        <f t="shared" si="27"/>
        <v>-28.624292127773025</v>
      </c>
      <c r="AG96">
        <f t="shared" si="28"/>
        <v>-26.901186202552967</v>
      </c>
      <c r="AH96">
        <f t="shared" si="29"/>
        <v>-25.125310885822998</v>
      </c>
      <c r="AI96">
        <f t="shared" si="30"/>
        <v>-23.462238452345019</v>
      </c>
      <c r="AJ96">
        <f t="shared" si="31"/>
        <v>-21.83539086095799</v>
      </c>
      <c r="AK96">
        <f t="shared" si="32"/>
        <v>-20.201667093758015</v>
      </c>
      <c r="AL96">
        <f t="shared" si="33"/>
        <v>-18.615846213848005</v>
      </c>
      <c r="AM96">
        <f t="shared" si="34"/>
        <v>-17.163838325423981</v>
      </c>
      <c r="AY96" s="77">
        <f t="shared" si="35"/>
        <v>-1482965.444486378</v>
      </c>
      <c r="BA96" s="77">
        <f t="shared" si="36"/>
        <v>-1397493.2501242172</v>
      </c>
    </row>
    <row r="97" spans="1:53">
      <c r="A97" s="46">
        <v>45001</v>
      </c>
      <c r="B97">
        <v>155.022537</v>
      </c>
      <c r="C97">
        <v>28.277439000000001</v>
      </c>
      <c r="D97">
        <v>11.371179</v>
      </c>
      <c r="E97">
        <v>274.45822099999998</v>
      </c>
      <c r="G97">
        <f t="shared" si="20"/>
        <v>-5.4539747340091038E-3</v>
      </c>
      <c r="H97">
        <f t="shared" si="21"/>
        <v>-3.9696275182487417E-2</v>
      </c>
      <c r="I97">
        <f t="shared" si="22"/>
        <v>-4.3993239399362172E-2</v>
      </c>
      <c r="J97">
        <f t="shared" si="23"/>
        <v>1.1694406486734588E-2</v>
      </c>
      <c r="P97" s="53">
        <f t="shared" si="24"/>
        <v>-77449.082829124105</v>
      </c>
      <c r="R97" s="47">
        <v>45002</v>
      </c>
      <c r="S97">
        <v>4.2432314151911801E-2</v>
      </c>
      <c r="T97">
        <v>3.7383880268783802E-2</v>
      </c>
      <c r="U97">
        <v>3.4779512422089397E-2</v>
      </c>
      <c r="V97">
        <v>3.32888279845319E-2</v>
      </c>
      <c r="W97">
        <v>3.22119561589315E-2</v>
      </c>
      <c r="X97">
        <v>3.15612594848802E-2</v>
      </c>
      <c r="Y97">
        <v>3.1179250955098398E-2</v>
      </c>
      <c r="Z97">
        <v>3.0961126714440599E-2</v>
      </c>
      <c r="AA97">
        <v>3.08558536540928E-2</v>
      </c>
      <c r="AB97">
        <v>3.08371989937931E-2</v>
      </c>
      <c r="AD97">
        <f t="shared" si="25"/>
        <v>8.7211743273609557</v>
      </c>
      <c r="AE97">
        <f t="shared" si="26"/>
        <v>7.9141377025089552</v>
      </c>
      <c r="AF97">
        <f t="shared" si="27"/>
        <v>8.3302454102540668</v>
      </c>
      <c r="AG97">
        <f t="shared" si="28"/>
        <v>8.6768775499700137</v>
      </c>
      <c r="AH97">
        <f t="shared" si="29"/>
        <v>9.0899357633650304</v>
      </c>
      <c r="AI97">
        <f t="shared" si="30"/>
        <v>8.5423565174440323</v>
      </c>
      <c r="AJ97">
        <f t="shared" si="31"/>
        <v>7.6911475110670242</v>
      </c>
      <c r="AK97">
        <f t="shared" si="32"/>
        <v>6.9774239375470017</v>
      </c>
      <c r="AL97">
        <f t="shared" si="33"/>
        <v>6.4488722116419828</v>
      </c>
      <c r="AM97">
        <f t="shared" si="34"/>
        <v>6.0412521285330145</v>
      </c>
      <c r="AY97" s="77">
        <f t="shared" si="35"/>
        <v>517659.14909831714</v>
      </c>
      <c r="BA97" s="77">
        <f t="shared" si="36"/>
        <v>440210.06626919302</v>
      </c>
    </row>
    <row r="98" spans="1:53">
      <c r="A98" s="46">
        <v>45002</v>
      </c>
      <c r="B98">
        <v>154.17704800000001</v>
      </c>
      <c r="C98">
        <v>27.15493</v>
      </c>
      <c r="D98">
        <v>10.870924</v>
      </c>
      <c r="E98">
        <v>277.66784699999999</v>
      </c>
      <c r="G98">
        <f t="shared" si="20"/>
        <v>1.5483841667535359E-2</v>
      </c>
      <c r="H98">
        <f t="shared" si="21"/>
        <v>-2.5161176994380474E-3</v>
      </c>
      <c r="I98">
        <f t="shared" si="22"/>
        <v>-1.0619428486483784E-2</v>
      </c>
      <c r="J98">
        <f t="shared" si="23"/>
        <v>-2.5766876061814936E-2</v>
      </c>
      <c r="P98" s="53">
        <f t="shared" si="24"/>
        <v>-23418.580580201407</v>
      </c>
      <c r="R98" s="47">
        <v>45005</v>
      </c>
      <c r="S98">
        <v>4.3304431584647897E-2</v>
      </c>
      <c r="T98">
        <v>3.8175294039034698E-2</v>
      </c>
      <c r="U98">
        <v>3.5612536963114803E-2</v>
      </c>
      <c r="V98">
        <v>3.4156515739528902E-2</v>
      </c>
      <c r="W98">
        <v>3.3120949735268003E-2</v>
      </c>
      <c r="X98">
        <v>3.2415495136624603E-2</v>
      </c>
      <c r="Y98">
        <v>3.1948365706205101E-2</v>
      </c>
      <c r="Z98">
        <v>3.1658869108195299E-2</v>
      </c>
      <c r="AA98">
        <v>3.1500740875256998E-2</v>
      </c>
      <c r="AB98">
        <v>3.1441324206646401E-2</v>
      </c>
      <c r="AD98">
        <f t="shared" si="25"/>
        <v>29.585449218145001</v>
      </c>
      <c r="AE98">
        <f t="shared" si="26"/>
        <v>27.213280628441002</v>
      </c>
      <c r="AF98">
        <f t="shared" si="27"/>
        <v>21.94603761749493</v>
      </c>
      <c r="AG98">
        <f t="shared" si="28"/>
        <v>18.657752360295987</v>
      </c>
      <c r="AH98">
        <f t="shared" si="29"/>
        <v>15.779719294199968</v>
      </c>
      <c r="AI98">
        <f t="shared" si="30"/>
        <v>14.274568144365951</v>
      </c>
      <c r="AJ98">
        <f t="shared" si="31"/>
        <v>13.806423997076017</v>
      </c>
      <c r="AK98">
        <f t="shared" si="32"/>
        <v>13.386399684213041</v>
      </c>
      <c r="AL98">
        <f t="shared" si="33"/>
        <v>12.821846436198992</v>
      </c>
      <c r="AM98">
        <f t="shared" si="34"/>
        <v>12.177348516421022</v>
      </c>
      <c r="AY98" s="77">
        <f t="shared" si="35"/>
        <v>1048417.6779151887</v>
      </c>
      <c r="BA98" s="77">
        <f t="shared" si="36"/>
        <v>1024999.0973349873</v>
      </c>
    </row>
    <row r="99" spans="1:53">
      <c r="A99" s="46">
        <v>45005</v>
      </c>
      <c r="B99">
        <v>156.564301</v>
      </c>
      <c r="C99">
        <v>27.086604999999999</v>
      </c>
      <c r="D99">
        <v>10.755481</v>
      </c>
      <c r="E99">
        <v>270.513214</v>
      </c>
      <c r="G99">
        <f t="shared" si="20"/>
        <v>1.1944038251734179E-2</v>
      </c>
      <c r="H99">
        <f t="shared" si="21"/>
        <v>3.0270238739775746E-2</v>
      </c>
      <c r="I99">
        <f t="shared" si="22"/>
        <v>4.8300675720593267E-2</v>
      </c>
      <c r="J99">
        <f t="shared" si="23"/>
        <v>5.6938179737127115E-3</v>
      </c>
      <c r="P99" s="53">
        <f t="shared" si="24"/>
        <v>96208.770685815893</v>
      </c>
      <c r="R99" s="47">
        <v>45006</v>
      </c>
      <c r="S99">
        <v>4.6262976506462397E-2</v>
      </c>
      <c r="T99">
        <v>4.0896622101878798E-2</v>
      </c>
      <c r="U99">
        <v>3.7807140724864297E-2</v>
      </c>
      <c r="V99">
        <v>3.6022290975558501E-2</v>
      </c>
      <c r="W99">
        <v>3.4698921664688E-2</v>
      </c>
      <c r="X99">
        <v>3.3842951951061198E-2</v>
      </c>
      <c r="Y99">
        <v>3.3329008105912702E-2</v>
      </c>
      <c r="Z99">
        <v>3.2997509076616603E-2</v>
      </c>
      <c r="AA99">
        <v>3.2782925518876897E-2</v>
      </c>
      <c r="AB99">
        <v>3.2659059058288503E-2</v>
      </c>
      <c r="AD99">
        <f t="shared" si="25"/>
        <v>-8.5543645582220051</v>
      </c>
      <c r="AE99">
        <f t="shared" si="26"/>
        <v>-17.303352572500959</v>
      </c>
      <c r="AF99">
        <f t="shared" si="27"/>
        <v>-18.795788914354947</v>
      </c>
      <c r="AG99">
        <f t="shared" si="28"/>
        <v>-17.875563798896017</v>
      </c>
      <c r="AH99">
        <f t="shared" si="29"/>
        <v>-16.148096671037003</v>
      </c>
      <c r="AI99">
        <f t="shared" si="30"/>
        <v>-14.713900251476995</v>
      </c>
      <c r="AJ99">
        <f t="shared" si="31"/>
        <v>-13.589465078675047</v>
      </c>
      <c r="AK99">
        <f t="shared" si="32"/>
        <v>-12.437030581881059</v>
      </c>
      <c r="AL99">
        <f t="shared" si="33"/>
        <v>-11.218751731073977</v>
      </c>
      <c r="AM99">
        <f t="shared" si="34"/>
        <v>-9.996066392379058</v>
      </c>
      <c r="AY99" s="77">
        <f t="shared" si="35"/>
        <v>-876232.48810898932</v>
      </c>
      <c r="BA99" s="77">
        <f t="shared" si="36"/>
        <v>-780023.71742317337</v>
      </c>
    </row>
    <row r="100" spans="1:53">
      <c r="A100" s="46">
        <v>45006</v>
      </c>
      <c r="B100">
        <v>158.43431100000001</v>
      </c>
      <c r="C100">
        <v>27.906523</v>
      </c>
      <c r="D100">
        <v>11.274978000000001</v>
      </c>
      <c r="E100">
        <v>272.05346700000001</v>
      </c>
      <c r="G100">
        <f t="shared" si="20"/>
        <v>-9.1034005885253233E-3</v>
      </c>
      <c r="H100">
        <f t="shared" si="21"/>
        <v>-3.3228431933279512E-2</v>
      </c>
      <c r="I100">
        <f t="shared" si="22"/>
        <v>-2.0478000045765166E-2</v>
      </c>
      <c r="J100">
        <f t="shared" si="23"/>
        <v>-5.4423934248191141E-3</v>
      </c>
      <c r="P100" s="53">
        <f t="shared" si="24"/>
        <v>-68252.225992389111</v>
      </c>
      <c r="R100" s="47">
        <v>45007</v>
      </c>
      <c r="S100">
        <v>4.5407540050640197E-2</v>
      </c>
      <c r="T100">
        <v>3.9166286844628702E-2</v>
      </c>
      <c r="U100">
        <v>3.5927561833428802E-2</v>
      </c>
      <c r="V100">
        <v>3.4234734595668899E-2</v>
      </c>
      <c r="W100">
        <v>3.3084111997584299E-2</v>
      </c>
      <c r="X100">
        <v>3.2371561925913499E-2</v>
      </c>
      <c r="Y100">
        <v>3.1970061598045198E-2</v>
      </c>
      <c r="Z100">
        <v>3.1753806018428497E-2</v>
      </c>
      <c r="AA100">
        <v>3.1661050345769499E-2</v>
      </c>
      <c r="AB100">
        <v>3.1659452419050597E-2</v>
      </c>
      <c r="AD100">
        <f t="shared" si="25"/>
        <v>-18.001051774230934</v>
      </c>
      <c r="AE100">
        <f t="shared" si="26"/>
        <v>-19.074364545351024</v>
      </c>
      <c r="AF100">
        <f t="shared" si="27"/>
        <v>-18.101970850255</v>
      </c>
      <c r="AG100">
        <f t="shared" si="28"/>
        <v>-17.240537613434984</v>
      </c>
      <c r="AH100">
        <f t="shared" si="29"/>
        <v>-15.295129817297983</v>
      </c>
      <c r="AI100">
        <f t="shared" si="30"/>
        <v>-13.900839468622973</v>
      </c>
      <c r="AJ100">
        <f t="shared" si="31"/>
        <v>-13.262399159767977</v>
      </c>
      <c r="AK100">
        <f t="shared" si="32"/>
        <v>-12.501730974740985</v>
      </c>
      <c r="AL100">
        <f t="shared" si="33"/>
        <v>-11.586990451454005</v>
      </c>
      <c r="AM100">
        <f t="shared" si="34"/>
        <v>-10.727053078649975</v>
      </c>
      <c r="AY100" s="77">
        <f t="shared" si="35"/>
        <v>-926107.09930720809</v>
      </c>
      <c r="BA100" s="77">
        <f t="shared" si="36"/>
        <v>-994359.32529959723</v>
      </c>
    </row>
    <row r="101" spans="1:53">
      <c r="A101" s="46">
        <v>45007</v>
      </c>
      <c r="B101">
        <v>156.99202</v>
      </c>
      <c r="C101">
        <v>26.979233000000001</v>
      </c>
      <c r="D101">
        <v>11.044089</v>
      </c>
      <c r="E101">
        <v>270.57284499999997</v>
      </c>
      <c r="G101">
        <f t="shared" si="20"/>
        <v>6.9694370452715315E-3</v>
      </c>
      <c r="H101">
        <f t="shared" si="21"/>
        <v>-2.4240199860388834E-2</v>
      </c>
      <c r="I101">
        <f t="shared" si="22"/>
        <v>-5.226506233334427E-3</v>
      </c>
      <c r="J101">
        <f t="shared" si="23"/>
        <v>1.972168345275005E-2</v>
      </c>
      <c r="P101" s="53">
        <f t="shared" si="24"/>
        <v>-2775.5855957016793</v>
      </c>
      <c r="R101" s="47">
        <v>45008</v>
      </c>
      <c r="S101">
        <v>4.3607434873217103E-2</v>
      </c>
      <c r="T101">
        <v>3.7258850390093599E-2</v>
      </c>
      <c r="U101">
        <v>3.4117364748403302E-2</v>
      </c>
      <c r="V101">
        <v>3.2510680834325401E-2</v>
      </c>
      <c r="W101">
        <v>3.1554599015854501E-2</v>
      </c>
      <c r="X101">
        <v>3.0981477979051202E-2</v>
      </c>
      <c r="Y101">
        <v>3.06438216820684E-2</v>
      </c>
      <c r="Z101">
        <v>3.0503632920954399E-2</v>
      </c>
      <c r="AA101">
        <v>3.0502351300624099E-2</v>
      </c>
      <c r="AB101">
        <v>3.05867471111856E-2</v>
      </c>
      <c r="AD101">
        <f t="shared" si="25"/>
        <v>-2.0441606613300078</v>
      </c>
      <c r="AE101">
        <f t="shared" si="26"/>
        <v>-2.0623025130429848</v>
      </c>
      <c r="AF101">
        <f t="shared" si="27"/>
        <v>-1.59770405145504</v>
      </c>
      <c r="AG101">
        <f t="shared" si="28"/>
        <v>-1.5836693677530322</v>
      </c>
      <c r="AH101">
        <f t="shared" si="29"/>
        <v>-2.2045335257660224</v>
      </c>
      <c r="AI101">
        <f t="shared" si="30"/>
        <v>-2.3636271424650261</v>
      </c>
      <c r="AJ101">
        <f t="shared" si="31"/>
        <v>-2.1082170729529865</v>
      </c>
      <c r="AK101">
        <f t="shared" si="32"/>
        <v>-2.4262935980499947</v>
      </c>
      <c r="AL101">
        <f t="shared" si="33"/>
        <v>-3.1326329915909792</v>
      </c>
      <c r="AM101">
        <f t="shared" si="34"/>
        <v>-3.7593848374859946</v>
      </c>
      <c r="AY101" s="77">
        <f t="shared" si="35"/>
        <v>-285177.74027540983</v>
      </c>
      <c r="BA101" s="77">
        <f t="shared" si="36"/>
        <v>-287953.32587111153</v>
      </c>
    </row>
    <row r="102" spans="1:53">
      <c r="A102" s="46">
        <v>45008</v>
      </c>
      <c r="B102">
        <v>158.08616599999999</v>
      </c>
      <c r="C102">
        <v>26.325251000000002</v>
      </c>
      <c r="D102">
        <v>10.986367</v>
      </c>
      <c r="E102">
        <v>275.908997</v>
      </c>
      <c r="G102">
        <f t="shared" si="20"/>
        <v>8.305717275729263E-3</v>
      </c>
      <c r="H102">
        <f t="shared" si="21"/>
        <v>6.3032637371622791E-3</v>
      </c>
      <c r="I102">
        <f t="shared" si="22"/>
        <v>7.8810402019158232E-3</v>
      </c>
      <c r="J102">
        <f t="shared" si="23"/>
        <v>1.0480491870295872E-2</v>
      </c>
      <c r="P102" s="53">
        <f t="shared" si="24"/>
        <v>32970.51308510323</v>
      </c>
      <c r="R102" s="47">
        <v>45009</v>
      </c>
      <c r="S102">
        <v>4.3403018807084102E-2</v>
      </c>
      <c r="T102">
        <v>3.7052620138789301E-2</v>
      </c>
      <c r="U102">
        <v>3.3957594343257798E-2</v>
      </c>
      <c r="V102">
        <v>3.2352313897550097E-2</v>
      </c>
      <c r="W102">
        <v>3.1334145663277899E-2</v>
      </c>
      <c r="X102">
        <v>3.0745115264804699E-2</v>
      </c>
      <c r="Y102">
        <v>3.0432999974773101E-2</v>
      </c>
      <c r="Z102">
        <v>3.0261003561149399E-2</v>
      </c>
      <c r="AA102">
        <v>3.0189088001465001E-2</v>
      </c>
      <c r="AB102">
        <v>3.0210808627437E-2</v>
      </c>
      <c r="AD102">
        <f t="shared" si="25"/>
        <v>17.570840004474952</v>
      </c>
      <c r="AE102">
        <f t="shared" si="26"/>
        <v>19.893384838581969</v>
      </c>
      <c r="AF102">
        <f t="shared" si="27"/>
        <v>18.050029161194995</v>
      </c>
      <c r="AG102">
        <f t="shared" si="28"/>
        <v>16.746971184176047</v>
      </c>
      <c r="AH102">
        <f t="shared" si="29"/>
        <v>15.909688024733985</v>
      </c>
      <c r="AI102">
        <f t="shared" si="30"/>
        <v>15.143558736866979</v>
      </c>
      <c r="AJ102">
        <f t="shared" si="31"/>
        <v>14.410681178044955</v>
      </c>
      <c r="AK102">
        <f t="shared" si="32"/>
        <v>14.051629563437974</v>
      </c>
      <c r="AL102">
        <f t="shared" si="33"/>
        <v>13.906701585432966</v>
      </c>
      <c r="AM102">
        <f t="shared" si="34"/>
        <v>13.715280527558972</v>
      </c>
      <c r="AY102" s="77">
        <f t="shared" si="35"/>
        <v>1141800.7688463521</v>
      </c>
      <c r="BA102" s="77">
        <f t="shared" si="36"/>
        <v>1174771.2819314552</v>
      </c>
    </row>
    <row r="103" spans="1:53">
      <c r="A103" s="46">
        <v>45009</v>
      </c>
      <c r="B103">
        <v>159.39918499999999</v>
      </c>
      <c r="C103">
        <v>26.491185999999999</v>
      </c>
      <c r="D103">
        <v>11.072951</v>
      </c>
      <c r="E103">
        <v>278.800659</v>
      </c>
      <c r="G103">
        <f t="shared" si="20"/>
        <v>-1.2293343908878707E-2</v>
      </c>
      <c r="H103">
        <f t="shared" si="21"/>
        <v>4.9742129325580198E-2</v>
      </c>
      <c r="I103">
        <f t="shared" si="22"/>
        <v>8.6878375963195253E-4</v>
      </c>
      <c r="J103">
        <f t="shared" si="23"/>
        <v>-1.4933874313403206E-2</v>
      </c>
      <c r="P103" s="53">
        <f t="shared" si="24"/>
        <v>23383.694862930242</v>
      </c>
      <c r="R103" s="47">
        <v>45012</v>
      </c>
      <c r="S103">
        <v>4.5160102807531598E-2</v>
      </c>
      <c r="T103">
        <v>3.9041958622647498E-2</v>
      </c>
      <c r="U103">
        <v>3.5762597259377298E-2</v>
      </c>
      <c r="V103">
        <v>3.4027011015967702E-2</v>
      </c>
      <c r="W103">
        <v>3.2925114465751297E-2</v>
      </c>
      <c r="X103">
        <v>3.2259471138491397E-2</v>
      </c>
      <c r="Y103">
        <v>3.1874068092577597E-2</v>
      </c>
      <c r="Z103">
        <v>3.1666166517493197E-2</v>
      </c>
      <c r="AA103">
        <v>3.1579758160008298E-2</v>
      </c>
      <c r="AB103">
        <v>3.1582336680192898E-2</v>
      </c>
      <c r="AD103">
        <f t="shared" si="25"/>
        <v>3.5975337941029917</v>
      </c>
      <c r="AE103">
        <f t="shared" si="26"/>
        <v>7.4230995693310566</v>
      </c>
      <c r="AF103">
        <f t="shared" si="27"/>
        <v>7.1417069817029946</v>
      </c>
      <c r="AG103">
        <f t="shared" si="28"/>
        <v>5.8907232680279611</v>
      </c>
      <c r="AH103">
        <f t="shared" si="29"/>
        <v>5.4415687722070283</v>
      </c>
      <c r="AI103">
        <f t="shared" si="30"/>
        <v>4.8991276435620543</v>
      </c>
      <c r="AJ103">
        <f t="shared" si="31"/>
        <v>4.3987428095510621</v>
      </c>
      <c r="AK103">
        <f t="shared" si="32"/>
        <v>4.0501743727900523</v>
      </c>
      <c r="AL103">
        <f t="shared" si="33"/>
        <v>3.7613111078960149</v>
      </c>
      <c r="AM103">
        <f t="shared" si="34"/>
        <v>3.4090966407330363</v>
      </c>
      <c r="AY103" s="77">
        <f t="shared" si="35"/>
        <v>299311.98248513456</v>
      </c>
      <c r="BA103" s="77">
        <f t="shared" si="36"/>
        <v>322695.67734806478</v>
      </c>
    </row>
    <row r="104" spans="1:53">
      <c r="A104" s="46">
        <v>45012</v>
      </c>
      <c r="B104">
        <v>157.43963600000001</v>
      </c>
      <c r="C104">
        <v>27.808914000000001</v>
      </c>
      <c r="D104">
        <v>11.082571</v>
      </c>
      <c r="E104">
        <v>274.63708500000001</v>
      </c>
      <c r="G104">
        <f t="shared" si="20"/>
        <v>-3.9804334913478012E-3</v>
      </c>
      <c r="H104">
        <f t="shared" si="21"/>
        <v>-1.2986986834509384E-2</v>
      </c>
      <c r="I104">
        <f t="shared" si="22"/>
        <v>6.9445077320056114E-3</v>
      </c>
      <c r="J104">
        <f t="shared" si="23"/>
        <v>-4.1608765254700364E-3</v>
      </c>
      <c r="P104" s="53">
        <f t="shared" si="24"/>
        <v>-14183.789119321609</v>
      </c>
      <c r="R104" s="47">
        <v>45013</v>
      </c>
      <c r="S104">
        <v>4.5519856186941897E-2</v>
      </c>
      <c r="T104">
        <v>3.9784268579580603E-2</v>
      </c>
      <c r="U104">
        <v>3.6476767957547597E-2</v>
      </c>
      <c r="V104">
        <v>3.4616083342770498E-2</v>
      </c>
      <c r="W104">
        <v>3.3469271342972E-2</v>
      </c>
      <c r="X104">
        <v>3.2749383902847602E-2</v>
      </c>
      <c r="Y104">
        <v>3.2313942373532703E-2</v>
      </c>
      <c r="Z104">
        <v>3.2071183954772202E-2</v>
      </c>
      <c r="AA104">
        <v>3.1955889270797899E-2</v>
      </c>
      <c r="AB104">
        <v>3.1923246344266201E-2</v>
      </c>
      <c r="AD104">
        <f t="shared" si="25"/>
        <v>2.877318667287021</v>
      </c>
      <c r="AE104">
        <f t="shared" si="26"/>
        <v>3.2742039471679583</v>
      </c>
      <c r="AF104">
        <f t="shared" si="27"/>
        <v>2.3045573707780598</v>
      </c>
      <c r="AG104">
        <f t="shared" si="28"/>
        <v>1.5096983976420342</v>
      </c>
      <c r="AH104">
        <f t="shared" si="29"/>
        <v>1.2694676853210185</v>
      </c>
      <c r="AI104">
        <f t="shared" si="30"/>
        <v>1.0831738319729696</v>
      </c>
      <c r="AJ104">
        <f t="shared" si="31"/>
        <v>0.81014097741298474</v>
      </c>
      <c r="AK104">
        <f t="shared" si="32"/>
        <v>0.56143449603196505</v>
      </c>
      <c r="AL104">
        <f t="shared" si="33"/>
        <v>0.35680648005700921</v>
      </c>
      <c r="AM104">
        <f t="shared" si="34"/>
        <v>0.19068290758199324</v>
      </c>
      <c r="AY104" s="77">
        <f t="shared" si="35"/>
        <v>29326.43166766538</v>
      </c>
      <c r="BA104" s="77">
        <f t="shared" si="36"/>
        <v>15142.642548343771</v>
      </c>
    </row>
    <row r="105" spans="1:53">
      <c r="A105" s="46">
        <v>45013</v>
      </c>
      <c r="B105">
        <v>156.81295800000001</v>
      </c>
      <c r="C105">
        <v>27.447759999999999</v>
      </c>
      <c r="D105">
        <v>11.159534000000001</v>
      </c>
      <c r="E105">
        <v>273.49435399999999</v>
      </c>
      <c r="G105">
        <f t="shared" si="20"/>
        <v>1.9790902739045269E-2</v>
      </c>
      <c r="H105">
        <f t="shared" si="21"/>
        <v>1.9559045984080203E-2</v>
      </c>
      <c r="I105">
        <f t="shared" si="22"/>
        <v>3.8793017701276744E-2</v>
      </c>
      <c r="J105">
        <f t="shared" si="23"/>
        <v>1.9183847575880986E-2</v>
      </c>
      <c r="P105" s="53">
        <f t="shared" si="24"/>
        <v>97326.814000283222</v>
      </c>
      <c r="R105" s="47">
        <v>45014</v>
      </c>
      <c r="S105">
        <v>4.5807588053670599E-2</v>
      </c>
      <c r="T105">
        <v>4.0111688974297399E-2</v>
      </c>
      <c r="U105">
        <v>3.6707223694625403E-2</v>
      </c>
      <c r="V105">
        <v>3.4767053182534702E-2</v>
      </c>
      <c r="W105">
        <v>3.3596218111504102E-2</v>
      </c>
      <c r="X105">
        <v>3.2857701286044899E-2</v>
      </c>
      <c r="Y105">
        <v>3.2394956471274002E-2</v>
      </c>
      <c r="Z105">
        <v>3.2127327404375398E-2</v>
      </c>
      <c r="AA105">
        <v>3.19915699188036E-2</v>
      </c>
      <c r="AB105">
        <v>3.1942314635024401E-2</v>
      </c>
      <c r="AD105">
        <f t="shared" si="25"/>
        <v>2.6310181426879993</v>
      </c>
      <c r="AE105">
        <f t="shared" si="26"/>
        <v>2.354128663476021</v>
      </c>
      <c r="AF105">
        <f t="shared" si="27"/>
        <v>0.74661444033098656</v>
      </c>
      <c r="AG105">
        <f t="shared" si="28"/>
        <v>-0.59324779524104476</v>
      </c>
      <c r="AH105">
        <f t="shared" si="29"/>
        <v>-1.5177936397440388</v>
      </c>
      <c r="AI105">
        <f t="shared" si="30"/>
        <v>-1.5826104054939698</v>
      </c>
      <c r="AJ105">
        <f t="shared" si="31"/>
        <v>-1.2205768370620458</v>
      </c>
      <c r="AK105">
        <f t="shared" si="32"/>
        <v>-1.1877952022430054</v>
      </c>
      <c r="AL105">
        <f t="shared" si="33"/>
        <v>-1.4249258009819965</v>
      </c>
      <c r="AM105">
        <f t="shared" si="34"/>
        <v>-1.676267380910021</v>
      </c>
      <c r="AY105" s="77">
        <f t="shared" si="35"/>
        <v>-124339.27202240193</v>
      </c>
      <c r="BA105" s="77">
        <f t="shared" si="36"/>
        <v>-27012.458022118706</v>
      </c>
    </row>
    <row r="106" spans="1:53">
      <c r="A106" s="46">
        <v>45014</v>
      </c>
      <c r="B106">
        <v>159.916428</v>
      </c>
      <c r="C106">
        <v>27.984611999999998</v>
      </c>
      <c r="D106">
        <v>11.592446000000001</v>
      </c>
      <c r="E106">
        <v>278.74102800000003</v>
      </c>
      <c r="G106">
        <f t="shared" si="20"/>
        <v>9.8899032437118617E-3</v>
      </c>
      <c r="H106">
        <f t="shared" si="21"/>
        <v>-1.2905556811007357E-2</v>
      </c>
      <c r="I106">
        <f t="shared" si="22"/>
        <v>1.9917021826109771E-2</v>
      </c>
      <c r="J106">
        <f t="shared" si="23"/>
        <v>1.261985013558875E-2</v>
      </c>
      <c r="P106" s="53">
        <f t="shared" si="24"/>
        <v>29521.218394403026</v>
      </c>
      <c r="R106" s="47">
        <v>45015</v>
      </c>
      <c r="S106">
        <v>4.6070689867939399E-2</v>
      </c>
      <c r="T106">
        <v>4.0347101840645001E-2</v>
      </c>
      <c r="U106">
        <v>3.6781885138658502E-2</v>
      </c>
      <c r="V106">
        <v>3.4707728403010597E-2</v>
      </c>
      <c r="W106">
        <v>3.3444438747529698E-2</v>
      </c>
      <c r="X106">
        <v>3.2699440245495502E-2</v>
      </c>
      <c r="Y106">
        <v>3.2272898787567797E-2</v>
      </c>
      <c r="Z106">
        <v>3.2008547884151098E-2</v>
      </c>
      <c r="AA106">
        <v>3.18490773387054E-2</v>
      </c>
      <c r="AB106">
        <v>3.1774687896933398E-2</v>
      </c>
      <c r="AD106">
        <f t="shared" si="25"/>
        <v>-7.2863230523023681E-2</v>
      </c>
      <c r="AE106">
        <f t="shared" si="26"/>
        <v>-3.1240960503540331</v>
      </c>
      <c r="AF106">
        <f t="shared" si="27"/>
        <v>-4.2856976575030012</v>
      </c>
      <c r="AG106">
        <f t="shared" si="28"/>
        <v>-4.8499777388139735</v>
      </c>
      <c r="AH106">
        <f t="shared" si="29"/>
        <v>-4.8038393405459843</v>
      </c>
      <c r="AI106">
        <f t="shared" si="30"/>
        <v>-4.8716012822250239</v>
      </c>
      <c r="AJ106">
        <f t="shared" si="31"/>
        <v>-5.0878755278129653</v>
      </c>
      <c r="AK106">
        <f t="shared" si="32"/>
        <v>-5.2502820448629972</v>
      </c>
      <c r="AL106">
        <f t="shared" si="33"/>
        <v>-5.2887302073460072</v>
      </c>
      <c r="AM106">
        <f t="shared" si="34"/>
        <v>-5.1815562275609599</v>
      </c>
      <c r="AY106" s="77">
        <f t="shared" si="35"/>
        <v>-416032.39220592775</v>
      </c>
      <c r="BA106" s="77">
        <f t="shared" si="36"/>
        <v>-386511.17381152476</v>
      </c>
    </row>
    <row r="107" spans="1:53">
      <c r="A107" s="46">
        <v>45015</v>
      </c>
      <c r="B107">
        <v>161.497986</v>
      </c>
      <c r="C107">
        <v>27.623455</v>
      </c>
      <c r="D107">
        <v>11.823333</v>
      </c>
      <c r="E107">
        <v>282.25869799999998</v>
      </c>
      <c r="G107">
        <f t="shared" si="20"/>
        <v>1.5644089827844709E-2</v>
      </c>
      <c r="H107">
        <f t="shared" si="21"/>
        <v>1.0600773871334956E-2</v>
      </c>
      <c r="I107">
        <f t="shared" si="22"/>
        <v>2.5223767274422659E-2</v>
      </c>
      <c r="J107">
        <f t="shared" si="23"/>
        <v>1.4962072134266036E-2</v>
      </c>
      <c r="P107" s="53">
        <f t="shared" si="24"/>
        <v>66430.703107868365</v>
      </c>
      <c r="R107" s="47">
        <v>45016</v>
      </c>
      <c r="S107">
        <v>4.6063403544887097E-2</v>
      </c>
      <c r="T107">
        <v>4.0034692235609598E-2</v>
      </c>
      <c r="U107">
        <v>3.6353315372908201E-2</v>
      </c>
      <c r="V107">
        <v>3.42227306291292E-2</v>
      </c>
      <c r="W107">
        <v>3.2964054813475099E-2</v>
      </c>
      <c r="X107">
        <v>3.2212280117273E-2</v>
      </c>
      <c r="Y107">
        <v>3.17641112347865E-2</v>
      </c>
      <c r="Z107">
        <v>3.1483519679664798E-2</v>
      </c>
      <c r="AA107">
        <v>3.13202043179708E-2</v>
      </c>
      <c r="AB107">
        <v>3.1256532274177302E-2</v>
      </c>
      <c r="AD107">
        <f t="shared" si="25"/>
        <v>0.29823156602305778</v>
      </c>
      <c r="AE107">
        <f t="shared" si="26"/>
        <v>-6.7266218721880042</v>
      </c>
      <c r="AF107">
        <f t="shared" si="27"/>
        <v>-8.0476941939540421</v>
      </c>
      <c r="AG107">
        <f t="shared" si="28"/>
        <v>-8.1385574995559988</v>
      </c>
      <c r="AH107">
        <f t="shared" si="29"/>
        <v>-7.5008072092659637</v>
      </c>
      <c r="AI107">
        <f t="shared" si="30"/>
        <v>-7.0485102079820283</v>
      </c>
      <c r="AJ107">
        <f t="shared" si="31"/>
        <v>-6.8612644360720179</v>
      </c>
      <c r="AK107">
        <f t="shared" si="32"/>
        <v>-6.5810999041359883</v>
      </c>
      <c r="AL107">
        <f t="shared" si="33"/>
        <v>-6.2414983582740131</v>
      </c>
      <c r="AM107">
        <f t="shared" si="34"/>
        <v>-5.9704650768610188</v>
      </c>
      <c r="AY107" s="77">
        <f t="shared" si="35"/>
        <v>-498504.75315375015</v>
      </c>
      <c r="BA107" s="77">
        <f t="shared" si="36"/>
        <v>-432074.05004588177</v>
      </c>
    </row>
    <row r="108" spans="1:53">
      <c r="A108" s="46">
        <v>45016</v>
      </c>
      <c r="B108">
        <v>164.024475</v>
      </c>
      <c r="C108">
        <v>27.916284999999998</v>
      </c>
      <c r="D108">
        <v>12.121562000000001</v>
      </c>
      <c r="E108">
        <v>286.48187300000001</v>
      </c>
      <c r="G108">
        <f t="shared" si="20"/>
        <v>7.7017469496549751E-3</v>
      </c>
      <c r="H108">
        <f t="shared" si="21"/>
        <v>-3.4968836290349969E-4</v>
      </c>
      <c r="I108">
        <f t="shared" si="22"/>
        <v>6.3491817308694021E-3</v>
      </c>
      <c r="J108">
        <f t="shared" si="23"/>
        <v>-3.7112365570158845E-3</v>
      </c>
      <c r="P108" s="53">
        <f t="shared" si="24"/>
        <v>9990.0037606049918</v>
      </c>
      <c r="R108" s="47">
        <v>45019</v>
      </c>
      <c r="S108">
        <v>4.6093226701489402E-2</v>
      </c>
      <c r="T108">
        <v>3.9362030048390798E-2</v>
      </c>
      <c r="U108">
        <v>3.5548545953512797E-2</v>
      </c>
      <c r="V108">
        <v>3.34088748791736E-2</v>
      </c>
      <c r="W108">
        <v>3.2213974092548503E-2</v>
      </c>
      <c r="X108">
        <v>3.1507429096474797E-2</v>
      </c>
      <c r="Y108">
        <v>3.1077984791179299E-2</v>
      </c>
      <c r="Z108">
        <v>3.0825409689251199E-2</v>
      </c>
      <c r="AA108">
        <v>3.0696054482143399E-2</v>
      </c>
      <c r="AB108">
        <v>3.0659485766491201E-2</v>
      </c>
      <c r="AD108">
        <f t="shared" si="25"/>
        <v>-13.050200470074991</v>
      </c>
      <c r="AE108">
        <f t="shared" si="26"/>
        <v>-15.641008753216958</v>
      </c>
      <c r="AF108">
        <f t="shared" si="27"/>
        <v>-15.170448965936972</v>
      </c>
      <c r="AG108">
        <f t="shared" si="28"/>
        <v>-13.709084794727017</v>
      </c>
      <c r="AH108">
        <f t="shared" si="29"/>
        <v>-13.050531569369014</v>
      </c>
      <c r="AI108">
        <f t="shared" si="30"/>
        <v>-12.17895184950496</v>
      </c>
      <c r="AJ108">
        <f t="shared" si="31"/>
        <v>-11.129773607302974</v>
      </c>
      <c r="AK108">
        <f t="shared" si="32"/>
        <v>-10.316191965204988</v>
      </c>
      <c r="AL108">
        <f t="shared" si="33"/>
        <v>-9.6602520499339963</v>
      </c>
      <c r="AM108">
        <f t="shared" si="34"/>
        <v>-8.9863898393669963</v>
      </c>
      <c r="AY108" s="77">
        <f t="shared" si="35"/>
        <v>-774722.47555410024</v>
      </c>
      <c r="BA108" s="77">
        <f t="shared" si="36"/>
        <v>-764732.47179349524</v>
      </c>
    </row>
    <row r="109" spans="1:53">
      <c r="A109" s="46">
        <v>45019</v>
      </c>
      <c r="B109">
        <v>165.28774999999999</v>
      </c>
      <c r="C109">
        <v>27.906523</v>
      </c>
      <c r="D109">
        <v>12.198524000000001</v>
      </c>
      <c r="E109">
        <v>285.41867100000002</v>
      </c>
      <c r="G109">
        <f t="shared" si="20"/>
        <v>-3.2496298122515199E-3</v>
      </c>
      <c r="H109">
        <f t="shared" si="21"/>
        <v>-2.1336051073077011E-2</v>
      </c>
      <c r="I109">
        <f t="shared" si="22"/>
        <v>3.1545619781541134E-3</v>
      </c>
      <c r="J109">
        <f t="shared" si="23"/>
        <v>-1.7428432353683299E-4</v>
      </c>
      <c r="P109" s="53">
        <f t="shared" si="24"/>
        <v>-21605.403230711254</v>
      </c>
      <c r="R109" s="47">
        <v>45020</v>
      </c>
      <c r="S109">
        <v>4.4788206654481903E-2</v>
      </c>
      <c r="T109">
        <v>3.7797929173069102E-2</v>
      </c>
      <c r="U109">
        <v>3.40315010569191E-2</v>
      </c>
      <c r="V109">
        <v>3.2037966399700898E-2</v>
      </c>
      <c r="W109">
        <v>3.0908920935611602E-2</v>
      </c>
      <c r="X109">
        <v>3.0289533911524301E-2</v>
      </c>
      <c r="Y109">
        <v>2.9965007430449001E-2</v>
      </c>
      <c r="Z109">
        <v>2.9793790492730701E-2</v>
      </c>
      <c r="AA109">
        <v>2.9730029277149999E-2</v>
      </c>
      <c r="AB109">
        <v>2.9760846782554501E-2</v>
      </c>
      <c r="AD109">
        <f t="shared" si="25"/>
        <v>-5.8037599473190209</v>
      </c>
      <c r="AE109">
        <f t="shared" si="26"/>
        <v>-6.7752976480010139</v>
      </c>
      <c r="AF109">
        <f t="shared" si="27"/>
        <v>-5.5249232993750255</v>
      </c>
      <c r="AG109">
        <f t="shared" si="28"/>
        <v>-4.5560447536260176</v>
      </c>
      <c r="AH109">
        <f t="shared" si="29"/>
        <v>-3.8641187601190161</v>
      </c>
      <c r="AI109">
        <f t="shared" si="30"/>
        <v>-3.6688741848140207</v>
      </c>
      <c r="AJ109">
        <f t="shared" si="31"/>
        <v>-3.7780564959980292</v>
      </c>
      <c r="AK109">
        <f t="shared" si="32"/>
        <v>-3.7500175857409919</v>
      </c>
      <c r="AL109">
        <f t="shared" si="33"/>
        <v>-3.6204617727339863</v>
      </c>
      <c r="AM109">
        <f t="shared" si="34"/>
        <v>-3.5346846396970206</v>
      </c>
      <c r="AY109" s="77">
        <f t="shared" si="35"/>
        <v>-297012.40307776746</v>
      </c>
      <c r="BA109" s="77">
        <f t="shared" si="36"/>
        <v>-318617.8063084787</v>
      </c>
    </row>
    <row r="110" spans="1:53">
      <c r="A110" s="46">
        <v>45020</v>
      </c>
      <c r="B110">
        <v>164.75062600000001</v>
      </c>
      <c r="C110">
        <v>27.311108000000001</v>
      </c>
      <c r="D110">
        <v>12.237005</v>
      </c>
      <c r="E110">
        <v>285.36892699999999</v>
      </c>
      <c r="G110">
        <f t="shared" si="20"/>
        <v>-1.1290354672157665E-2</v>
      </c>
      <c r="H110">
        <f t="shared" si="21"/>
        <v>-1.2151649065281434E-2</v>
      </c>
      <c r="I110">
        <f t="shared" si="22"/>
        <v>-2.2798715862255459E-2</v>
      </c>
      <c r="J110">
        <f t="shared" si="23"/>
        <v>-9.8892441782911789E-3</v>
      </c>
      <c r="P110" s="53">
        <f t="shared" si="24"/>
        <v>-56129.963777985737</v>
      </c>
      <c r="R110" s="47">
        <v>45021</v>
      </c>
      <c r="S110">
        <v>4.4207830659750001E-2</v>
      </c>
      <c r="T110">
        <v>3.7120399408269E-2</v>
      </c>
      <c r="U110">
        <v>3.3479008726981598E-2</v>
      </c>
      <c r="V110">
        <v>3.1582361924338297E-2</v>
      </c>
      <c r="W110">
        <v>3.05225090595997E-2</v>
      </c>
      <c r="X110">
        <v>2.9922646493042899E-2</v>
      </c>
      <c r="Y110">
        <v>2.9587201780849198E-2</v>
      </c>
      <c r="Z110">
        <v>2.9418788734156601E-2</v>
      </c>
      <c r="AA110">
        <v>2.93679830998766E-2</v>
      </c>
      <c r="AB110">
        <v>2.9407378318584799E-2</v>
      </c>
      <c r="AD110">
        <f t="shared" si="25"/>
        <v>6.2521233446229809</v>
      </c>
      <c r="AE110">
        <f t="shared" si="26"/>
        <v>6.6274048971339674</v>
      </c>
      <c r="AF110">
        <f t="shared" si="27"/>
        <v>4.6616275037910517</v>
      </c>
      <c r="AG110">
        <f t="shared" si="28"/>
        <v>3.0607934251630082</v>
      </c>
      <c r="AH110">
        <f t="shared" si="29"/>
        <v>1.9871285175330002</v>
      </c>
      <c r="AI110">
        <f t="shared" si="30"/>
        <v>1.3644412172270082</v>
      </c>
      <c r="AJ110">
        <f t="shared" si="31"/>
        <v>0.99724543187101888</v>
      </c>
      <c r="AK110">
        <f t="shared" si="32"/>
        <v>0.70320777839198012</v>
      </c>
      <c r="AL110">
        <f t="shared" si="33"/>
        <v>0.44081259697098529</v>
      </c>
      <c r="AM110">
        <f t="shared" si="34"/>
        <v>0.21277656559799685</v>
      </c>
      <c r="AY110" s="77">
        <f t="shared" si="35"/>
        <v>42196.337996576942</v>
      </c>
      <c r="BA110" s="77">
        <f t="shared" si="36"/>
        <v>-13933.625781408795</v>
      </c>
    </row>
    <row r="111" spans="1:53">
      <c r="A111" s="46">
        <v>45021</v>
      </c>
      <c r="B111">
        <v>162.890533</v>
      </c>
      <c r="C111">
        <v>26.979233000000001</v>
      </c>
      <c r="D111">
        <v>11.958017</v>
      </c>
      <c r="E111">
        <v>282.54684400000002</v>
      </c>
      <c r="G111">
        <f t="shared" si="20"/>
        <v>5.4959240633094542E-3</v>
      </c>
      <c r="H111">
        <f t="shared" si="21"/>
        <v>7.2359729425963693E-3</v>
      </c>
      <c r="I111">
        <f t="shared" si="22"/>
        <v>-8.0450629899588844E-3</v>
      </c>
      <c r="J111">
        <f t="shared" si="23"/>
        <v>2.5532983833292944E-2</v>
      </c>
      <c r="P111" s="53">
        <f t="shared" si="24"/>
        <v>30219.81784923988</v>
      </c>
      <c r="R111" s="47">
        <v>45022</v>
      </c>
      <c r="S111">
        <v>4.4833042994212299E-2</v>
      </c>
      <c r="T111">
        <v>3.7783139897982397E-2</v>
      </c>
      <c r="U111">
        <v>3.3945171477360703E-2</v>
      </c>
      <c r="V111">
        <v>3.1888441266854597E-2</v>
      </c>
      <c r="W111">
        <v>3.0721221911353E-2</v>
      </c>
      <c r="X111">
        <v>3.00590906147656E-2</v>
      </c>
      <c r="Y111">
        <v>2.96869263240363E-2</v>
      </c>
      <c r="Z111">
        <v>2.9489109511995799E-2</v>
      </c>
      <c r="AA111">
        <v>2.9412064359573699E-2</v>
      </c>
      <c r="AB111">
        <v>2.9428655975144598E-2</v>
      </c>
      <c r="AD111">
        <f t="shared" si="25"/>
        <v>9.5619429107639959</v>
      </c>
      <c r="AE111">
        <f t="shared" si="26"/>
        <v>13.278239866333017</v>
      </c>
      <c r="AF111">
        <f t="shared" si="27"/>
        <v>13.127865232441943</v>
      </c>
      <c r="AG111">
        <f t="shared" si="28"/>
        <v>12.09235463899401</v>
      </c>
      <c r="AH111">
        <f t="shared" si="29"/>
        <v>11.018366162888968</v>
      </c>
      <c r="AI111">
        <f t="shared" si="30"/>
        <v>10.499216306580003</v>
      </c>
      <c r="AJ111">
        <f t="shared" si="31"/>
        <v>10.247919386267013</v>
      </c>
      <c r="AK111">
        <f t="shared" si="32"/>
        <v>9.7054826399110148</v>
      </c>
      <c r="AL111">
        <f t="shared" si="33"/>
        <v>8.9695971307780091</v>
      </c>
      <c r="AM111">
        <f t="shared" si="34"/>
        <v>8.2785086619640076</v>
      </c>
      <c r="AY111" s="77">
        <f t="shared" si="35"/>
        <v>707721.68225353654</v>
      </c>
      <c r="BA111" s="77">
        <f t="shared" si="36"/>
        <v>737941.50010277645</v>
      </c>
    </row>
    <row r="112" spans="1:53">
      <c r="A112" s="46">
        <v>45022</v>
      </c>
      <c r="B112">
        <v>163.78576699999999</v>
      </c>
      <c r="C112">
        <v>27.174454000000001</v>
      </c>
      <c r="D112">
        <v>11.861814000000001</v>
      </c>
      <c r="E112">
        <v>289.76110799999998</v>
      </c>
      <c r="G112">
        <f t="shared" si="20"/>
        <v>-1.5972346363893664E-2</v>
      </c>
      <c r="H112">
        <f t="shared" si="21"/>
        <v>3.5919028952706711E-3</v>
      </c>
      <c r="I112">
        <f t="shared" si="22"/>
        <v>3.1630153701617481E-2</v>
      </c>
      <c r="J112">
        <f t="shared" si="23"/>
        <v>-7.5789156631743682E-3</v>
      </c>
      <c r="P112" s="53">
        <f t="shared" si="24"/>
        <v>11670.794569820122</v>
      </c>
      <c r="R112" s="76">
        <v>45023</v>
      </c>
      <c r="S112">
        <v>4.5789237285288699E-2</v>
      </c>
      <c r="T112">
        <v>3.9110963884615699E-2</v>
      </c>
      <c r="U112">
        <v>3.5257958000604897E-2</v>
      </c>
      <c r="V112">
        <v>3.3097676730753998E-2</v>
      </c>
      <c r="W112">
        <v>3.1823058527641897E-2</v>
      </c>
      <c r="X112">
        <v>3.11090122454236E-2</v>
      </c>
      <c r="Y112">
        <v>3.0711718262663001E-2</v>
      </c>
      <c r="Z112">
        <v>3.0459657775986901E-2</v>
      </c>
      <c r="AA112">
        <v>3.03090240726515E-2</v>
      </c>
      <c r="AB112">
        <v>3.0256506841340999E-2</v>
      </c>
      <c r="AD112">
        <f t="shared" si="25"/>
        <v>5.4498911459940205</v>
      </c>
      <c r="AE112">
        <f t="shared" si="26"/>
        <v>3.9352016051900223</v>
      </c>
      <c r="AF112">
        <f t="shared" si="27"/>
        <v>4.1471415536730589</v>
      </c>
      <c r="AG112">
        <f t="shared" si="28"/>
        <v>4.3063671016950469</v>
      </c>
      <c r="AH112">
        <f t="shared" si="29"/>
        <v>4.2077448533370259</v>
      </c>
      <c r="AI112">
        <f t="shared" si="30"/>
        <v>4.0422407668979847</v>
      </c>
      <c r="AJ112">
        <f t="shared" si="31"/>
        <v>3.8285484087199895</v>
      </c>
      <c r="AK112">
        <f t="shared" si="32"/>
        <v>3.7403081377379923</v>
      </c>
      <c r="AL112">
        <f t="shared" si="33"/>
        <v>3.7041077526219977</v>
      </c>
      <c r="AM112">
        <f t="shared" si="34"/>
        <v>3.6004446238700054</v>
      </c>
      <c r="AY112" s="77">
        <f t="shared" si="35"/>
        <v>298851.58908864972</v>
      </c>
      <c r="BA112" s="77">
        <f t="shared" si="36"/>
        <v>310522.38365846983</v>
      </c>
    </row>
    <row r="113" spans="1:53">
      <c r="A113" s="46">
        <v>45026</v>
      </c>
      <c r="B113">
        <v>161.169724</v>
      </c>
      <c r="C113">
        <v>27.272061999999998</v>
      </c>
      <c r="D113">
        <v>12.237005</v>
      </c>
      <c r="E113">
        <v>287.56503300000003</v>
      </c>
      <c r="G113">
        <f t="shared" si="20"/>
        <v>-7.591158994601277E-3</v>
      </c>
      <c r="H113">
        <f t="shared" si="21"/>
        <v>2.7559008922757755E-2</v>
      </c>
      <c r="I113">
        <f t="shared" si="22"/>
        <v>1.1792509686806563E-2</v>
      </c>
      <c r="J113">
        <f t="shared" si="23"/>
        <v>-2.2668423667491E-2</v>
      </c>
      <c r="P113" s="53">
        <f t="shared" si="24"/>
        <v>9091.9359474720441</v>
      </c>
      <c r="R113" s="47">
        <v>45026</v>
      </c>
      <c r="S113">
        <v>4.6334226399888101E-2</v>
      </c>
      <c r="T113">
        <v>3.9504484045134701E-2</v>
      </c>
      <c r="U113">
        <v>3.5672672155972203E-2</v>
      </c>
      <c r="V113">
        <v>3.3528313440923503E-2</v>
      </c>
      <c r="W113">
        <v>3.2243833012975599E-2</v>
      </c>
      <c r="X113">
        <v>3.1513236322113398E-2</v>
      </c>
      <c r="Y113">
        <v>3.1094573103535E-2</v>
      </c>
      <c r="Z113">
        <v>3.08336885897607E-2</v>
      </c>
      <c r="AA113">
        <v>3.06794348479137E-2</v>
      </c>
      <c r="AB113">
        <v>3.0616551303728E-2</v>
      </c>
      <c r="AD113">
        <f t="shared" si="25"/>
        <v>1.2740751717719989</v>
      </c>
      <c r="AE113">
        <f t="shared" si="26"/>
        <v>3.4352990771999852</v>
      </c>
      <c r="AF113">
        <f t="shared" si="27"/>
        <v>4.0931433070989787</v>
      </c>
      <c r="AG113">
        <f t="shared" si="28"/>
        <v>3.294355980109978</v>
      </c>
      <c r="AH113">
        <f t="shared" si="29"/>
        <v>2.8488047931089779</v>
      </c>
      <c r="AI113">
        <f t="shared" si="30"/>
        <v>2.4506843143080186</v>
      </c>
      <c r="AJ113">
        <f t="shared" si="31"/>
        <v>2.0818858077020082</v>
      </c>
      <c r="AK113">
        <f t="shared" si="32"/>
        <v>1.8383968307479972</v>
      </c>
      <c r="AL113">
        <f t="shared" si="33"/>
        <v>1.6625502720990157</v>
      </c>
      <c r="AM113">
        <f t="shared" si="34"/>
        <v>1.4742161128470168</v>
      </c>
      <c r="AY113" s="77">
        <f t="shared" si="35"/>
        <v>133814.27152286741</v>
      </c>
      <c r="BA113" s="77">
        <f t="shared" si="36"/>
        <v>142906.20747033946</v>
      </c>
    </row>
    <row r="114" spans="1:53">
      <c r="A114" s="46">
        <v>45027</v>
      </c>
      <c r="B114">
        <v>159.946259</v>
      </c>
      <c r="C114">
        <v>28.023652999999999</v>
      </c>
      <c r="D114">
        <v>12.381309999999999</v>
      </c>
      <c r="E114">
        <v>281.04638699999998</v>
      </c>
      <c r="G114">
        <f t="shared" si="20"/>
        <v>-4.3531746497427193E-3</v>
      </c>
      <c r="H114">
        <f t="shared" si="21"/>
        <v>-8.0111254589114722E-3</v>
      </c>
      <c r="I114">
        <f t="shared" si="22"/>
        <v>-1.5540035747428904E-2</v>
      </c>
      <c r="J114">
        <f t="shared" si="23"/>
        <v>2.3336112127285702E-3</v>
      </c>
      <c r="P114" s="53">
        <f t="shared" si="24"/>
        <v>-25570.724643354526</v>
      </c>
      <c r="R114" s="47">
        <v>45027</v>
      </c>
      <c r="S114">
        <v>4.6461633917065301E-2</v>
      </c>
      <c r="T114">
        <v>3.9848013952854699E-2</v>
      </c>
      <c r="U114">
        <v>3.6081986486682101E-2</v>
      </c>
      <c r="V114">
        <v>3.3857749038934501E-2</v>
      </c>
      <c r="W114">
        <v>3.2528713492286497E-2</v>
      </c>
      <c r="X114">
        <v>3.17583047535442E-2</v>
      </c>
      <c r="Y114">
        <v>3.1302761684305201E-2</v>
      </c>
      <c r="Z114">
        <v>3.10175282728355E-2</v>
      </c>
      <c r="AA114">
        <v>3.0845689875123601E-2</v>
      </c>
      <c r="AB114">
        <v>3.0763972915012702E-2</v>
      </c>
      <c r="AD114">
        <f t="shared" si="25"/>
        <v>-4.7121677625860254</v>
      </c>
      <c r="AE114">
        <f t="shared" si="26"/>
        <v>-8.081365481040006</v>
      </c>
      <c r="AF114">
        <f t="shared" si="27"/>
        <v>-8.4082074847750121</v>
      </c>
      <c r="AG114">
        <f t="shared" si="28"/>
        <v>-7.6771682046759828</v>
      </c>
      <c r="AH114">
        <f t="shared" si="29"/>
        <v>-6.6210018587549433</v>
      </c>
      <c r="AI114">
        <f t="shared" si="30"/>
        <v>-5.7107777912510098</v>
      </c>
      <c r="AJ114">
        <f t="shared" si="31"/>
        <v>-4.6653969709310044</v>
      </c>
      <c r="AK114">
        <f t="shared" si="32"/>
        <v>-3.2485552062500034</v>
      </c>
      <c r="AL114">
        <f t="shared" si="33"/>
        <v>-1.8318700303429982</v>
      </c>
      <c r="AM114">
        <f t="shared" si="34"/>
        <v>-0.85583536257601012</v>
      </c>
      <c r="AY114" s="77">
        <f t="shared" si="35"/>
        <v>-130187.60519737564</v>
      </c>
      <c r="BA114" s="77">
        <f t="shared" si="36"/>
        <v>-155758.32984073018</v>
      </c>
    </row>
    <row r="115" spans="1:53">
      <c r="A115" s="46">
        <v>45028</v>
      </c>
      <c r="B115">
        <v>159.24998500000001</v>
      </c>
      <c r="C115">
        <v>27.799151999999999</v>
      </c>
      <c r="D115">
        <v>12.188904000000001</v>
      </c>
      <c r="E115">
        <v>281.70224000000002</v>
      </c>
      <c r="G115">
        <f t="shared" si="20"/>
        <v>3.4103513416343434E-2</v>
      </c>
      <c r="H115">
        <f t="shared" si="21"/>
        <v>2.8089705757932126E-3</v>
      </c>
      <c r="I115">
        <f t="shared" si="22"/>
        <v>-1.6574664957571317E-2</v>
      </c>
      <c r="J115">
        <f t="shared" si="23"/>
        <v>2.2399314254654135E-2</v>
      </c>
      <c r="P115" s="53">
        <f t="shared" si="24"/>
        <v>42737.133289219462</v>
      </c>
      <c r="R115" s="47">
        <v>45028</v>
      </c>
      <c r="S115">
        <v>4.5990417140806698E-2</v>
      </c>
      <c r="T115">
        <v>3.9039877404750699E-2</v>
      </c>
      <c r="U115">
        <v>3.52411657382046E-2</v>
      </c>
      <c r="V115">
        <v>3.3090032218466903E-2</v>
      </c>
      <c r="W115">
        <v>3.1866613306411003E-2</v>
      </c>
      <c r="X115">
        <v>3.1187226974419099E-2</v>
      </c>
      <c r="Y115">
        <v>3.0836221987212101E-2</v>
      </c>
      <c r="Z115">
        <v>3.0692672752210499E-2</v>
      </c>
      <c r="AA115">
        <v>3.0662502872089301E-2</v>
      </c>
      <c r="AB115">
        <v>3.0678389378755101E-2</v>
      </c>
      <c r="AD115">
        <f t="shared" si="25"/>
        <v>-0.86419230845097283</v>
      </c>
      <c r="AE115">
        <f t="shared" si="26"/>
        <v>-8.2747449133974138E-2</v>
      </c>
      <c r="AF115">
        <f t="shared" si="27"/>
        <v>0.84396599364100489</v>
      </c>
      <c r="AG115">
        <f t="shared" si="28"/>
        <v>1.8619088925949518</v>
      </c>
      <c r="AH115">
        <f t="shared" si="29"/>
        <v>2.5070896414399608</v>
      </c>
      <c r="AI115">
        <f t="shared" si="30"/>
        <v>3.037117251329033</v>
      </c>
      <c r="AJ115">
        <f t="shared" si="31"/>
        <v>3.2390865998259759</v>
      </c>
      <c r="AK115">
        <f t="shared" si="32"/>
        <v>2.8295461062589897</v>
      </c>
      <c r="AL115">
        <f t="shared" si="33"/>
        <v>2.2743387264979873</v>
      </c>
      <c r="AM115">
        <f t="shared" si="34"/>
        <v>2.1109338262859794</v>
      </c>
      <c r="AY115" s="77">
        <f t="shared" si="35"/>
        <v>174375.6560504029</v>
      </c>
      <c r="BA115" s="77">
        <f t="shared" si="36"/>
        <v>217112.78933962237</v>
      </c>
    </row>
    <row r="116" spans="1:53">
      <c r="A116" s="46">
        <v>45029</v>
      </c>
      <c r="B116">
        <v>164.680969</v>
      </c>
      <c r="C116">
        <v>27.877238999999999</v>
      </c>
      <c r="D116">
        <v>11.986877</v>
      </c>
      <c r="E116">
        <v>288.01217700000001</v>
      </c>
      <c r="G116">
        <f t="shared" si="20"/>
        <v>-2.1139601139946729E-3</v>
      </c>
      <c r="H116">
        <f t="shared" si="21"/>
        <v>3.3613515312617581E-2</v>
      </c>
      <c r="I116">
        <f t="shared" si="22"/>
        <v>4.8155161682230663E-3</v>
      </c>
      <c r="J116">
        <f t="shared" si="23"/>
        <v>-1.2765665112833058E-2</v>
      </c>
      <c r="P116" s="53">
        <f t="shared" si="24"/>
        <v>23549.406254012916</v>
      </c>
      <c r="R116" s="47">
        <v>45029</v>
      </c>
      <c r="S116">
        <v>4.5903997909961601E-2</v>
      </c>
      <c r="T116">
        <v>3.9031602659837301E-2</v>
      </c>
      <c r="U116">
        <v>3.53255623375687E-2</v>
      </c>
      <c r="V116">
        <v>3.3276223107726398E-2</v>
      </c>
      <c r="W116">
        <v>3.2117322270554999E-2</v>
      </c>
      <c r="X116">
        <v>3.1490938699552003E-2</v>
      </c>
      <c r="Y116">
        <v>3.1160130647194698E-2</v>
      </c>
      <c r="Z116">
        <v>3.0975627362836398E-2</v>
      </c>
      <c r="AA116">
        <v>3.08899367447391E-2</v>
      </c>
      <c r="AB116">
        <v>3.0889482761383699E-2</v>
      </c>
      <c r="AD116">
        <f t="shared" si="25"/>
        <v>11.296700768033963</v>
      </c>
      <c r="AE116">
        <f t="shared" si="26"/>
        <v>12.300494517477958</v>
      </c>
      <c r="AF116">
        <f t="shared" si="27"/>
        <v>11.709661792196972</v>
      </c>
      <c r="AG116">
        <f t="shared" si="28"/>
        <v>10.831061910949041</v>
      </c>
      <c r="AH116">
        <f t="shared" si="29"/>
        <v>9.9336427604439912</v>
      </c>
      <c r="AI116">
        <f t="shared" si="30"/>
        <v>8.8075364453389646</v>
      </c>
      <c r="AJ116">
        <f t="shared" si="31"/>
        <v>7.6828914652230313</v>
      </c>
      <c r="AK116">
        <f t="shared" si="32"/>
        <v>6.9629797337050077</v>
      </c>
      <c r="AL116">
        <f t="shared" si="33"/>
        <v>6.5500399914339775</v>
      </c>
      <c r="AM116">
        <f t="shared" si="34"/>
        <v>6.2577248611720222</v>
      </c>
      <c r="AY116" s="77">
        <f t="shared" si="35"/>
        <v>545445.64841110446</v>
      </c>
      <c r="BA116" s="77">
        <f t="shared" si="36"/>
        <v>568995.05466511741</v>
      </c>
    </row>
    <row r="117" spans="1:53">
      <c r="A117" s="46">
        <v>45030</v>
      </c>
      <c r="B117">
        <v>164.33284</v>
      </c>
      <c r="C117">
        <v>28.814291000000001</v>
      </c>
      <c r="D117">
        <v>12.044600000000001</v>
      </c>
      <c r="E117">
        <v>284.33551</v>
      </c>
      <c r="G117">
        <f t="shared" si="20"/>
        <v>1.210774425852712E-4</v>
      </c>
      <c r="H117">
        <f t="shared" si="21"/>
        <v>2.8794079993153421E-2</v>
      </c>
      <c r="I117">
        <f t="shared" si="22"/>
        <v>1.2779502847749091E-2</v>
      </c>
      <c r="J117">
        <f t="shared" si="23"/>
        <v>9.2961269593094809E-3</v>
      </c>
      <c r="P117" s="53">
        <f t="shared" si="24"/>
        <v>50990.787242797262</v>
      </c>
      <c r="R117" s="47">
        <v>45030</v>
      </c>
      <c r="S117">
        <v>4.7033667986764997E-2</v>
      </c>
      <c r="T117">
        <v>4.0261652111585097E-2</v>
      </c>
      <c r="U117">
        <v>3.6496528516788397E-2</v>
      </c>
      <c r="V117">
        <v>3.4359329298821302E-2</v>
      </c>
      <c r="W117">
        <v>3.3110686546599398E-2</v>
      </c>
      <c r="X117">
        <v>3.2371692344085899E-2</v>
      </c>
      <c r="Y117">
        <v>3.1928419793717001E-2</v>
      </c>
      <c r="Z117">
        <v>3.1671925336206899E-2</v>
      </c>
      <c r="AA117">
        <v>3.1544940743882498E-2</v>
      </c>
      <c r="AB117">
        <v>3.1515255247500901E-2</v>
      </c>
      <c r="AD117">
        <f t="shared" si="25"/>
        <v>5.0442438397529932</v>
      </c>
      <c r="AE117">
        <f t="shared" si="26"/>
        <v>7.9489101622660234</v>
      </c>
      <c r="AF117">
        <f t="shared" si="27"/>
        <v>8.3647652857640065</v>
      </c>
      <c r="AG117">
        <f t="shared" si="28"/>
        <v>7.9935557381529545</v>
      </c>
      <c r="AH117">
        <f t="shared" si="29"/>
        <v>7.8633463347459882</v>
      </c>
      <c r="AI117">
        <f t="shared" si="30"/>
        <v>7.5924069410500392</v>
      </c>
      <c r="AJ117">
        <f t="shared" si="31"/>
        <v>7.1942915338889941</v>
      </c>
      <c r="AK117">
        <f t="shared" si="32"/>
        <v>6.7971799566569899</v>
      </c>
      <c r="AL117">
        <f t="shared" si="33"/>
        <v>6.4906920352079958</v>
      </c>
      <c r="AM117">
        <f t="shared" si="34"/>
        <v>6.3377470879900226</v>
      </c>
      <c r="AY117" s="77">
        <f t="shared" si="35"/>
        <v>529885.47148074734</v>
      </c>
      <c r="BA117" s="77">
        <f t="shared" si="36"/>
        <v>580876.25872354466</v>
      </c>
    </row>
    <row r="118" spans="1:53">
      <c r="A118" s="46">
        <v>45033</v>
      </c>
      <c r="B118">
        <v>164.35273699999999</v>
      </c>
      <c r="C118">
        <v>29.643972000000002</v>
      </c>
      <c r="D118">
        <v>12.198524000000001</v>
      </c>
      <c r="E118">
        <v>286.97872899999999</v>
      </c>
      <c r="G118">
        <f t="shared" si="20"/>
        <v>7.5047670182699644E-3</v>
      </c>
      <c r="H118">
        <f t="shared" si="21"/>
        <v>6.2561116978521181E-3</v>
      </c>
      <c r="I118">
        <f t="shared" si="22"/>
        <v>3.9431819784097044E-3</v>
      </c>
      <c r="J118">
        <f t="shared" si="23"/>
        <v>-1.4888768986081047E-3</v>
      </c>
      <c r="P118" s="53">
        <f t="shared" si="24"/>
        <v>16215.18379592368</v>
      </c>
      <c r="R118" s="47">
        <v>45033</v>
      </c>
      <c r="S118">
        <v>4.7538092370740297E-2</v>
      </c>
      <c r="T118">
        <v>4.10565431278117E-2</v>
      </c>
      <c r="U118">
        <v>3.7333005045364798E-2</v>
      </c>
      <c r="V118">
        <v>3.5158684872636597E-2</v>
      </c>
      <c r="W118">
        <v>3.3897021180073997E-2</v>
      </c>
      <c r="X118">
        <v>3.3130933038190903E-2</v>
      </c>
      <c r="Y118">
        <v>3.2647848947105901E-2</v>
      </c>
      <c r="Z118">
        <v>3.2351643331872598E-2</v>
      </c>
      <c r="AA118">
        <v>3.2194009947403297E-2</v>
      </c>
      <c r="AB118">
        <v>3.2149029956299903E-2</v>
      </c>
      <c r="AD118">
        <f t="shared" si="25"/>
        <v>1.4338987791760043</v>
      </c>
      <c r="AE118">
        <f t="shared" si="26"/>
        <v>0.86186816616297401</v>
      </c>
      <c r="AF118">
        <f t="shared" si="27"/>
        <v>-0.24195492997099166</v>
      </c>
      <c r="AG118">
        <f t="shared" si="28"/>
        <v>-0.88107184112798387</v>
      </c>
      <c r="AH118">
        <f t="shared" si="29"/>
        <v>-1.071646524970979</v>
      </c>
      <c r="AI118">
        <f t="shared" si="30"/>
        <v>-0.94558542526705647</v>
      </c>
      <c r="AJ118">
        <f t="shared" si="31"/>
        <v>-0.71768763444501893</v>
      </c>
      <c r="AK118">
        <f t="shared" si="32"/>
        <v>-0.61968202876398759</v>
      </c>
      <c r="AL118">
        <f t="shared" si="33"/>
        <v>-0.64141544610298029</v>
      </c>
      <c r="AM118">
        <f t="shared" si="34"/>
        <v>-0.72244649150905726</v>
      </c>
      <c r="AY118" s="77">
        <f t="shared" si="35"/>
        <v>-57038.703803512748</v>
      </c>
      <c r="BA118" s="77">
        <f t="shared" si="36"/>
        <v>-40823.520007589068</v>
      </c>
    </row>
    <row r="119" spans="1:53">
      <c r="A119" s="46">
        <v>45034</v>
      </c>
      <c r="B119">
        <v>165.58616599999999</v>
      </c>
      <c r="C119">
        <v>29.829428</v>
      </c>
      <c r="D119">
        <v>12.246625</v>
      </c>
      <c r="E119">
        <v>286.55145299999998</v>
      </c>
      <c r="G119">
        <f t="shared" si="20"/>
        <v>6.9682089263423119E-3</v>
      </c>
      <c r="H119">
        <f t="shared" si="21"/>
        <v>-1.6361259089513913E-2</v>
      </c>
      <c r="I119">
        <f t="shared" si="22"/>
        <v>-4.0062792810264036E-2</v>
      </c>
      <c r="J119">
        <f t="shared" si="23"/>
        <v>2.7743010606884333E-4</v>
      </c>
      <c r="P119" s="53">
        <f t="shared" si="24"/>
        <v>-49178.412867366787</v>
      </c>
      <c r="R119" s="47">
        <v>45034</v>
      </c>
      <c r="S119">
        <v>4.7681482248657897E-2</v>
      </c>
      <c r="T119">
        <v>4.1142729944427997E-2</v>
      </c>
      <c r="U119">
        <v>3.7308809552367699E-2</v>
      </c>
      <c r="V119">
        <v>3.5070577688523799E-2</v>
      </c>
      <c r="W119">
        <v>3.3789856527576899E-2</v>
      </c>
      <c r="X119">
        <v>3.3036374495664197E-2</v>
      </c>
      <c r="Y119">
        <v>3.2576080183661399E-2</v>
      </c>
      <c r="Z119">
        <v>3.2289675128996199E-2</v>
      </c>
      <c r="AA119">
        <v>3.2129868402792999E-2</v>
      </c>
      <c r="AB119">
        <v>3.2076785307148997E-2</v>
      </c>
      <c r="AD119">
        <f t="shared" si="25"/>
        <v>4.2498755185649966</v>
      </c>
      <c r="AE119">
        <f t="shared" si="26"/>
        <v>6.2862772588369999</v>
      </c>
      <c r="AF119">
        <f t="shared" si="27"/>
        <v>5.7431594300150213</v>
      </c>
      <c r="AG119">
        <f t="shared" si="28"/>
        <v>4.8797743666800093</v>
      </c>
      <c r="AH119">
        <f t="shared" si="29"/>
        <v>4.354930986186015</v>
      </c>
      <c r="AI119">
        <f t="shared" si="30"/>
        <v>3.6712791528270561</v>
      </c>
      <c r="AJ119">
        <f t="shared" si="31"/>
        <v>2.954202236681025</v>
      </c>
      <c r="AK119">
        <f t="shared" si="32"/>
        <v>2.5433219725840006</v>
      </c>
      <c r="AL119">
        <f t="shared" si="33"/>
        <v>2.3165143915450379</v>
      </c>
      <c r="AM119">
        <f t="shared" si="34"/>
        <v>2.0812187278559935</v>
      </c>
      <c r="AY119" s="77">
        <f t="shared" si="35"/>
        <v>192071.86765816412</v>
      </c>
      <c r="BA119" s="77">
        <f t="shared" si="36"/>
        <v>142893.45479079732</v>
      </c>
    </row>
    <row r="120" spans="1:53">
      <c r="A120" s="46">
        <v>45035</v>
      </c>
      <c r="B120">
        <v>166.740005</v>
      </c>
      <c r="C120">
        <v>29.341380999999998</v>
      </c>
      <c r="D120">
        <v>11.755991</v>
      </c>
      <c r="E120">
        <v>286.63095099999998</v>
      </c>
      <c r="G120">
        <f t="shared" si="20"/>
        <v>-5.8462694660468273E-3</v>
      </c>
      <c r="H120">
        <f t="shared" si="21"/>
        <v>-5.3227215174364018E-3</v>
      </c>
      <c r="I120">
        <f t="shared" si="22"/>
        <v>-2.86415666701344E-2</v>
      </c>
      <c r="J120">
        <f t="shared" si="23"/>
        <v>-8.1124770088070175E-3</v>
      </c>
      <c r="P120" s="53">
        <f t="shared" si="24"/>
        <v>-47923.034662424638</v>
      </c>
      <c r="R120" s="47">
        <v>45035</v>
      </c>
      <c r="S120">
        <v>4.8106469800514397E-2</v>
      </c>
      <c r="T120">
        <v>4.1771357670311697E-2</v>
      </c>
      <c r="U120">
        <v>3.7883125495369201E-2</v>
      </c>
      <c r="V120">
        <v>3.55585551251918E-2</v>
      </c>
      <c r="W120">
        <v>3.42253496261955E-2</v>
      </c>
      <c r="X120">
        <v>3.3403502410946903E-2</v>
      </c>
      <c r="Y120">
        <v>3.2871500407329501E-2</v>
      </c>
      <c r="Z120">
        <v>3.25440073262546E-2</v>
      </c>
      <c r="AA120">
        <v>3.2361519841947503E-2</v>
      </c>
      <c r="AB120">
        <v>3.2284907179934597E-2</v>
      </c>
      <c r="AD120">
        <f t="shared" si="25"/>
        <v>-5.4405061255269338</v>
      </c>
      <c r="AE120">
        <f t="shared" si="26"/>
        <v>-9.706640462179978</v>
      </c>
      <c r="AF120">
        <f t="shared" si="27"/>
        <v>-10.134803868115036</v>
      </c>
      <c r="AG120">
        <f t="shared" si="28"/>
        <v>-9.0268207466139696</v>
      </c>
      <c r="AH120">
        <f t="shared" si="29"/>
        <v>-8.2004788629520124</v>
      </c>
      <c r="AI120">
        <f t="shared" si="30"/>
        <v>-7.4614780569020462</v>
      </c>
      <c r="AJ120">
        <f t="shared" si="31"/>
        <v>-6.6701873573820487</v>
      </c>
      <c r="AK120">
        <f t="shared" si="32"/>
        <v>-5.9690656878549913</v>
      </c>
      <c r="AL120">
        <f t="shared" si="33"/>
        <v>-5.391456593532018</v>
      </c>
      <c r="AM120">
        <f t="shared" si="34"/>
        <v>-4.943780650468951</v>
      </c>
      <c r="AY120" s="77">
        <f t="shared" si="35"/>
        <v>-435681.79155389545</v>
      </c>
      <c r="BA120" s="77">
        <f t="shared" si="36"/>
        <v>-483604.8262163201</v>
      </c>
    </row>
    <row r="121" spans="1:53">
      <c r="A121" s="46">
        <v>45036</v>
      </c>
      <c r="B121">
        <v>165.765198</v>
      </c>
      <c r="C121">
        <v>29.185205</v>
      </c>
      <c r="D121">
        <v>11.419281</v>
      </c>
      <c r="E121">
        <v>284.30566399999998</v>
      </c>
      <c r="G121">
        <f t="shared" si="20"/>
        <v>-9.7809312181439401E-3</v>
      </c>
      <c r="H121">
        <f t="shared" si="21"/>
        <v>-1.0032823137614555E-3</v>
      </c>
      <c r="I121">
        <f t="shared" si="22"/>
        <v>-5.0546965259895549E-3</v>
      </c>
      <c r="J121">
        <f t="shared" si="23"/>
        <v>-1.223148336573332E-3</v>
      </c>
      <c r="P121" s="53">
        <f t="shared" si="24"/>
        <v>-17062.058394468284</v>
      </c>
      <c r="R121" s="47">
        <v>45036</v>
      </c>
      <c r="S121">
        <v>4.7562419187961703E-2</v>
      </c>
      <c r="T121">
        <v>4.0800693624093699E-2</v>
      </c>
      <c r="U121">
        <v>3.6869645108557697E-2</v>
      </c>
      <c r="V121">
        <v>3.4655873050530403E-2</v>
      </c>
      <c r="W121">
        <v>3.3405301739900299E-2</v>
      </c>
      <c r="X121">
        <v>3.2657354605256698E-2</v>
      </c>
      <c r="Y121">
        <v>3.2204481671591297E-2</v>
      </c>
      <c r="Z121">
        <v>3.19471007574691E-2</v>
      </c>
      <c r="AA121">
        <v>3.1822374182594301E-2</v>
      </c>
      <c r="AB121">
        <v>3.1790529114887701E-2</v>
      </c>
      <c r="AD121">
        <f t="shared" si="25"/>
        <v>1.2806152303089513</v>
      </c>
      <c r="AE121">
        <f t="shared" si="26"/>
        <v>0.91545967577003062</v>
      </c>
      <c r="AF121">
        <f t="shared" si="27"/>
        <v>1.3547186332760197</v>
      </c>
      <c r="AG121">
        <f t="shared" si="28"/>
        <v>1.9667677333429916</v>
      </c>
      <c r="AH121">
        <f t="shared" si="29"/>
        <v>2.5760908133629772</v>
      </c>
      <c r="AI121">
        <f t="shared" si="30"/>
        <v>2.8004154399720314</v>
      </c>
      <c r="AJ121">
        <f t="shared" si="31"/>
        <v>2.7648445167330338</v>
      </c>
      <c r="AK121">
        <f t="shared" si="32"/>
        <v>2.7432931483899887</v>
      </c>
      <c r="AL121">
        <f t="shared" si="33"/>
        <v>2.7739036249870006</v>
      </c>
      <c r="AM121">
        <f t="shared" si="34"/>
        <v>2.835924064176973</v>
      </c>
      <c r="AY121" s="77">
        <f t="shared" si="35"/>
        <v>225042.58223953337</v>
      </c>
      <c r="BA121" s="77">
        <f t="shared" si="36"/>
        <v>207980.52384506509</v>
      </c>
    </row>
    <row r="122" spans="1:53">
      <c r="A122" s="46">
        <v>45037</v>
      </c>
      <c r="B122">
        <v>164.14385999999999</v>
      </c>
      <c r="C122">
        <v>29.155923999999999</v>
      </c>
      <c r="D122">
        <v>11.361560000000001</v>
      </c>
      <c r="E122">
        <v>283.95791600000001</v>
      </c>
      <c r="G122">
        <f t="shared" si="20"/>
        <v>1.8785289927993887E-3</v>
      </c>
      <c r="H122">
        <f t="shared" si="21"/>
        <v>-3.6826478214170288E-3</v>
      </c>
      <c r="I122">
        <f t="shared" si="22"/>
        <v>2.9635807054664953E-2</v>
      </c>
      <c r="J122">
        <f t="shared" si="23"/>
        <v>-1.3962783837306425E-2</v>
      </c>
      <c r="P122" s="53">
        <f t="shared" si="24"/>
        <v>13868.90438874089</v>
      </c>
      <c r="R122" s="47">
        <v>45037</v>
      </c>
      <c r="S122">
        <v>4.7690480710992599E-2</v>
      </c>
      <c r="T122">
        <v>4.0892239591670702E-2</v>
      </c>
      <c r="U122">
        <v>3.7005116971885299E-2</v>
      </c>
      <c r="V122">
        <v>3.4852549823864702E-2</v>
      </c>
      <c r="W122">
        <v>3.3662910821236597E-2</v>
      </c>
      <c r="X122">
        <v>3.2937396149253902E-2</v>
      </c>
      <c r="Y122">
        <v>3.24809661232646E-2</v>
      </c>
      <c r="Z122">
        <v>3.2221430072308099E-2</v>
      </c>
      <c r="AA122">
        <v>3.2099764545093001E-2</v>
      </c>
      <c r="AB122">
        <v>3.2074121521305399E-2</v>
      </c>
      <c r="AD122">
        <f t="shared" si="25"/>
        <v>-2.6091482587820014</v>
      </c>
      <c r="AE122">
        <f t="shared" si="26"/>
        <v>-4.7568201281369955</v>
      </c>
      <c r="AF122">
        <f t="shared" si="27"/>
        <v>-5.2723739881069962</v>
      </c>
      <c r="AG122">
        <f t="shared" si="28"/>
        <v>-5.5607651876900253</v>
      </c>
      <c r="AH122">
        <f t="shared" si="29"/>
        <v>-5.6732639919329646</v>
      </c>
      <c r="AI122">
        <f t="shared" si="30"/>
        <v>-5.754397176933046</v>
      </c>
      <c r="AJ122">
        <f t="shared" si="31"/>
        <v>-5.7807239178440248</v>
      </c>
      <c r="AK122">
        <f t="shared" si="32"/>
        <v>-5.7314755275789802</v>
      </c>
      <c r="AL122">
        <f t="shared" si="33"/>
        <v>-5.6537101114600281</v>
      </c>
      <c r="AM122">
        <f t="shared" si="34"/>
        <v>-5.5964333106769963</v>
      </c>
      <c r="AY122" s="77">
        <f t="shared" si="35"/>
        <v>-454953.32004154183</v>
      </c>
      <c r="BA122" s="77">
        <f t="shared" si="36"/>
        <v>-441084.41565280093</v>
      </c>
    </row>
    <row r="123" spans="1:53">
      <c r="A123" s="46">
        <v>45040</v>
      </c>
      <c r="B123">
        <v>164.45220900000001</v>
      </c>
      <c r="C123">
        <v>29.048552999999998</v>
      </c>
      <c r="D123">
        <v>11.698269</v>
      </c>
      <c r="E123">
        <v>279.99307299999998</v>
      </c>
      <c r="G123">
        <f t="shared" si="20"/>
        <v>-9.4357321767566393E-3</v>
      </c>
      <c r="H123">
        <f t="shared" si="21"/>
        <v>-3.0913966695690465E-2</v>
      </c>
      <c r="I123">
        <f t="shared" si="22"/>
        <v>-1.9983298383718151E-2</v>
      </c>
      <c r="J123">
        <f t="shared" si="23"/>
        <v>-2.2536046811415189E-2</v>
      </c>
      <c r="P123" s="53">
        <f t="shared" si="24"/>
        <v>-82869.044067580442</v>
      </c>
      <c r="R123" s="47">
        <v>45040</v>
      </c>
      <c r="S123">
        <v>4.7429565885114398E-2</v>
      </c>
      <c r="T123">
        <v>4.0416557578857003E-2</v>
      </c>
      <c r="U123">
        <v>3.6477879573074599E-2</v>
      </c>
      <c r="V123">
        <v>3.42964733050957E-2</v>
      </c>
      <c r="W123">
        <v>3.30955844220433E-2</v>
      </c>
      <c r="X123">
        <v>3.2361956431560597E-2</v>
      </c>
      <c r="Y123">
        <v>3.1902893731480197E-2</v>
      </c>
      <c r="Z123">
        <v>3.1648282519550201E-2</v>
      </c>
      <c r="AA123">
        <v>3.1534393533946999E-2</v>
      </c>
      <c r="AB123">
        <v>3.1514478190237699E-2</v>
      </c>
      <c r="AD123">
        <f t="shared" si="25"/>
        <v>-15.043023885625006</v>
      </c>
      <c r="AE123">
        <f t="shared" si="26"/>
        <v>-20.600986993512052</v>
      </c>
      <c r="AF123">
        <f t="shared" si="27"/>
        <v>-20.05566065033597</v>
      </c>
      <c r="AG123">
        <f t="shared" si="28"/>
        <v>-17.905439890539</v>
      </c>
      <c r="AH123">
        <f t="shared" si="29"/>
        <v>-16.357769940675006</v>
      </c>
      <c r="AI123">
        <f t="shared" si="30"/>
        <v>-14.847665122535956</v>
      </c>
      <c r="AJ123">
        <f t="shared" si="31"/>
        <v>-13.460225677261981</v>
      </c>
      <c r="AK123">
        <f t="shared" si="32"/>
        <v>-12.36473470302802</v>
      </c>
      <c r="AL123">
        <f t="shared" si="33"/>
        <v>-11.544412835617981</v>
      </c>
      <c r="AM123">
        <f t="shared" si="34"/>
        <v>-10.953828333664998</v>
      </c>
      <c r="AY123" s="77">
        <f t="shared" si="35"/>
        <v>-948013.38560251077</v>
      </c>
      <c r="BA123" s="77">
        <f t="shared" si="36"/>
        <v>-1030882.4296700913</v>
      </c>
    </row>
    <row r="124" spans="1:53">
      <c r="A124" s="46">
        <v>45041</v>
      </c>
      <c r="B124">
        <v>162.90048200000001</v>
      </c>
      <c r="C124">
        <v>28.150547</v>
      </c>
      <c r="D124">
        <v>11.464499</v>
      </c>
      <c r="E124">
        <v>273.68313599999999</v>
      </c>
      <c r="G124">
        <f t="shared" si="20"/>
        <v>-6.1074097988278453E-5</v>
      </c>
      <c r="H124">
        <f t="shared" si="21"/>
        <v>-1.3869641680497313E-2</v>
      </c>
      <c r="I124">
        <f t="shared" si="22"/>
        <v>-1.9541194080962554E-2</v>
      </c>
      <c r="J124">
        <f t="shared" si="23"/>
        <v>7.2434707851345426E-2</v>
      </c>
      <c r="P124" s="53">
        <f t="shared" si="24"/>
        <v>38962.797991897285</v>
      </c>
      <c r="R124" s="47">
        <v>45041</v>
      </c>
      <c r="S124">
        <v>4.5925263496551898E-2</v>
      </c>
      <c r="T124">
        <v>3.8356458879505798E-2</v>
      </c>
      <c r="U124">
        <v>3.4472313508041003E-2</v>
      </c>
      <c r="V124">
        <v>3.25059293160418E-2</v>
      </c>
      <c r="W124">
        <v>3.14598074279758E-2</v>
      </c>
      <c r="X124">
        <v>3.0877189919307001E-2</v>
      </c>
      <c r="Y124">
        <v>3.0556871163753999E-2</v>
      </c>
      <c r="Z124">
        <v>3.0411809049247399E-2</v>
      </c>
      <c r="AA124">
        <v>3.03799522503852E-2</v>
      </c>
      <c r="AB124">
        <v>3.0419095356871199E-2</v>
      </c>
      <c r="AD124">
        <f t="shared" si="25"/>
        <v>0.55378209622800045</v>
      </c>
      <c r="AE124">
        <f t="shared" si="26"/>
        <v>2.3200814948220323</v>
      </c>
      <c r="AF124">
        <f t="shared" si="27"/>
        <v>3.0536194421009606</v>
      </c>
      <c r="AG124">
        <f t="shared" si="28"/>
        <v>3.2270419615679917</v>
      </c>
      <c r="AH124">
        <f t="shared" si="29"/>
        <v>3.4617656500120217</v>
      </c>
      <c r="AI124">
        <f t="shared" si="30"/>
        <v>3.6050033746289762</v>
      </c>
      <c r="AJ124">
        <f t="shared" si="31"/>
        <v>3.6144725252579972</v>
      </c>
      <c r="AK124">
        <f t="shared" si="32"/>
        <v>3.5072193487430123</v>
      </c>
      <c r="AL124">
        <f t="shared" si="33"/>
        <v>3.374989152233991</v>
      </c>
      <c r="AM124">
        <f t="shared" si="34"/>
        <v>3.3044037392230066</v>
      </c>
      <c r="AY124" s="77">
        <f t="shared" si="35"/>
        <v>269126.43600696936</v>
      </c>
      <c r="BA124" s="77">
        <f t="shared" si="36"/>
        <v>308089.23399886664</v>
      </c>
    </row>
    <row r="125" spans="1:53">
      <c r="A125" s="46">
        <v>45042</v>
      </c>
      <c r="B125">
        <v>162.890533</v>
      </c>
      <c r="C125">
        <v>27.760109</v>
      </c>
      <c r="D125">
        <v>11.240468999999999</v>
      </c>
      <c r="E125">
        <v>293.507294</v>
      </c>
      <c r="G125">
        <f t="shared" si="20"/>
        <v>2.8395272056725318E-2</v>
      </c>
      <c r="H125">
        <f t="shared" si="21"/>
        <v>1.5822812511290918E-2</v>
      </c>
      <c r="I125">
        <f t="shared" si="22"/>
        <v>6.0657611350558582E-3</v>
      </c>
      <c r="J125">
        <f t="shared" si="23"/>
        <v>3.2027582251499265E-2</v>
      </c>
      <c r="P125" s="53">
        <f t="shared" si="24"/>
        <v>82311.427954571351</v>
      </c>
      <c r="R125" s="47">
        <v>45042</v>
      </c>
      <c r="S125">
        <v>4.5980641706174698E-2</v>
      </c>
      <c r="T125">
        <v>3.8588467028988001E-2</v>
      </c>
      <c r="U125">
        <v>3.4777675452251099E-2</v>
      </c>
      <c r="V125">
        <v>3.2828633512198599E-2</v>
      </c>
      <c r="W125">
        <v>3.1805983992977002E-2</v>
      </c>
      <c r="X125">
        <v>3.1237690256769899E-2</v>
      </c>
      <c r="Y125">
        <v>3.0918318416279799E-2</v>
      </c>
      <c r="Z125">
        <v>3.0762530984121701E-2</v>
      </c>
      <c r="AA125">
        <v>3.07174511656086E-2</v>
      </c>
      <c r="AB125">
        <v>3.07495357307935E-2</v>
      </c>
      <c r="AD125">
        <f t="shared" si="25"/>
        <v>12.863634643975052</v>
      </c>
      <c r="AE125">
        <f t="shared" si="26"/>
        <v>15.090039426204003</v>
      </c>
      <c r="AF125">
        <f t="shared" si="27"/>
        <v>14.427126043771999</v>
      </c>
      <c r="AG125">
        <f t="shared" si="28"/>
        <v>13.630466568399987</v>
      </c>
      <c r="AH125">
        <f t="shared" si="29"/>
        <v>12.739436665163002</v>
      </c>
      <c r="AI125">
        <f t="shared" si="30"/>
        <v>11.871444376963005</v>
      </c>
      <c r="AJ125">
        <f t="shared" si="31"/>
        <v>11.089357793503014</v>
      </c>
      <c r="AK125">
        <f t="shared" si="32"/>
        <v>10.358832580940994</v>
      </c>
      <c r="AL125">
        <f t="shared" si="33"/>
        <v>9.6890874107810259</v>
      </c>
      <c r="AM125">
        <f t="shared" si="34"/>
        <v>9.1014724315950293</v>
      </c>
      <c r="AY125" s="77">
        <f t="shared" si="35"/>
        <v>779987.4762873319</v>
      </c>
      <c r="BA125" s="77">
        <f t="shared" si="36"/>
        <v>862298.90424190322</v>
      </c>
    </row>
    <row r="126" spans="1:53">
      <c r="A126" s="46">
        <v>45043</v>
      </c>
      <c r="B126">
        <v>167.51585399999999</v>
      </c>
      <c r="C126">
        <v>28.199352000000001</v>
      </c>
      <c r="D126">
        <v>11.308650999999999</v>
      </c>
      <c r="E126">
        <v>302.907623</v>
      </c>
      <c r="G126">
        <f t="shared" si="20"/>
        <v>7.5411369720266297E-3</v>
      </c>
      <c r="H126">
        <f t="shared" si="21"/>
        <v>1.3499494598315565E-2</v>
      </c>
      <c r="I126">
        <f t="shared" si="22"/>
        <v>2.3255912663676659E-2</v>
      </c>
      <c r="J126">
        <f t="shared" si="23"/>
        <v>7.9717505161629454E-3</v>
      </c>
      <c r="P126" s="53">
        <f t="shared" si="24"/>
        <v>52268.294750181798</v>
      </c>
      <c r="R126" s="47">
        <v>45043</v>
      </c>
      <c r="S126">
        <v>4.7267005170572203E-2</v>
      </c>
      <c r="T126">
        <v>4.0097470971608401E-2</v>
      </c>
      <c r="U126">
        <v>3.6220388056628298E-2</v>
      </c>
      <c r="V126">
        <v>3.4191680169038598E-2</v>
      </c>
      <c r="W126">
        <v>3.3079927659493302E-2</v>
      </c>
      <c r="X126">
        <v>3.2424834694466199E-2</v>
      </c>
      <c r="Y126">
        <v>3.20272541956301E-2</v>
      </c>
      <c r="Z126">
        <v>3.17984142422158E-2</v>
      </c>
      <c r="AA126">
        <v>3.1686359906686702E-2</v>
      </c>
      <c r="AB126">
        <v>3.1659682973953003E-2</v>
      </c>
      <c r="AD126">
        <f t="shared" si="25"/>
        <v>-1.1366866023250488</v>
      </c>
      <c r="AE126">
        <f t="shared" si="26"/>
        <v>-2.6599674474560295</v>
      </c>
      <c r="AF126">
        <f t="shared" si="27"/>
        <v>-3.8860826835809825</v>
      </c>
      <c r="AG126">
        <f t="shared" si="28"/>
        <v>-4.6842984323899888</v>
      </c>
      <c r="AH126">
        <f t="shared" si="29"/>
        <v>-5.0943298222610318</v>
      </c>
      <c r="AI126">
        <f t="shared" si="30"/>
        <v>-5.4742106710709697</v>
      </c>
      <c r="AJ126">
        <f t="shared" si="31"/>
        <v>-5.8368009327539747</v>
      </c>
      <c r="AK126">
        <f t="shared" si="32"/>
        <v>-6.0698786534950022</v>
      </c>
      <c r="AL126">
        <f t="shared" si="33"/>
        <v>-6.2024308843160183</v>
      </c>
      <c r="AM126">
        <f t="shared" si="34"/>
        <v>-6.2837948719610477</v>
      </c>
      <c r="AY126" s="77">
        <f t="shared" si="35"/>
        <v>-496925.97724150849</v>
      </c>
      <c r="BA126" s="77">
        <f t="shared" si="36"/>
        <v>-444657.6824913267</v>
      </c>
    </row>
    <row r="127" spans="1:53">
      <c r="A127" s="46">
        <v>45044</v>
      </c>
      <c r="B127">
        <v>168.77911399999999</v>
      </c>
      <c r="C127">
        <v>28.580029</v>
      </c>
      <c r="D127">
        <v>11.571643999999999</v>
      </c>
      <c r="E127">
        <v>305.32232699999997</v>
      </c>
      <c r="G127">
        <f t="shared" si="20"/>
        <v>-5.3042108041867486E-4</v>
      </c>
      <c r="H127">
        <f t="shared" si="21"/>
        <v>-8.1967376590135199E-3</v>
      </c>
      <c r="I127">
        <f t="shared" si="22"/>
        <v>1.5151433970834294E-2</v>
      </c>
      <c r="J127">
        <f t="shared" si="23"/>
        <v>-5.532743106598792E-3</v>
      </c>
      <c r="P127" s="53">
        <f t="shared" si="24"/>
        <v>891.53212480330785</v>
      </c>
      <c r="R127" s="47">
        <v>45044</v>
      </c>
      <c r="S127">
        <v>4.7153336510339698E-2</v>
      </c>
      <c r="T127">
        <v>3.9831474226862798E-2</v>
      </c>
      <c r="U127">
        <v>3.58317797882702E-2</v>
      </c>
      <c r="V127">
        <v>3.3723250325799599E-2</v>
      </c>
      <c r="W127">
        <v>3.2570494677267199E-2</v>
      </c>
      <c r="X127">
        <v>3.1877413627359102E-2</v>
      </c>
      <c r="Y127">
        <v>3.1443574102354703E-2</v>
      </c>
      <c r="Z127">
        <v>3.11914263768663E-2</v>
      </c>
      <c r="AA127">
        <v>3.10661168182551E-2</v>
      </c>
      <c r="AB127">
        <v>3.1031303486756898E-2</v>
      </c>
      <c r="AD127">
        <f t="shared" si="25"/>
        <v>5.0901305246490312</v>
      </c>
      <c r="AE127">
        <f t="shared" si="26"/>
        <v>6.4392271979390321</v>
      </c>
      <c r="AF127">
        <f t="shared" si="27"/>
        <v>7.1702552365739827</v>
      </c>
      <c r="AG127">
        <f t="shared" si="28"/>
        <v>8.0575382504000093</v>
      </c>
      <c r="AH127">
        <f t="shared" si="29"/>
        <v>8.9780248954249995</v>
      </c>
      <c r="AI127">
        <f t="shared" si="30"/>
        <v>10.028585309170973</v>
      </c>
      <c r="AJ127">
        <f t="shared" si="31"/>
        <v>11.003403701295989</v>
      </c>
      <c r="AK127">
        <f t="shared" si="32"/>
        <v>11.673778383109006</v>
      </c>
      <c r="AL127">
        <f t="shared" si="33"/>
        <v>12.133385854447981</v>
      </c>
      <c r="AM127">
        <f t="shared" si="34"/>
        <v>12.513670969804027</v>
      </c>
      <c r="AY127" s="77">
        <f t="shared" si="35"/>
        <v>982637.69755851151</v>
      </c>
      <c r="BA127" s="77">
        <f t="shared" si="36"/>
        <v>983529.2296833148</v>
      </c>
    </row>
    <row r="128" spans="1:53">
      <c r="A128" s="46">
        <v>45047</v>
      </c>
      <c r="B128">
        <v>168.68959000000001</v>
      </c>
      <c r="C128">
        <v>28.345766000000001</v>
      </c>
      <c r="D128">
        <v>11.746971</v>
      </c>
      <c r="E128">
        <v>303.63305700000001</v>
      </c>
      <c r="G128">
        <f t="shared" si="20"/>
        <v>-6.1915379603448839E-3</v>
      </c>
      <c r="H128">
        <f t="shared" si="21"/>
        <v>-3.0302973643400621E-2</v>
      </c>
      <c r="I128">
        <f t="shared" si="22"/>
        <v>-2.1558834187979214E-2</v>
      </c>
      <c r="J128">
        <f t="shared" si="23"/>
        <v>-4.908819924702712E-4</v>
      </c>
      <c r="P128" s="53">
        <f t="shared" si="24"/>
        <v>-58544.227784194991</v>
      </c>
      <c r="R128" s="47">
        <v>45047</v>
      </c>
      <c r="S128">
        <v>4.7662349562804601E-2</v>
      </c>
      <c r="T128">
        <v>4.0475396946656701E-2</v>
      </c>
      <c r="U128">
        <v>3.6548805311927599E-2</v>
      </c>
      <c r="V128">
        <v>3.45290041508396E-2</v>
      </c>
      <c r="W128">
        <v>3.3468297166809699E-2</v>
      </c>
      <c r="X128">
        <v>3.28802721582762E-2</v>
      </c>
      <c r="Y128">
        <v>3.2543914472484302E-2</v>
      </c>
      <c r="Z128">
        <v>3.23588042151772E-2</v>
      </c>
      <c r="AA128">
        <v>3.2279455403699898E-2</v>
      </c>
      <c r="AB128">
        <v>3.2282670583737301E-2</v>
      </c>
      <c r="AD128">
        <f t="shared" si="25"/>
        <v>-13.551441117361993</v>
      </c>
      <c r="AE128">
        <f t="shared" si="26"/>
        <v>-16.45935603479899</v>
      </c>
      <c r="AF128">
        <f t="shared" si="27"/>
        <v>-16.713572413021016</v>
      </c>
      <c r="AG128">
        <f t="shared" si="28"/>
        <v>-16.279532832641983</v>
      </c>
      <c r="AH128">
        <f t="shared" si="29"/>
        <v>-15.939717783365962</v>
      </c>
      <c r="AI128">
        <f t="shared" si="30"/>
        <v>-15.348234029258986</v>
      </c>
      <c r="AJ128">
        <f t="shared" si="31"/>
        <v>-14.547989743481024</v>
      </c>
      <c r="AK128">
        <f t="shared" si="32"/>
        <v>-13.684815657493999</v>
      </c>
      <c r="AL128">
        <f t="shared" si="33"/>
        <v>-12.870629976848985</v>
      </c>
      <c r="AM128">
        <f t="shared" si="34"/>
        <v>-12.190113576674017</v>
      </c>
      <c r="AY128" s="77">
        <f t="shared" si="35"/>
        <v>-1030360.9667669691</v>
      </c>
      <c r="BA128" s="77">
        <f t="shared" si="36"/>
        <v>-1088905.1945511641</v>
      </c>
    </row>
    <row r="129" spans="1:53">
      <c r="A129" s="46">
        <v>45048</v>
      </c>
      <c r="B129">
        <v>167.64514199999999</v>
      </c>
      <c r="C129">
        <v>27.486805</v>
      </c>
      <c r="D129">
        <v>11.49372</v>
      </c>
      <c r="E129">
        <v>303.48400900000001</v>
      </c>
      <c r="G129">
        <f t="shared" si="20"/>
        <v>-6.467219909062405E-3</v>
      </c>
      <c r="H129">
        <f t="shared" si="21"/>
        <v>-1.0653475367544574E-2</v>
      </c>
      <c r="I129">
        <f t="shared" si="22"/>
        <v>-8.4750629039165304E-4</v>
      </c>
      <c r="J129">
        <f t="shared" si="23"/>
        <v>-3.3071330621575745E-3</v>
      </c>
      <c r="P129" s="53">
        <f t="shared" si="24"/>
        <v>-21275.334629156205</v>
      </c>
      <c r="R129" s="47">
        <v>45048</v>
      </c>
      <c r="S129">
        <v>4.6307205451068402E-2</v>
      </c>
      <c r="T129">
        <v>3.8829461343176802E-2</v>
      </c>
      <c r="U129">
        <v>3.4877448070625497E-2</v>
      </c>
      <c r="V129">
        <v>3.2901050867575402E-2</v>
      </c>
      <c r="W129">
        <v>3.1874325388473103E-2</v>
      </c>
      <c r="X129">
        <v>3.1345448755350301E-2</v>
      </c>
      <c r="Y129">
        <v>3.1089115498136199E-2</v>
      </c>
      <c r="Z129">
        <v>3.09903226494278E-2</v>
      </c>
      <c r="AA129">
        <v>3.0992392406015E-2</v>
      </c>
      <c r="AB129">
        <v>3.1063659226069899E-2</v>
      </c>
      <c r="AD129">
        <f t="shared" si="25"/>
        <v>-0.54636982997201267</v>
      </c>
      <c r="AE129">
        <f t="shared" si="26"/>
        <v>-4.0600010968840081</v>
      </c>
      <c r="AF129">
        <f t="shared" si="27"/>
        <v>-4.3611166819469691</v>
      </c>
      <c r="AG129">
        <f t="shared" si="28"/>
        <v>-4.1630362059980053</v>
      </c>
      <c r="AH129">
        <f t="shared" si="29"/>
        <v>-3.88359082405601</v>
      </c>
      <c r="AI129">
        <f t="shared" si="30"/>
        <v>-3.4935813461300231</v>
      </c>
      <c r="AJ129">
        <f t="shared" si="31"/>
        <v>-3.0738607093989954</v>
      </c>
      <c r="AK129">
        <f t="shared" si="32"/>
        <v>-2.7698919115480209</v>
      </c>
      <c r="AL129">
        <f t="shared" si="33"/>
        <v>-2.5334804422700099</v>
      </c>
      <c r="AM129">
        <f t="shared" si="34"/>
        <v>-2.2930185713809781</v>
      </c>
      <c r="AY129" s="77">
        <f t="shared" si="35"/>
        <v>-200787.23294236945</v>
      </c>
      <c r="BA129" s="77">
        <f t="shared" si="36"/>
        <v>-222062.56757152564</v>
      </c>
    </row>
    <row r="130" spans="1:53">
      <c r="A130" s="46">
        <v>45049</v>
      </c>
      <c r="B130">
        <v>166.56094400000001</v>
      </c>
      <c r="C130">
        <v>27.193974999999998</v>
      </c>
      <c r="D130">
        <v>11.483979</v>
      </c>
      <c r="E130">
        <v>302.48034699999999</v>
      </c>
      <c r="G130">
        <f t="shared" si="20"/>
        <v>-9.9134884826301839E-3</v>
      </c>
      <c r="H130">
        <f t="shared" si="21"/>
        <v>-3.1227542130196073E-2</v>
      </c>
      <c r="I130">
        <f t="shared" si="22"/>
        <v>-1.9507959741131509E-2</v>
      </c>
      <c r="J130">
        <f t="shared" si="23"/>
        <v>3.3181064818073036E-3</v>
      </c>
      <c r="P130" s="53">
        <f t="shared" si="24"/>
        <v>-57330.883872150458</v>
      </c>
      <c r="R130" s="47">
        <v>45049</v>
      </c>
      <c r="S130">
        <v>4.6252568468071201E-2</v>
      </c>
      <c r="T130">
        <v>3.8423461233488401E-2</v>
      </c>
      <c r="U130">
        <v>3.44413364024308E-2</v>
      </c>
      <c r="V130">
        <v>3.2484747246975601E-2</v>
      </c>
      <c r="W130">
        <v>3.1485966306067502E-2</v>
      </c>
      <c r="X130">
        <v>3.0996090620737299E-2</v>
      </c>
      <c r="Y130">
        <v>3.07817294271963E-2</v>
      </c>
      <c r="Z130">
        <v>3.0713333458272998E-2</v>
      </c>
      <c r="AA130">
        <v>3.0739044361787999E-2</v>
      </c>
      <c r="AB130">
        <v>3.0834357368931802E-2</v>
      </c>
      <c r="AD130">
        <f t="shared" si="25"/>
        <v>-19.547356820842008</v>
      </c>
      <c r="AE130">
        <f t="shared" si="26"/>
        <v>-21.395875781311037</v>
      </c>
      <c r="AF130">
        <f t="shared" si="27"/>
        <v>-18.092740236275024</v>
      </c>
      <c r="AG130">
        <f t="shared" si="28"/>
        <v>-15.390843397422028</v>
      </c>
      <c r="AH130">
        <f t="shared" si="29"/>
        <v>-12.578983842702028</v>
      </c>
      <c r="AI130">
        <f t="shared" si="30"/>
        <v>-10.469016460558992</v>
      </c>
      <c r="AJ130">
        <f t="shared" si="31"/>
        <v>-8.9152429894540077</v>
      </c>
      <c r="AK130">
        <f t="shared" si="32"/>
        <v>-7.5706694579959901</v>
      </c>
      <c r="AL130">
        <f t="shared" si="33"/>
        <v>-6.3603232699619916</v>
      </c>
      <c r="AM130">
        <f t="shared" si="34"/>
        <v>-5.2898600102310036</v>
      </c>
      <c r="AY130" s="77">
        <f t="shared" si="35"/>
        <v>-515473.86342620046</v>
      </c>
      <c r="BA130" s="77">
        <f t="shared" si="36"/>
        <v>-572804.74729835091</v>
      </c>
    </row>
    <row r="131" spans="1:53">
      <c r="A131" s="46">
        <v>45050</v>
      </c>
      <c r="B131">
        <v>164.90974399999999</v>
      </c>
      <c r="C131">
        <v>26.344774000000001</v>
      </c>
      <c r="D131">
        <v>11.25995</v>
      </c>
      <c r="E131">
        <v>303.48400900000001</v>
      </c>
      <c r="G131">
        <f t="shared" si="20"/>
        <v>4.6926935985056151E-2</v>
      </c>
      <c r="H131">
        <f t="shared" si="21"/>
        <v>2.6676410281598839E-2</v>
      </c>
      <c r="I131">
        <f t="shared" si="22"/>
        <v>3.7197145635637918E-2</v>
      </c>
      <c r="J131">
        <f t="shared" si="23"/>
        <v>1.7157312562059879E-2</v>
      </c>
      <c r="P131" s="53">
        <f t="shared" si="24"/>
        <v>127957.80446435278</v>
      </c>
      <c r="R131" s="47">
        <v>45050</v>
      </c>
      <c r="S131">
        <v>4.4297832785987E-2</v>
      </c>
      <c r="T131">
        <v>3.6283873655357297E-2</v>
      </c>
      <c r="U131">
        <v>3.2632062378803298E-2</v>
      </c>
      <c r="V131">
        <v>3.0945662907233398E-2</v>
      </c>
      <c r="W131">
        <v>3.0228067921797299E-2</v>
      </c>
      <c r="X131">
        <v>2.99491889746814E-2</v>
      </c>
      <c r="Y131">
        <v>2.9890205128250899E-2</v>
      </c>
      <c r="Z131">
        <v>2.9956266512473399E-2</v>
      </c>
      <c r="AA131">
        <v>3.01030120347918E-2</v>
      </c>
      <c r="AB131">
        <v>3.0305371367908701E-2</v>
      </c>
      <c r="AD131">
        <f t="shared" si="25"/>
        <v>13.510552373340035</v>
      </c>
      <c r="AE131">
        <f t="shared" si="26"/>
        <v>17.650725871561011</v>
      </c>
      <c r="AF131">
        <f t="shared" si="27"/>
        <v>16.689887649565041</v>
      </c>
      <c r="AG131">
        <f t="shared" si="28"/>
        <v>15.175280741146006</v>
      </c>
      <c r="AH131">
        <f t="shared" si="29"/>
        <v>13.602761206098039</v>
      </c>
      <c r="AI131">
        <f t="shared" si="30"/>
        <v>12.36390404707001</v>
      </c>
      <c r="AJ131">
        <f t="shared" si="31"/>
        <v>11.357839602088028</v>
      </c>
      <c r="AK131">
        <f t="shared" si="32"/>
        <v>10.422619335412019</v>
      </c>
      <c r="AL131">
        <f t="shared" si="33"/>
        <v>9.4999922287599894</v>
      </c>
      <c r="AM131">
        <f t="shared" si="34"/>
        <v>8.5730210478509807</v>
      </c>
      <c r="AY131" s="77">
        <f t="shared" si="35"/>
        <v>754065.88763434906</v>
      </c>
      <c r="BA131" s="77">
        <f t="shared" si="36"/>
        <v>882023.69209870184</v>
      </c>
    </row>
    <row r="132" spans="1:53">
      <c r="A132" s="46">
        <v>45051</v>
      </c>
      <c r="B132">
        <v>172.64845299999999</v>
      </c>
      <c r="C132">
        <v>27.047557999999999</v>
      </c>
      <c r="D132">
        <v>11.678788000000001</v>
      </c>
      <c r="E132">
        <v>308.69097900000003</v>
      </c>
      <c r="G132">
        <f t="shared" si="20"/>
        <v>-4.0328192225391746E-4</v>
      </c>
      <c r="H132">
        <f t="shared" si="21"/>
        <v>-7.2161782590496326E-4</v>
      </c>
      <c r="I132">
        <f t="shared" si="22"/>
        <v>2.5021432018459411E-3</v>
      </c>
      <c r="J132">
        <f t="shared" si="23"/>
        <v>-6.4382412678150036E-3</v>
      </c>
      <c r="P132" s="53">
        <f t="shared" si="24"/>
        <v>-5060.9978141279444</v>
      </c>
      <c r="R132" s="47">
        <v>45051</v>
      </c>
      <c r="S132">
        <v>4.5648888023321003E-2</v>
      </c>
      <c r="T132">
        <v>3.8048946242513398E-2</v>
      </c>
      <c r="U132">
        <v>3.4301051143759802E-2</v>
      </c>
      <c r="V132">
        <v>3.2463190981347999E-2</v>
      </c>
      <c r="W132">
        <v>3.1588344042407103E-2</v>
      </c>
      <c r="X132">
        <v>3.1185579379388401E-2</v>
      </c>
      <c r="Y132">
        <v>3.1025989088459702E-2</v>
      </c>
      <c r="Z132">
        <v>3.0998528446014601E-2</v>
      </c>
      <c r="AA132">
        <v>3.1053011257667799E-2</v>
      </c>
      <c r="AB132">
        <v>3.1162673472693799E-2</v>
      </c>
      <c r="AD132">
        <f t="shared" si="25"/>
        <v>5.1191872485819436</v>
      </c>
      <c r="AE132">
        <f t="shared" si="26"/>
        <v>6.2313559065370336</v>
      </c>
      <c r="AF132">
        <f t="shared" si="27"/>
        <v>6.2205268653690169</v>
      </c>
      <c r="AG132">
        <f t="shared" si="28"/>
        <v>5.871615646004039</v>
      </c>
      <c r="AH132">
        <f t="shared" si="29"/>
        <v>5.7186072768599523</v>
      </c>
      <c r="AI132">
        <f t="shared" si="30"/>
        <v>5.628813193390009</v>
      </c>
      <c r="AJ132">
        <f t="shared" si="31"/>
        <v>5.5810697092299746</v>
      </c>
      <c r="AK132">
        <f t="shared" si="32"/>
        <v>5.5101504957140097</v>
      </c>
      <c r="AL132">
        <f t="shared" si="33"/>
        <v>5.4297135788390278</v>
      </c>
      <c r="AM132">
        <f t="shared" si="34"/>
        <v>5.3643280156260094</v>
      </c>
      <c r="AY132" s="77">
        <f t="shared" si="35"/>
        <v>441293.53402800416</v>
      </c>
      <c r="BA132" s="77">
        <f t="shared" si="36"/>
        <v>436232.53621387621</v>
      </c>
    </row>
    <row r="133" spans="1:53">
      <c r="A133" s="46">
        <v>45054</v>
      </c>
      <c r="B133">
        <v>172.57882699999999</v>
      </c>
      <c r="C133">
        <v>27.028040000000001</v>
      </c>
      <c r="D133">
        <v>11.70801</v>
      </c>
      <c r="E133">
        <v>306.703552</v>
      </c>
      <c r="G133">
        <f t="shared" ref="G133:G196" si="37">B134/B133-1</f>
        <v>-9.9711536456322802E-3</v>
      </c>
      <c r="H133">
        <f t="shared" ref="H133:H196" si="38">C134/C133-1</f>
        <v>-1.0834673916422233E-3</v>
      </c>
      <c r="I133">
        <f t="shared" ref="I133:I196" si="39">D134/D133-1</f>
        <v>-1.3311143396700142E-2</v>
      </c>
      <c r="J133">
        <f t="shared" ref="J133:J196" si="40">E134/E133-1</f>
        <v>-5.3458363599258041E-3</v>
      </c>
      <c r="P133" s="53">
        <f t="shared" ref="P133:P196" si="41">SUMPRODUCT(G133:J133,L$4:O$4)</f>
        <v>-29711.600793900452</v>
      </c>
      <c r="R133" s="47">
        <v>45054</v>
      </c>
      <c r="S133">
        <v>4.6160806748179198E-2</v>
      </c>
      <c r="T133">
        <v>3.8672081833167102E-2</v>
      </c>
      <c r="U133">
        <v>3.4923103830296703E-2</v>
      </c>
      <c r="V133">
        <v>3.3050352545948403E-2</v>
      </c>
      <c r="W133">
        <v>3.2160204770093098E-2</v>
      </c>
      <c r="X133">
        <v>3.1748460698727402E-2</v>
      </c>
      <c r="Y133">
        <v>3.1584096059382699E-2</v>
      </c>
      <c r="Z133">
        <v>3.1549543495586002E-2</v>
      </c>
      <c r="AA133">
        <v>3.1595982615551702E-2</v>
      </c>
      <c r="AB133">
        <v>3.16991062742564E-2</v>
      </c>
      <c r="AD133">
        <f t="shared" ref="AD133:AD196" si="42">(S134-S133)*10000</f>
        <v>0.556864855865008</v>
      </c>
      <c r="AE133">
        <f t="shared" ref="AE133:AE196" si="43">(T134-T133)*10000</f>
        <v>-0.57330044946700409</v>
      </c>
      <c r="AF133">
        <f t="shared" ref="AF133:AF196" si="44">(U134-U133)*10000</f>
        <v>-0.55374927779100469</v>
      </c>
      <c r="AG133">
        <f t="shared" ref="AG133:AG196" si="45">(V134-V133)*10000</f>
        <v>-0.59999791137202441</v>
      </c>
      <c r="AH133">
        <f t="shared" ref="AH133:AH196" si="46">(W134-W133)*10000</f>
        <v>-1.1718801975919846</v>
      </c>
      <c r="AI133">
        <f t="shared" ref="AI133:AI196" si="47">(X134-X133)*10000</f>
        <v>-1.0069573179940368</v>
      </c>
      <c r="AJ133">
        <f t="shared" ref="AJ133:AJ196" si="48">(Y134-Y133)*10000</f>
        <v>-0.561825280321962</v>
      </c>
      <c r="AK133">
        <f t="shared" ref="AK133:AK196" si="49">(Z134-Z133)*10000</f>
        <v>-0.34799556103401463</v>
      </c>
      <c r="AL133">
        <f t="shared" ref="AL133:AL196" si="50">(AA134-AA133)*10000</f>
        <v>-0.29629958141701163</v>
      </c>
      <c r="AM133">
        <f t="shared" ref="AM133:AM196" si="51">(AB134-AB133)*10000</f>
        <v>-0.24918047242097896</v>
      </c>
      <c r="AY133" s="77">
        <f t="shared" ref="AY133:AY196" si="52">SUMPRODUCT(AD133:AM133,AO$4:AX$4)</f>
        <v>-25107.293205949361</v>
      </c>
      <c r="BA133" s="77">
        <f t="shared" ref="BA133:BA196" si="53">P133+AY133</f>
        <v>-54818.89399984981</v>
      </c>
    </row>
    <row r="134" spans="1:53">
      <c r="A134" s="46">
        <v>45055</v>
      </c>
      <c r="B134">
        <v>170.85801699999999</v>
      </c>
      <c r="C134">
        <v>26.998756</v>
      </c>
      <c r="D134">
        <v>11.552163</v>
      </c>
      <c r="E134">
        <v>305.063965</v>
      </c>
      <c r="G134">
        <f t="shared" si="37"/>
        <v>1.042085721971131E-2</v>
      </c>
      <c r="H134">
        <f t="shared" si="38"/>
        <v>-1.2292158942434295E-2</v>
      </c>
      <c r="I134">
        <f t="shared" si="39"/>
        <v>2.5295695706508692E-3</v>
      </c>
      <c r="J134">
        <f t="shared" si="40"/>
        <v>1.7296438142079484E-2</v>
      </c>
      <c r="P134" s="53">
        <f t="shared" si="41"/>
        <v>17954.705990007369</v>
      </c>
      <c r="R134" s="47">
        <v>45055</v>
      </c>
      <c r="S134">
        <v>4.6216493233765699E-2</v>
      </c>
      <c r="T134">
        <v>3.8614751788220401E-2</v>
      </c>
      <c r="U134">
        <v>3.4867728902517603E-2</v>
      </c>
      <c r="V134">
        <v>3.29903527548112E-2</v>
      </c>
      <c r="W134">
        <v>3.20430167503339E-2</v>
      </c>
      <c r="X134">
        <v>3.1647764966927998E-2</v>
      </c>
      <c r="Y134">
        <v>3.1527913531350503E-2</v>
      </c>
      <c r="Z134">
        <v>3.1514743939482601E-2</v>
      </c>
      <c r="AA134">
        <v>3.156635265741E-2</v>
      </c>
      <c r="AB134">
        <v>3.1674188227014302E-2</v>
      </c>
      <c r="AD134">
        <f t="shared" si="42"/>
        <v>-9.3822197334139652</v>
      </c>
      <c r="AE134">
        <f t="shared" si="43"/>
        <v>-12.278855919674037</v>
      </c>
      <c r="AF134">
        <f t="shared" si="44"/>
        <v>-12.097010919393039</v>
      </c>
      <c r="AG134">
        <f t="shared" si="45"/>
        <v>-11.341608336759013</v>
      </c>
      <c r="AH134">
        <f t="shared" si="46"/>
        <v>-10.405725925194988</v>
      </c>
      <c r="AI134">
        <f t="shared" si="47"/>
        <v>-9.6991707948219936</v>
      </c>
      <c r="AJ134">
        <f t="shared" si="48"/>
        <v>-9.0504597544020449</v>
      </c>
      <c r="AK134">
        <f t="shared" si="49"/>
        <v>-8.2767319707480187</v>
      </c>
      <c r="AL134">
        <f t="shared" si="50"/>
        <v>-7.5081618834129875</v>
      </c>
      <c r="AM134">
        <f t="shared" si="51"/>
        <v>-6.9062916606120117</v>
      </c>
      <c r="AY134" s="77">
        <f t="shared" si="52"/>
        <v>-600355.48829024611</v>
      </c>
      <c r="BA134" s="77">
        <f t="shared" si="53"/>
        <v>-582400.78230023873</v>
      </c>
    </row>
    <row r="135" spans="1:53">
      <c r="A135" s="46">
        <v>45056</v>
      </c>
      <c r="B135">
        <v>172.63850400000001</v>
      </c>
      <c r="C135">
        <v>26.666882999999999</v>
      </c>
      <c r="D135">
        <v>11.581384999999999</v>
      </c>
      <c r="E135">
        <v>310.340485</v>
      </c>
      <c r="G135">
        <f t="shared" si="37"/>
        <v>1.0947441944930691E-3</v>
      </c>
      <c r="H135">
        <f t="shared" si="38"/>
        <v>2.5622417138140285E-3</v>
      </c>
      <c r="I135">
        <f t="shared" si="39"/>
        <v>-1.6821822260463248E-3</v>
      </c>
      <c r="J135">
        <f t="shared" si="40"/>
        <v>-7.0442855691226214E-3</v>
      </c>
      <c r="P135" s="53">
        <f t="shared" si="41"/>
        <v>-5069.4818868618486</v>
      </c>
      <c r="R135" s="47">
        <v>45056</v>
      </c>
      <c r="S135">
        <v>4.5278271260424302E-2</v>
      </c>
      <c r="T135">
        <v>3.7386866196252998E-2</v>
      </c>
      <c r="U135">
        <v>3.3658027810578299E-2</v>
      </c>
      <c r="V135">
        <v>3.1856191921135299E-2</v>
      </c>
      <c r="W135">
        <v>3.1002444157814401E-2</v>
      </c>
      <c r="X135">
        <v>3.0677847887445799E-2</v>
      </c>
      <c r="Y135">
        <v>3.0622867555910298E-2</v>
      </c>
      <c r="Z135">
        <v>3.0687070742407799E-2</v>
      </c>
      <c r="AA135">
        <v>3.0815536469068702E-2</v>
      </c>
      <c r="AB135">
        <v>3.0983559060953101E-2</v>
      </c>
      <c r="AD135">
        <f t="shared" si="42"/>
        <v>1.2039995763279965</v>
      </c>
      <c r="AE135">
        <f t="shared" si="43"/>
        <v>0.6444844837909941</v>
      </c>
      <c r="AF135">
        <f t="shared" si="44"/>
        <v>-0.27866215518999871</v>
      </c>
      <c r="AG135">
        <f t="shared" si="45"/>
        <v>-1.3865631135469987</v>
      </c>
      <c r="AH135">
        <f t="shared" si="46"/>
        <v>-2.096865380077015</v>
      </c>
      <c r="AI135">
        <f t="shared" si="47"/>
        <v>-2.7927562258789687</v>
      </c>
      <c r="AJ135">
        <f t="shared" si="48"/>
        <v>-3.4018129756979709</v>
      </c>
      <c r="AK135">
        <f t="shared" si="49"/>
        <v>-3.7616670556869791</v>
      </c>
      <c r="AL135">
        <f t="shared" si="50"/>
        <v>-4.0068528001650092</v>
      </c>
      <c r="AM135">
        <f t="shared" si="51"/>
        <v>-4.2900872983740044</v>
      </c>
      <c r="AY135" s="77">
        <f t="shared" si="52"/>
        <v>-324530.76025946479</v>
      </c>
      <c r="BA135" s="77">
        <f t="shared" si="53"/>
        <v>-329600.24214632664</v>
      </c>
    </row>
    <row r="136" spans="1:53">
      <c r="A136" s="46">
        <v>45057</v>
      </c>
      <c r="B136">
        <v>172.82749899999999</v>
      </c>
      <c r="C136">
        <v>26.735209999999999</v>
      </c>
      <c r="D136">
        <v>11.561902999999999</v>
      </c>
      <c r="E136">
        <v>308.154358</v>
      </c>
      <c r="G136">
        <f t="shared" si="37"/>
        <v>-5.4175927176959293E-3</v>
      </c>
      <c r="H136">
        <f t="shared" si="38"/>
        <v>-1.0952859543650439E-2</v>
      </c>
      <c r="I136">
        <f t="shared" si="39"/>
        <v>-1.684921591194799E-2</v>
      </c>
      <c r="J136">
        <f t="shared" si="40"/>
        <v>-3.6761219518434141E-3</v>
      </c>
      <c r="P136" s="53">
        <f t="shared" si="41"/>
        <v>-36895.790125137777</v>
      </c>
      <c r="R136" s="47">
        <v>45057</v>
      </c>
      <c r="S136">
        <v>4.5398671218057102E-2</v>
      </c>
      <c r="T136">
        <v>3.7451314644632097E-2</v>
      </c>
      <c r="U136">
        <v>3.3630161595059299E-2</v>
      </c>
      <c r="V136">
        <v>3.1717535609780599E-2</v>
      </c>
      <c r="W136">
        <v>3.0792757619806699E-2</v>
      </c>
      <c r="X136">
        <v>3.0398572264857902E-2</v>
      </c>
      <c r="Y136">
        <v>3.0282686258340501E-2</v>
      </c>
      <c r="Z136">
        <v>3.0310904036839101E-2</v>
      </c>
      <c r="AA136">
        <v>3.0414851189052201E-2</v>
      </c>
      <c r="AB136">
        <v>3.0554550331115701E-2</v>
      </c>
      <c r="AD136">
        <f t="shared" si="42"/>
        <v>5.9594459079699567</v>
      </c>
      <c r="AE136">
        <f t="shared" si="43"/>
        <v>8.7415716867249991</v>
      </c>
      <c r="AF136">
        <f t="shared" si="44"/>
        <v>9.2393051622510072</v>
      </c>
      <c r="AG136">
        <f t="shared" si="45"/>
        <v>8.7271260325690054</v>
      </c>
      <c r="AH136">
        <f t="shared" si="46"/>
        <v>8.517528033377026</v>
      </c>
      <c r="AI136">
        <f t="shared" si="47"/>
        <v>7.8744574716889737</v>
      </c>
      <c r="AJ136">
        <f t="shared" si="48"/>
        <v>6.9129506960009799</v>
      </c>
      <c r="AK136">
        <f t="shared" si="49"/>
        <v>6.054972941631001</v>
      </c>
      <c r="AL136">
        <f t="shared" si="50"/>
        <v>5.373612389841</v>
      </c>
      <c r="AM136">
        <f t="shared" si="51"/>
        <v>4.865745722302008</v>
      </c>
      <c r="AY136" s="77">
        <f t="shared" si="52"/>
        <v>430528.15808161767</v>
      </c>
      <c r="BA136" s="77">
        <f t="shared" si="53"/>
        <v>393632.36795647989</v>
      </c>
    </row>
    <row r="137" spans="1:53">
      <c r="A137" s="46">
        <v>45058</v>
      </c>
      <c r="B137">
        <v>171.89118999999999</v>
      </c>
      <c r="C137">
        <v>26.442383</v>
      </c>
      <c r="D137">
        <v>11.367094</v>
      </c>
      <c r="E137">
        <v>307.021545</v>
      </c>
      <c r="G137">
        <f t="shared" si="37"/>
        <v>-2.8972805412540437E-3</v>
      </c>
      <c r="H137">
        <f t="shared" si="38"/>
        <v>2.0671737490528086E-2</v>
      </c>
      <c r="I137">
        <f t="shared" si="39"/>
        <v>-2.5706658183700659E-3</v>
      </c>
      <c r="J137">
        <f t="shared" si="40"/>
        <v>1.5859082462761354E-3</v>
      </c>
      <c r="P137" s="53">
        <f t="shared" si="41"/>
        <v>16789.69937718011</v>
      </c>
      <c r="R137" s="47">
        <v>45058</v>
      </c>
      <c r="S137">
        <v>4.5994615808854097E-2</v>
      </c>
      <c r="T137">
        <v>3.8325471813304597E-2</v>
      </c>
      <c r="U137">
        <v>3.45540921112844E-2</v>
      </c>
      <c r="V137">
        <v>3.25902482130375E-2</v>
      </c>
      <c r="W137">
        <v>3.1644510423144402E-2</v>
      </c>
      <c r="X137">
        <v>3.1186018012026799E-2</v>
      </c>
      <c r="Y137">
        <v>3.0973981327940599E-2</v>
      </c>
      <c r="Z137">
        <v>3.0916401331002201E-2</v>
      </c>
      <c r="AA137">
        <v>3.0952212428036301E-2</v>
      </c>
      <c r="AB137">
        <v>3.1041124903345901E-2</v>
      </c>
      <c r="AD137">
        <f t="shared" si="42"/>
        <v>0.15549360158802206</v>
      </c>
      <c r="AE137">
        <f t="shared" si="43"/>
        <v>-0.46515092199800323</v>
      </c>
      <c r="AF137">
        <f t="shared" si="44"/>
        <v>-0.57721534001999031</v>
      </c>
      <c r="AG137">
        <f t="shared" si="45"/>
        <v>0.20712472848002927</v>
      </c>
      <c r="AH137">
        <f t="shared" si="46"/>
        <v>1.0764227999979918</v>
      </c>
      <c r="AI137">
        <f t="shared" si="47"/>
        <v>1.8088945448840184</v>
      </c>
      <c r="AJ137">
        <f t="shared" si="48"/>
        <v>2.4555518593270125</v>
      </c>
      <c r="AK137">
        <f t="shared" si="49"/>
        <v>2.9699327896019758</v>
      </c>
      <c r="AL137">
        <f t="shared" si="50"/>
        <v>3.3969666383339843</v>
      </c>
      <c r="AM137">
        <f t="shared" si="51"/>
        <v>3.783394552311012</v>
      </c>
      <c r="AY137" s="77">
        <f t="shared" si="52"/>
        <v>279512.93380046618</v>
      </c>
      <c r="BA137" s="77">
        <f t="shared" si="53"/>
        <v>296302.63317764632</v>
      </c>
    </row>
    <row r="138" spans="1:53">
      <c r="A138" s="46">
        <v>45061</v>
      </c>
      <c r="B138">
        <v>171.39317299999999</v>
      </c>
      <c r="C138">
        <v>26.988993000000001</v>
      </c>
      <c r="D138">
        <v>11.337873</v>
      </c>
      <c r="E138">
        <v>307.50845299999997</v>
      </c>
      <c r="G138">
        <f t="shared" si="37"/>
        <v>0</v>
      </c>
      <c r="H138">
        <f t="shared" si="38"/>
        <v>-1.0488127511834144E-2</v>
      </c>
      <c r="I138">
        <f t="shared" si="39"/>
        <v>-3.3505226244816777E-2</v>
      </c>
      <c r="J138">
        <f t="shared" si="40"/>
        <v>7.3676836454312777E-3</v>
      </c>
      <c r="P138" s="53">
        <f t="shared" si="41"/>
        <v>-36625.670111219639</v>
      </c>
      <c r="R138" s="47">
        <v>45061</v>
      </c>
      <c r="S138">
        <v>4.60101651690129E-2</v>
      </c>
      <c r="T138">
        <v>3.8278956721104797E-2</v>
      </c>
      <c r="U138">
        <v>3.4496370577282401E-2</v>
      </c>
      <c r="V138">
        <v>3.2610960685885503E-2</v>
      </c>
      <c r="W138">
        <v>3.1752152703144201E-2</v>
      </c>
      <c r="X138">
        <v>3.1366907466515201E-2</v>
      </c>
      <c r="Y138">
        <v>3.1219536513873301E-2</v>
      </c>
      <c r="Z138">
        <v>3.1213394609962399E-2</v>
      </c>
      <c r="AA138">
        <v>3.1291909091869699E-2</v>
      </c>
      <c r="AB138">
        <v>3.1419464358577003E-2</v>
      </c>
      <c r="AD138">
        <f t="shared" si="42"/>
        <v>5.089911510757009</v>
      </c>
      <c r="AE138">
        <f t="shared" si="43"/>
        <v>5.2793052199780197</v>
      </c>
      <c r="AF138">
        <f t="shared" si="44"/>
        <v>4.8042159049679896</v>
      </c>
      <c r="AG138">
        <f t="shared" si="45"/>
        <v>4.9040254342689469</v>
      </c>
      <c r="AH138">
        <f t="shared" si="46"/>
        <v>4.8369677513429572</v>
      </c>
      <c r="AI138">
        <f t="shared" si="47"/>
        <v>4.6828016603949614</v>
      </c>
      <c r="AJ138">
        <f t="shared" si="48"/>
        <v>4.5205639584529678</v>
      </c>
      <c r="AK138">
        <f t="shared" si="49"/>
        <v>4.3540770523100427</v>
      </c>
      <c r="AL138">
        <f t="shared" si="50"/>
        <v>4.2051591644220316</v>
      </c>
      <c r="AM138">
        <f t="shared" si="51"/>
        <v>4.0943102484329588</v>
      </c>
      <c r="AY138" s="77">
        <f t="shared" si="52"/>
        <v>340959.75006708701</v>
      </c>
      <c r="BA138" s="77">
        <f t="shared" si="53"/>
        <v>304334.07995586738</v>
      </c>
    </row>
    <row r="139" spans="1:53">
      <c r="A139" s="46">
        <v>45062</v>
      </c>
      <c r="B139">
        <v>171.39317299999999</v>
      </c>
      <c r="C139">
        <v>26.705929000000001</v>
      </c>
      <c r="D139">
        <v>10.957995</v>
      </c>
      <c r="E139">
        <v>309.77407799999997</v>
      </c>
      <c r="G139">
        <f t="shared" si="37"/>
        <v>3.6031423491997838E-3</v>
      </c>
      <c r="H139">
        <f t="shared" si="38"/>
        <v>4.4225160637549665E-2</v>
      </c>
      <c r="I139">
        <f t="shared" si="39"/>
        <v>2.2222313479792533E-2</v>
      </c>
      <c r="J139">
        <f t="shared" si="40"/>
        <v>9.4515881344985342E-3</v>
      </c>
      <c r="P139" s="53">
        <f t="shared" si="41"/>
        <v>79502.204601040517</v>
      </c>
      <c r="R139" s="47">
        <v>45062</v>
      </c>
      <c r="S139">
        <v>4.65191563200886E-2</v>
      </c>
      <c r="T139">
        <v>3.8806887243102599E-2</v>
      </c>
      <c r="U139">
        <v>3.49767921677792E-2</v>
      </c>
      <c r="V139">
        <v>3.3101363229312397E-2</v>
      </c>
      <c r="W139">
        <v>3.2235849478278497E-2</v>
      </c>
      <c r="X139">
        <v>3.1835187632554697E-2</v>
      </c>
      <c r="Y139">
        <v>3.1671592909718597E-2</v>
      </c>
      <c r="Z139">
        <v>3.1648802315193403E-2</v>
      </c>
      <c r="AA139">
        <v>3.1712425008311902E-2</v>
      </c>
      <c r="AB139">
        <v>3.1828895383420298E-2</v>
      </c>
      <c r="AD139">
        <f t="shared" si="42"/>
        <v>4.2538351077740097</v>
      </c>
      <c r="AE139">
        <f t="shared" si="43"/>
        <v>6.5358065615390286</v>
      </c>
      <c r="AF139">
        <f t="shared" si="44"/>
        <v>6.4031296586790356</v>
      </c>
      <c r="AG139">
        <f t="shared" si="45"/>
        <v>6.0150839182710607</v>
      </c>
      <c r="AH139">
        <f t="shared" si="46"/>
        <v>5.2976340980580297</v>
      </c>
      <c r="AI139">
        <f t="shared" si="47"/>
        <v>4.6164411670870233</v>
      </c>
      <c r="AJ139">
        <f t="shared" si="48"/>
        <v>4.0227547471070189</v>
      </c>
      <c r="AK139">
        <f t="shared" si="49"/>
        <v>3.452433297348942</v>
      </c>
      <c r="AL139">
        <f t="shared" si="50"/>
        <v>2.9544990979309822</v>
      </c>
      <c r="AM139">
        <f t="shared" si="51"/>
        <v>2.5885086282460139</v>
      </c>
      <c r="AY139" s="77">
        <f t="shared" si="52"/>
        <v>238130.98322048978</v>
      </c>
      <c r="BA139" s="77">
        <f t="shared" si="53"/>
        <v>317633.18782153027</v>
      </c>
    </row>
    <row r="140" spans="1:53">
      <c r="A140" s="46">
        <v>45063</v>
      </c>
      <c r="B140">
        <v>172.010727</v>
      </c>
      <c r="C140">
        <v>27.887003</v>
      </c>
      <c r="D140">
        <v>11.201506999999999</v>
      </c>
      <c r="E140">
        <v>312.70193499999999</v>
      </c>
      <c r="G140">
        <f t="shared" si="37"/>
        <v>1.3666054675764538E-2</v>
      </c>
      <c r="H140">
        <f t="shared" si="38"/>
        <v>-3.5002685659696331E-3</v>
      </c>
      <c r="I140">
        <f t="shared" si="39"/>
        <v>1.2173897672875578E-2</v>
      </c>
      <c r="J140">
        <f t="shared" si="40"/>
        <v>1.4394896533019397E-2</v>
      </c>
      <c r="P140" s="53">
        <f t="shared" si="41"/>
        <v>36734.580315689876</v>
      </c>
      <c r="R140" s="47">
        <v>45063</v>
      </c>
      <c r="S140">
        <v>4.6944539830866001E-2</v>
      </c>
      <c r="T140">
        <v>3.9460467899256502E-2</v>
      </c>
      <c r="U140">
        <v>3.5617105133647103E-2</v>
      </c>
      <c r="V140">
        <v>3.3702871621139503E-2</v>
      </c>
      <c r="W140">
        <v>3.27656128880843E-2</v>
      </c>
      <c r="X140">
        <v>3.2296831749263399E-2</v>
      </c>
      <c r="Y140">
        <v>3.2073868384429299E-2</v>
      </c>
      <c r="Z140">
        <v>3.1994045644928297E-2</v>
      </c>
      <c r="AA140">
        <v>3.2007874918105E-2</v>
      </c>
      <c r="AB140">
        <v>3.20877462462449E-2</v>
      </c>
      <c r="AD140">
        <f t="shared" si="42"/>
        <v>9.2195811601190201</v>
      </c>
      <c r="AE140">
        <f t="shared" si="43"/>
        <v>13.069982278794967</v>
      </c>
      <c r="AF140">
        <f t="shared" si="44"/>
        <v>12.663499070764972</v>
      </c>
      <c r="AG140">
        <f t="shared" si="45"/>
        <v>11.932039722986968</v>
      </c>
      <c r="AH140">
        <f t="shared" si="46"/>
        <v>10.739968452240026</v>
      </c>
      <c r="AI140">
        <f t="shared" si="47"/>
        <v>9.5732736282930215</v>
      </c>
      <c r="AJ140">
        <f t="shared" si="48"/>
        <v>8.6350986283620372</v>
      </c>
      <c r="AK140">
        <f t="shared" si="49"/>
        <v>7.8351229832630125</v>
      </c>
      <c r="AL140">
        <f t="shared" si="50"/>
        <v>7.1612039882550107</v>
      </c>
      <c r="AM140">
        <f t="shared" si="51"/>
        <v>6.6227770934659809</v>
      </c>
      <c r="AY140" s="77">
        <f t="shared" si="52"/>
        <v>580818.58020254411</v>
      </c>
      <c r="BA140" s="77">
        <f t="shared" si="53"/>
        <v>617553.16051823401</v>
      </c>
    </row>
    <row r="141" spans="1:53">
      <c r="A141" s="46">
        <v>45064</v>
      </c>
      <c r="B141">
        <v>174.361435</v>
      </c>
      <c r="C141">
        <v>27.789390999999998</v>
      </c>
      <c r="D141">
        <v>11.337873</v>
      </c>
      <c r="E141">
        <v>317.20324699999998</v>
      </c>
      <c r="G141">
        <f t="shared" si="37"/>
        <v>6.2851627712290359E-4</v>
      </c>
      <c r="H141">
        <f t="shared" si="38"/>
        <v>-1.2644861486888925E-2</v>
      </c>
      <c r="I141">
        <f t="shared" si="39"/>
        <v>8.5906765757570724E-4</v>
      </c>
      <c r="J141">
        <f t="shared" si="40"/>
        <v>-5.6522435282635453E-4</v>
      </c>
      <c r="P141" s="53">
        <f t="shared" si="41"/>
        <v>-11722.501905016668</v>
      </c>
      <c r="R141" s="47">
        <v>45064</v>
      </c>
      <c r="S141">
        <v>4.7866497946877903E-2</v>
      </c>
      <c r="T141">
        <v>4.0767466127135998E-2</v>
      </c>
      <c r="U141">
        <v>3.6883455040723601E-2</v>
      </c>
      <c r="V141">
        <v>3.48960755934382E-2</v>
      </c>
      <c r="W141">
        <v>3.3839609733308303E-2</v>
      </c>
      <c r="X141">
        <v>3.3254159112092702E-2</v>
      </c>
      <c r="Y141">
        <v>3.2937378247265503E-2</v>
      </c>
      <c r="Z141">
        <v>3.2777557943254598E-2</v>
      </c>
      <c r="AA141">
        <v>3.2723995316930501E-2</v>
      </c>
      <c r="AB141">
        <v>3.2750023955591498E-2</v>
      </c>
      <c r="AD141">
        <f t="shared" si="42"/>
        <v>-1.7199007195730505</v>
      </c>
      <c r="AE141">
        <f t="shared" si="43"/>
        <v>1.3645113562970463</v>
      </c>
      <c r="AF141">
        <f t="shared" si="44"/>
        <v>3.3769298682399809</v>
      </c>
      <c r="AG141">
        <f t="shared" si="45"/>
        <v>3.7329004782019752</v>
      </c>
      <c r="AH141">
        <f t="shared" si="46"/>
        <v>4.5254837888440012</v>
      </c>
      <c r="AI141">
        <f t="shared" si="47"/>
        <v>4.9562674857199509</v>
      </c>
      <c r="AJ141">
        <f t="shared" si="48"/>
        <v>5.0181091567469416</v>
      </c>
      <c r="AK141">
        <f t="shared" si="49"/>
        <v>5.0113387211490199</v>
      </c>
      <c r="AL141">
        <f t="shared" si="50"/>
        <v>4.9981668498839946</v>
      </c>
      <c r="AM141">
        <f t="shared" si="51"/>
        <v>4.9838608897419947</v>
      </c>
      <c r="AY141" s="77">
        <f t="shared" si="52"/>
        <v>396378.59336443892</v>
      </c>
      <c r="BA141" s="77">
        <f t="shared" si="53"/>
        <v>384656.09145942226</v>
      </c>
    </row>
    <row r="142" spans="1:53">
      <c r="A142" s="46">
        <v>45065</v>
      </c>
      <c r="B142">
        <v>174.471024</v>
      </c>
      <c r="C142">
        <v>27.437998</v>
      </c>
      <c r="D142">
        <v>11.347613000000001</v>
      </c>
      <c r="E142">
        <v>317.023956</v>
      </c>
      <c r="G142">
        <f t="shared" si="37"/>
        <v>-5.48078401832508E-3</v>
      </c>
      <c r="H142">
        <f t="shared" si="38"/>
        <v>8.182156730239587E-3</v>
      </c>
      <c r="I142">
        <f t="shared" si="39"/>
        <v>-1.7167487118217029E-3</v>
      </c>
      <c r="J142">
        <f t="shared" si="40"/>
        <v>8.9213384240274252E-3</v>
      </c>
      <c r="P142" s="53">
        <f t="shared" si="41"/>
        <v>9905.9624241202291</v>
      </c>
      <c r="R142" s="47">
        <v>45065</v>
      </c>
      <c r="S142">
        <v>4.7694507874920598E-2</v>
      </c>
      <c r="T142">
        <v>4.0903917262765703E-2</v>
      </c>
      <c r="U142">
        <v>3.7221148027547599E-2</v>
      </c>
      <c r="V142">
        <v>3.5269365641258398E-2</v>
      </c>
      <c r="W142">
        <v>3.4292158112192703E-2</v>
      </c>
      <c r="X142">
        <v>3.3749785860664697E-2</v>
      </c>
      <c r="Y142">
        <v>3.3439189162940197E-2</v>
      </c>
      <c r="Z142">
        <v>3.32786918153695E-2</v>
      </c>
      <c r="AA142">
        <v>3.3223812001918901E-2</v>
      </c>
      <c r="AB142">
        <v>3.3248410044565697E-2</v>
      </c>
      <c r="AD142">
        <f t="shared" si="42"/>
        <v>3.8378061450539818</v>
      </c>
      <c r="AE142">
        <f t="shared" si="43"/>
        <v>2.3912550091859801</v>
      </c>
      <c r="AF142">
        <f t="shared" si="44"/>
        <v>2.5627363412570463</v>
      </c>
      <c r="AG142">
        <f t="shared" si="45"/>
        <v>2.4457294243340062</v>
      </c>
      <c r="AH142">
        <f t="shared" si="46"/>
        <v>2.1834426618769913</v>
      </c>
      <c r="AI142">
        <f t="shared" si="47"/>
        <v>2.4642657970220387</v>
      </c>
      <c r="AJ142">
        <f t="shared" si="48"/>
        <v>2.9316497981550507</v>
      </c>
      <c r="AK142">
        <f t="shared" si="49"/>
        <v>3.1763499781779778</v>
      </c>
      <c r="AL142">
        <f t="shared" si="50"/>
        <v>3.2536034934969873</v>
      </c>
      <c r="AM142">
        <f t="shared" si="51"/>
        <v>3.2801642866690099</v>
      </c>
      <c r="AY142" s="77">
        <f t="shared" si="52"/>
        <v>260289.4752191219</v>
      </c>
      <c r="BA142" s="77">
        <f t="shared" si="53"/>
        <v>270195.43764324213</v>
      </c>
    </row>
    <row r="143" spans="1:53">
      <c r="A143" s="46">
        <v>45068</v>
      </c>
      <c r="B143">
        <v>173.51478599999999</v>
      </c>
      <c r="C143">
        <v>27.662500000000001</v>
      </c>
      <c r="D143">
        <v>11.328132</v>
      </c>
      <c r="E143">
        <v>319.85223400000001</v>
      </c>
      <c r="G143">
        <f t="shared" si="37"/>
        <v>-1.5154950541217849E-2</v>
      </c>
      <c r="H143">
        <f t="shared" si="38"/>
        <v>8.4686127428830194E-3</v>
      </c>
      <c r="I143">
        <f t="shared" si="39"/>
        <v>8.5984167557369151E-3</v>
      </c>
      <c r="J143">
        <f t="shared" si="40"/>
        <v>-1.8432067602816793E-2</v>
      </c>
      <c r="P143" s="53">
        <f t="shared" si="41"/>
        <v>-16519.988645414709</v>
      </c>
      <c r="R143" s="47">
        <v>45068</v>
      </c>
      <c r="S143">
        <v>4.8078288489425997E-2</v>
      </c>
      <c r="T143">
        <v>4.1143042763684301E-2</v>
      </c>
      <c r="U143">
        <v>3.7477421661673303E-2</v>
      </c>
      <c r="V143">
        <v>3.5513938583691798E-2</v>
      </c>
      <c r="W143">
        <v>3.4510502378380402E-2</v>
      </c>
      <c r="X143">
        <v>3.3996212440366901E-2</v>
      </c>
      <c r="Y143">
        <v>3.3732354142755702E-2</v>
      </c>
      <c r="Z143">
        <v>3.3596326813187298E-2</v>
      </c>
      <c r="AA143">
        <v>3.35491723512686E-2</v>
      </c>
      <c r="AB143">
        <v>3.3576426473232598E-2</v>
      </c>
      <c r="AD143">
        <f t="shared" si="42"/>
        <v>1.8800222224110015</v>
      </c>
      <c r="AE143">
        <f t="shared" si="43"/>
        <v>0.25684496038298754</v>
      </c>
      <c r="AF143">
        <f t="shared" si="44"/>
        <v>-0.76474776083503004</v>
      </c>
      <c r="AG143">
        <f t="shared" si="45"/>
        <v>-0.94102061813997051</v>
      </c>
      <c r="AH143">
        <f t="shared" si="46"/>
        <v>-1.0601571024980438</v>
      </c>
      <c r="AI143">
        <f t="shared" si="47"/>
        <v>-1.5235986197129763</v>
      </c>
      <c r="AJ143">
        <f t="shared" si="48"/>
        <v>-1.8719760187550087</v>
      </c>
      <c r="AK143">
        <f t="shared" si="49"/>
        <v>-1.7894002186599756</v>
      </c>
      <c r="AL143">
        <f t="shared" si="50"/>
        <v>-1.5188258306869651</v>
      </c>
      <c r="AM143">
        <f t="shared" si="51"/>
        <v>-1.3326453458519656</v>
      </c>
      <c r="AY143" s="77">
        <f t="shared" si="52"/>
        <v>-107522.09781123119</v>
      </c>
      <c r="BA143" s="77">
        <f t="shared" si="53"/>
        <v>-124042.08645664589</v>
      </c>
    </row>
    <row r="144" spans="1:53">
      <c r="A144" s="46">
        <v>45069</v>
      </c>
      <c r="B144">
        <v>170.885178</v>
      </c>
      <c r="C144">
        <v>27.896763</v>
      </c>
      <c r="D144">
        <v>11.425535999999999</v>
      </c>
      <c r="E144">
        <v>313.95669600000002</v>
      </c>
      <c r="G144">
        <f t="shared" si="37"/>
        <v>1.6320022793316902E-3</v>
      </c>
      <c r="H144">
        <f t="shared" si="38"/>
        <v>-1.6794887636246592E-2</v>
      </c>
      <c r="I144">
        <f t="shared" si="39"/>
        <v>-3.4100544604646954E-2</v>
      </c>
      <c r="J144">
        <f t="shared" si="40"/>
        <v>-4.4724161576730204E-3</v>
      </c>
      <c r="P144" s="53">
        <f t="shared" si="41"/>
        <v>-53735.84611923487</v>
      </c>
      <c r="R144" s="47">
        <v>45069</v>
      </c>
      <c r="S144">
        <v>4.8266290711667097E-2</v>
      </c>
      <c r="T144">
        <v>4.11687272597226E-2</v>
      </c>
      <c r="U144">
        <v>3.74009468855898E-2</v>
      </c>
      <c r="V144">
        <v>3.5419836521877801E-2</v>
      </c>
      <c r="W144">
        <v>3.4404486668130597E-2</v>
      </c>
      <c r="X144">
        <v>3.3843852578395603E-2</v>
      </c>
      <c r="Y144">
        <v>3.3545156540880201E-2</v>
      </c>
      <c r="Z144">
        <v>3.34173867913213E-2</v>
      </c>
      <c r="AA144">
        <v>3.3397289768199903E-2</v>
      </c>
      <c r="AB144">
        <v>3.3443161938647402E-2</v>
      </c>
      <c r="AD144">
        <f t="shared" si="42"/>
        <v>6.5324170759860358</v>
      </c>
      <c r="AE144">
        <f t="shared" si="43"/>
        <v>5.3223760235959761</v>
      </c>
      <c r="AF144">
        <f t="shared" si="44"/>
        <v>3.6508544209010174</v>
      </c>
      <c r="AG144">
        <f t="shared" si="45"/>
        <v>3.346182551065974</v>
      </c>
      <c r="AH144">
        <f t="shared" si="46"/>
        <v>2.2579670448229923</v>
      </c>
      <c r="AI144">
        <f t="shared" si="47"/>
        <v>1.8653050933519628</v>
      </c>
      <c r="AJ144">
        <f t="shared" si="48"/>
        <v>1.8682841433100006</v>
      </c>
      <c r="AK144">
        <f t="shared" si="49"/>
        <v>1.6963693486669873</v>
      </c>
      <c r="AL144">
        <f t="shared" si="50"/>
        <v>1.4226065941569388</v>
      </c>
      <c r="AM144">
        <f t="shared" si="51"/>
        <v>1.2075985968190013</v>
      </c>
      <c r="AY144" s="77">
        <f t="shared" si="52"/>
        <v>115509.56979057788</v>
      </c>
      <c r="BA144" s="77">
        <f t="shared" si="53"/>
        <v>61773.72367134301</v>
      </c>
    </row>
    <row r="145" spans="1:53">
      <c r="A145" s="46">
        <v>45070</v>
      </c>
      <c r="B145">
        <v>171.164063</v>
      </c>
      <c r="C145">
        <v>27.428239999999999</v>
      </c>
      <c r="D145">
        <v>11.035919</v>
      </c>
      <c r="E145">
        <v>312.55255099999999</v>
      </c>
      <c r="G145">
        <f t="shared" si="37"/>
        <v>6.6922751185218843E-3</v>
      </c>
      <c r="H145">
        <f t="shared" si="38"/>
        <v>2.4909728075881432E-3</v>
      </c>
      <c r="I145">
        <f t="shared" si="39"/>
        <v>4.4130443509053929E-3</v>
      </c>
      <c r="J145">
        <f t="shared" si="40"/>
        <v>3.8457792014629844E-2</v>
      </c>
      <c r="P145" s="53">
        <f t="shared" si="41"/>
        <v>52054.08429164526</v>
      </c>
      <c r="R145" s="47">
        <v>45070</v>
      </c>
      <c r="S145">
        <v>4.89195324192657E-2</v>
      </c>
      <c r="T145">
        <v>4.1700964862082197E-2</v>
      </c>
      <c r="U145">
        <v>3.7766032327679902E-2</v>
      </c>
      <c r="V145">
        <v>3.5754454776984398E-2</v>
      </c>
      <c r="W145">
        <v>3.4630283372612897E-2</v>
      </c>
      <c r="X145">
        <v>3.4030383087730799E-2</v>
      </c>
      <c r="Y145">
        <v>3.3731984955211201E-2</v>
      </c>
      <c r="Z145">
        <v>3.3587023726187999E-2</v>
      </c>
      <c r="AA145">
        <v>3.3539550427615597E-2</v>
      </c>
      <c r="AB145">
        <v>3.3563921798329302E-2</v>
      </c>
      <c r="AD145">
        <f t="shared" si="42"/>
        <v>10.617423579730028</v>
      </c>
      <c r="AE145">
        <f t="shared" si="43"/>
        <v>14.478069996094051</v>
      </c>
      <c r="AF145">
        <f t="shared" si="44"/>
        <v>14.249707177730956</v>
      </c>
      <c r="AG145">
        <f t="shared" si="45"/>
        <v>14.031179011307001</v>
      </c>
      <c r="AH145">
        <f t="shared" si="46"/>
        <v>13.751376590697001</v>
      </c>
      <c r="AI145">
        <f t="shared" si="47"/>
        <v>12.579560685481022</v>
      </c>
      <c r="AJ145">
        <f t="shared" si="48"/>
        <v>11.305604712672986</v>
      </c>
      <c r="AK145">
        <f t="shared" si="49"/>
        <v>10.75409452209998</v>
      </c>
      <c r="AL145">
        <f t="shared" si="50"/>
        <v>10.523693886801064</v>
      </c>
      <c r="AM145">
        <f t="shared" si="51"/>
        <v>10.124726469088948</v>
      </c>
      <c r="AY145" s="77">
        <f t="shared" si="52"/>
        <v>854253.18753043818</v>
      </c>
      <c r="BA145" s="77">
        <f t="shared" si="53"/>
        <v>906307.27182208339</v>
      </c>
    </row>
    <row r="146" spans="1:53">
      <c r="A146" s="46">
        <v>45071</v>
      </c>
      <c r="B146">
        <v>172.30954</v>
      </c>
      <c r="C146">
        <v>27.496562999999998</v>
      </c>
      <c r="D146">
        <v>11.084621</v>
      </c>
      <c r="E146">
        <v>324.572632</v>
      </c>
      <c r="G146">
        <f t="shared" si="37"/>
        <v>1.4104871964721211E-2</v>
      </c>
      <c r="H146">
        <f t="shared" si="38"/>
        <v>4.9698575054635263E-3</v>
      </c>
      <c r="I146">
        <f t="shared" si="39"/>
        <v>6.239031537478823E-2</v>
      </c>
      <c r="J146">
        <f t="shared" si="40"/>
        <v>2.1385731006426933E-2</v>
      </c>
      <c r="P146" s="53">
        <f t="shared" si="41"/>
        <v>102850.7758513999</v>
      </c>
      <c r="R146" s="47">
        <v>45071</v>
      </c>
      <c r="S146">
        <v>4.9981274777238703E-2</v>
      </c>
      <c r="T146">
        <v>4.3148771861691602E-2</v>
      </c>
      <c r="U146">
        <v>3.9191003045452998E-2</v>
      </c>
      <c r="V146">
        <v>3.7157572678115099E-2</v>
      </c>
      <c r="W146">
        <v>3.6005421031682597E-2</v>
      </c>
      <c r="X146">
        <v>3.5288339156278901E-2</v>
      </c>
      <c r="Y146">
        <v>3.48625454264785E-2</v>
      </c>
      <c r="Z146">
        <v>3.4662433178397997E-2</v>
      </c>
      <c r="AA146">
        <v>3.4591919816295703E-2</v>
      </c>
      <c r="AB146">
        <v>3.4576394445238197E-2</v>
      </c>
      <c r="AD146">
        <f t="shared" si="42"/>
        <v>4.2077237804049457</v>
      </c>
      <c r="AE146">
        <f t="shared" si="43"/>
        <v>7.3051044589189651</v>
      </c>
      <c r="AF146">
        <f t="shared" si="44"/>
        <v>7.1510243672510274</v>
      </c>
      <c r="AG146">
        <f t="shared" si="45"/>
        <v>6.3993459897750125</v>
      </c>
      <c r="AH146">
        <f t="shared" si="46"/>
        <v>5.2750320794600629</v>
      </c>
      <c r="AI146">
        <f t="shared" si="47"/>
        <v>4.2849792373490097</v>
      </c>
      <c r="AJ146">
        <f t="shared" si="48"/>
        <v>3.4186032527509793</v>
      </c>
      <c r="AK146">
        <f t="shared" si="49"/>
        <v>2.5432996703850241</v>
      </c>
      <c r="AL146">
        <f t="shared" si="50"/>
        <v>1.7410603417399724</v>
      </c>
      <c r="AM146">
        <f t="shared" si="51"/>
        <v>1.1135769017480563</v>
      </c>
      <c r="AY146" s="77">
        <f t="shared" si="52"/>
        <v>133876.67702984915</v>
      </c>
      <c r="BA146" s="77">
        <f t="shared" si="53"/>
        <v>236727.45288124905</v>
      </c>
    </row>
    <row r="147" spans="1:53">
      <c r="A147" s="46">
        <v>45072</v>
      </c>
      <c r="B147">
        <v>174.73994400000001</v>
      </c>
      <c r="C147">
        <v>27.633216999999998</v>
      </c>
      <c r="D147">
        <v>11.776194</v>
      </c>
      <c r="E147">
        <v>331.51385499999998</v>
      </c>
      <c r="G147">
        <f t="shared" si="37"/>
        <v>1.0659503244432766E-2</v>
      </c>
      <c r="H147">
        <f t="shared" si="38"/>
        <v>-1.7661714884661395E-3</v>
      </c>
      <c r="I147">
        <f t="shared" si="39"/>
        <v>4.1356400888096889E-2</v>
      </c>
      <c r="J147">
        <f t="shared" si="40"/>
        <v>-5.0468358253080714E-3</v>
      </c>
      <c r="P147" s="53">
        <f t="shared" si="41"/>
        <v>45202.896818755442</v>
      </c>
      <c r="R147" s="47">
        <v>45072</v>
      </c>
      <c r="S147">
        <v>5.0402047155279198E-2</v>
      </c>
      <c r="T147">
        <v>4.3879282307583499E-2</v>
      </c>
      <c r="U147">
        <v>3.99061054821781E-2</v>
      </c>
      <c r="V147">
        <v>3.77975072770926E-2</v>
      </c>
      <c r="W147">
        <v>3.6532924239628603E-2</v>
      </c>
      <c r="X147">
        <v>3.5716837080013802E-2</v>
      </c>
      <c r="Y147">
        <v>3.5204405751753598E-2</v>
      </c>
      <c r="Z147">
        <v>3.49167631454365E-2</v>
      </c>
      <c r="AA147">
        <v>3.4766025850469701E-2</v>
      </c>
      <c r="AB147">
        <v>3.4687752135413003E-2</v>
      </c>
      <c r="AD147">
        <f t="shared" si="42"/>
        <v>-4.9558472094659436</v>
      </c>
      <c r="AE147">
        <f t="shared" si="43"/>
        <v>-12.138110919845957</v>
      </c>
      <c r="AF147">
        <f t="shared" si="44"/>
        <v>-14.080758321209016</v>
      </c>
      <c r="AG147">
        <f t="shared" si="45"/>
        <v>-14.475945191224984</v>
      </c>
      <c r="AH147">
        <f t="shared" si="46"/>
        <v>-14.009446138869009</v>
      </c>
      <c r="AI147">
        <f t="shared" si="47"/>
        <v>-13.286622776382053</v>
      </c>
      <c r="AJ147">
        <f t="shared" si="48"/>
        <v>-12.776635613298005</v>
      </c>
      <c r="AK147">
        <f t="shared" si="49"/>
        <v>-12.66837545768</v>
      </c>
      <c r="AL147">
        <f t="shared" si="50"/>
        <v>-12.657026454078041</v>
      </c>
      <c r="AM147">
        <f t="shared" si="51"/>
        <v>-12.441293831767993</v>
      </c>
      <c r="AY147" s="77">
        <f t="shared" si="52"/>
        <v>-1021025.4232552268</v>
      </c>
      <c r="BA147" s="77">
        <f t="shared" si="53"/>
        <v>-975822.52643647138</v>
      </c>
    </row>
    <row r="148" spans="1:53">
      <c r="A148" s="46">
        <v>45076</v>
      </c>
      <c r="B148">
        <v>176.602585</v>
      </c>
      <c r="C148">
        <v>27.584412</v>
      </c>
      <c r="D148">
        <v>12.263215000000001</v>
      </c>
      <c r="E148">
        <v>329.84075899999999</v>
      </c>
      <c r="G148">
        <f t="shared" si="37"/>
        <v>-2.8193245302721159E-4</v>
      </c>
      <c r="H148">
        <f t="shared" si="38"/>
        <v>-1.6631204609327876E-2</v>
      </c>
      <c r="I148">
        <f t="shared" si="39"/>
        <v>-4.6862588644168701E-2</v>
      </c>
      <c r="J148">
        <f t="shared" si="40"/>
        <v>-8.51416607369615E-3</v>
      </c>
      <c r="P148" s="53">
        <f t="shared" si="41"/>
        <v>-72289.891780219943</v>
      </c>
      <c r="R148" s="47">
        <v>45076</v>
      </c>
      <c r="S148">
        <v>4.9906462434332603E-2</v>
      </c>
      <c r="T148">
        <v>4.2665471215598903E-2</v>
      </c>
      <c r="U148">
        <v>3.8498029650057199E-2</v>
      </c>
      <c r="V148">
        <v>3.6349912757970101E-2</v>
      </c>
      <c r="W148">
        <v>3.5131979625741702E-2</v>
      </c>
      <c r="X148">
        <v>3.4388174802375597E-2</v>
      </c>
      <c r="Y148">
        <v>3.3926742190423798E-2</v>
      </c>
      <c r="Z148">
        <v>3.36499255996685E-2</v>
      </c>
      <c r="AA148">
        <v>3.3500323205061897E-2</v>
      </c>
      <c r="AB148">
        <v>3.3443622752236203E-2</v>
      </c>
      <c r="AD148">
        <f t="shared" si="42"/>
        <v>-6.0989575517310382</v>
      </c>
      <c r="AE148">
        <f t="shared" si="43"/>
        <v>-7.947099310890021</v>
      </c>
      <c r="AF148">
        <f t="shared" si="44"/>
        <v>-7.925993400298009</v>
      </c>
      <c r="AG148">
        <f t="shared" si="45"/>
        <v>-8.0947775342130051</v>
      </c>
      <c r="AH148">
        <f t="shared" si="46"/>
        <v>-7.6387511269470494</v>
      </c>
      <c r="AI148">
        <f t="shared" si="47"/>
        <v>-7.0694264111000047</v>
      </c>
      <c r="AJ148">
        <f t="shared" si="48"/>
        <v>-6.6280749482319763</v>
      </c>
      <c r="AK148">
        <f t="shared" si="49"/>
        <v>-6.2914693759109905</v>
      </c>
      <c r="AL148">
        <f t="shared" si="50"/>
        <v>-6.0025248413129315</v>
      </c>
      <c r="AM148">
        <f t="shared" si="51"/>
        <v>-5.7169019006890478</v>
      </c>
      <c r="AY148" s="77">
        <f t="shared" si="52"/>
        <v>-483253.32666115672</v>
      </c>
      <c r="BA148" s="77">
        <f t="shared" si="53"/>
        <v>-555543.2184413767</v>
      </c>
    </row>
    <row r="149" spans="1:53">
      <c r="A149" s="46">
        <v>45077</v>
      </c>
      <c r="B149">
        <v>176.552795</v>
      </c>
      <c r="C149">
        <v>27.12565</v>
      </c>
      <c r="D149">
        <v>11.688529000000001</v>
      </c>
      <c r="E149">
        <v>327.03244000000001</v>
      </c>
      <c r="G149">
        <f t="shared" si="37"/>
        <v>1.6022470785580056E-2</v>
      </c>
      <c r="H149">
        <f t="shared" si="38"/>
        <v>7.6169234654284157E-3</v>
      </c>
      <c r="I149">
        <f t="shared" si="39"/>
        <v>9.1665940170915228E-3</v>
      </c>
      <c r="J149">
        <f t="shared" si="40"/>
        <v>1.2759095091606332E-2</v>
      </c>
      <c r="P149" s="53">
        <f t="shared" si="41"/>
        <v>45565.083359706325</v>
      </c>
      <c r="R149" s="47">
        <v>45077</v>
      </c>
      <c r="S149">
        <v>4.9296566679159499E-2</v>
      </c>
      <c r="T149">
        <v>4.1870761284509901E-2</v>
      </c>
      <c r="U149">
        <v>3.7705430310027398E-2</v>
      </c>
      <c r="V149">
        <v>3.5540435004548801E-2</v>
      </c>
      <c r="W149">
        <v>3.4368104513046997E-2</v>
      </c>
      <c r="X149">
        <v>3.3681232161265597E-2</v>
      </c>
      <c r="Y149">
        <v>3.32639346956006E-2</v>
      </c>
      <c r="Z149">
        <v>3.30207786620774E-2</v>
      </c>
      <c r="AA149">
        <v>3.2900070720930603E-2</v>
      </c>
      <c r="AB149">
        <v>3.2871932562167298E-2</v>
      </c>
      <c r="AD149">
        <f t="shared" si="42"/>
        <v>-5.2572611280680279</v>
      </c>
      <c r="AE149">
        <f t="shared" si="43"/>
        <v>-6.2533613533380379</v>
      </c>
      <c r="AF149">
        <f t="shared" si="44"/>
        <v>-5.6922557726059999</v>
      </c>
      <c r="AG149">
        <f t="shared" si="45"/>
        <v>-4.7947559296430269</v>
      </c>
      <c r="AH149">
        <f t="shared" si="46"/>
        <v>-4.4938013990879906</v>
      </c>
      <c r="AI149">
        <f t="shared" si="47"/>
        <v>-3.9410206249319844</v>
      </c>
      <c r="AJ149">
        <f t="shared" si="48"/>
        <v>-3.2674993209910048</v>
      </c>
      <c r="AK149">
        <f t="shared" si="49"/>
        <v>-2.80353509560502</v>
      </c>
      <c r="AL149">
        <f t="shared" si="50"/>
        <v>-2.5073233068820255</v>
      </c>
      <c r="AM149">
        <f t="shared" si="51"/>
        <v>-2.294123097785969</v>
      </c>
      <c r="AY149" s="77">
        <f t="shared" si="52"/>
        <v>-209093.4192711502</v>
      </c>
      <c r="BA149" s="77">
        <f t="shared" si="53"/>
        <v>-163528.33591144386</v>
      </c>
    </row>
    <row r="150" spans="1:53">
      <c r="A150" s="46">
        <v>45078</v>
      </c>
      <c r="B150">
        <v>179.381607</v>
      </c>
      <c r="C150">
        <v>27.332263999999999</v>
      </c>
      <c r="D150">
        <v>11.795673000000001</v>
      </c>
      <c r="E150">
        <v>331.20507800000001</v>
      </c>
      <c r="G150">
        <f t="shared" si="37"/>
        <v>4.7753669639050145E-3</v>
      </c>
      <c r="H150">
        <f t="shared" si="38"/>
        <v>3.3477212132884349E-2</v>
      </c>
      <c r="I150">
        <f t="shared" si="39"/>
        <v>2.312144461786958E-2</v>
      </c>
      <c r="J150">
        <f t="shared" si="40"/>
        <v>8.4792782072018458E-3</v>
      </c>
      <c r="P150" s="53">
        <f t="shared" si="41"/>
        <v>69853.301921860781</v>
      </c>
      <c r="R150" s="47">
        <v>45078</v>
      </c>
      <c r="S150">
        <v>4.8770840566352697E-2</v>
      </c>
      <c r="T150">
        <v>4.1245425149176097E-2</v>
      </c>
      <c r="U150">
        <v>3.7136204732766798E-2</v>
      </c>
      <c r="V150">
        <v>3.5060959411584498E-2</v>
      </c>
      <c r="W150">
        <v>3.3918724373138198E-2</v>
      </c>
      <c r="X150">
        <v>3.3287130098772398E-2</v>
      </c>
      <c r="Y150">
        <v>3.2937184763501499E-2</v>
      </c>
      <c r="Z150">
        <v>3.2740425152516898E-2</v>
      </c>
      <c r="AA150">
        <v>3.2649338390242401E-2</v>
      </c>
      <c r="AB150">
        <v>3.2642520252388701E-2</v>
      </c>
      <c r="AD150">
        <f t="shared" si="42"/>
        <v>11.550224384170027</v>
      </c>
      <c r="AE150">
        <f t="shared" si="43"/>
        <v>16.378777409550015</v>
      </c>
      <c r="AF150">
        <f t="shared" si="44"/>
        <v>16.300009849180007</v>
      </c>
      <c r="AG150">
        <f t="shared" si="45"/>
        <v>15.347880464591999</v>
      </c>
      <c r="AH150">
        <f t="shared" si="46"/>
        <v>14.438283107303038</v>
      </c>
      <c r="AI150">
        <f t="shared" si="47"/>
        <v>13.243527362779005</v>
      </c>
      <c r="AJ150">
        <f t="shared" si="48"/>
        <v>12.011528321667006</v>
      </c>
      <c r="AK150">
        <f t="shared" si="49"/>
        <v>11.002606742575999</v>
      </c>
      <c r="AL150">
        <f t="shared" si="50"/>
        <v>10.191673154041</v>
      </c>
      <c r="AM150">
        <f t="shared" si="51"/>
        <v>9.5230855168319799</v>
      </c>
      <c r="AY150" s="77">
        <f t="shared" si="52"/>
        <v>823531.53843607125</v>
      </c>
      <c r="BA150" s="77">
        <f t="shared" si="53"/>
        <v>893384.84035793203</v>
      </c>
    </row>
    <row r="151" spans="1:53">
      <c r="A151" s="46">
        <v>45079</v>
      </c>
      <c r="B151">
        <v>180.23822000000001</v>
      </c>
      <c r="C151">
        <v>28.247271999999999</v>
      </c>
      <c r="D151">
        <v>12.068406</v>
      </c>
      <c r="E151">
        <v>334.01345800000001</v>
      </c>
      <c r="G151">
        <f t="shared" si="37"/>
        <v>-7.5711411264491879E-3</v>
      </c>
      <c r="H151">
        <f t="shared" si="38"/>
        <v>-5.9211735561578438E-3</v>
      </c>
      <c r="I151">
        <f t="shared" si="39"/>
        <v>1.6142065489013202E-2</v>
      </c>
      <c r="J151">
        <f t="shared" si="40"/>
        <v>1.6100578797635379E-3</v>
      </c>
      <c r="P151" s="53">
        <f t="shared" si="41"/>
        <v>4259.8086861697093</v>
      </c>
      <c r="R151" s="47">
        <v>45079</v>
      </c>
      <c r="S151">
        <v>4.9925863004769699E-2</v>
      </c>
      <c r="T151">
        <v>4.2883302890131099E-2</v>
      </c>
      <c r="U151">
        <v>3.8766205717684799E-2</v>
      </c>
      <c r="V151">
        <v>3.6595747458043698E-2</v>
      </c>
      <c r="W151">
        <v>3.5362552683868502E-2</v>
      </c>
      <c r="X151">
        <v>3.4611482835050299E-2</v>
      </c>
      <c r="Y151">
        <v>3.41383375956682E-2</v>
      </c>
      <c r="Z151">
        <v>3.3840685826774498E-2</v>
      </c>
      <c r="AA151">
        <v>3.3668505705646501E-2</v>
      </c>
      <c r="AB151">
        <v>3.35948288040719E-2</v>
      </c>
      <c r="AD151">
        <f t="shared" si="42"/>
        <v>-3.2522134524669983</v>
      </c>
      <c r="AE151">
        <f t="shared" si="43"/>
        <v>-4.4158606103549687</v>
      </c>
      <c r="AF151">
        <f t="shared" si="44"/>
        <v>-3.7427406541450106</v>
      </c>
      <c r="AG151">
        <f t="shared" si="45"/>
        <v>-3.5595449543909807</v>
      </c>
      <c r="AH151">
        <f t="shared" si="46"/>
        <v>-3.3108937497010329</v>
      </c>
      <c r="AI151">
        <f t="shared" si="47"/>
        <v>-2.7671978722729889</v>
      </c>
      <c r="AJ151">
        <f t="shared" si="48"/>
        <v>-2.2199585601270084</v>
      </c>
      <c r="AK151">
        <f t="shared" si="49"/>
        <v>-1.8543654326039909</v>
      </c>
      <c r="AL151">
        <f t="shared" si="50"/>
        <v>-1.6125747934429835</v>
      </c>
      <c r="AM151">
        <f t="shared" si="51"/>
        <v>-1.4194043172929827</v>
      </c>
      <c r="AY151" s="77">
        <f t="shared" si="52"/>
        <v>-133263.25393891899</v>
      </c>
      <c r="BA151" s="77">
        <f t="shared" si="53"/>
        <v>-129003.44525274928</v>
      </c>
    </row>
    <row r="152" spans="1:53">
      <c r="A152" s="46">
        <v>45082</v>
      </c>
      <c r="B152">
        <v>178.87361100000001</v>
      </c>
      <c r="C152">
        <v>28.080015</v>
      </c>
      <c r="D152">
        <v>12.263215000000001</v>
      </c>
      <c r="E152">
        <v>334.55123900000001</v>
      </c>
      <c r="G152">
        <f t="shared" si="37"/>
        <v>-2.0602815470640579E-3</v>
      </c>
      <c r="H152">
        <f t="shared" si="38"/>
        <v>2.4176518424224414E-2</v>
      </c>
      <c r="I152">
        <f t="shared" si="39"/>
        <v>2.7005560939769913E-2</v>
      </c>
      <c r="J152">
        <f t="shared" si="40"/>
        <v>-6.7275255256190603E-3</v>
      </c>
      <c r="P152" s="53">
        <f t="shared" si="41"/>
        <v>42394.272291311208</v>
      </c>
      <c r="R152" s="47">
        <v>45082</v>
      </c>
      <c r="S152">
        <v>4.9600641659523E-2</v>
      </c>
      <c r="T152">
        <v>4.2441716829095602E-2</v>
      </c>
      <c r="U152">
        <v>3.8391931652270297E-2</v>
      </c>
      <c r="V152">
        <v>3.62397929626046E-2</v>
      </c>
      <c r="W152">
        <v>3.5031463308898399E-2</v>
      </c>
      <c r="X152">
        <v>3.4334763047823E-2</v>
      </c>
      <c r="Y152">
        <v>3.3916341739655499E-2</v>
      </c>
      <c r="Z152">
        <v>3.3655249283514099E-2</v>
      </c>
      <c r="AA152">
        <v>3.3507248226302203E-2</v>
      </c>
      <c r="AB152">
        <v>3.3452888372342601E-2</v>
      </c>
      <c r="AD152">
        <f t="shared" si="42"/>
        <v>1.4581652091100183</v>
      </c>
      <c r="AE152">
        <f t="shared" si="43"/>
        <v>4.5672944043619736</v>
      </c>
      <c r="AF152">
        <f t="shared" si="44"/>
        <v>3.7743406951450122</v>
      </c>
      <c r="AG152">
        <f t="shared" si="45"/>
        <v>2.7103935466730316</v>
      </c>
      <c r="AH152">
        <f t="shared" si="46"/>
        <v>2.0624172791770117</v>
      </c>
      <c r="AI152">
        <f t="shared" si="47"/>
        <v>1.171710612224014</v>
      </c>
      <c r="AJ152">
        <f t="shared" si="48"/>
        <v>0.39401043327898233</v>
      </c>
      <c r="AK152">
        <f t="shared" si="49"/>
        <v>4.2217196302013482E-2</v>
      </c>
      <c r="AL152">
        <f t="shared" si="50"/>
        <v>-0.12691893699304235</v>
      </c>
      <c r="AM152">
        <f t="shared" si="51"/>
        <v>-0.36869721970603231</v>
      </c>
      <c r="AY152" s="77">
        <f t="shared" si="52"/>
        <v>-6329.8112978731333</v>
      </c>
      <c r="BA152" s="77">
        <f t="shared" si="53"/>
        <v>36064.460993438071</v>
      </c>
    </row>
    <row r="153" spans="1:53">
      <c r="A153" s="46">
        <v>45083</v>
      </c>
      <c r="B153">
        <v>178.50508099999999</v>
      </c>
      <c r="C153">
        <v>28.758891999999999</v>
      </c>
      <c r="D153">
        <v>12.594390000000001</v>
      </c>
      <c r="E153">
        <v>332.30053700000002</v>
      </c>
      <c r="G153">
        <f t="shared" si="37"/>
        <v>-7.7562890212631297E-3</v>
      </c>
      <c r="H153">
        <f t="shared" si="38"/>
        <v>8.5529025248956003E-3</v>
      </c>
      <c r="I153">
        <f t="shared" si="39"/>
        <v>5.1044075973508685E-2</v>
      </c>
      <c r="J153">
        <f t="shared" si="40"/>
        <v>-3.0867795437838796E-2</v>
      </c>
      <c r="P153" s="53">
        <f t="shared" si="41"/>
        <v>20972.894039302359</v>
      </c>
      <c r="R153" s="47">
        <v>45083</v>
      </c>
      <c r="S153">
        <v>4.9746458180434001E-2</v>
      </c>
      <c r="T153">
        <v>4.2898446269531799E-2</v>
      </c>
      <c r="U153">
        <v>3.8769365721784799E-2</v>
      </c>
      <c r="V153">
        <v>3.6510832317271903E-2</v>
      </c>
      <c r="W153">
        <v>3.52377050368161E-2</v>
      </c>
      <c r="X153">
        <v>3.4451934109045401E-2</v>
      </c>
      <c r="Y153">
        <v>3.3955742782983397E-2</v>
      </c>
      <c r="Z153">
        <v>3.3659471003144301E-2</v>
      </c>
      <c r="AA153">
        <v>3.3494556332602898E-2</v>
      </c>
      <c r="AB153">
        <v>3.3416018650371998E-2</v>
      </c>
      <c r="AD153">
        <f t="shared" si="42"/>
        <v>2.2726672888549739</v>
      </c>
      <c r="AE153">
        <f t="shared" si="43"/>
        <v>4.651532668248012</v>
      </c>
      <c r="AF153">
        <f t="shared" si="44"/>
        <v>5.3586880291540266</v>
      </c>
      <c r="AG153">
        <f t="shared" si="45"/>
        <v>6.4543632165849765</v>
      </c>
      <c r="AH153">
        <f t="shared" si="46"/>
        <v>6.873610479972009</v>
      </c>
      <c r="AI153">
        <f t="shared" si="47"/>
        <v>7.5593575789039553</v>
      </c>
      <c r="AJ153">
        <f t="shared" si="48"/>
        <v>8.1460148358760556</v>
      </c>
      <c r="AK153">
        <f t="shared" si="49"/>
        <v>8.2255955950719795</v>
      </c>
      <c r="AL153">
        <f t="shared" si="50"/>
        <v>8.040534223849038</v>
      </c>
      <c r="AM153">
        <f t="shared" si="51"/>
        <v>7.8610898297220428</v>
      </c>
      <c r="AY153" s="77">
        <f t="shared" si="52"/>
        <v>630651.70829444309</v>
      </c>
      <c r="BA153" s="77">
        <f t="shared" si="53"/>
        <v>651624.60233374545</v>
      </c>
    </row>
    <row r="154" spans="1:53">
      <c r="A154" s="46">
        <v>45084</v>
      </c>
      <c r="B154">
        <v>177.120544</v>
      </c>
      <c r="C154">
        <v>29.004864000000001</v>
      </c>
      <c r="D154">
        <v>13.237259</v>
      </c>
      <c r="E154">
        <v>322.04315200000002</v>
      </c>
      <c r="G154">
        <f t="shared" si="37"/>
        <v>1.5465072193996843E-2</v>
      </c>
      <c r="H154">
        <f t="shared" si="38"/>
        <v>-8.4803707405765039E-3</v>
      </c>
      <c r="I154">
        <f t="shared" si="39"/>
        <v>-7.3580187559985077E-4</v>
      </c>
      <c r="J154">
        <f t="shared" si="40"/>
        <v>5.8135780511798796E-3</v>
      </c>
      <c r="P154" s="53">
        <f t="shared" si="41"/>
        <v>12062.477629000368</v>
      </c>
      <c r="R154" s="47">
        <v>45084</v>
      </c>
      <c r="S154">
        <v>4.9973724909319499E-2</v>
      </c>
      <c r="T154">
        <v>4.3363599536356601E-2</v>
      </c>
      <c r="U154">
        <v>3.9305234524700201E-2</v>
      </c>
      <c r="V154">
        <v>3.7156268638930401E-2</v>
      </c>
      <c r="W154">
        <v>3.5925066084813301E-2</v>
      </c>
      <c r="X154">
        <v>3.5207869866935797E-2</v>
      </c>
      <c r="Y154">
        <v>3.4770344266571003E-2</v>
      </c>
      <c r="Z154">
        <v>3.4482030562651499E-2</v>
      </c>
      <c r="AA154">
        <v>3.4298609754987802E-2</v>
      </c>
      <c r="AB154">
        <v>3.4202127633344202E-2</v>
      </c>
      <c r="AD154">
        <f t="shared" si="42"/>
        <v>-1.6498784073199628</v>
      </c>
      <c r="AE154">
        <f t="shared" si="43"/>
        <v>-2.6424129214239893</v>
      </c>
      <c r="AF154">
        <f t="shared" si="44"/>
        <v>-4.2698220172059793</v>
      </c>
      <c r="AG154">
        <f t="shared" si="45"/>
        <v>-5.3473568488560108</v>
      </c>
      <c r="AH154">
        <f t="shared" si="46"/>
        <v>-5.5211669367170177</v>
      </c>
      <c r="AI154">
        <f t="shared" si="47"/>
        <v>-6.0129380420329701</v>
      </c>
      <c r="AJ154">
        <f t="shared" si="48"/>
        <v>-6.5534195414420484</v>
      </c>
      <c r="AK154">
        <f t="shared" si="49"/>
        <v>-6.8701721958840114</v>
      </c>
      <c r="AL154">
        <f t="shared" si="50"/>
        <v>-6.9931544128660343</v>
      </c>
      <c r="AM154">
        <f t="shared" si="51"/>
        <v>-6.9871984733110155</v>
      </c>
      <c r="AY154" s="77">
        <f t="shared" si="52"/>
        <v>-552886.51244599721</v>
      </c>
      <c r="BA154" s="77">
        <f t="shared" si="53"/>
        <v>-540824.03481699689</v>
      </c>
    </row>
    <row r="155" spans="1:53">
      <c r="A155" s="46">
        <v>45085</v>
      </c>
      <c r="B155">
        <v>179.85972599999999</v>
      </c>
      <c r="C155">
        <v>28.758891999999999</v>
      </c>
      <c r="D155">
        <v>13.227518999999999</v>
      </c>
      <c r="E155">
        <v>323.91537499999998</v>
      </c>
      <c r="G155">
        <f t="shared" si="37"/>
        <v>2.1598665173103715E-3</v>
      </c>
      <c r="H155">
        <f t="shared" si="38"/>
        <v>1.3685506381817536E-3</v>
      </c>
      <c r="I155">
        <f t="shared" si="39"/>
        <v>1.1782028058322958E-2</v>
      </c>
      <c r="J155">
        <f t="shared" si="40"/>
        <v>4.7039477517856199E-3</v>
      </c>
      <c r="P155" s="53">
        <f t="shared" si="41"/>
        <v>20014.392965600702</v>
      </c>
      <c r="R155" s="47">
        <v>45085</v>
      </c>
      <c r="S155">
        <v>4.9808737068587502E-2</v>
      </c>
      <c r="T155">
        <v>4.3099358244214202E-2</v>
      </c>
      <c r="U155">
        <v>3.8878252322979603E-2</v>
      </c>
      <c r="V155">
        <v>3.66215329540448E-2</v>
      </c>
      <c r="W155">
        <v>3.5372949391141599E-2</v>
      </c>
      <c r="X155">
        <v>3.46065760627325E-2</v>
      </c>
      <c r="Y155">
        <v>3.4115002312426798E-2</v>
      </c>
      <c r="Z155">
        <v>3.3795013343063098E-2</v>
      </c>
      <c r="AA155">
        <v>3.3599294313701199E-2</v>
      </c>
      <c r="AB155">
        <v>3.3503407786013101E-2</v>
      </c>
      <c r="AD155">
        <f t="shared" si="42"/>
        <v>4.9695211840750098</v>
      </c>
      <c r="AE155">
        <f t="shared" si="43"/>
        <v>8.1243440044209692</v>
      </c>
      <c r="AF155">
        <f t="shared" si="44"/>
        <v>8.320767110654991</v>
      </c>
      <c r="AG155">
        <f t="shared" si="45"/>
        <v>7.2382674577370354</v>
      </c>
      <c r="AH155">
        <f t="shared" si="46"/>
        <v>5.7877337839760266</v>
      </c>
      <c r="AI155">
        <f t="shared" si="47"/>
        <v>4.8233496456530354</v>
      </c>
      <c r="AJ155">
        <f t="shared" si="48"/>
        <v>4.1895295494080029</v>
      </c>
      <c r="AK155">
        <f t="shared" si="49"/>
        <v>3.7308215911960319</v>
      </c>
      <c r="AL155">
        <f t="shared" si="50"/>
        <v>3.3766439010260441</v>
      </c>
      <c r="AM155">
        <f t="shared" si="51"/>
        <v>3.0910817615249773</v>
      </c>
      <c r="AY155" s="77">
        <f t="shared" si="52"/>
        <v>280498.78821217723</v>
      </c>
      <c r="BA155" s="77">
        <f t="shared" si="53"/>
        <v>300513.18117777794</v>
      </c>
    </row>
    <row r="156" spans="1:53">
      <c r="A156" s="46">
        <v>45086</v>
      </c>
      <c r="B156">
        <v>180.248199</v>
      </c>
      <c r="C156">
        <v>28.798249999999999</v>
      </c>
      <c r="D156">
        <v>13.383366000000001</v>
      </c>
      <c r="E156">
        <v>325.43905599999999</v>
      </c>
      <c r="G156">
        <f t="shared" si="37"/>
        <v>1.5638785938715483E-2</v>
      </c>
      <c r="H156">
        <f t="shared" si="38"/>
        <v>-4.7831031399476753E-3</v>
      </c>
      <c r="I156">
        <f t="shared" si="39"/>
        <v>2.9110763316193555E-3</v>
      </c>
      <c r="J156">
        <f t="shared" si="40"/>
        <v>1.5483983581859873E-2</v>
      </c>
      <c r="P156" s="53">
        <f t="shared" si="41"/>
        <v>29250.742712247036</v>
      </c>
      <c r="R156" s="47">
        <v>45086</v>
      </c>
      <c r="S156">
        <v>5.0305689186995003E-2</v>
      </c>
      <c r="T156">
        <v>4.3911792644656299E-2</v>
      </c>
      <c r="U156">
        <v>3.9710329034045103E-2</v>
      </c>
      <c r="V156">
        <v>3.7345359699818503E-2</v>
      </c>
      <c r="W156">
        <v>3.5951722769539202E-2</v>
      </c>
      <c r="X156">
        <v>3.5088911027297803E-2</v>
      </c>
      <c r="Y156">
        <v>3.4533955267367598E-2</v>
      </c>
      <c r="Z156">
        <v>3.4168095502182701E-2</v>
      </c>
      <c r="AA156">
        <v>3.3936958703803803E-2</v>
      </c>
      <c r="AB156">
        <v>3.3812515962165599E-2</v>
      </c>
      <c r="AD156">
        <f t="shared" si="42"/>
        <v>0.69004263348798611</v>
      </c>
      <c r="AE156">
        <f t="shared" si="43"/>
        <v>-1.8869238450829746</v>
      </c>
      <c r="AF156">
        <f t="shared" si="44"/>
        <v>-1.5257522335420521</v>
      </c>
      <c r="AG156">
        <f t="shared" si="45"/>
        <v>-1.4814326690930357</v>
      </c>
      <c r="AH156">
        <f t="shared" si="46"/>
        <v>-1.3041383636980264</v>
      </c>
      <c r="AI156">
        <f t="shared" si="47"/>
        <v>-0.8340186979350489</v>
      </c>
      <c r="AJ156">
        <f t="shared" si="48"/>
        <v>-0.33209266754395672</v>
      </c>
      <c r="AK156">
        <f t="shared" si="49"/>
        <v>4.6683042861997426E-2</v>
      </c>
      <c r="AL156">
        <f t="shared" si="50"/>
        <v>0.29756949075095129</v>
      </c>
      <c r="AM156">
        <f t="shared" si="51"/>
        <v>0.43555391368500784</v>
      </c>
      <c r="AY156" s="77">
        <f t="shared" si="52"/>
        <v>20630.410246854095</v>
      </c>
      <c r="BA156" s="77">
        <f t="shared" si="53"/>
        <v>49881.152959101135</v>
      </c>
    </row>
    <row r="157" spans="1:53">
      <c r="A157" s="46">
        <v>45089</v>
      </c>
      <c r="B157">
        <v>183.06706199999999</v>
      </c>
      <c r="C157">
        <v>28.660505000000001</v>
      </c>
      <c r="D157">
        <v>13.422326</v>
      </c>
      <c r="E157">
        <v>330.47814899999997</v>
      </c>
      <c r="G157">
        <f t="shared" si="37"/>
        <v>-2.611715044621099E-3</v>
      </c>
      <c r="H157">
        <f t="shared" si="38"/>
        <v>9.268782947125187E-3</v>
      </c>
      <c r="I157">
        <f t="shared" si="39"/>
        <v>2.5399323485363112E-2</v>
      </c>
      <c r="J157">
        <f t="shared" si="40"/>
        <v>7.3526858200843037E-3</v>
      </c>
      <c r="P157" s="53">
        <f t="shared" si="41"/>
        <v>39409.077207951501</v>
      </c>
      <c r="R157" s="47">
        <v>45089</v>
      </c>
      <c r="S157">
        <v>5.0374693450343802E-2</v>
      </c>
      <c r="T157">
        <v>4.3723100260148001E-2</v>
      </c>
      <c r="U157">
        <v>3.9557753810690897E-2</v>
      </c>
      <c r="V157">
        <v>3.71972164329092E-2</v>
      </c>
      <c r="W157">
        <v>3.5821308933169399E-2</v>
      </c>
      <c r="X157">
        <v>3.5005509157504298E-2</v>
      </c>
      <c r="Y157">
        <v>3.4500746000613203E-2</v>
      </c>
      <c r="Z157">
        <v>3.41727638064689E-2</v>
      </c>
      <c r="AA157">
        <v>3.3966715652878898E-2</v>
      </c>
      <c r="AB157">
        <v>3.3856071353534099E-2</v>
      </c>
      <c r="AD157">
        <f t="shared" si="42"/>
        <v>3.8219224036519646</v>
      </c>
      <c r="AE157">
        <f t="shared" si="43"/>
        <v>10.403159190294012</v>
      </c>
      <c r="AF157">
        <f t="shared" si="44"/>
        <v>11.468455073737061</v>
      </c>
      <c r="AG157">
        <f t="shared" si="45"/>
        <v>11.363669950733984</v>
      </c>
      <c r="AH157">
        <f t="shared" si="46"/>
        <v>10.471467842736033</v>
      </c>
      <c r="AI157">
        <f t="shared" si="47"/>
        <v>9.5673138473140185</v>
      </c>
      <c r="AJ157">
        <f t="shared" si="48"/>
        <v>8.7053453119289443</v>
      </c>
      <c r="AK157">
        <f t="shared" si="49"/>
        <v>7.7964309994729692</v>
      </c>
      <c r="AL157">
        <f t="shared" si="50"/>
        <v>6.9513335031549941</v>
      </c>
      <c r="AM157">
        <f t="shared" si="51"/>
        <v>6.2825189983500147</v>
      </c>
      <c r="AY157" s="77">
        <f t="shared" si="52"/>
        <v>550750.89795317536</v>
      </c>
      <c r="BA157" s="77">
        <f t="shared" si="53"/>
        <v>590159.97516112681</v>
      </c>
    </row>
    <row r="158" spans="1:53">
      <c r="A158" s="46">
        <v>45090</v>
      </c>
      <c r="B158">
        <v>182.588943</v>
      </c>
      <c r="C158">
        <v>28.926152999999999</v>
      </c>
      <c r="D158">
        <v>13.763244</v>
      </c>
      <c r="E158">
        <v>332.908051</v>
      </c>
      <c r="G158">
        <f t="shared" si="37"/>
        <v>3.4913505140341528E-3</v>
      </c>
      <c r="H158">
        <f t="shared" si="38"/>
        <v>-9.5237690265967956E-3</v>
      </c>
      <c r="I158">
        <f t="shared" si="39"/>
        <v>4.9539192940268872E-3</v>
      </c>
      <c r="J158">
        <f t="shared" si="40"/>
        <v>9.1237925633704808E-3</v>
      </c>
      <c r="P158" s="53">
        <f t="shared" si="41"/>
        <v>8045.2933448347267</v>
      </c>
      <c r="R158" s="47">
        <v>45090</v>
      </c>
      <c r="S158">
        <v>5.0756885690708999E-2</v>
      </c>
      <c r="T158">
        <v>4.4763416179177402E-2</v>
      </c>
      <c r="U158">
        <v>4.0704599318064603E-2</v>
      </c>
      <c r="V158">
        <v>3.8333583427982598E-2</v>
      </c>
      <c r="W158">
        <v>3.6868455717443002E-2</v>
      </c>
      <c r="X158">
        <v>3.59622405422357E-2</v>
      </c>
      <c r="Y158">
        <v>3.5371280531806097E-2</v>
      </c>
      <c r="Z158">
        <v>3.4952406906416197E-2</v>
      </c>
      <c r="AA158">
        <v>3.4661849003194398E-2</v>
      </c>
      <c r="AB158">
        <v>3.4484323253369101E-2</v>
      </c>
      <c r="AD158">
        <f t="shared" si="42"/>
        <v>2.4940100343650435</v>
      </c>
      <c r="AE158">
        <f t="shared" si="43"/>
        <v>1.094404626479986</v>
      </c>
      <c r="AF158">
        <f t="shared" si="44"/>
        <v>3.5482561212968333E-2</v>
      </c>
      <c r="AG158">
        <f t="shared" si="45"/>
        <v>-1.0069058227309831</v>
      </c>
      <c r="AH158">
        <f t="shared" si="46"/>
        <v>-1.838774230591006</v>
      </c>
      <c r="AI158">
        <f t="shared" si="47"/>
        <v>-2.3793273962920134</v>
      </c>
      <c r="AJ158">
        <f t="shared" si="48"/>
        <v>-2.7876963151979988</v>
      </c>
      <c r="AK158">
        <f t="shared" si="49"/>
        <v>-3.1561317690449728</v>
      </c>
      <c r="AL158">
        <f t="shared" si="50"/>
        <v>-3.4963296543679552</v>
      </c>
      <c r="AM158">
        <f t="shared" si="51"/>
        <v>-3.8036865331120273</v>
      </c>
      <c r="AY158" s="77">
        <f t="shared" si="52"/>
        <v>-284861.70487462298</v>
      </c>
      <c r="BA158" s="77">
        <f t="shared" si="53"/>
        <v>-276816.41152978828</v>
      </c>
    </row>
    <row r="159" spans="1:53">
      <c r="A159" s="46">
        <v>45091</v>
      </c>
      <c r="B159">
        <v>183.22642500000001</v>
      </c>
      <c r="C159">
        <v>28.650666999999999</v>
      </c>
      <c r="D159">
        <v>13.831426</v>
      </c>
      <c r="E159">
        <v>335.94543499999997</v>
      </c>
      <c r="G159">
        <f t="shared" si="37"/>
        <v>1.1198772229496834E-2</v>
      </c>
      <c r="H159">
        <f t="shared" si="38"/>
        <v>8.5852102500789673E-3</v>
      </c>
      <c r="I159">
        <f t="shared" si="39"/>
        <v>1.7605559976245244E-2</v>
      </c>
      <c r="J159">
        <f t="shared" si="40"/>
        <v>3.1896593564368692E-2</v>
      </c>
      <c r="P159" s="53">
        <f t="shared" si="41"/>
        <v>69286.136020189733</v>
      </c>
      <c r="R159" s="47">
        <v>45091</v>
      </c>
      <c r="S159">
        <v>5.1006286694145503E-2</v>
      </c>
      <c r="T159">
        <v>4.4872856641825401E-2</v>
      </c>
      <c r="U159">
        <v>4.07081475741859E-2</v>
      </c>
      <c r="V159">
        <v>3.82328928457095E-2</v>
      </c>
      <c r="W159">
        <v>3.6684578294383902E-2</v>
      </c>
      <c r="X159">
        <v>3.5724307802606499E-2</v>
      </c>
      <c r="Y159">
        <v>3.5092510900286297E-2</v>
      </c>
      <c r="Z159">
        <v>3.46367937295117E-2</v>
      </c>
      <c r="AA159">
        <v>3.4312216037757602E-2</v>
      </c>
      <c r="AB159">
        <v>3.4103954600057898E-2</v>
      </c>
      <c r="AD159">
        <f t="shared" si="42"/>
        <v>-1.6503410055740408</v>
      </c>
      <c r="AE159">
        <f t="shared" si="43"/>
        <v>-3.8910960809929866</v>
      </c>
      <c r="AF159">
        <f t="shared" si="44"/>
        <v>-5.7451412359670053</v>
      </c>
      <c r="AG159">
        <f t="shared" si="45"/>
        <v>-6.8491099733029861</v>
      </c>
      <c r="AH159">
        <f t="shared" si="46"/>
        <v>-6.5092942143950285</v>
      </c>
      <c r="AI159">
        <f t="shared" si="47"/>
        <v>-6.4225657290079701</v>
      </c>
      <c r="AJ159">
        <f t="shared" si="48"/>
        <v>-6.3309964614009786</v>
      </c>
      <c r="AK159">
        <f t="shared" si="49"/>
        <v>-5.8482861726070343</v>
      </c>
      <c r="AL159">
        <f t="shared" si="50"/>
        <v>-5.187459465883018</v>
      </c>
      <c r="AM159">
        <f t="shared" si="51"/>
        <v>-4.5872165411769972</v>
      </c>
      <c r="AY159" s="77">
        <f t="shared" si="52"/>
        <v>-391515.63243324537</v>
      </c>
      <c r="BA159" s="77">
        <f t="shared" si="53"/>
        <v>-322229.49641305563</v>
      </c>
    </row>
    <row r="160" spans="1:53">
      <c r="A160" s="46">
        <v>45092</v>
      </c>
      <c r="B160">
        <v>185.278336</v>
      </c>
      <c r="C160">
        <v>28.896639</v>
      </c>
      <c r="D160">
        <v>14.074935999999999</v>
      </c>
      <c r="E160">
        <v>346.66095000000001</v>
      </c>
      <c r="G160">
        <f t="shared" si="37"/>
        <v>-5.8599619547533566E-3</v>
      </c>
      <c r="H160">
        <f t="shared" si="38"/>
        <v>-6.1287058332286648E-3</v>
      </c>
      <c r="I160">
        <f t="shared" si="39"/>
        <v>-2.0761018025232669E-3</v>
      </c>
      <c r="J160">
        <f t="shared" si="40"/>
        <v>-1.6575720455390131E-2</v>
      </c>
      <c r="P160" s="53">
        <f t="shared" si="41"/>
        <v>-30640.490045895422</v>
      </c>
      <c r="R160" s="47">
        <v>45092</v>
      </c>
      <c r="S160">
        <v>5.0841252593588099E-2</v>
      </c>
      <c r="T160">
        <v>4.4483747033726102E-2</v>
      </c>
      <c r="U160">
        <v>4.01336334505892E-2</v>
      </c>
      <c r="V160">
        <v>3.7547981848379201E-2</v>
      </c>
      <c r="W160">
        <v>3.6033648872944399E-2</v>
      </c>
      <c r="X160">
        <v>3.5082051229705702E-2</v>
      </c>
      <c r="Y160">
        <v>3.4459411254146199E-2</v>
      </c>
      <c r="Z160">
        <v>3.4051965112250997E-2</v>
      </c>
      <c r="AA160">
        <v>3.37934700911693E-2</v>
      </c>
      <c r="AB160">
        <v>3.3645232945940198E-2</v>
      </c>
      <c r="AD160">
        <f t="shared" si="42"/>
        <v>2.4649041140380188</v>
      </c>
      <c r="AE160">
        <f t="shared" si="43"/>
        <v>7.1400943707979749</v>
      </c>
      <c r="AF160">
        <f t="shared" si="44"/>
        <v>8.2619437602530343</v>
      </c>
      <c r="AG160">
        <f t="shared" si="45"/>
        <v>7.6159878629170059</v>
      </c>
      <c r="AH160">
        <f t="shared" si="46"/>
        <v>6.7546289025720299</v>
      </c>
      <c r="AI160">
        <f t="shared" si="47"/>
        <v>5.8758103260039825</v>
      </c>
      <c r="AJ160">
        <f t="shared" si="48"/>
        <v>5.0414197465389883</v>
      </c>
      <c r="AK160">
        <f t="shared" si="49"/>
        <v>4.2964217920460346</v>
      </c>
      <c r="AL160">
        <f t="shared" si="50"/>
        <v>3.6509561845109868</v>
      </c>
      <c r="AM160">
        <f t="shared" si="51"/>
        <v>3.1027753711219965</v>
      </c>
      <c r="AY160" s="77">
        <f t="shared" si="52"/>
        <v>287550.12314958859</v>
      </c>
      <c r="BA160" s="77">
        <f t="shared" si="53"/>
        <v>256909.63310369317</v>
      </c>
    </row>
    <row r="161" spans="1:53">
      <c r="A161" s="46">
        <v>45093</v>
      </c>
      <c r="B161">
        <v>184.192612</v>
      </c>
      <c r="C161">
        <v>28.719539999999999</v>
      </c>
      <c r="D161">
        <v>14.045715</v>
      </c>
      <c r="E161">
        <v>340.91479500000003</v>
      </c>
      <c r="G161">
        <f t="shared" si="37"/>
        <v>4.8669161605663369E-4</v>
      </c>
      <c r="H161">
        <f t="shared" si="38"/>
        <v>-1.0962710405528653E-2</v>
      </c>
      <c r="I161">
        <f t="shared" si="39"/>
        <v>-1.3869639245848275E-2</v>
      </c>
      <c r="J161">
        <f t="shared" si="40"/>
        <v>-1.2502534540925536E-2</v>
      </c>
      <c r="P161" s="53">
        <f t="shared" si="41"/>
        <v>-36848.192576245834</v>
      </c>
      <c r="R161" s="47">
        <v>45093</v>
      </c>
      <c r="S161">
        <v>5.1087743004991901E-2</v>
      </c>
      <c r="T161">
        <v>4.51977564708059E-2</v>
      </c>
      <c r="U161">
        <v>4.0959827826614503E-2</v>
      </c>
      <c r="V161">
        <v>3.8309580634670902E-2</v>
      </c>
      <c r="W161">
        <v>3.6709111763201602E-2</v>
      </c>
      <c r="X161">
        <v>3.56696322623061E-2</v>
      </c>
      <c r="Y161">
        <v>3.4963553228800098E-2</v>
      </c>
      <c r="Z161">
        <v>3.44816072914556E-2</v>
      </c>
      <c r="AA161">
        <v>3.4158565709620399E-2</v>
      </c>
      <c r="AB161">
        <v>3.3955510483052398E-2</v>
      </c>
      <c r="AD161">
        <f t="shared" si="42"/>
        <v>2.9067802825749611</v>
      </c>
      <c r="AE161">
        <f t="shared" si="43"/>
        <v>3.6252499174459913</v>
      </c>
      <c r="AF161">
        <f t="shared" si="44"/>
        <v>4.5091789233259876</v>
      </c>
      <c r="AG161">
        <f t="shared" si="45"/>
        <v>-1.2875244233380434</v>
      </c>
      <c r="AH161">
        <f t="shared" si="46"/>
        <v>-1.6494243742570109</v>
      </c>
      <c r="AI161">
        <f t="shared" si="47"/>
        <v>-0.92041189602001805</v>
      </c>
      <c r="AJ161">
        <f t="shared" si="48"/>
        <v>-0.9820113034639949</v>
      </c>
      <c r="AK161">
        <f t="shared" si="49"/>
        <v>-0.84371228316997005</v>
      </c>
      <c r="AL161">
        <f t="shared" si="50"/>
        <v>-0.56287085970600781</v>
      </c>
      <c r="AM161">
        <f t="shared" si="51"/>
        <v>-0.3052524771830073</v>
      </c>
      <c r="AY161" s="77">
        <f t="shared" si="52"/>
        <v>-23527.175775010437</v>
      </c>
      <c r="BA161" s="77">
        <f t="shared" si="53"/>
        <v>-60375.368351256271</v>
      </c>
    </row>
    <row r="162" spans="1:53">
      <c r="A162" s="46">
        <v>45097</v>
      </c>
      <c r="B162">
        <v>184.28225699999999</v>
      </c>
      <c r="C162">
        <v>28.404696000000001</v>
      </c>
      <c r="D162">
        <v>13.850906</v>
      </c>
      <c r="E162">
        <v>336.65249599999999</v>
      </c>
      <c r="G162">
        <f t="shared" si="37"/>
        <v>-5.6752777886803774E-3</v>
      </c>
      <c r="H162">
        <f t="shared" si="38"/>
        <v>-1.0391415560300321E-2</v>
      </c>
      <c r="I162">
        <f t="shared" si="39"/>
        <v>-1.4064639526107592E-2</v>
      </c>
      <c r="J162">
        <f t="shared" si="40"/>
        <v>-1.3282141238008083E-2</v>
      </c>
      <c r="P162" s="53">
        <f t="shared" si="41"/>
        <v>-43413.474113096374</v>
      </c>
      <c r="R162" s="76">
        <v>45096</v>
      </c>
      <c r="S162">
        <v>5.1378421033249397E-2</v>
      </c>
      <c r="T162">
        <v>4.5560281462550499E-2</v>
      </c>
      <c r="U162">
        <v>4.1410745718947102E-2</v>
      </c>
      <c r="V162">
        <v>3.8180828192337098E-2</v>
      </c>
      <c r="W162">
        <v>3.6544169325775901E-2</v>
      </c>
      <c r="X162">
        <v>3.5577591072704098E-2</v>
      </c>
      <c r="Y162">
        <v>3.4865352098453699E-2</v>
      </c>
      <c r="Z162">
        <v>3.4397236063138603E-2</v>
      </c>
      <c r="AA162">
        <v>3.4102278623649798E-2</v>
      </c>
      <c r="AB162">
        <v>3.3924985235334097E-2</v>
      </c>
      <c r="AD162">
        <f t="shared" si="42"/>
        <v>-2.6841711221739506</v>
      </c>
      <c r="AE162">
        <f t="shared" si="43"/>
        <v>-6.0220237459539945</v>
      </c>
      <c r="AF162">
        <f t="shared" si="44"/>
        <v>-7.6830263042910323</v>
      </c>
      <c r="AG162">
        <f t="shared" si="45"/>
        <v>-2.2192437924229562</v>
      </c>
      <c r="AH162">
        <f t="shared" si="46"/>
        <v>-2.3862273581200242</v>
      </c>
      <c r="AI162">
        <f t="shared" si="47"/>
        <v>-3.3568553585890113</v>
      </c>
      <c r="AJ162">
        <f t="shared" si="48"/>
        <v>-3.3254476724629836</v>
      </c>
      <c r="AK162">
        <f t="shared" si="49"/>
        <v>-3.4864601815750436</v>
      </c>
      <c r="AL162">
        <f t="shared" si="50"/>
        <v>-3.8083999531649675</v>
      </c>
      <c r="AM162">
        <f t="shared" si="51"/>
        <v>-4.0973716190409455</v>
      </c>
      <c r="AY162" s="77">
        <f t="shared" si="52"/>
        <v>-327810.56995962013</v>
      </c>
      <c r="BA162" s="77">
        <f t="shared" si="53"/>
        <v>-371224.0440727165</v>
      </c>
    </row>
    <row r="163" spans="1:53">
      <c r="A163" s="46">
        <v>45098</v>
      </c>
      <c r="B163">
        <v>183.23640399999999</v>
      </c>
      <c r="C163">
        <v>28.109531</v>
      </c>
      <c r="D163">
        <v>13.656098</v>
      </c>
      <c r="E163">
        <v>332.18103000000002</v>
      </c>
      <c r="G163">
        <f t="shared" si="37"/>
        <v>1.6525187866053059E-2</v>
      </c>
      <c r="H163">
        <f t="shared" si="38"/>
        <v>-2.1351121084161928E-2</v>
      </c>
      <c r="I163">
        <f t="shared" si="39"/>
        <v>1.2125498806467183E-2</v>
      </c>
      <c r="J163">
        <f t="shared" si="40"/>
        <v>1.8437548947331406E-2</v>
      </c>
      <c r="P163" s="53">
        <f t="shared" si="41"/>
        <v>25737.114535689718</v>
      </c>
      <c r="R163" s="47">
        <v>45097</v>
      </c>
      <c r="S163">
        <v>5.1110003921032002E-2</v>
      </c>
      <c r="T163">
        <v>4.49580790879551E-2</v>
      </c>
      <c r="U163">
        <v>4.0642443088517999E-2</v>
      </c>
      <c r="V163">
        <v>3.7958903813094802E-2</v>
      </c>
      <c r="W163">
        <v>3.6305546589963898E-2</v>
      </c>
      <c r="X163">
        <v>3.5241905536845197E-2</v>
      </c>
      <c r="Y163">
        <v>3.45328073312074E-2</v>
      </c>
      <c r="Z163">
        <v>3.4048590044981099E-2</v>
      </c>
      <c r="AA163">
        <v>3.3721438628333301E-2</v>
      </c>
      <c r="AB163">
        <v>3.3515248073430003E-2</v>
      </c>
      <c r="AD163">
        <f t="shared" si="42"/>
        <v>0.88094773534899695</v>
      </c>
      <c r="AE163">
        <f t="shared" si="43"/>
        <v>-0.26398761076400212</v>
      </c>
      <c r="AF163">
        <f t="shared" si="44"/>
        <v>-0.67358554659301129</v>
      </c>
      <c r="AG163">
        <f t="shared" si="45"/>
        <v>-0.54247167980504829</v>
      </c>
      <c r="AH163">
        <f t="shared" si="46"/>
        <v>-0.30554991892799144</v>
      </c>
      <c r="AI163">
        <f t="shared" si="47"/>
        <v>-0.1949569509209631</v>
      </c>
      <c r="AJ163">
        <f t="shared" si="48"/>
        <v>-0.18218892968199785</v>
      </c>
      <c r="AK163">
        <f t="shared" si="49"/>
        <v>-0.24942988758998308</v>
      </c>
      <c r="AL163">
        <f t="shared" si="50"/>
        <v>-0.33680960182400077</v>
      </c>
      <c r="AM163">
        <f t="shared" si="51"/>
        <v>-0.38395895140805325</v>
      </c>
      <c r="AY163" s="77">
        <f t="shared" si="52"/>
        <v>-29849.970332751647</v>
      </c>
      <c r="BA163" s="77">
        <f t="shared" si="53"/>
        <v>-4112.8557970619295</v>
      </c>
    </row>
    <row r="164" spans="1:53">
      <c r="A164" s="46">
        <v>45099</v>
      </c>
      <c r="B164">
        <v>186.26442</v>
      </c>
      <c r="C164">
        <v>27.509360999999998</v>
      </c>
      <c r="D164">
        <v>13.821685</v>
      </c>
      <c r="E164">
        <v>338.305634</v>
      </c>
      <c r="G164">
        <f t="shared" si="37"/>
        <v>-1.711228585684732E-3</v>
      </c>
      <c r="H164">
        <f t="shared" si="38"/>
        <v>-7.5106433769943637E-3</v>
      </c>
      <c r="I164">
        <f t="shared" si="39"/>
        <v>-1.198023251144853E-2</v>
      </c>
      <c r="J164">
        <f t="shared" si="40"/>
        <v>-1.3805930290832769E-2</v>
      </c>
      <c r="P164" s="53">
        <f t="shared" si="41"/>
        <v>-35008.034764960394</v>
      </c>
      <c r="R164" s="47">
        <v>45098</v>
      </c>
      <c r="S164">
        <v>5.1198098694566901E-2</v>
      </c>
      <c r="T164">
        <v>4.4931680326878699E-2</v>
      </c>
      <c r="U164">
        <v>4.0575084533858698E-2</v>
      </c>
      <c r="V164">
        <v>3.7904656645114297E-2</v>
      </c>
      <c r="W164">
        <v>3.6274991598071099E-2</v>
      </c>
      <c r="X164">
        <v>3.5222409841753101E-2</v>
      </c>
      <c r="Y164">
        <v>3.4514588438239201E-2</v>
      </c>
      <c r="Z164">
        <v>3.4023647056222101E-2</v>
      </c>
      <c r="AA164">
        <v>3.3687757668150901E-2</v>
      </c>
      <c r="AB164">
        <v>3.3476852178289197E-2</v>
      </c>
      <c r="AD164">
        <f t="shared" si="42"/>
        <v>3.9351515659969554</v>
      </c>
      <c r="AE164">
        <f t="shared" si="43"/>
        <v>8.759716346547</v>
      </c>
      <c r="AF164">
        <f t="shared" si="44"/>
        <v>9.2602352160800478</v>
      </c>
      <c r="AG164">
        <f t="shared" si="45"/>
        <v>8.8212660787040384</v>
      </c>
      <c r="AH164">
        <f t="shared" si="46"/>
        <v>8.2884022110019799</v>
      </c>
      <c r="AI164">
        <f t="shared" si="47"/>
        <v>8.4440573676979742</v>
      </c>
      <c r="AJ164">
        <f t="shared" si="48"/>
        <v>8.6243463264869948</v>
      </c>
      <c r="AK164">
        <f t="shared" si="49"/>
        <v>8.1542317461200113</v>
      </c>
      <c r="AL164">
        <f t="shared" si="50"/>
        <v>7.3222103297179704</v>
      </c>
      <c r="AM164">
        <f t="shared" si="51"/>
        <v>6.6244129594240224</v>
      </c>
      <c r="AY164" s="77">
        <f t="shared" si="52"/>
        <v>562234.16996460268</v>
      </c>
      <c r="BA164" s="77">
        <f t="shared" si="53"/>
        <v>527226.13519964227</v>
      </c>
    </row>
    <row r="165" spans="1:53">
      <c r="A165" s="46">
        <v>45100</v>
      </c>
      <c r="B165">
        <v>185.94567900000001</v>
      </c>
      <c r="C165">
        <v>27.302748000000001</v>
      </c>
      <c r="D165">
        <v>13.656098</v>
      </c>
      <c r="E165">
        <v>333.63501000000002</v>
      </c>
      <c r="G165">
        <f t="shared" si="37"/>
        <v>-7.5529262500367844E-3</v>
      </c>
      <c r="H165">
        <f t="shared" si="38"/>
        <v>1.2252246550420454E-2</v>
      </c>
      <c r="I165">
        <f t="shared" si="39"/>
        <v>6.4193300311699009E-3</v>
      </c>
      <c r="J165">
        <f t="shared" si="40"/>
        <v>-1.9162955949976634E-2</v>
      </c>
      <c r="P165" s="53">
        <f t="shared" si="41"/>
        <v>-8044.3056184230627</v>
      </c>
      <c r="R165" s="47">
        <v>45099</v>
      </c>
      <c r="S165">
        <v>5.1591613851166597E-2</v>
      </c>
      <c r="T165">
        <v>4.5807651961533399E-2</v>
      </c>
      <c r="U165">
        <v>4.1501108055466703E-2</v>
      </c>
      <c r="V165">
        <v>3.8786783252984701E-2</v>
      </c>
      <c r="W165">
        <v>3.7103831819171297E-2</v>
      </c>
      <c r="X165">
        <v>3.6066815578522898E-2</v>
      </c>
      <c r="Y165">
        <v>3.53770230708879E-2</v>
      </c>
      <c r="Z165">
        <v>3.4839070230834102E-2</v>
      </c>
      <c r="AA165">
        <v>3.4419978701122698E-2</v>
      </c>
      <c r="AB165">
        <v>3.41392934742316E-2</v>
      </c>
      <c r="AD165">
        <f t="shared" si="42"/>
        <v>-3.7261826314909792</v>
      </c>
      <c r="AE165">
        <f t="shared" si="43"/>
        <v>-5.8649378567390134</v>
      </c>
      <c r="AF165">
        <f t="shared" si="44"/>
        <v>-5.4336969273810487</v>
      </c>
      <c r="AG165">
        <f t="shared" si="45"/>
        <v>-5.1472292861490239</v>
      </c>
      <c r="AH165">
        <f t="shared" si="46"/>
        <v>-4.9851710916529877</v>
      </c>
      <c r="AI165">
        <f t="shared" si="47"/>
        <v>-5.3840901156879815</v>
      </c>
      <c r="AJ165">
        <f t="shared" si="48"/>
        <v>-5.9205596163280223</v>
      </c>
      <c r="AK165">
        <f t="shared" si="49"/>
        <v>-5.8058603461950273</v>
      </c>
      <c r="AL165">
        <f t="shared" si="50"/>
        <v>-5.2904468856779934</v>
      </c>
      <c r="AM165">
        <f t="shared" si="51"/>
        <v>-4.8583997359939737</v>
      </c>
      <c r="AY165" s="77">
        <f t="shared" si="52"/>
        <v>-403999.17367714114</v>
      </c>
      <c r="BA165" s="77">
        <f t="shared" si="53"/>
        <v>-412043.47929556418</v>
      </c>
    </row>
    <row r="166" spans="1:53">
      <c r="A166" s="46">
        <v>45103</v>
      </c>
      <c r="B166">
        <v>184.541245</v>
      </c>
      <c r="C166">
        <v>27.637267999999999</v>
      </c>
      <c r="D166">
        <v>13.743760999999999</v>
      </c>
      <c r="E166">
        <v>327.24157700000001</v>
      </c>
      <c r="G166">
        <f t="shared" si="37"/>
        <v>1.5058996702878025E-2</v>
      </c>
      <c r="H166">
        <f t="shared" si="38"/>
        <v>5.3399272315919344E-3</v>
      </c>
      <c r="I166">
        <f t="shared" si="39"/>
        <v>2.126157461556577E-2</v>
      </c>
      <c r="J166">
        <f t="shared" si="40"/>
        <v>1.8167963418658228E-2</v>
      </c>
      <c r="P166" s="53">
        <f t="shared" si="41"/>
        <v>59828.461968693955</v>
      </c>
      <c r="R166" s="47">
        <v>45100</v>
      </c>
      <c r="S166">
        <v>5.1218995588017499E-2</v>
      </c>
      <c r="T166">
        <v>4.5221158175859498E-2</v>
      </c>
      <c r="U166">
        <v>4.0957738362728598E-2</v>
      </c>
      <c r="V166">
        <v>3.8272060324369798E-2</v>
      </c>
      <c r="W166">
        <v>3.6605314710005998E-2</v>
      </c>
      <c r="X166">
        <v>3.55284065669541E-2</v>
      </c>
      <c r="Y166">
        <v>3.4784967109255098E-2</v>
      </c>
      <c r="Z166">
        <v>3.4258484196214599E-2</v>
      </c>
      <c r="AA166">
        <v>3.3890934012554899E-2</v>
      </c>
      <c r="AB166">
        <v>3.3653453500632202E-2</v>
      </c>
      <c r="AD166">
        <f t="shared" si="42"/>
        <v>0.72656522237000976</v>
      </c>
      <c r="AE166">
        <f t="shared" si="43"/>
        <v>-1.5910284779580008</v>
      </c>
      <c r="AF166">
        <f t="shared" si="44"/>
        <v>-2.9300756969639909</v>
      </c>
      <c r="AG166">
        <f t="shared" si="45"/>
        <v>-3.089708749876019</v>
      </c>
      <c r="AH166">
        <f t="shared" si="46"/>
        <v>-2.9432099087049748</v>
      </c>
      <c r="AI166">
        <f t="shared" si="47"/>
        <v>-2.6886577188450085</v>
      </c>
      <c r="AJ166">
        <f t="shared" si="48"/>
        <v>-2.3971823113989874</v>
      </c>
      <c r="AK166">
        <f t="shared" si="49"/>
        <v>-2.170205214922019</v>
      </c>
      <c r="AL166">
        <f t="shared" si="50"/>
        <v>-1.986100806989008</v>
      </c>
      <c r="AM166">
        <f t="shared" si="51"/>
        <v>-1.7980482680950149</v>
      </c>
      <c r="AY166" s="77">
        <f t="shared" si="52"/>
        <v>-154680.79364849615</v>
      </c>
      <c r="BA166" s="77">
        <f t="shared" si="53"/>
        <v>-94852.331679802199</v>
      </c>
    </row>
    <row r="167" spans="1:53">
      <c r="A167" s="46">
        <v>45104</v>
      </c>
      <c r="B167">
        <v>187.32025100000001</v>
      </c>
      <c r="C167">
        <v>27.784849000000001</v>
      </c>
      <c r="D167">
        <v>14.035975000000001</v>
      </c>
      <c r="E167">
        <v>333.18689000000001</v>
      </c>
      <c r="G167">
        <f t="shared" si="37"/>
        <v>6.3278475961467961E-3</v>
      </c>
      <c r="H167">
        <f t="shared" si="38"/>
        <v>-6.0197915777768785E-3</v>
      </c>
      <c r="I167">
        <f t="shared" si="39"/>
        <v>2.6370594134002001E-2</v>
      </c>
      <c r="J167">
        <f t="shared" si="40"/>
        <v>3.8258378053230846E-3</v>
      </c>
      <c r="P167" s="53">
        <f t="shared" si="41"/>
        <v>30504.487957695001</v>
      </c>
      <c r="R167" s="47">
        <v>45103</v>
      </c>
      <c r="S167">
        <v>5.12916521102545E-2</v>
      </c>
      <c r="T167">
        <v>4.5062055328063698E-2</v>
      </c>
      <c r="U167">
        <v>4.0664730793032199E-2</v>
      </c>
      <c r="V167">
        <v>3.7963089449382197E-2</v>
      </c>
      <c r="W167">
        <v>3.6310993719135501E-2</v>
      </c>
      <c r="X167">
        <v>3.5259540795069599E-2</v>
      </c>
      <c r="Y167">
        <v>3.4545248878115199E-2</v>
      </c>
      <c r="Z167">
        <v>3.4041463674722397E-2</v>
      </c>
      <c r="AA167">
        <v>3.3692323931855998E-2</v>
      </c>
      <c r="AB167">
        <v>3.3473648673822701E-2</v>
      </c>
      <c r="AD167">
        <f t="shared" si="42"/>
        <v>4.1891259239269782</v>
      </c>
      <c r="AE167">
        <f t="shared" si="43"/>
        <v>7.8583651108780215</v>
      </c>
      <c r="AF167">
        <f t="shared" si="44"/>
        <v>8.110911089974012</v>
      </c>
      <c r="AG167">
        <f t="shared" si="45"/>
        <v>7.4432332517940232</v>
      </c>
      <c r="AH167">
        <f t="shared" si="46"/>
        <v>6.4962497689109719</v>
      </c>
      <c r="AI167">
        <f t="shared" si="47"/>
        <v>5.6037118049120229</v>
      </c>
      <c r="AJ167">
        <f t="shared" si="48"/>
        <v>4.9808768839480075</v>
      </c>
      <c r="AK167">
        <f t="shared" si="49"/>
        <v>4.6165568895679963</v>
      </c>
      <c r="AL167">
        <f t="shared" si="50"/>
        <v>4.3761639797069982</v>
      </c>
      <c r="AM167">
        <f t="shared" si="51"/>
        <v>4.1219498390170086</v>
      </c>
      <c r="AY167" s="77">
        <f t="shared" si="52"/>
        <v>358266.07538635819</v>
      </c>
      <c r="BA167" s="77">
        <f t="shared" si="53"/>
        <v>388770.56334405317</v>
      </c>
    </row>
    <row r="168" spans="1:53">
      <c r="A168" s="46">
        <v>45105</v>
      </c>
      <c r="B168">
        <v>188.505585</v>
      </c>
      <c r="C168">
        <v>27.61759</v>
      </c>
      <c r="D168">
        <v>14.406112</v>
      </c>
      <c r="E168">
        <v>334.46160900000001</v>
      </c>
      <c r="G168">
        <f t="shared" si="37"/>
        <v>1.7965144109655107E-3</v>
      </c>
      <c r="H168">
        <f t="shared" si="38"/>
        <v>2.1018850667274158E-2</v>
      </c>
      <c r="I168">
        <f t="shared" si="39"/>
        <v>1.0818116643824593E-2</v>
      </c>
      <c r="J168">
        <f t="shared" si="40"/>
        <v>-2.3821059833506464E-3</v>
      </c>
      <c r="P168" s="53">
        <f t="shared" si="41"/>
        <v>31251.37573871361</v>
      </c>
      <c r="R168" s="47">
        <v>45104</v>
      </c>
      <c r="S168">
        <v>5.1710564702647198E-2</v>
      </c>
      <c r="T168">
        <v>4.58478918391515E-2</v>
      </c>
      <c r="U168">
        <v>4.14758219020296E-2</v>
      </c>
      <c r="V168">
        <v>3.8707412774561599E-2</v>
      </c>
      <c r="W168">
        <v>3.6960618696026598E-2</v>
      </c>
      <c r="X168">
        <v>3.5819911975560802E-2</v>
      </c>
      <c r="Y168">
        <v>3.504333656651E-2</v>
      </c>
      <c r="Z168">
        <v>3.4503119363679197E-2</v>
      </c>
      <c r="AA168">
        <v>3.4129940329826698E-2</v>
      </c>
      <c r="AB168">
        <v>3.3885843657724402E-2</v>
      </c>
      <c r="AD168">
        <f t="shared" si="42"/>
        <v>-1.7087714097799993</v>
      </c>
      <c r="AE168">
        <f t="shared" si="43"/>
        <v>-4.7260136891830173</v>
      </c>
      <c r="AF168">
        <f t="shared" si="44"/>
        <v>-5.4177200634279723</v>
      </c>
      <c r="AG168">
        <f t="shared" si="45"/>
        <v>-5.8738045765609899</v>
      </c>
      <c r="AH168">
        <f t="shared" si="46"/>
        <v>-5.8487300718249733</v>
      </c>
      <c r="AI168">
        <f t="shared" si="47"/>
        <v>-5.508256310439025</v>
      </c>
      <c r="AJ168">
        <f t="shared" si="48"/>
        <v>-5.2795088050929664</v>
      </c>
      <c r="AK168">
        <f t="shared" si="49"/>
        <v>-5.2318097878529395</v>
      </c>
      <c r="AL168">
        <f t="shared" si="50"/>
        <v>-5.2567066482989837</v>
      </c>
      <c r="AM168">
        <f t="shared" si="51"/>
        <v>-5.2227029427990432</v>
      </c>
      <c r="AY168" s="77">
        <f t="shared" si="52"/>
        <v>-426637.57835563424</v>
      </c>
      <c r="BA168" s="77">
        <f t="shared" si="53"/>
        <v>-395386.20261692064</v>
      </c>
    </row>
    <row r="169" spans="1:53">
      <c r="A169" s="46">
        <v>45106</v>
      </c>
      <c r="B169">
        <v>188.84423799999999</v>
      </c>
      <c r="C169">
        <v>28.198080000000001</v>
      </c>
      <c r="D169">
        <v>14.561959</v>
      </c>
      <c r="E169">
        <v>333.66488600000002</v>
      </c>
      <c r="G169">
        <f t="shared" si="37"/>
        <v>2.3102521137023047E-2</v>
      </c>
      <c r="H169">
        <f t="shared" si="38"/>
        <v>1.0467379339300642E-3</v>
      </c>
      <c r="I169">
        <f t="shared" si="39"/>
        <v>1.2040138280845269E-2</v>
      </c>
      <c r="J169">
        <f t="shared" si="40"/>
        <v>1.6385649882259434E-2</v>
      </c>
      <c r="P169" s="53">
        <f t="shared" si="41"/>
        <v>52575.047234057813</v>
      </c>
      <c r="R169" s="47">
        <v>45105</v>
      </c>
      <c r="S169">
        <v>5.1539687561669198E-2</v>
      </c>
      <c r="T169">
        <v>4.5375290470233198E-2</v>
      </c>
      <c r="U169">
        <v>4.0934049895686803E-2</v>
      </c>
      <c r="V169">
        <v>3.81200323169055E-2</v>
      </c>
      <c r="W169">
        <v>3.6375745688844101E-2</v>
      </c>
      <c r="X169">
        <v>3.5269086344516899E-2</v>
      </c>
      <c r="Y169">
        <v>3.4515385686000703E-2</v>
      </c>
      <c r="Z169">
        <v>3.3979938384893903E-2</v>
      </c>
      <c r="AA169">
        <v>3.36042696649968E-2</v>
      </c>
      <c r="AB169">
        <v>3.3363573363444497E-2</v>
      </c>
      <c r="AD169">
        <f t="shared" si="42"/>
        <v>9.0552757307690168</v>
      </c>
      <c r="AE169">
        <f t="shared" si="43"/>
        <v>14.348480579543036</v>
      </c>
      <c r="AF169">
        <f t="shared" si="44"/>
        <v>16.077055436674939</v>
      </c>
      <c r="AG169">
        <f t="shared" si="45"/>
        <v>16.423214587841031</v>
      </c>
      <c r="AH169">
        <f t="shared" si="46"/>
        <v>16.054056891791969</v>
      </c>
      <c r="AI169">
        <f t="shared" si="47"/>
        <v>15.550495086562034</v>
      </c>
      <c r="AJ169">
        <f t="shared" si="48"/>
        <v>15.019959225642948</v>
      </c>
      <c r="AK169">
        <f t="shared" si="49"/>
        <v>14.314883210163956</v>
      </c>
      <c r="AL169">
        <f t="shared" si="50"/>
        <v>13.538411518030994</v>
      </c>
      <c r="AM169">
        <f t="shared" si="51"/>
        <v>12.842272839069038</v>
      </c>
      <c r="AY169" s="77">
        <f t="shared" si="52"/>
        <v>1075012.2981006214</v>
      </c>
      <c r="BA169" s="77">
        <f t="shared" si="53"/>
        <v>1127587.3453346794</v>
      </c>
    </row>
    <row r="170" spans="1:53">
      <c r="A170" s="46">
        <v>45107</v>
      </c>
      <c r="B170">
        <v>193.20701600000001</v>
      </c>
      <c r="C170">
        <v>28.227595999999998</v>
      </c>
      <c r="D170">
        <v>14.737287</v>
      </c>
      <c r="E170">
        <v>339.13220200000001</v>
      </c>
      <c r="G170">
        <f t="shared" si="37"/>
        <v>-7.7846241360097768E-3</v>
      </c>
      <c r="H170">
        <f t="shared" si="38"/>
        <v>1.777629239131806E-2</v>
      </c>
      <c r="I170">
        <f t="shared" si="39"/>
        <v>7.2702662301413756E-3</v>
      </c>
      <c r="J170">
        <f t="shared" si="40"/>
        <v>-7.4881093126037968E-3</v>
      </c>
      <c r="P170" s="53">
        <f t="shared" si="41"/>
        <v>9773.8251728458636</v>
      </c>
      <c r="R170" s="47">
        <v>45106</v>
      </c>
      <c r="S170">
        <v>5.24452151347461E-2</v>
      </c>
      <c r="T170">
        <v>4.6810138528187502E-2</v>
      </c>
      <c r="U170">
        <v>4.2541755439354297E-2</v>
      </c>
      <c r="V170">
        <v>3.9762353775689603E-2</v>
      </c>
      <c r="W170">
        <v>3.7981151378023298E-2</v>
      </c>
      <c r="X170">
        <v>3.6824135853173103E-2</v>
      </c>
      <c r="Y170">
        <v>3.6017381608564998E-2</v>
      </c>
      <c r="Z170">
        <v>3.5411426705910298E-2</v>
      </c>
      <c r="AA170">
        <v>3.4958110816799899E-2</v>
      </c>
      <c r="AB170">
        <v>3.4647800647351401E-2</v>
      </c>
      <c r="AD170">
        <f t="shared" si="42"/>
        <v>-1.8522522219129729</v>
      </c>
      <c r="AE170">
        <f t="shared" si="43"/>
        <v>0.37511045659598119</v>
      </c>
      <c r="AF170">
        <f t="shared" si="44"/>
        <v>0.67403377868903436</v>
      </c>
      <c r="AG170">
        <f t="shared" si="45"/>
        <v>0.25408820847894198</v>
      </c>
      <c r="AH170">
        <f t="shared" si="46"/>
        <v>-0.43529421203197805</v>
      </c>
      <c r="AI170">
        <f t="shared" si="47"/>
        <v>-1.1122182498360389</v>
      </c>
      <c r="AJ170">
        <f t="shared" si="48"/>
        <v>-1.6728485660389563</v>
      </c>
      <c r="AK170">
        <f t="shared" si="49"/>
        <v>-2.0118559742859921</v>
      </c>
      <c r="AL170">
        <f t="shared" si="50"/>
        <v>-2.2043734166279916</v>
      </c>
      <c r="AM170">
        <f t="shared" si="51"/>
        <v>-2.3551443242310341</v>
      </c>
      <c r="AY170" s="77">
        <f t="shared" si="52"/>
        <v>-174249.09752497112</v>
      </c>
      <c r="BA170" s="77">
        <f t="shared" si="53"/>
        <v>-164475.27235212526</v>
      </c>
    </row>
    <row r="171" spans="1:53">
      <c r="A171" s="46">
        <v>45110</v>
      </c>
      <c r="B171">
        <v>191.70297199999999</v>
      </c>
      <c r="C171">
        <v>28.729378000000001</v>
      </c>
      <c r="D171">
        <v>14.844431</v>
      </c>
      <c r="E171">
        <v>336.59274299999998</v>
      </c>
      <c r="G171">
        <f t="shared" si="37"/>
        <v>-5.8713956714244731E-3</v>
      </c>
      <c r="H171">
        <f t="shared" si="38"/>
        <v>-4.1096260420256936E-3</v>
      </c>
      <c r="I171">
        <f t="shared" si="39"/>
        <v>7.2178583335393842E-3</v>
      </c>
      <c r="J171">
        <f t="shared" si="40"/>
        <v>4.7336730608016353E-4</v>
      </c>
      <c r="P171" s="53">
        <f t="shared" si="41"/>
        <v>-2289.7960738306197</v>
      </c>
      <c r="R171" s="47">
        <v>45107</v>
      </c>
      <c r="S171">
        <v>5.2259989912554802E-2</v>
      </c>
      <c r="T171">
        <v>4.68476495738471E-2</v>
      </c>
      <c r="U171">
        <v>4.26091588172232E-2</v>
      </c>
      <c r="V171">
        <v>3.9787762596537497E-2</v>
      </c>
      <c r="W171">
        <v>3.79376219568201E-2</v>
      </c>
      <c r="X171">
        <v>3.6712914028189499E-2</v>
      </c>
      <c r="Y171">
        <v>3.5850096751961102E-2</v>
      </c>
      <c r="Z171">
        <v>3.5210241108481699E-2</v>
      </c>
      <c r="AA171">
        <v>3.47376734751371E-2</v>
      </c>
      <c r="AB171">
        <v>3.4412286214928298E-2</v>
      </c>
      <c r="AD171">
        <f t="shared" si="42"/>
        <v>1.8487081405999666</v>
      </c>
      <c r="AE171">
        <f t="shared" si="43"/>
        <v>4.2952110150090013</v>
      </c>
      <c r="AF171">
        <f t="shared" si="44"/>
        <v>5.4076408831280069</v>
      </c>
      <c r="AG171">
        <f t="shared" si="45"/>
        <v>5.7945845685219988</v>
      </c>
      <c r="AH171">
        <f t="shared" si="46"/>
        <v>5.2682083889740019</v>
      </c>
      <c r="AI171">
        <f t="shared" si="47"/>
        <v>4.8897288299760282</v>
      </c>
      <c r="AJ171">
        <f t="shared" si="48"/>
        <v>4.7030001037130091</v>
      </c>
      <c r="AK171">
        <f t="shared" si="49"/>
        <v>4.4554586282720408</v>
      </c>
      <c r="AL171">
        <f t="shared" si="50"/>
        <v>4.1469937004819792</v>
      </c>
      <c r="AM171">
        <f t="shared" si="51"/>
        <v>3.8397027506740371</v>
      </c>
      <c r="AY171" s="77">
        <f t="shared" si="52"/>
        <v>325365.2208639587</v>
      </c>
      <c r="BA171" s="77">
        <f t="shared" si="53"/>
        <v>323075.42479012808</v>
      </c>
    </row>
    <row r="172" spans="1:53">
      <c r="A172" s="46">
        <v>45112</v>
      </c>
      <c r="B172">
        <v>190.57740799999999</v>
      </c>
      <c r="C172">
        <v>28.611311000000001</v>
      </c>
      <c r="D172">
        <v>14.951575999999999</v>
      </c>
      <c r="E172">
        <v>336.75207499999999</v>
      </c>
      <c r="G172">
        <f t="shared" si="37"/>
        <v>2.5087076428282895E-3</v>
      </c>
      <c r="H172">
        <f t="shared" si="38"/>
        <v>-2.7510308772638936E-2</v>
      </c>
      <c r="I172">
        <f t="shared" si="39"/>
        <v>-2.4104214833272408E-2</v>
      </c>
      <c r="J172">
        <f t="shared" si="40"/>
        <v>9.226719686879381E-3</v>
      </c>
      <c r="P172" s="53">
        <f t="shared" si="41"/>
        <v>-39879.096276203672</v>
      </c>
      <c r="R172" s="47">
        <v>45110</v>
      </c>
      <c r="S172">
        <v>5.2444860726614799E-2</v>
      </c>
      <c r="T172">
        <v>4.7277170675348E-2</v>
      </c>
      <c r="U172">
        <v>4.3149922905536001E-2</v>
      </c>
      <c r="V172">
        <v>4.0367221053389697E-2</v>
      </c>
      <c r="W172">
        <v>3.84644427957175E-2</v>
      </c>
      <c r="X172">
        <v>3.7201886911187101E-2</v>
      </c>
      <c r="Y172">
        <v>3.6320396762332403E-2</v>
      </c>
      <c r="Z172">
        <v>3.5655786971308903E-2</v>
      </c>
      <c r="AA172">
        <v>3.5152372845185298E-2</v>
      </c>
      <c r="AB172">
        <v>3.4796256489995701E-2</v>
      </c>
      <c r="AD172">
        <f t="shared" si="42"/>
        <v>-0.87667047472400617</v>
      </c>
      <c r="AE172">
        <f t="shared" si="43"/>
        <v>1.2024879934129791</v>
      </c>
      <c r="AF172">
        <f t="shared" si="44"/>
        <v>3.3316601316710215</v>
      </c>
      <c r="AG172">
        <f t="shared" si="45"/>
        <v>4.8556900284670022</v>
      </c>
      <c r="AH172">
        <f t="shared" si="46"/>
        <v>6.3660185389730062</v>
      </c>
      <c r="AI172">
        <f t="shared" si="47"/>
        <v>7.2342106604179888</v>
      </c>
      <c r="AJ172">
        <f t="shared" si="48"/>
        <v>7.6067668749089936</v>
      </c>
      <c r="AK172">
        <f t="shared" si="49"/>
        <v>7.8469798774279811</v>
      </c>
      <c r="AL172">
        <f t="shared" si="50"/>
        <v>8.0165590696320432</v>
      </c>
      <c r="AM172">
        <f t="shared" si="51"/>
        <v>8.0879118081749599</v>
      </c>
      <c r="AY172" s="77">
        <f t="shared" si="52"/>
        <v>633894.46253823373</v>
      </c>
      <c r="BA172" s="77">
        <f t="shared" si="53"/>
        <v>594015.36626203009</v>
      </c>
    </row>
    <row r="173" spans="1:53">
      <c r="A173" s="46">
        <v>45113</v>
      </c>
      <c r="B173">
        <v>191.055511</v>
      </c>
      <c r="C173">
        <v>27.824204999999999</v>
      </c>
      <c r="D173">
        <v>14.59118</v>
      </c>
      <c r="E173">
        <v>339.85919200000001</v>
      </c>
      <c r="G173">
        <f t="shared" si="37"/>
        <v>-5.8912930284433784E-3</v>
      </c>
      <c r="H173">
        <f t="shared" si="38"/>
        <v>8.8401447588528637E-3</v>
      </c>
      <c r="I173">
        <f t="shared" si="39"/>
        <v>0</v>
      </c>
      <c r="J173">
        <f t="shared" si="40"/>
        <v>-1.1867455978651353E-2</v>
      </c>
      <c r="P173" s="53">
        <f t="shared" si="41"/>
        <v>-8918.604248241867</v>
      </c>
      <c r="R173" s="47">
        <v>45112</v>
      </c>
      <c r="S173">
        <v>5.2357193679142398E-2</v>
      </c>
      <c r="T173">
        <v>4.7397419474689298E-2</v>
      </c>
      <c r="U173">
        <v>4.3483088918703103E-2</v>
      </c>
      <c r="V173">
        <v>4.0852790056236397E-2</v>
      </c>
      <c r="W173">
        <v>3.9101044649614801E-2</v>
      </c>
      <c r="X173">
        <v>3.79253079772289E-2</v>
      </c>
      <c r="Y173">
        <v>3.7081073449823303E-2</v>
      </c>
      <c r="Z173">
        <v>3.6440484959051701E-2</v>
      </c>
      <c r="AA173">
        <v>3.5954028752148502E-2</v>
      </c>
      <c r="AB173">
        <v>3.5605047670813197E-2</v>
      </c>
      <c r="AD173">
        <f t="shared" si="42"/>
        <v>4.56637039061604</v>
      </c>
      <c r="AE173">
        <f t="shared" si="43"/>
        <v>5.6558187555770525</v>
      </c>
      <c r="AF173">
        <f t="shared" si="44"/>
        <v>8.1226276844850034</v>
      </c>
      <c r="AG173">
        <f t="shared" si="45"/>
        <v>9.8065369646540415</v>
      </c>
      <c r="AH173">
        <f t="shared" si="46"/>
        <v>11.002086971185973</v>
      </c>
      <c r="AI173">
        <f t="shared" si="47"/>
        <v>11.257271176337014</v>
      </c>
      <c r="AJ173">
        <f t="shared" si="48"/>
        <v>10.898514455340985</v>
      </c>
      <c r="AK173">
        <f t="shared" si="49"/>
        <v>10.450072281827996</v>
      </c>
      <c r="AL173">
        <f t="shared" si="50"/>
        <v>10.027004211486945</v>
      </c>
      <c r="AM173">
        <f t="shared" si="51"/>
        <v>9.6252076546210485</v>
      </c>
      <c r="AY173" s="77">
        <f t="shared" si="52"/>
        <v>788850.84482249641</v>
      </c>
      <c r="BA173" s="77">
        <f t="shared" si="53"/>
        <v>779932.24057425454</v>
      </c>
    </row>
    <row r="174" spans="1:53">
      <c r="A174" s="46">
        <v>45114</v>
      </c>
      <c r="B174">
        <v>189.929947</v>
      </c>
      <c r="C174">
        <v>28.070174999999999</v>
      </c>
      <c r="D174">
        <v>14.59118</v>
      </c>
      <c r="E174">
        <v>335.82592799999998</v>
      </c>
      <c r="G174">
        <f t="shared" si="37"/>
        <v>-1.0855813064592712E-2</v>
      </c>
      <c r="H174">
        <f t="shared" si="38"/>
        <v>4.5566156961971416E-3</v>
      </c>
      <c r="I174">
        <f t="shared" si="39"/>
        <v>6.0079445253913288E-3</v>
      </c>
      <c r="J174">
        <f t="shared" si="40"/>
        <v>-1.5983688430394105E-2</v>
      </c>
      <c r="P174" s="53">
        <f t="shared" si="41"/>
        <v>-16274.941273398348</v>
      </c>
      <c r="R174" s="47">
        <v>45113</v>
      </c>
      <c r="S174">
        <v>5.2813830718204002E-2</v>
      </c>
      <c r="T174">
        <v>4.7963001350247003E-2</v>
      </c>
      <c r="U174">
        <v>4.4295351687151603E-2</v>
      </c>
      <c r="V174">
        <v>4.1833443752701802E-2</v>
      </c>
      <c r="W174">
        <v>4.0201253346733398E-2</v>
      </c>
      <c r="X174">
        <v>3.9051035094862602E-2</v>
      </c>
      <c r="Y174">
        <v>3.8170924895357401E-2</v>
      </c>
      <c r="Z174">
        <v>3.7485492187234501E-2</v>
      </c>
      <c r="AA174">
        <v>3.6956729173297197E-2</v>
      </c>
      <c r="AB174">
        <v>3.6567568436275302E-2</v>
      </c>
      <c r="AD174">
        <f t="shared" si="42"/>
        <v>-3.2353258888210417</v>
      </c>
      <c r="AE174">
        <f t="shared" si="43"/>
        <v>-5.1510408651430497</v>
      </c>
      <c r="AF174">
        <f t="shared" si="44"/>
        <v>-4.4584973668740364</v>
      </c>
      <c r="AG174">
        <f t="shared" si="45"/>
        <v>-3.0928229728090226</v>
      </c>
      <c r="AH174">
        <f t="shared" si="46"/>
        <v>-2.0082153482060132</v>
      </c>
      <c r="AI174">
        <f t="shared" si="47"/>
        <v>-0.91519185155604366</v>
      </c>
      <c r="AJ174">
        <f t="shared" si="48"/>
        <v>0.19761186763896099</v>
      </c>
      <c r="AK174">
        <f t="shared" si="49"/>
        <v>0.99292035382399224</v>
      </c>
      <c r="AL174">
        <f t="shared" si="50"/>
        <v>1.5217455935480351</v>
      </c>
      <c r="AM174">
        <f t="shared" si="51"/>
        <v>1.9121526991319748</v>
      </c>
      <c r="AY174" s="77">
        <f t="shared" si="52"/>
        <v>115309.97487450199</v>
      </c>
      <c r="BA174" s="77">
        <f t="shared" si="53"/>
        <v>99035.033601103642</v>
      </c>
    </row>
    <row r="175" spans="1:53">
      <c r="A175" s="46">
        <v>45117</v>
      </c>
      <c r="B175">
        <v>187.86810299999999</v>
      </c>
      <c r="C175">
        <v>28.198080000000001</v>
      </c>
      <c r="D175">
        <v>14.678843000000001</v>
      </c>
      <c r="E175">
        <v>330.458191</v>
      </c>
      <c r="G175">
        <f t="shared" si="37"/>
        <v>-2.8100778768175294E-3</v>
      </c>
      <c r="H175">
        <f t="shared" si="38"/>
        <v>1.2561103451015132E-2</v>
      </c>
      <c r="I175">
        <f t="shared" si="39"/>
        <v>1.0617117439024382E-2</v>
      </c>
      <c r="J175">
        <f t="shared" si="40"/>
        <v>1.9288067820959487E-3</v>
      </c>
      <c r="P175" s="53">
        <f t="shared" si="41"/>
        <v>22296.949795317931</v>
      </c>
      <c r="R175" s="47">
        <v>45114</v>
      </c>
      <c r="S175">
        <v>5.2490298129321898E-2</v>
      </c>
      <c r="T175">
        <v>4.7447897263732698E-2</v>
      </c>
      <c r="U175">
        <v>4.3849501950464199E-2</v>
      </c>
      <c r="V175">
        <v>4.1524161455420899E-2</v>
      </c>
      <c r="W175">
        <v>4.0000431811912797E-2</v>
      </c>
      <c r="X175">
        <v>3.8959515909706997E-2</v>
      </c>
      <c r="Y175">
        <v>3.8190686082121297E-2</v>
      </c>
      <c r="Z175">
        <v>3.75847842226169E-2</v>
      </c>
      <c r="AA175">
        <v>3.7108903732652E-2</v>
      </c>
      <c r="AB175">
        <v>3.67587837061885E-2</v>
      </c>
      <c r="AD175">
        <f t="shared" si="42"/>
        <v>-2.5537665971709504</v>
      </c>
      <c r="AE175">
        <f t="shared" si="43"/>
        <v>-7.188782173980016</v>
      </c>
      <c r="AF175">
        <f t="shared" si="44"/>
        <v>-9.1000234914020286</v>
      </c>
      <c r="AG175">
        <f t="shared" si="45"/>
        <v>-9.5781073377619599</v>
      </c>
      <c r="AH175">
        <f t="shared" si="46"/>
        <v>-9.1825269801559806</v>
      </c>
      <c r="AI175">
        <f t="shared" si="47"/>
        <v>-8.2530901483660042</v>
      </c>
      <c r="AJ175">
        <f t="shared" si="48"/>
        <v>-7.1241721382639405</v>
      </c>
      <c r="AK175">
        <f t="shared" si="49"/>
        <v>-6.0636029771359707</v>
      </c>
      <c r="AL175">
        <f t="shared" si="50"/>
        <v>-5.13112958739001</v>
      </c>
      <c r="AM175">
        <f t="shared" si="51"/>
        <v>-4.3359061796439944</v>
      </c>
      <c r="AY175" s="77">
        <f t="shared" si="52"/>
        <v>-395195.9434780461</v>
      </c>
      <c r="BA175" s="77">
        <f t="shared" si="53"/>
        <v>-372898.99368272815</v>
      </c>
    </row>
    <row r="176" spans="1:53">
      <c r="A176" s="46">
        <v>45118</v>
      </c>
      <c r="B176">
        <v>187.34017900000001</v>
      </c>
      <c r="C176">
        <v>28.552278999999999</v>
      </c>
      <c r="D176">
        <v>14.83469</v>
      </c>
      <c r="E176">
        <v>331.09558099999998</v>
      </c>
      <c r="G176">
        <f t="shared" si="37"/>
        <v>8.9856058053621179E-3</v>
      </c>
      <c r="H176">
        <f t="shared" si="38"/>
        <v>1.1716052508452979E-2</v>
      </c>
      <c r="I176">
        <f t="shared" si="39"/>
        <v>-6.5650175365983277E-4</v>
      </c>
      <c r="J176">
        <f t="shared" si="40"/>
        <v>1.4226764929248681E-2</v>
      </c>
      <c r="P176" s="53">
        <f t="shared" si="41"/>
        <v>34271.921489403947</v>
      </c>
      <c r="R176" s="47">
        <v>45117</v>
      </c>
      <c r="S176">
        <v>5.2234921469604803E-2</v>
      </c>
      <c r="T176">
        <v>4.6729019046334697E-2</v>
      </c>
      <c r="U176">
        <v>4.2939499601323997E-2</v>
      </c>
      <c r="V176">
        <v>4.0566350721644703E-2</v>
      </c>
      <c r="W176">
        <v>3.9082179113897199E-2</v>
      </c>
      <c r="X176">
        <v>3.8134206894870397E-2</v>
      </c>
      <c r="Y176">
        <v>3.7478268868294903E-2</v>
      </c>
      <c r="Z176">
        <v>3.6978423924903303E-2</v>
      </c>
      <c r="AA176">
        <v>3.6595790773912999E-2</v>
      </c>
      <c r="AB176">
        <v>3.63251930882241E-2</v>
      </c>
      <c r="AD176">
        <f t="shared" si="42"/>
        <v>2.7186827481339577</v>
      </c>
      <c r="AE176">
        <f t="shared" si="43"/>
        <v>2.3237032484450109</v>
      </c>
      <c r="AF176">
        <f t="shared" si="44"/>
        <v>0.96880847710804907</v>
      </c>
      <c r="AG176">
        <f t="shared" si="45"/>
        <v>-0.45667719864000977</v>
      </c>
      <c r="AH176">
        <f t="shared" si="46"/>
        <v>-1.5557299925239576</v>
      </c>
      <c r="AI176">
        <f t="shared" si="47"/>
        <v>-2.381583923460953</v>
      </c>
      <c r="AJ176">
        <f t="shared" si="48"/>
        <v>-3.027374506739053</v>
      </c>
      <c r="AK176">
        <f t="shared" si="49"/>
        <v>-3.3152436354710186</v>
      </c>
      <c r="AL176">
        <f t="shared" si="50"/>
        <v>-3.3701859715189881</v>
      </c>
      <c r="AM176">
        <f t="shared" si="51"/>
        <v>-3.3605548910570215</v>
      </c>
      <c r="AY176" s="77">
        <f t="shared" si="52"/>
        <v>-252403.72158605789</v>
      </c>
      <c r="BA176" s="77">
        <f t="shared" si="53"/>
        <v>-218131.80009665393</v>
      </c>
    </row>
    <row r="177" spans="1:53">
      <c r="A177" s="46">
        <v>45119</v>
      </c>
      <c r="B177">
        <v>189.02354399999999</v>
      </c>
      <c r="C177">
        <v>28.886799</v>
      </c>
      <c r="D177">
        <v>14.824951</v>
      </c>
      <c r="E177">
        <v>335.80599999999998</v>
      </c>
      <c r="G177">
        <f t="shared" si="37"/>
        <v>4.0575262941848766E-3</v>
      </c>
      <c r="H177">
        <f t="shared" si="38"/>
        <v>1.0558594602330329E-2</v>
      </c>
      <c r="I177">
        <f t="shared" si="39"/>
        <v>-1.9711363632838319E-3</v>
      </c>
      <c r="J177">
        <f t="shared" si="40"/>
        <v>1.6192203236392588E-2</v>
      </c>
      <c r="P177" s="53">
        <f t="shared" si="41"/>
        <v>28837.187769623961</v>
      </c>
      <c r="R177" s="47">
        <v>45118</v>
      </c>
      <c r="S177">
        <v>5.2506789744418199E-2</v>
      </c>
      <c r="T177">
        <v>4.6961389371179198E-2</v>
      </c>
      <c r="U177">
        <v>4.3036380449034801E-2</v>
      </c>
      <c r="V177">
        <v>4.0520683001780702E-2</v>
      </c>
      <c r="W177">
        <v>3.8926606114644803E-2</v>
      </c>
      <c r="X177">
        <v>3.7896048502524302E-2</v>
      </c>
      <c r="Y177">
        <v>3.7175531417620998E-2</v>
      </c>
      <c r="Z177">
        <v>3.6646899561356201E-2</v>
      </c>
      <c r="AA177">
        <v>3.62587721767611E-2</v>
      </c>
      <c r="AB177">
        <v>3.5989137599118398E-2</v>
      </c>
      <c r="AD177">
        <f t="shared" si="42"/>
        <v>-7.9551261178480157</v>
      </c>
      <c r="AE177">
        <f t="shared" si="43"/>
        <v>-14.445783357522959</v>
      </c>
      <c r="AF177">
        <f t="shared" si="44"/>
        <v>-16.283798991391027</v>
      </c>
      <c r="AG177">
        <f t="shared" si="45"/>
        <v>-16.627561186414034</v>
      </c>
      <c r="AH177">
        <f t="shared" si="46"/>
        <v>-15.798611183017035</v>
      </c>
      <c r="AI177">
        <f t="shared" si="47"/>
        <v>-14.695026277376996</v>
      </c>
      <c r="AJ177">
        <f t="shared" si="48"/>
        <v>-13.552475450614999</v>
      </c>
      <c r="AK177">
        <f t="shared" si="49"/>
        <v>-12.510355081931031</v>
      </c>
      <c r="AL177">
        <f t="shared" si="50"/>
        <v>-11.621618254507027</v>
      </c>
      <c r="AM177">
        <f t="shared" si="51"/>
        <v>-10.915611473336986</v>
      </c>
      <c r="AY177" s="77">
        <f t="shared" si="52"/>
        <v>-931483.31042845943</v>
      </c>
      <c r="BA177" s="77">
        <f t="shared" si="53"/>
        <v>-902646.12265883549</v>
      </c>
    </row>
    <row r="178" spans="1:53">
      <c r="A178" s="46">
        <v>45120</v>
      </c>
      <c r="B178">
        <v>189.79051200000001</v>
      </c>
      <c r="C178">
        <v>29.191803</v>
      </c>
      <c r="D178">
        <v>14.795729</v>
      </c>
      <c r="E178">
        <v>341.24343900000002</v>
      </c>
      <c r="G178">
        <f t="shared" si="37"/>
        <v>7.8725747891983389E-4</v>
      </c>
      <c r="H178">
        <f t="shared" si="38"/>
        <v>-1.8874339484957425E-2</v>
      </c>
      <c r="I178">
        <f t="shared" si="39"/>
        <v>-1.3824867973724064E-2</v>
      </c>
      <c r="J178">
        <f t="shared" si="40"/>
        <v>7.5293345053879523E-3</v>
      </c>
      <c r="P178" s="53">
        <f t="shared" si="41"/>
        <v>-24382.615474373702</v>
      </c>
      <c r="R178" s="47">
        <v>45119</v>
      </c>
      <c r="S178">
        <v>5.1711277132633397E-2</v>
      </c>
      <c r="T178">
        <v>4.5516811035426902E-2</v>
      </c>
      <c r="U178">
        <v>4.1408000549895699E-2</v>
      </c>
      <c r="V178">
        <v>3.8857926883139299E-2</v>
      </c>
      <c r="W178">
        <v>3.7346744996343099E-2</v>
      </c>
      <c r="X178">
        <v>3.6426545874786602E-2</v>
      </c>
      <c r="Y178">
        <v>3.5820283872559498E-2</v>
      </c>
      <c r="Z178">
        <v>3.5395864053163098E-2</v>
      </c>
      <c r="AA178">
        <v>3.5096610351310398E-2</v>
      </c>
      <c r="AB178">
        <v>3.48975764517847E-2</v>
      </c>
      <c r="AD178">
        <f t="shared" si="42"/>
        <v>-6.2300235771369641</v>
      </c>
      <c r="AE178">
        <f t="shared" si="43"/>
        <v>-13.521946399942046</v>
      </c>
      <c r="AF178">
        <f t="shared" si="44"/>
        <v>-15.230783099223002</v>
      </c>
      <c r="AG178">
        <f t="shared" si="45"/>
        <v>-13.902653665451014</v>
      </c>
      <c r="AH178">
        <f t="shared" si="46"/>
        <v>-12.504193490315979</v>
      </c>
      <c r="AI178">
        <f t="shared" si="47"/>
        <v>-11.867332503649047</v>
      </c>
      <c r="AJ178">
        <f t="shared" si="48"/>
        <v>-11.522894851947948</v>
      </c>
      <c r="AK178">
        <f t="shared" si="49"/>
        <v>-11.088606203893958</v>
      </c>
      <c r="AL178">
        <f t="shared" si="50"/>
        <v>-10.538406662757987</v>
      </c>
      <c r="AM178">
        <f t="shared" si="51"/>
        <v>-9.9373922683249774</v>
      </c>
      <c r="AY178" s="77">
        <f t="shared" si="52"/>
        <v>-837920.03826035222</v>
      </c>
      <c r="BA178" s="77">
        <f t="shared" si="53"/>
        <v>-862302.6537347259</v>
      </c>
    </row>
    <row r="179" spans="1:53">
      <c r="A179" s="46">
        <v>45121</v>
      </c>
      <c r="B179">
        <v>189.93992600000001</v>
      </c>
      <c r="C179">
        <v>28.640827000000002</v>
      </c>
      <c r="D179">
        <v>14.59118</v>
      </c>
      <c r="E179">
        <v>343.81277499999999</v>
      </c>
      <c r="G179">
        <f t="shared" si="37"/>
        <v>1.7305487420269827E-2</v>
      </c>
      <c r="H179">
        <f t="shared" si="38"/>
        <v>9.9622123341618352E-3</v>
      </c>
      <c r="I179">
        <f t="shared" si="39"/>
        <v>-5.9412535518032161E-2</v>
      </c>
      <c r="J179">
        <f t="shared" si="40"/>
        <v>1.4193073541262091E-3</v>
      </c>
      <c r="P179" s="53">
        <f t="shared" si="41"/>
        <v>-30725.528409474293</v>
      </c>
      <c r="R179" s="47">
        <v>45120</v>
      </c>
      <c r="S179">
        <v>5.1088274774919701E-2</v>
      </c>
      <c r="T179">
        <v>4.4164616395432697E-2</v>
      </c>
      <c r="U179">
        <v>3.9884922239973399E-2</v>
      </c>
      <c r="V179">
        <v>3.7467661516594197E-2</v>
      </c>
      <c r="W179">
        <v>3.6096325647311502E-2</v>
      </c>
      <c r="X179">
        <v>3.5239812624421697E-2</v>
      </c>
      <c r="Y179">
        <v>3.4667994387364703E-2</v>
      </c>
      <c r="Z179">
        <v>3.4287003432773702E-2</v>
      </c>
      <c r="AA179">
        <v>3.4042769685034599E-2</v>
      </c>
      <c r="AB179">
        <v>3.3903837224952202E-2</v>
      </c>
      <c r="AD179">
        <f t="shared" si="42"/>
        <v>5.9384917519270104</v>
      </c>
      <c r="AE179">
        <f t="shared" si="43"/>
        <v>12.35750039300404</v>
      </c>
      <c r="AF179">
        <f t="shared" si="44"/>
        <v>12.993352376168</v>
      </c>
      <c r="AG179">
        <f t="shared" si="45"/>
        <v>11.240960999678029</v>
      </c>
      <c r="AH179">
        <f t="shared" si="46"/>
        <v>9.5520842039530098</v>
      </c>
      <c r="AI179">
        <f t="shared" si="47"/>
        <v>8.2932621564200257</v>
      </c>
      <c r="AJ179">
        <f t="shared" si="48"/>
        <v>7.3105771980999652</v>
      </c>
      <c r="AK179">
        <f t="shared" si="49"/>
        <v>6.502658655975976</v>
      </c>
      <c r="AL179">
        <f t="shared" si="50"/>
        <v>5.8465840083039842</v>
      </c>
      <c r="AM179">
        <f t="shared" si="51"/>
        <v>5.3472470435299986</v>
      </c>
      <c r="AY179" s="77">
        <f t="shared" si="52"/>
        <v>478928.95348558784</v>
      </c>
      <c r="BA179" s="77">
        <f t="shared" si="53"/>
        <v>448203.42507611355</v>
      </c>
    </row>
    <row r="180" spans="1:53">
      <c r="A180" s="46">
        <v>45124</v>
      </c>
      <c r="B180">
        <v>193.22692900000001</v>
      </c>
      <c r="C180">
        <v>28.926152999999999</v>
      </c>
      <c r="D180">
        <v>13.724281</v>
      </c>
      <c r="E180">
        <v>344.30075099999999</v>
      </c>
      <c r="G180">
        <f t="shared" si="37"/>
        <v>-1.3402479734074824E-3</v>
      </c>
      <c r="H180">
        <f t="shared" si="38"/>
        <v>4.4217736108911554E-2</v>
      </c>
      <c r="I180">
        <f t="shared" si="39"/>
        <v>5.6777473442870541E-3</v>
      </c>
      <c r="J180">
        <f t="shared" si="40"/>
        <v>3.979977958282177E-2</v>
      </c>
      <c r="P180" s="53">
        <f t="shared" si="41"/>
        <v>88355.015062612889</v>
      </c>
      <c r="R180" s="47">
        <v>45121</v>
      </c>
      <c r="S180">
        <v>5.1682123950112402E-2</v>
      </c>
      <c r="T180">
        <v>4.5400366434733101E-2</v>
      </c>
      <c r="U180">
        <v>4.1184257477590198E-2</v>
      </c>
      <c r="V180">
        <v>3.8591757616562E-2</v>
      </c>
      <c r="W180">
        <v>3.7051534067706803E-2</v>
      </c>
      <c r="X180">
        <v>3.60691388400637E-2</v>
      </c>
      <c r="Y180">
        <v>3.53990521071747E-2</v>
      </c>
      <c r="Z180">
        <v>3.49372692983713E-2</v>
      </c>
      <c r="AA180">
        <v>3.4627428085864997E-2</v>
      </c>
      <c r="AB180">
        <v>3.4438561929305202E-2</v>
      </c>
      <c r="AD180">
        <f t="shared" si="42"/>
        <v>-1.3143812786380049</v>
      </c>
      <c r="AE180">
        <f t="shared" si="43"/>
        <v>-2.2240770928180082</v>
      </c>
      <c r="AF180">
        <f t="shared" si="44"/>
        <v>-3.0137092839879753</v>
      </c>
      <c r="AG180">
        <f t="shared" si="45"/>
        <v>-3.5227529905779846</v>
      </c>
      <c r="AH180">
        <f t="shared" si="46"/>
        <v>-3.5517376031260484</v>
      </c>
      <c r="AI180">
        <f t="shared" si="47"/>
        <v>-3.3900245081779774</v>
      </c>
      <c r="AJ180">
        <f t="shared" si="48"/>
        <v>-3.1735504694319765</v>
      </c>
      <c r="AK180">
        <f t="shared" si="49"/>
        <v>-2.8829581713379904</v>
      </c>
      <c r="AL180">
        <f t="shared" si="50"/>
        <v>-2.581577137967944</v>
      </c>
      <c r="AM180">
        <f t="shared" si="51"/>
        <v>-2.3392190407080236</v>
      </c>
      <c r="AY180" s="77">
        <f t="shared" si="52"/>
        <v>-200255.1562661046</v>
      </c>
      <c r="BA180" s="77">
        <f t="shared" si="53"/>
        <v>-111900.14120349172</v>
      </c>
    </row>
    <row r="181" spans="1:53">
      <c r="A181" s="46">
        <v>45125</v>
      </c>
      <c r="B181">
        <v>192.96795700000001</v>
      </c>
      <c r="C181">
        <v>30.205202</v>
      </c>
      <c r="D181">
        <v>13.802204</v>
      </c>
      <c r="E181">
        <v>358.00384500000001</v>
      </c>
      <c r="G181">
        <f t="shared" si="37"/>
        <v>7.0717647697331465E-3</v>
      </c>
      <c r="H181">
        <f t="shared" si="38"/>
        <v>2.7035806613708413E-2</v>
      </c>
      <c r="I181">
        <f t="shared" si="39"/>
        <v>-4.9400081320345457E-3</v>
      </c>
      <c r="J181">
        <f t="shared" si="40"/>
        <v>-1.2267337519796695E-2</v>
      </c>
      <c r="P181" s="53">
        <f t="shared" si="41"/>
        <v>16900.225731610321</v>
      </c>
      <c r="R181" s="47">
        <v>45124</v>
      </c>
      <c r="S181">
        <v>5.1550685822248601E-2</v>
      </c>
      <c r="T181">
        <v>4.51779587254513E-2</v>
      </c>
      <c r="U181">
        <v>4.0882886549191401E-2</v>
      </c>
      <c r="V181">
        <v>3.8239482317504202E-2</v>
      </c>
      <c r="W181">
        <v>3.6696360307394198E-2</v>
      </c>
      <c r="X181">
        <v>3.5730136389245902E-2</v>
      </c>
      <c r="Y181">
        <v>3.5081697060231502E-2</v>
      </c>
      <c r="Z181">
        <v>3.4648973481237501E-2</v>
      </c>
      <c r="AA181">
        <v>3.4369270372068203E-2</v>
      </c>
      <c r="AB181">
        <v>3.4204640025234399E-2</v>
      </c>
      <c r="AD181">
        <f t="shared" si="42"/>
        <v>1.1855282339470059</v>
      </c>
      <c r="AE181">
        <f t="shared" si="43"/>
        <v>1.4335964170630184</v>
      </c>
      <c r="AF181">
        <f t="shared" si="44"/>
        <v>0.56758356281501332</v>
      </c>
      <c r="AG181">
        <f t="shared" si="45"/>
        <v>-0.21599348313798561</v>
      </c>
      <c r="AH181">
        <f t="shared" si="46"/>
        <v>-0.66884126454100357</v>
      </c>
      <c r="AI181">
        <f t="shared" si="47"/>
        <v>-0.81538208666805112</v>
      </c>
      <c r="AJ181">
        <f t="shared" si="48"/>
        <v>-0.9035090285220565</v>
      </c>
      <c r="AK181">
        <f t="shared" si="49"/>
        <v>-1.0614387468320385</v>
      </c>
      <c r="AL181">
        <f t="shared" si="50"/>
        <v>-1.2766390505630083</v>
      </c>
      <c r="AM181">
        <f t="shared" si="51"/>
        <v>-1.5069976340739699</v>
      </c>
      <c r="AY181" s="77">
        <f t="shared" si="52"/>
        <v>-109646.76979068921</v>
      </c>
      <c r="BA181" s="77">
        <f t="shared" si="53"/>
        <v>-92746.544059078893</v>
      </c>
    </row>
    <row r="182" spans="1:53">
      <c r="A182" s="46">
        <v>45126</v>
      </c>
      <c r="B182">
        <v>194.332581</v>
      </c>
      <c r="C182">
        <v>31.021823999999999</v>
      </c>
      <c r="D182">
        <v>13.734021</v>
      </c>
      <c r="E182">
        <v>353.61209100000002</v>
      </c>
      <c r="G182">
        <f t="shared" si="37"/>
        <v>-1.0097380428452207E-2</v>
      </c>
      <c r="H182">
        <f t="shared" si="38"/>
        <v>5.074524309079953E-3</v>
      </c>
      <c r="I182">
        <f t="shared" si="39"/>
        <v>-4.9645329652546755E-3</v>
      </c>
      <c r="J182">
        <f t="shared" si="40"/>
        <v>-2.3121539698709004E-2</v>
      </c>
      <c r="P182" s="53">
        <f t="shared" si="41"/>
        <v>-33108.928783335927</v>
      </c>
      <c r="R182" s="47">
        <v>45125</v>
      </c>
      <c r="S182">
        <v>5.1669238645643302E-2</v>
      </c>
      <c r="T182">
        <v>4.5321318367157602E-2</v>
      </c>
      <c r="U182">
        <v>4.0939644905472902E-2</v>
      </c>
      <c r="V182">
        <v>3.8217882969190403E-2</v>
      </c>
      <c r="W182">
        <v>3.6629476180940097E-2</v>
      </c>
      <c r="X182">
        <v>3.5648598180579097E-2</v>
      </c>
      <c r="Y182">
        <v>3.4991346157379297E-2</v>
      </c>
      <c r="Z182">
        <v>3.4542829606554297E-2</v>
      </c>
      <c r="AA182">
        <v>3.4241606467011902E-2</v>
      </c>
      <c r="AB182">
        <v>3.4053940261827002E-2</v>
      </c>
      <c r="AD182">
        <f t="shared" si="42"/>
        <v>0.18780478462099293</v>
      </c>
      <c r="AE182">
        <f t="shared" si="43"/>
        <v>0.10053625723795145</v>
      </c>
      <c r="AF182">
        <f t="shared" si="44"/>
        <v>-1.066308529881002</v>
      </c>
      <c r="AG182">
        <f t="shared" si="45"/>
        <v>-1.6249699451090227</v>
      </c>
      <c r="AH182">
        <f t="shared" si="46"/>
        <v>-2.2659285258280066</v>
      </c>
      <c r="AI182">
        <f t="shared" si="47"/>
        <v>-2.7514033717689763</v>
      </c>
      <c r="AJ182">
        <f t="shared" si="48"/>
        <v>-3.0774936123519754</v>
      </c>
      <c r="AK182">
        <f t="shared" si="49"/>
        <v>-3.3972700685289818</v>
      </c>
      <c r="AL182">
        <f t="shared" si="50"/>
        <v>-3.7016202437169938</v>
      </c>
      <c r="AM182">
        <f t="shared" si="51"/>
        <v>-3.9461737612739993</v>
      </c>
      <c r="AY182" s="77">
        <f t="shared" si="52"/>
        <v>-301341.91932583402</v>
      </c>
      <c r="BA182" s="77">
        <f t="shared" si="53"/>
        <v>-334450.84810916998</v>
      </c>
    </row>
    <row r="183" spans="1:53">
      <c r="A183" s="46">
        <v>45127</v>
      </c>
      <c r="B183">
        <v>192.37033099999999</v>
      </c>
      <c r="C183">
        <v>31.179245000000002</v>
      </c>
      <c r="D183">
        <v>13.665838000000001</v>
      </c>
      <c r="E183">
        <v>345.436035</v>
      </c>
      <c r="G183">
        <f t="shared" si="37"/>
        <v>-6.1616466210685505E-3</v>
      </c>
      <c r="H183">
        <f t="shared" si="38"/>
        <v>9.151151671568547E-3</v>
      </c>
      <c r="I183">
        <f t="shared" si="39"/>
        <v>-7.1274809492108959E-3</v>
      </c>
      <c r="J183">
        <f t="shared" si="40"/>
        <v>-8.9370786113847078E-3</v>
      </c>
      <c r="P183" s="53">
        <f t="shared" si="41"/>
        <v>-13075.054510095608</v>
      </c>
      <c r="R183" s="47">
        <v>45126</v>
      </c>
      <c r="S183">
        <v>5.1688019124105401E-2</v>
      </c>
      <c r="T183">
        <v>4.5331371992881397E-2</v>
      </c>
      <c r="U183">
        <v>4.0833014052484802E-2</v>
      </c>
      <c r="V183">
        <v>3.8055385974679501E-2</v>
      </c>
      <c r="W183">
        <v>3.6402883328357297E-2</v>
      </c>
      <c r="X183">
        <v>3.5373457843402199E-2</v>
      </c>
      <c r="Y183">
        <v>3.4683596796144099E-2</v>
      </c>
      <c r="Z183">
        <v>3.4203102599701399E-2</v>
      </c>
      <c r="AA183">
        <v>3.3871444442640203E-2</v>
      </c>
      <c r="AB183">
        <v>3.3659322885699602E-2</v>
      </c>
      <c r="AD183">
        <f t="shared" si="42"/>
        <v>3.804488519680016</v>
      </c>
      <c r="AE183">
        <f t="shared" si="43"/>
        <v>7.7123021439550605</v>
      </c>
      <c r="AF183">
        <f t="shared" si="44"/>
        <v>10.553924245279012</v>
      </c>
      <c r="AG183">
        <f t="shared" si="45"/>
        <v>11.905694033957984</v>
      </c>
      <c r="AH183">
        <f t="shared" si="46"/>
        <v>12.524881091857051</v>
      </c>
      <c r="AI183">
        <f t="shared" si="47"/>
        <v>12.461979595482022</v>
      </c>
      <c r="AJ183">
        <f t="shared" si="48"/>
        <v>12.077483947985982</v>
      </c>
      <c r="AK183">
        <f t="shared" si="49"/>
        <v>11.677445493403008</v>
      </c>
      <c r="AL183">
        <f t="shared" si="50"/>
        <v>11.296438835186953</v>
      </c>
      <c r="AM183">
        <f t="shared" si="51"/>
        <v>10.905929318450955</v>
      </c>
      <c r="AY183" s="77">
        <f t="shared" si="52"/>
        <v>895259.88747488952</v>
      </c>
      <c r="BA183" s="77">
        <f t="shared" si="53"/>
        <v>882184.8329647939</v>
      </c>
    </row>
    <row r="184" spans="1:53">
      <c r="A184" s="46">
        <v>45128</v>
      </c>
      <c r="B184">
        <v>191.185013</v>
      </c>
      <c r="C184">
        <v>31.464570999999999</v>
      </c>
      <c r="D184">
        <v>13.568434999999999</v>
      </c>
      <c r="E184">
        <v>342.34884599999998</v>
      </c>
      <c r="G184">
        <f t="shared" si="37"/>
        <v>4.2199594379292993E-3</v>
      </c>
      <c r="H184">
        <f t="shared" si="38"/>
        <v>2.0950579621759502E-2</v>
      </c>
      <c r="I184">
        <f t="shared" si="39"/>
        <v>1.3062302321527941E-2</v>
      </c>
      <c r="J184">
        <f t="shared" si="40"/>
        <v>3.897904186304757E-3</v>
      </c>
      <c r="P184" s="53">
        <f t="shared" si="41"/>
        <v>42130.745567521502</v>
      </c>
      <c r="R184" s="47">
        <v>45127</v>
      </c>
      <c r="S184">
        <v>5.2068467976073403E-2</v>
      </c>
      <c r="T184">
        <v>4.6102602207276903E-2</v>
      </c>
      <c r="U184">
        <v>4.1888406477012703E-2</v>
      </c>
      <c r="V184">
        <v>3.9245955378075299E-2</v>
      </c>
      <c r="W184">
        <v>3.7655371437543002E-2</v>
      </c>
      <c r="X184">
        <v>3.6619655802950402E-2</v>
      </c>
      <c r="Y184">
        <v>3.5891345190942697E-2</v>
      </c>
      <c r="Z184">
        <v>3.53708471490417E-2</v>
      </c>
      <c r="AA184">
        <v>3.5001088326158898E-2</v>
      </c>
      <c r="AB184">
        <v>3.4749915817544698E-2</v>
      </c>
      <c r="AD184">
        <f t="shared" si="42"/>
        <v>7.8575126173999199E-2</v>
      </c>
      <c r="AE184">
        <f t="shared" si="43"/>
        <v>1.0600557062119542</v>
      </c>
      <c r="AF184">
        <f t="shared" si="44"/>
        <v>0.93114743157596269</v>
      </c>
      <c r="AG184">
        <f t="shared" si="45"/>
        <v>0.54709890174302334</v>
      </c>
      <c r="AH184">
        <f t="shared" si="46"/>
        <v>1.5005617498980994E-2</v>
      </c>
      <c r="AI184">
        <f t="shared" si="47"/>
        <v>-0.46249192529899952</v>
      </c>
      <c r="AJ184">
        <f t="shared" si="48"/>
        <v>-0.77631278901195422</v>
      </c>
      <c r="AK184">
        <f t="shared" si="49"/>
        <v>-0.90075382751499122</v>
      </c>
      <c r="AL184">
        <f t="shared" si="50"/>
        <v>-0.89720895857195448</v>
      </c>
      <c r="AM184">
        <f t="shared" si="51"/>
        <v>-0.83142082390200156</v>
      </c>
      <c r="AY184" s="77">
        <f t="shared" si="52"/>
        <v>-60115.105895319262</v>
      </c>
      <c r="BA184" s="77">
        <f t="shared" si="53"/>
        <v>-17984.36032779776</v>
      </c>
    </row>
    <row r="185" spans="1:53">
      <c r="A185" s="46">
        <v>45131</v>
      </c>
      <c r="B185">
        <v>191.991806</v>
      </c>
      <c r="C185">
        <v>32.123772000000002</v>
      </c>
      <c r="D185">
        <v>13.74567</v>
      </c>
      <c r="E185">
        <v>343.683289</v>
      </c>
      <c r="G185">
        <f t="shared" si="37"/>
        <v>4.51361450290233E-3</v>
      </c>
      <c r="H185">
        <f t="shared" si="38"/>
        <v>-1.5313892776975369E-2</v>
      </c>
      <c r="I185">
        <f t="shared" si="39"/>
        <v>-2.7220644755766799E-2</v>
      </c>
      <c r="J185">
        <f t="shared" si="40"/>
        <v>1.7009159848909494E-2</v>
      </c>
      <c r="P185" s="53">
        <f t="shared" si="41"/>
        <v>-21011.763180930346</v>
      </c>
      <c r="R185" s="47">
        <v>45128</v>
      </c>
      <c r="S185">
        <v>5.2076325488690803E-2</v>
      </c>
      <c r="T185">
        <v>4.6208607777898099E-2</v>
      </c>
      <c r="U185">
        <v>4.1981521220170299E-2</v>
      </c>
      <c r="V185">
        <v>3.9300665268249602E-2</v>
      </c>
      <c r="W185">
        <v>3.76568719992929E-2</v>
      </c>
      <c r="X185">
        <v>3.6573406610420502E-2</v>
      </c>
      <c r="Y185">
        <v>3.5813713912041502E-2</v>
      </c>
      <c r="Z185">
        <v>3.52807717662902E-2</v>
      </c>
      <c r="AA185">
        <v>3.4911367430301703E-2</v>
      </c>
      <c r="AB185">
        <v>3.4666773735154498E-2</v>
      </c>
      <c r="AD185">
        <f t="shared" si="42"/>
        <v>2.0048982926399588</v>
      </c>
      <c r="AE185">
        <f t="shared" si="43"/>
        <v>3.5072053995199859</v>
      </c>
      <c r="AF185">
        <f t="shared" si="44"/>
        <v>4.0784654069830202</v>
      </c>
      <c r="AG185">
        <f t="shared" si="45"/>
        <v>3.7495719048349918</v>
      </c>
      <c r="AH185">
        <f t="shared" si="46"/>
        <v>3.3289815541649723</v>
      </c>
      <c r="AI185">
        <f t="shared" si="47"/>
        <v>3.1444679150390007</v>
      </c>
      <c r="AJ185">
        <f t="shared" si="48"/>
        <v>3.0044640252530064</v>
      </c>
      <c r="AK185">
        <f t="shared" si="49"/>
        <v>2.7128477095970243</v>
      </c>
      <c r="AL185">
        <f t="shared" si="50"/>
        <v>2.3687130311169509</v>
      </c>
      <c r="AM185">
        <f t="shared" si="51"/>
        <v>2.1125041635960269</v>
      </c>
      <c r="AY185" s="77">
        <f t="shared" si="52"/>
        <v>185626.83319579321</v>
      </c>
      <c r="BA185" s="77">
        <f t="shared" si="53"/>
        <v>164615.07001486287</v>
      </c>
    </row>
    <row r="186" spans="1:53">
      <c r="A186" s="46">
        <v>45132</v>
      </c>
      <c r="B186">
        <v>192.858383</v>
      </c>
      <c r="C186">
        <v>31.631831999999999</v>
      </c>
      <c r="D186">
        <v>13.371504</v>
      </c>
      <c r="E186">
        <v>349.52905299999998</v>
      </c>
      <c r="G186">
        <f t="shared" si="37"/>
        <v>4.5450811438152439E-3</v>
      </c>
      <c r="H186">
        <f t="shared" si="38"/>
        <v>8.0870434567306138E-3</v>
      </c>
      <c r="I186">
        <f t="shared" si="39"/>
        <v>6.627451930613093E-3</v>
      </c>
      <c r="J186">
        <f t="shared" si="40"/>
        <v>-3.7637489321953432E-2</v>
      </c>
      <c r="P186" s="53">
        <f t="shared" si="41"/>
        <v>-18377.912790794486</v>
      </c>
      <c r="R186" s="47">
        <v>45131</v>
      </c>
      <c r="S186">
        <v>5.2276815317954799E-2</v>
      </c>
      <c r="T186">
        <v>4.6559328317850097E-2</v>
      </c>
      <c r="U186">
        <v>4.2389367760868601E-2</v>
      </c>
      <c r="V186">
        <v>3.9675622458733101E-2</v>
      </c>
      <c r="W186">
        <v>3.7989770154709397E-2</v>
      </c>
      <c r="X186">
        <v>3.6887853401924402E-2</v>
      </c>
      <c r="Y186">
        <v>3.6114160314566802E-2</v>
      </c>
      <c r="Z186">
        <v>3.5552056537249903E-2</v>
      </c>
      <c r="AA186">
        <v>3.5148238733413398E-2</v>
      </c>
      <c r="AB186">
        <v>3.48780241515141E-2</v>
      </c>
      <c r="AD186">
        <f t="shared" si="42"/>
        <v>1.9886381312789885</v>
      </c>
      <c r="AE186">
        <f t="shared" si="43"/>
        <v>3.8732934474140084</v>
      </c>
      <c r="AF186">
        <f t="shared" si="44"/>
        <v>5.3091466589839929</v>
      </c>
      <c r="AG186">
        <f t="shared" si="45"/>
        <v>5.7575442231670024</v>
      </c>
      <c r="AH186">
        <f t="shared" si="46"/>
        <v>6.1010459289750214</v>
      </c>
      <c r="AI186">
        <f t="shared" si="47"/>
        <v>5.9406139211709563</v>
      </c>
      <c r="AJ186">
        <f t="shared" si="48"/>
        <v>5.5650091519919567</v>
      </c>
      <c r="AK186">
        <f t="shared" si="49"/>
        <v>5.3828464416299378</v>
      </c>
      <c r="AL186">
        <f t="shared" si="50"/>
        <v>5.3423860078650325</v>
      </c>
      <c r="AM186">
        <f t="shared" si="51"/>
        <v>5.3094607999849828</v>
      </c>
      <c r="AY186" s="77">
        <f t="shared" si="52"/>
        <v>434092.70032093249</v>
      </c>
      <c r="BA186" s="77">
        <f t="shared" si="53"/>
        <v>415714.78753013798</v>
      </c>
    </row>
    <row r="187" spans="1:53">
      <c r="A187" s="46">
        <v>45133</v>
      </c>
      <c r="B187">
        <v>193.73493999999999</v>
      </c>
      <c r="C187">
        <v>31.887640000000001</v>
      </c>
      <c r="D187">
        <v>13.460122999999999</v>
      </c>
      <c r="E187">
        <v>336.37365699999998</v>
      </c>
      <c r="G187">
        <f t="shared" si="37"/>
        <v>-6.5810483127101138E-3</v>
      </c>
      <c r="H187">
        <f t="shared" si="38"/>
        <v>-1.419305411124816E-2</v>
      </c>
      <c r="I187">
        <f t="shared" si="39"/>
        <v>4.3891129375266402E-3</v>
      </c>
      <c r="J187">
        <f t="shared" si="40"/>
        <v>-2.0872246841850628E-2</v>
      </c>
      <c r="P187" s="53">
        <f t="shared" si="41"/>
        <v>-37257.236328282263</v>
      </c>
      <c r="R187" s="47">
        <v>45132</v>
      </c>
      <c r="S187">
        <v>5.2475679131082698E-2</v>
      </c>
      <c r="T187">
        <v>4.6946657662591498E-2</v>
      </c>
      <c r="U187">
        <v>4.2920282426767001E-2</v>
      </c>
      <c r="V187">
        <v>4.0251376881049801E-2</v>
      </c>
      <c r="W187">
        <v>3.8599874747606899E-2</v>
      </c>
      <c r="X187">
        <v>3.7481914794041497E-2</v>
      </c>
      <c r="Y187">
        <v>3.6670661229765998E-2</v>
      </c>
      <c r="Z187">
        <v>3.6090341181412897E-2</v>
      </c>
      <c r="AA187">
        <v>3.5682477334199901E-2</v>
      </c>
      <c r="AB187">
        <v>3.5408970231512599E-2</v>
      </c>
      <c r="AD187">
        <f t="shared" si="42"/>
        <v>-2.1682534402060054</v>
      </c>
      <c r="AE187">
        <f t="shared" si="43"/>
        <v>-5.8782947377819532</v>
      </c>
      <c r="AF187">
        <f t="shared" si="44"/>
        <v>-8.2199093176340412</v>
      </c>
      <c r="AG187">
        <f t="shared" si="45"/>
        <v>-8.7607583337889761</v>
      </c>
      <c r="AH187">
        <f t="shared" si="46"/>
        <v>-8.6589976224779601</v>
      </c>
      <c r="AI187">
        <f t="shared" si="47"/>
        <v>-7.9779926228409899</v>
      </c>
      <c r="AJ187">
        <f t="shared" si="48"/>
        <v>-7.0888272013840128</v>
      </c>
      <c r="AK187">
        <f t="shared" si="49"/>
        <v>-6.4025838468969445</v>
      </c>
      <c r="AL187">
        <f t="shared" si="50"/>
        <v>-5.8941935719730028</v>
      </c>
      <c r="AM187">
        <f t="shared" si="51"/>
        <v>-5.4592307269230034</v>
      </c>
      <c r="AY187" s="77">
        <f t="shared" si="52"/>
        <v>-468544.368805087</v>
      </c>
      <c r="BA187" s="77">
        <f t="shared" si="53"/>
        <v>-505801.60513336927</v>
      </c>
    </row>
    <row r="188" spans="1:53">
      <c r="A188" s="46">
        <v>45134</v>
      </c>
      <c r="B188">
        <v>192.45996099999999</v>
      </c>
      <c r="C188">
        <v>31.435057</v>
      </c>
      <c r="D188">
        <v>13.519201000000001</v>
      </c>
      <c r="E188">
        <v>329.35278299999999</v>
      </c>
      <c r="G188">
        <f t="shared" si="37"/>
        <v>1.350798881228088E-2</v>
      </c>
      <c r="H188">
        <f t="shared" si="38"/>
        <v>-1.5650361314757388E-3</v>
      </c>
      <c r="I188">
        <f t="shared" si="39"/>
        <v>-3.4231608805875502E-2</v>
      </c>
      <c r="J188">
        <f t="shared" si="40"/>
        <v>2.3131360635868736E-2</v>
      </c>
      <c r="P188" s="53">
        <f t="shared" si="41"/>
        <v>842.70451079837221</v>
      </c>
      <c r="R188" s="47">
        <v>45133</v>
      </c>
      <c r="S188">
        <v>5.2258853787062097E-2</v>
      </c>
      <c r="T188">
        <v>4.6358828188813303E-2</v>
      </c>
      <c r="U188">
        <v>4.2098291495003597E-2</v>
      </c>
      <c r="V188">
        <v>3.9375301047670903E-2</v>
      </c>
      <c r="W188">
        <v>3.7733974985359103E-2</v>
      </c>
      <c r="X188">
        <v>3.6684115531757398E-2</v>
      </c>
      <c r="Y188">
        <v>3.5961778509627597E-2</v>
      </c>
      <c r="Z188">
        <v>3.5450082796723202E-2</v>
      </c>
      <c r="AA188">
        <v>3.5093057977002601E-2</v>
      </c>
      <c r="AB188">
        <v>3.4863047158820298E-2</v>
      </c>
      <c r="AD188">
        <f t="shared" si="42"/>
        <v>4.1985850554820265</v>
      </c>
      <c r="AE188">
        <f t="shared" si="43"/>
        <v>10.888193557373956</v>
      </c>
      <c r="AF188">
        <f t="shared" si="44"/>
        <v>13.653897665629049</v>
      </c>
      <c r="AG188">
        <f t="shared" si="45"/>
        <v>15.034928122403951</v>
      </c>
      <c r="AH188">
        <f t="shared" si="46"/>
        <v>15.281991581007</v>
      </c>
      <c r="AI188">
        <f t="shared" si="47"/>
        <v>15.271451588245998</v>
      </c>
      <c r="AJ188">
        <f t="shared" si="48"/>
        <v>15.170093638470009</v>
      </c>
      <c r="AK188">
        <f t="shared" si="49"/>
        <v>14.905374535203949</v>
      </c>
      <c r="AL188">
        <f t="shared" si="50"/>
        <v>14.549912653600977</v>
      </c>
      <c r="AM188">
        <f t="shared" si="51"/>
        <v>14.191099460490047</v>
      </c>
      <c r="AY188" s="77">
        <f t="shared" si="52"/>
        <v>1158769.7684537559</v>
      </c>
      <c r="BA188" s="77">
        <f t="shared" si="53"/>
        <v>1159612.4729645543</v>
      </c>
    </row>
    <row r="189" spans="1:53">
      <c r="A189" s="46">
        <v>45135</v>
      </c>
      <c r="B189">
        <v>195.059708</v>
      </c>
      <c r="C189">
        <v>31.385860000000001</v>
      </c>
      <c r="D189">
        <v>13.056417</v>
      </c>
      <c r="E189">
        <v>336.971161</v>
      </c>
      <c r="G189">
        <f t="shared" si="37"/>
        <v>3.1659690580485567E-3</v>
      </c>
      <c r="H189">
        <f t="shared" si="38"/>
        <v>3.1348193103517552E-3</v>
      </c>
      <c r="I189">
        <f t="shared" si="39"/>
        <v>-3.7707128992586769E-3</v>
      </c>
      <c r="J189">
        <f t="shared" si="40"/>
        <v>-7.2405305924680974E-3</v>
      </c>
      <c r="P189" s="53">
        <f t="shared" si="41"/>
        <v>-4710.4551233264619</v>
      </c>
      <c r="R189" s="47">
        <v>45134</v>
      </c>
      <c r="S189">
        <v>5.26787122926103E-2</v>
      </c>
      <c r="T189">
        <v>4.7447647544550699E-2</v>
      </c>
      <c r="U189">
        <v>4.3463681261566502E-2</v>
      </c>
      <c r="V189">
        <v>4.0878793859911298E-2</v>
      </c>
      <c r="W189">
        <v>3.9262174143459803E-2</v>
      </c>
      <c r="X189">
        <v>3.8211260690581998E-2</v>
      </c>
      <c r="Y189">
        <v>3.7478787873474598E-2</v>
      </c>
      <c r="Z189">
        <v>3.6940620250243597E-2</v>
      </c>
      <c r="AA189">
        <v>3.6548049242362698E-2</v>
      </c>
      <c r="AB189">
        <v>3.6282157104869303E-2</v>
      </c>
      <c r="AD189">
        <f t="shared" si="42"/>
        <v>-2.2916136341349924</v>
      </c>
      <c r="AE189">
        <f t="shared" si="43"/>
        <v>-3.6025471439789931</v>
      </c>
      <c r="AF189">
        <f t="shared" si="44"/>
        <v>-4.6795493388369911</v>
      </c>
      <c r="AG189">
        <f t="shared" si="45"/>
        <v>-5.0420550870449583</v>
      </c>
      <c r="AH189">
        <f t="shared" si="46"/>
        <v>-4.9957864525380229</v>
      </c>
      <c r="AI189">
        <f t="shared" si="47"/>
        <v>-4.6231852581749697</v>
      </c>
      <c r="AJ189">
        <f t="shared" si="48"/>
        <v>-4.1608166459229654</v>
      </c>
      <c r="AK189">
        <f t="shared" si="49"/>
        <v>-3.7949593090509657</v>
      </c>
      <c r="AL189">
        <f t="shared" si="50"/>
        <v>-3.5209933445400079</v>
      </c>
      <c r="AM189">
        <f t="shared" si="51"/>
        <v>-3.2998991288870489</v>
      </c>
      <c r="AY189" s="77">
        <f t="shared" si="52"/>
        <v>-281631.04162047792</v>
      </c>
      <c r="BA189" s="77">
        <f t="shared" si="53"/>
        <v>-286341.49674380437</v>
      </c>
    </row>
    <row r="190" spans="1:53">
      <c r="A190" s="46">
        <v>45138</v>
      </c>
      <c r="B190">
        <v>195.67726099999999</v>
      </c>
      <c r="C190">
        <v>31.484248999999998</v>
      </c>
      <c r="D190">
        <v>13.007185</v>
      </c>
      <c r="E190">
        <v>334.53131100000002</v>
      </c>
      <c r="G190">
        <f t="shared" si="37"/>
        <v>-4.2759183960571212E-3</v>
      </c>
      <c r="H190">
        <f t="shared" si="38"/>
        <v>-1.1874985488775636E-2</v>
      </c>
      <c r="I190">
        <f t="shared" si="39"/>
        <v>1.5897059971085259E-2</v>
      </c>
      <c r="J190">
        <f t="shared" si="40"/>
        <v>1.2502357365284933E-3</v>
      </c>
      <c r="P190" s="53">
        <f t="shared" si="41"/>
        <v>996.39182278099543</v>
      </c>
      <c r="R190" s="47">
        <v>45135</v>
      </c>
      <c r="S190">
        <v>5.24495509291968E-2</v>
      </c>
      <c r="T190">
        <v>4.7087392830152799E-2</v>
      </c>
      <c r="U190">
        <v>4.2995726327682803E-2</v>
      </c>
      <c r="V190">
        <v>4.0374588351206803E-2</v>
      </c>
      <c r="W190">
        <v>3.8762595498206001E-2</v>
      </c>
      <c r="X190">
        <v>3.7748942164764501E-2</v>
      </c>
      <c r="Y190">
        <v>3.7062706208882301E-2</v>
      </c>
      <c r="Z190">
        <v>3.65611243193385E-2</v>
      </c>
      <c r="AA190">
        <v>3.6195949907908698E-2</v>
      </c>
      <c r="AB190">
        <v>3.5952167191980598E-2</v>
      </c>
      <c r="AD190">
        <f t="shared" si="42"/>
        <v>-1.4803191277310002</v>
      </c>
      <c r="AE190">
        <f t="shared" si="43"/>
        <v>-3.0358035532700169</v>
      </c>
      <c r="AF190">
        <f t="shared" si="44"/>
        <v>-3.219035058024053</v>
      </c>
      <c r="AG190">
        <f t="shared" si="45"/>
        <v>-3.0472278041029921</v>
      </c>
      <c r="AH190">
        <f t="shared" si="46"/>
        <v>-2.3681200490500292</v>
      </c>
      <c r="AI190">
        <f t="shared" si="47"/>
        <v>-1.896095375749987</v>
      </c>
      <c r="AJ190">
        <f t="shared" si="48"/>
        <v>-1.7375497084900355</v>
      </c>
      <c r="AK190">
        <f t="shared" si="49"/>
        <v>-1.7248153005409994</v>
      </c>
      <c r="AL190">
        <f t="shared" si="50"/>
        <v>-1.7475155827869489</v>
      </c>
      <c r="AM190">
        <f t="shared" si="51"/>
        <v>-1.7359136789379948</v>
      </c>
      <c r="AY190" s="77">
        <f t="shared" si="52"/>
        <v>-147158.31911347897</v>
      </c>
      <c r="BA190" s="77">
        <f t="shared" si="53"/>
        <v>-146161.92729069796</v>
      </c>
    </row>
    <row r="191" spans="1:53">
      <c r="A191" s="46">
        <v>45139</v>
      </c>
      <c r="B191">
        <v>194.84056100000001</v>
      </c>
      <c r="C191">
        <v>31.110374</v>
      </c>
      <c r="D191">
        <v>13.213960999999999</v>
      </c>
      <c r="E191">
        <v>334.94955399999998</v>
      </c>
      <c r="G191">
        <f t="shared" si="37"/>
        <v>-1.5489926658546205E-2</v>
      </c>
      <c r="H191">
        <f t="shared" si="38"/>
        <v>-1.3598968626992503E-2</v>
      </c>
      <c r="I191">
        <f t="shared" si="39"/>
        <v>-2.8315960672201101E-2</v>
      </c>
      <c r="J191">
        <f t="shared" si="40"/>
        <v>-2.6282871240962957E-2</v>
      </c>
      <c r="P191" s="53">
        <f t="shared" si="41"/>
        <v>-83687.727198702778</v>
      </c>
      <c r="R191" s="47">
        <v>45138</v>
      </c>
      <c r="S191">
        <v>5.23015190164237E-2</v>
      </c>
      <c r="T191">
        <v>4.6783812474825798E-2</v>
      </c>
      <c r="U191">
        <v>4.2673822821880397E-2</v>
      </c>
      <c r="V191">
        <v>4.0069865570796503E-2</v>
      </c>
      <c r="W191">
        <v>3.8525783493300998E-2</v>
      </c>
      <c r="X191">
        <v>3.7559332627189503E-2</v>
      </c>
      <c r="Y191">
        <v>3.6888951238033298E-2</v>
      </c>
      <c r="Z191">
        <v>3.6388642789284401E-2</v>
      </c>
      <c r="AA191">
        <v>3.6021198349630003E-2</v>
      </c>
      <c r="AB191">
        <v>3.5778575824086799E-2</v>
      </c>
      <c r="AD191">
        <f t="shared" si="42"/>
        <v>0.52816481876702404</v>
      </c>
      <c r="AE191">
        <f t="shared" si="43"/>
        <v>2.6438349430470129</v>
      </c>
      <c r="AF191">
        <f t="shared" si="44"/>
        <v>4.4763429457110595</v>
      </c>
      <c r="AG191">
        <f t="shared" si="45"/>
        <v>5.7676088999819575</v>
      </c>
      <c r="AH191">
        <f t="shared" si="46"/>
        <v>6.2725957547159901</v>
      </c>
      <c r="AI191">
        <f t="shared" si="47"/>
        <v>6.635943512685941</v>
      </c>
      <c r="AJ191">
        <f t="shared" si="48"/>
        <v>7.0811630318050325</v>
      </c>
      <c r="AK191">
        <f t="shared" si="49"/>
        <v>7.4934285550549982</v>
      </c>
      <c r="AL191">
        <f t="shared" si="50"/>
        <v>7.8186831521849518</v>
      </c>
      <c r="AM191">
        <f t="shared" si="51"/>
        <v>8.0245683437220325</v>
      </c>
      <c r="AY191" s="77">
        <f t="shared" si="52"/>
        <v>630051.68779199454</v>
      </c>
      <c r="BA191" s="77">
        <f t="shared" si="53"/>
        <v>546363.96059329179</v>
      </c>
    </row>
    <row r="192" spans="1:53">
      <c r="A192" s="46">
        <v>45140</v>
      </c>
      <c r="B192">
        <v>191.822495</v>
      </c>
      <c r="C192">
        <v>30.687304999999999</v>
      </c>
      <c r="D192">
        <v>12.839795000000001</v>
      </c>
      <c r="E192">
        <v>326.146118</v>
      </c>
      <c r="G192">
        <f t="shared" si="37"/>
        <v>-7.3216908162935246E-3</v>
      </c>
      <c r="H192">
        <f t="shared" si="38"/>
        <v>7.0534704823379535E-3</v>
      </c>
      <c r="I192">
        <f t="shared" si="39"/>
        <v>4.6012416864908978E-3</v>
      </c>
      <c r="J192">
        <f t="shared" si="40"/>
        <v>-2.5649485118200976E-3</v>
      </c>
      <c r="P192" s="53">
        <f t="shared" si="41"/>
        <v>1768.0728407152296</v>
      </c>
      <c r="R192" s="47">
        <v>45139</v>
      </c>
      <c r="S192">
        <v>5.2354335498300403E-2</v>
      </c>
      <c r="T192">
        <v>4.7048195969130499E-2</v>
      </c>
      <c r="U192">
        <v>4.3121457116451503E-2</v>
      </c>
      <c r="V192">
        <v>4.0646626460794699E-2</v>
      </c>
      <c r="W192">
        <v>3.9153043068772597E-2</v>
      </c>
      <c r="X192">
        <v>3.8222926978458097E-2</v>
      </c>
      <c r="Y192">
        <v>3.7597067541213801E-2</v>
      </c>
      <c r="Z192">
        <v>3.71379856447899E-2</v>
      </c>
      <c r="AA192">
        <v>3.6803066664848498E-2</v>
      </c>
      <c r="AB192">
        <v>3.6581032658459002E-2</v>
      </c>
      <c r="AD192">
        <f t="shared" si="42"/>
        <v>-2.3503506505589966</v>
      </c>
      <c r="AE192">
        <f t="shared" si="43"/>
        <v>-4.7021562559380197</v>
      </c>
      <c r="AF192">
        <f t="shared" si="44"/>
        <v>-4.4837665184720157</v>
      </c>
      <c r="AG192">
        <f t="shared" si="45"/>
        <v>-3.2070735545029763</v>
      </c>
      <c r="AH192">
        <f t="shared" si="46"/>
        <v>-1.7970571899439403</v>
      </c>
      <c r="AI192">
        <f t="shared" si="47"/>
        <v>-0.70769792329998527</v>
      </c>
      <c r="AJ192">
        <f t="shared" si="48"/>
        <v>9.6593270723019375E-2</v>
      </c>
      <c r="AK192">
        <f t="shared" si="49"/>
        <v>0.75009610230200585</v>
      </c>
      <c r="AL192">
        <f t="shared" si="50"/>
        <v>1.3095771681230495</v>
      </c>
      <c r="AM192">
        <f t="shared" si="51"/>
        <v>1.7975609788140057</v>
      </c>
      <c r="AY192" s="77">
        <f t="shared" si="52"/>
        <v>107553.21679377522</v>
      </c>
      <c r="BA192" s="77">
        <f t="shared" si="53"/>
        <v>109321.28963449046</v>
      </c>
    </row>
    <row r="193" spans="1:53">
      <c r="A193" s="46">
        <v>45141</v>
      </c>
      <c r="B193">
        <v>190.41802999999999</v>
      </c>
      <c r="C193">
        <v>30.903756999999999</v>
      </c>
      <c r="D193">
        <v>12.898873999999999</v>
      </c>
      <c r="E193">
        <v>325.30957000000001</v>
      </c>
      <c r="G193">
        <f t="shared" si="37"/>
        <v>-4.8020006298773232E-2</v>
      </c>
      <c r="H193">
        <f t="shared" si="38"/>
        <v>-3.502066108013957E-3</v>
      </c>
      <c r="I193">
        <f t="shared" si="39"/>
        <v>-1.6030469016132587E-2</v>
      </c>
      <c r="J193">
        <f t="shared" si="40"/>
        <v>3.4286940897558793E-3</v>
      </c>
      <c r="P193" s="53">
        <f t="shared" si="41"/>
        <v>-64123.847333163896</v>
      </c>
      <c r="R193" s="47">
        <v>45140</v>
      </c>
      <c r="S193">
        <v>5.2119300433244503E-2</v>
      </c>
      <c r="T193">
        <v>4.6577980343536697E-2</v>
      </c>
      <c r="U193">
        <v>4.2673080464604302E-2</v>
      </c>
      <c r="V193">
        <v>4.0325919105344402E-2</v>
      </c>
      <c r="W193">
        <v>3.8973337349778203E-2</v>
      </c>
      <c r="X193">
        <v>3.8152157186128098E-2</v>
      </c>
      <c r="Y193">
        <v>3.7606726868286103E-2</v>
      </c>
      <c r="Z193">
        <v>3.7212995255020101E-2</v>
      </c>
      <c r="AA193">
        <v>3.6934024381660803E-2</v>
      </c>
      <c r="AB193">
        <v>3.6760788756340403E-2</v>
      </c>
      <c r="AD193">
        <f t="shared" si="42"/>
        <v>0.79338361056793816</v>
      </c>
      <c r="AE193">
        <f t="shared" si="43"/>
        <v>1.3759455049120599</v>
      </c>
      <c r="AF193">
        <f t="shared" si="44"/>
        <v>3.7438772911179559</v>
      </c>
      <c r="AG193">
        <f t="shared" si="45"/>
        <v>5.7798591963649502</v>
      </c>
      <c r="AH193">
        <f t="shared" si="46"/>
        <v>6.9165976884259797</v>
      </c>
      <c r="AI193">
        <f t="shared" si="47"/>
        <v>8.1002781988770423</v>
      </c>
      <c r="AJ193">
        <f t="shared" si="48"/>
        <v>9.2983495059809762</v>
      </c>
      <c r="AK193">
        <f t="shared" si="49"/>
        <v>10.278715688828989</v>
      </c>
      <c r="AL193">
        <f t="shared" si="50"/>
        <v>11.051309807180997</v>
      </c>
      <c r="AM193">
        <f t="shared" si="51"/>
        <v>11.663037840288979</v>
      </c>
      <c r="AY193" s="77">
        <f t="shared" si="52"/>
        <v>896059.52682305325</v>
      </c>
      <c r="BA193" s="77">
        <f t="shared" si="53"/>
        <v>831935.67948988941</v>
      </c>
    </row>
    <row r="194" spans="1:53">
      <c r="A194" s="46">
        <v>45142</v>
      </c>
      <c r="B194">
        <v>181.27415500000001</v>
      </c>
      <c r="C194">
        <v>30.795529999999999</v>
      </c>
      <c r="D194">
        <v>12.692099000000001</v>
      </c>
      <c r="E194">
        <v>326.42495700000001</v>
      </c>
      <c r="G194">
        <f t="shared" si="37"/>
        <v>-1.7253816463797755E-2</v>
      </c>
      <c r="H194">
        <f t="shared" si="38"/>
        <v>1.8530351645190013E-2</v>
      </c>
      <c r="I194">
        <f t="shared" si="39"/>
        <v>3.8788698386293952E-3</v>
      </c>
      <c r="J194">
        <f t="shared" si="40"/>
        <v>7.1083504806894737E-3</v>
      </c>
      <c r="P194" s="53">
        <f t="shared" si="41"/>
        <v>12263.755500711126</v>
      </c>
      <c r="R194" s="47">
        <v>45141</v>
      </c>
      <c r="S194">
        <v>5.2198638794301297E-2</v>
      </c>
      <c r="T194">
        <v>4.6715574894027903E-2</v>
      </c>
      <c r="U194">
        <v>4.3047468193716097E-2</v>
      </c>
      <c r="V194">
        <v>4.0903905024980897E-2</v>
      </c>
      <c r="W194">
        <v>3.9664997118620801E-2</v>
      </c>
      <c r="X194">
        <v>3.8962185006015802E-2</v>
      </c>
      <c r="Y194">
        <v>3.85365618188842E-2</v>
      </c>
      <c r="Z194">
        <v>3.8240866823903E-2</v>
      </c>
      <c r="AA194">
        <v>3.8039155362378903E-2</v>
      </c>
      <c r="AB194">
        <v>3.79270925403693E-2</v>
      </c>
      <c r="AD194">
        <f t="shared" si="42"/>
        <v>-4.1336800481620024</v>
      </c>
      <c r="AE194">
        <f t="shared" si="43"/>
        <v>-8.627988540315032</v>
      </c>
      <c r="AF194">
        <f t="shared" si="44"/>
        <v>-11.00450169024797</v>
      </c>
      <c r="AG194">
        <f t="shared" si="45"/>
        <v>-12.318372722991967</v>
      </c>
      <c r="AH194">
        <f t="shared" si="46"/>
        <v>-12.511312323418982</v>
      </c>
      <c r="AI194">
        <f t="shared" si="47"/>
        <v>-12.876201058990011</v>
      </c>
      <c r="AJ194">
        <f t="shared" si="48"/>
        <v>-13.14982345506699</v>
      </c>
      <c r="AK194">
        <f t="shared" si="49"/>
        <v>-12.916964533305</v>
      </c>
      <c r="AL194">
        <f t="shared" si="50"/>
        <v>-12.425390285212002</v>
      </c>
      <c r="AM194">
        <f t="shared" si="51"/>
        <v>-11.992449171411984</v>
      </c>
      <c r="AY194" s="77">
        <f t="shared" si="52"/>
        <v>-978971.51035064785</v>
      </c>
      <c r="BA194" s="77">
        <f t="shared" si="53"/>
        <v>-966707.7548499367</v>
      </c>
    </row>
    <row r="195" spans="1:53">
      <c r="A195" s="46">
        <v>45145</v>
      </c>
      <c r="B195">
        <v>178.14648399999999</v>
      </c>
      <c r="C195">
        <v>31.366181999999998</v>
      </c>
      <c r="D195">
        <v>12.74133</v>
      </c>
      <c r="E195">
        <v>328.74529999999999</v>
      </c>
      <c r="G195">
        <f t="shared" si="37"/>
        <v>5.3116905748193943E-3</v>
      </c>
      <c r="H195">
        <f t="shared" si="38"/>
        <v>-1.9134238269739035E-2</v>
      </c>
      <c r="I195">
        <f t="shared" si="39"/>
        <v>-4.6367215981376608E-3</v>
      </c>
      <c r="J195">
        <f t="shared" si="40"/>
        <v>-1.229892260056642E-2</v>
      </c>
      <c r="P195" s="53">
        <f t="shared" si="41"/>
        <v>-30758.191893623723</v>
      </c>
      <c r="R195" s="47">
        <v>45142</v>
      </c>
      <c r="S195">
        <v>5.1785270789485097E-2</v>
      </c>
      <c r="T195">
        <v>4.58527760399964E-2</v>
      </c>
      <c r="U195">
        <v>4.19470180246913E-2</v>
      </c>
      <c r="V195">
        <v>3.96720677526817E-2</v>
      </c>
      <c r="W195">
        <v>3.8413865886278903E-2</v>
      </c>
      <c r="X195">
        <v>3.7674564900116801E-2</v>
      </c>
      <c r="Y195">
        <v>3.7221579473377502E-2</v>
      </c>
      <c r="Z195">
        <v>3.69491703705725E-2</v>
      </c>
      <c r="AA195">
        <v>3.6796616333857703E-2</v>
      </c>
      <c r="AB195">
        <v>3.6727847623228102E-2</v>
      </c>
      <c r="AD195">
        <f t="shared" si="42"/>
        <v>-1.0017695532449356</v>
      </c>
      <c r="AE195">
        <f t="shared" si="43"/>
        <v>-3.4902906898889863</v>
      </c>
      <c r="AF195">
        <f t="shared" si="44"/>
        <v>-3.4465516492840353</v>
      </c>
      <c r="AG195">
        <f t="shared" si="45"/>
        <v>-2.9012776648090073</v>
      </c>
      <c r="AH195">
        <f t="shared" si="46"/>
        <v>-2.2342631653490126</v>
      </c>
      <c r="AI195">
        <f t="shared" si="47"/>
        <v>-1.4745675332469843</v>
      </c>
      <c r="AJ195">
        <f t="shared" si="48"/>
        <v>-0.76048257724802004</v>
      </c>
      <c r="AK195">
        <f t="shared" si="49"/>
        <v>-0.1816432369949883</v>
      </c>
      <c r="AL195">
        <f t="shared" si="50"/>
        <v>0.28655576983900588</v>
      </c>
      <c r="AM195">
        <f t="shared" si="51"/>
        <v>0.68016534036798026</v>
      </c>
      <c r="AY195" s="77">
        <f t="shared" si="52"/>
        <v>26729.854931745609</v>
      </c>
      <c r="BA195" s="77">
        <f t="shared" si="53"/>
        <v>-4028.3369618781144</v>
      </c>
    </row>
    <row r="196" spans="1:53">
      <c r="A196" s="46">
        <v>45146</v>
      </c>
      <c r="B196">
        <v>179.09274300000001</v>
      </c>
      <c r="C196">
        <v>30.766013999999998</v>
      </c>
      <c r="D196">
        <v>12.682252</v>
      </c>
      <c r="E196">
        <v>324.70208700000001</v>
      </c>
      <c r="G196">
        <f t="shared" si="37"/>
        <v>-8.9543159211091794E-3</v>
      </c>
      <c r="H196">
        <f t="shared" si="38"/>
        <v>-1.311157824994813E-2</v>
      </c>
      <c r="I196">
        <f t="shared" si="39"/>
        <v>-1.1646038889623123E-2</v>
      </c>
      <c r="J196">
        <f t="shared" si="40"/>
        <v>-1.1715871724594096E-2</v>
      </c>
      <c r="P196" s="53">
        <f t="shared" si="41"/>
        <v>-45427.804785274522</v>
      </c>
      <c r="R196" s="47">
        <v>45145</v>
      </c>
      <c r="S196">
        <v>5.1685093834160603E-2</v>
      </c>
      <c r="T196">
        <v>4.5503746971007501E-2</v>
      </c>
      <c r="U196">
        <v>4.1602362859762897E-2</v>
      </c>
      <c r="V196">
        <v>3.9381939986200799E-2</v>
      </c>
      <c r="W196">
        <v>3.8190439569744002E-2</v>
      </c>
      <c r="X196">
        <v>3.7527108146792103E-2</v>
      </c>
      <c r="Y196">
        <v>3.71455312156527E-2</v>
      </c>
      <c r="Z196">
        <v>3.6931006046873001E-2</v>
      </c>
      <c r="AA196">
        <v>3.6825271910841603E-2</v>
      </c>
      <c r="AB196">
        <v>3.67958641572649E-2</v>
      </c>
      <c r="AD196">
        <f t="shared" si="42"/>
        <v>0.24683447732695707</v>
      </c>
      <c r="AE196">
        <f t="shared" si="43"/>
        <v>-0.63315235117503144</v>
      </c>
      <c r="AF196">
        <f t="shared" si="44"/>
        <v>-1.7795988360719965</v>
      </c>
      <c r="AG196">
        <f t="shared" si="45"/>
        <v>-2.8086562343290074</v>
      </c>
      <c r="AH196">
        <f t="shared" si="46"/>
        <v>-3.7220124450969978</v>
      </c>
      <c r="AI196">
        <f t="shared" si="47"/>
        <v>-4.3308643145250487</v>
      </c>
      <c r="AJ196">
        <f t="shared" si="48"/>
        <v>-4.7606043779230278</v>
      </c>
      <c r="AK196">
        <f t="shared" si="49"/>
        <v>-5.1279627709679971</v>
      </c>
      <c r="AL196">
        <f t="shared" si="50"/>
        <v>-5.424404066626046</v>
      </c>
      <c r="AM196">
        <f t="shared" si="51"/>
        <v>-5.6184404486089861</v>
      </c>
      <c r="AY196" s="77">
        <f t="shared" si="52"/>
        <v>-434164.38418731501</v>
      </c>
      <c r="BA196" s="77">
        <f t="shared" si="53"/>
        <v>-479592.18897258956</v>
      </c>
    </row>
    <row r="197" spans="1:53">
      <c r="A197" s="46">
        <v>45147</v>
      </c>
      <c r="B197">
        <v>177.48909</v>
      </c>
      <c r="C197">
        <v>30.362622999999999</v>
      </c>
      <c r="D197">
        <v>12.534554</v>
      </c>
      <c r="E197">
        <v>320.897919</v>
      </c>
      <c r="G197">
        <f t="shared" ref="G197:G253" si="54">B198/B197-1</f>
        <v>-1.2346223646760857E-3</v>
      </c>
      <c r="H197">
        <f t="shared" ref="H197:H253" si="55">C198/C197-1</f>
        <v>2.5923649613539546E-3</v>
      </c>
      <c r="I197">
        <f t="shared" ref="I197:I253" si="56">D198/D197-1</f>
        <v>-4.4776064629024726E-2</v>
      </c>
      <c r="J197">
        <f t="shared" ref="J197:J253" si="57">E198/E197-1</f>
        <v>2.1721923350956907E-3</v>
      </c>
      <c r="P197" s="53">
        <f t="shared" ref="P197:P253" si="58">SUMPRODUCT(G197:J197,L$4:O$4)</f>
        <v>-41246.129697251163</v>
      </c>
      <c r="R197" s="47">
        <v>45146</v>
      </c>
      <c r="S197">
        <v>5.1709777281893299E-2</v>
      </c>
      <c r="T197">
        <v>4.5440431735889998E-2</v>
      </c>
      <c r="U197">
        <v>4.1424402976155697E-2</v>
      </c>
      <c r="V197">
        <v>3.9101074362767899E-2</v>
      </c>
      <c r="W197">
        <v>3.7818238325234302E-2</v>
      </c>
      <c r="X197">
        <v>3.7094021715339598E-2</v>
      </c>
      <c r="Y197">
        <v>3.6669470777860397E-2</v>
      </c>
      <c r="Z197">
        <v>3.6418209769776201E-2</v>
      </c>
      <c r="AA197">
        <v>3.6282831504178999E-2</v>
      </c>
      <c r="AB197">
        <v>3.6234020112404002E-2</v>
      </c>
      <c r="AD197">
        <f t="shared" ref="AD197:AD253" si="59">(S198-S197)*10000</f>
        <v>1.25759404878599</v>
      </c>
      <c r="AE197">
        <f t="shared" ref="AE197:AE253" si="60">(T198-T197)*10000</f>
        <v>2.9268913695910252</v>
      </c>
      <c r="AF197">
        <f t="shared" ref="AF197:AF253" si="61">(U198-U197)*10000</f>
        <v>2.9508554708470442</v>
      </c>
      <c r="AG197">
        <f t="shared" ref="AG197:AG253" si="62">(V198-V197)*10000</f>
        <v>2.4685319599680038</v>
      </c>
      <c r="AH197">
        <f t="shared" ref="AH197:AH253" si="63">(W198-W197)*10000</f>
        <v>1.8883162311409545</v>
      </c>
      <c r="AI197">
        <f t="shared" ref="AI197:AI253" si="64">(X198-X197)*10000</f>
        <v>1.2574997813150079</v>
      </c>
      <c r="AJ197">
        <f t="shared" ref="AJ197:AJ253" si="65">(Y198-Y197)*10000</f>
        <v>0.62254036619205366</v>
      </c>
      <c r="AK197">
        <f t="shared" ref="AK197:AK253" si="66">(Z198-Z197)*10000</f>
        <v>2.2707585911954653E-2</v>
      </c>
      <c r="AL197">
        <f t="shared" ref="AL197:AL253" si="67">(AA198-AA197)*10000</f>
        <v>-0.49437231639901102</v>
      </c>
      <c r="AM197">
        <f t="shared" ref="AM197:AM253" si="68">(AB198-AB197)*10000</f>
        <v>-0.88796987135000838</v>
      </c>
      <c r="AY197" s="77">
        <f t="shared" ref="AY197:AY253" si="69">SUMPRODUCT(AD197:AM197,AO$4:AX$4)</f>
        <v>-44361.499540120582</v>
      </c>
      <c r="BA197" s="77">
        <f t="shared" ref="BA197:BA253" si="70">P197+AY197</f>
        <v>-85607.629237371744</v>
      </c>
    </row>
    <row r="198" spans="1:53">
      <c r="A198" s="46">
        <v>45148</v>
      </c>
      <c r="B198">
        <v>177.269958</v>
      </c>
      <c r="C198">
        <v>30.441334000000001</v>
      </c>
      <c r="D198">
        <v>11.973305999999999</v>
      </c>
      <c r="E198">
        <v>321.59497099999999</v>
      </c>
      <c r="G198">
        <f t="shared" si="54"/>
        <v>3.3759245320075237E-4</v>
      </c>
      <c r="H198">
        <f t="shared" si="55"/>
        <v>1.1312184939070047E-2</v>
      </c>
      <c r="I198">
        <f t="shared" si="56"/>
        <v>-1.6447420620502307E-3</v>
      </c>
      <c r="J198">
        <f t="shared" si="57"/>
        <v>-5.9454225731657706E-3</v>
      </c>
      <c r="P198" s="53">
        <f t="shared" si="58"/>
        <v>4059.6127570547969</v>
      </c>
      <c r="R198" s="47">
        <v>45147</v>
      </c>
      <c r="S198">
        <v>5.1835536686771898E-2</v>
      </c>
      <c r="T198">
        <v>4.5733120872849101E-2</v>
      </c>
      <c r="U198">
        <v>4.1719488523240401E-2</v>
      </c>
      <c r="V198">
        <v>3.9347927558764699E-2</v>
      </c>
      <c r="W198">
        <v>3.8007069948348397E-2</v>
      </c>
      <c r="X198">
        <v>3.7219771693471099E-2</v>
      </c>
      <c r="Y198">
        <v>3.6731724814479602E-2</v>
      </c>
      <c r="Z198">
        <v>3.6420480528367397E-2</v>
      </c>
      <c r="AA198">
        <v>3.6233394272539098E-2</v>
      </c>
      <c r="AB198">
        <v>3.6145223125269001E-2</v>
      </c>
      <c r="AD198">
        <f t="shared" si="59"/>
        <v>-4.4607396182949621E-2</v>
      </c>
      <c r="AE198">
        <f t="shared" si="60"/>
        <v>2.2005601499720111</v>
      </c>
      <c r="AF198">
        <f t="shared" si="61"/>
        <v>4.2629237293649593</v>
      </c>
      <c r="AG198">
        <f t="shared" si="62"/>
        <v>5.940621561544984</v>
      </c>
      <c r="AH198">
        <f t="shared" si="63"/>
        <v>6.7417978015820585</v>
      </c>
      <c r="AI198">
        <f t="shared" si="64"/>
        <v>6.9957746187779977</v>
      </c>
      <c r="AJ198">
        <f t="shared" si="65"/>
        <v>7.1256736662889812</v>
      </c>
      <c r="AK198">
        <f t="shared" si="66"/>
        <v>7.3639229533590393</v>
      </c>
      <c r="AL198">
        <f t="shared" si="67"/>
        <v>7.6002366715720306</v>
      </c>
      <c r="AM198">
        <f t="shared" si="68"/>
        <v>7.6883613831659616</v>
      </c>
      <c r="AY198" s="77">
        <f t="shared" si="69"/>
        <v>607658.64725994912</v>
      </c>
      <c r="BA198" s="77">
        <f t="shared" si="70"/>
        <v>611718.26001700386</v>
      </c>
    </row>
    <row r="199" spans="1:53">
      <c r="A199" s="46">
        <v>45149</v>
      </c>
      <c r="B199">
        <v>177.329803</v>
      </c>
      <c r="C199">
        <v>30.785692000000001</v>
      </c>
      <c r="D199">
        <v>11.953613000000001</v>
      </c>
      <c r="E199">
        <v>319.682953</v>
      </c>
      <c r="G199">
        <f t="shared" si="54"/>
        <v>9.393119328057864E-3</v>
      </c>
      <c r="H199">
        <f t="shared" si="55"/>
        <v>-1.1505279790364975E-2</v>
      </c>
      <c r="I199">
        <f t="shared" si="56"/>
        <v>4.9422714287303826E-3</v>
      </c>
      <c r="J199">
        <f t="shared" si="57"/>
        <v>9.4389956414098197E-3</v>
      </c>
      <c r="P199" s="53">
        <f t="shared" si="58"/>
        <v>12269.106607833091</v>
      </c>
      <c r="R199" s="47">
        <v>45148</v>
      </c>
      <c r="S199">
        <v>5.1831075947153603E-2</v>
      </c>
      <c r="T199">
        <v>4.5953176887846302E-2</v>
      </c>
      <c r="U199">
        <v>4.2145780896176897E-2</v>
      </c>
      <c r="V199">
        <v>3.9941989714919197E-2</v>
      </c>
      <c r="W199">
        <v>3.8681249728506603E-2</v>
      </c>
      <c r="X199">
        <v>3.7919349155348898E-2</v>
      </c>
      <c r="Y199">
        <v>3.74442921811085E-2</v>
      </c>
      <c r="Z199">
        <v>3.7156872823703301E-2</v>
      </c>
      <c r="AA199">
        <v>3.6993417939696301E-2</v>
      </c>
      <c r="AB199">
        <v>3.6914059263585597E-2</v>
      </c>
      <c r="AD199">
        <f t="shared" si="59"/>
        <v>3.2294238197139862</v>
      </c>
      <c r="AE199">
        <f t="shared" si="60"/>
        <v>7.033428074813969</v>
      </c>
      <c r="AF199">
        <f t="shared" si="61"/>
        <v>9.2189184812880445</v>
      </c>
      <c r="AG199">
        <f t="shared" si="62"/>
        <v>9.6367548117570063</v>
      </c>
      <c r="AH199">
        <f t="shared" si="63"/>
        <v>10.005350214217987</v>
      </c>
      <c r="AI199">
        <f t="shared" si="64"/>
        <v>9.9943241152439946</v>
      </c>
      <c r="AJ199">
        <f t="shared" si="65"/>
        <v>9.651484957748993</v>
      </c>
      <c r="AK199">
        <f t="shared" si="66"/>
        <v>9.1883733432140264</v>
      </c>
      <c r="AL199">
        <f t="shared" si="67"/>
        <v>8.6822040027480227</v>
      </c>
      <c r="AM199">
        <f t="shared" si="68"/>
        <v>8.1706116086580067</v>
      </c>
      <c r="AY199" s="77">
        <f t="shared" si="69"/>
        <v>679507.11036701989</v>
      </c>
      <c r="BA199" s="77">
        <f t="shared" si="70"/>
        <v>691776.21697485296</v>
      </c>
    </row>
    <row r="200" spans="1:53">
      <c r="A200" s="46">
        <v>45152</v>
      </c>
      <c r="B200">
        <v>178.99548300000001</v>
      </c>
      <c r="C200">
        <v>30.431494000000001</v>
      </c>
      <c r="D200">
        <v>12.012691</v>
      </c>
      <c r="E200">
        <v>322.70043900000002</v>
      </c>
      <c r="G200">
        <f t="shared" si="54"/>
        <v>-1.120031615546413E-2</v>
      </c>
      <c r="H200">
        <f t="shared" si="55"/>
        <v>-3.2007728572248317E-2</v>
      </c>
      <c r="I200">
        <f t="shared" si="56"/>
        <v>-1.8032762184593043E-2</v>
      </c>
      <c r="J200">
        <f t="shared" si="57"/>
        <v>-6.7277596731128986E-3</v>
      </c>
      <c r="P200" s="53">
        <f t="shared" si="58"/>
        <v>-67968.56658541839</v>
      </c>
      <c r="R200" s="47">
        <v>45149</v>
      </c>
      <c r="S200">
        <v>5.2154018329125001E-2</v>
      </c>
      <c r="T200">
        <v>4.6656519695327699E-2</v>
      </c>
      <c r="U200">
        <v>4.3067672744305702E-2</v>
      </c>
      <c r="V200">
        <v>4.0905665196094898E-2</v>
      </c>
      <c r="W200">
        <v>3.9681784749928402E-2</v>
      </c>
      <c r="X200">
        <v>3.8918781566873298E-2</v>
      </c>
      <c r="Y200">
        <v>3.84094406768834E-2</v>
      </c>
      <c r="Z200">
        <v>3.8075710158024703E-2</v>
      </c>
      <c r="AA200">
        <v>3.7861638339971103E-2</v>
      </c>
      <c r="AB200">
        <v>3.7731120424451398E-2</v>
      </c>
      <c r="AD200">
        <f t="shared" si="59"/>
        <v>3.2604137754600053</v>
      </c>
      <c r="AE200">
        <f t="shared" si="60"/>
        <v>5.4611039769349858</v>
      </c>
      <c r="AF200">
        <f t="shared" si="61"/>
        <v>5.4573574799050144</v>
      </c>
      <c r="AG200">
        <f t="shared" si="62"/>
        <v>4.7416651352980015</v>
      </c>
      <c r="AH200">
        <f t="shared" si="63"/>
        <v>3.7113447950289786</v>
      </c>
      <c r="AI200">
        <f t="shared" si="64"/>
        <v>3.0145058908419982</v>
      </c>
      <c r="AJ200">
        <f t="shared" si="65"/>
        <v>2.5182584160089725</v>
      </c>
      <c r="AK200">
        <f t="shared" si="66"/>
        <v>1.9886936507549495</v>
      </c>
      <c r="AL200">
        <f t="shared" si="67"/>
        <v>1.5177853391589586</v>
      </c>
      <c r="AM200">
        <f t="shared" si="68"/>
        <v>1.2352070471530197</v>
      </c>
      <c r="AY200" s="77">
        <f t="shared" si="69"/>
        <v>127130.65448334604</v>
      </c>
      <c r="BA200" s="77">
        <f t="shared" si="70"/>
        <v>59162.087897927646</v>
      </c>
    </row>
    <row r="201" spans="1:53">
      <c r="A201" s="46">
        <v>45153</v>
      </c>
      <c r="B201">
        <v>176.99067700000001</v>
      </c>
      <c r="C201">
        <v>29.457450999999999</v>
      </c>
      <c r="D201">
        <v>11.796068999999999</v>
      </c>
      <c r="E201">
        <v>320.52938799999998</v>
      </c>
      <c r="G201">
        <f t="shared" si="54"/>
        <v>-4.9591086653676397E-3</v>
      </c>
      <c r="H201">
        <f t="shared" si="55"/>
        <v>-2.1710126921708151E-2</v>
      </c>
      <c r="I201">
        <f t="shared" si="56"/>
        <v>-1.4190235747179814E-2</v>
      </c>
      <c r="J201">
        <f t="shared" si="57"/>
        <v>-2.4284231934451617E-3</v>
      </c>
      <c r="P201" s="53">
        <f t="shared" si="58"/>
        <v>-43287.894527700766</v>
      </c>
      <c r="R201" s="47">
        <v>45152</v>
      </c>
      <c r="S201">
        <v>5.2480059706671002E-2</v>
      </c>
      <c r="T201">
        <v>4.7202630093021197E-2</v>
      </c>
      <c r="U201">
        <v>4.3613408492296203E-2</v>
      </c>
      <c r="V201">
        <v>4.1379831709624698E-2</v>
      </c>
      <c r="W201">
        <v>4.00529192294313E-2</v>
      </c>
      <c r="X201">
        <v>3.9220232155957498E-2</v>
      </c>
      <c r="Y201">
        <v>3.8661266518484297E-2</v>
      </c>
      <c r="Z201">
        <v>3.8274579523100198E-2</v>
      </c>
      <c r="AA201">
        <v>3.8013416873886999E-2</v>
      </c>
      <c r="AB201">
        <v>3.78546411291667E-2</v>
      </c>
      <c r="AD201">
        <f t="shared" si="59"/>
        <v>-1.3386156071440447</v>
      </c>
      <c r="AE201">
        <f t="shared" si="60"/>
        <v>-0.66028584020098868</v>
      </c>
      <c r="AF201">
        <f t="shared" si="61"/>
        <v>0.74350112691995429</v>
      </c>
      <c r="AG201">
        <f t="shared" si="62"/>
        <v>2.068560256745025</v>
      </c>
      <c r="AH201">
        <f t="shared" si="63"/>
        <v>3.1660413603960129</v>
      </c>
      <c r="AI201">
        <f t="shared" si="64"/>
        <v>3.7135999539970181</v>
      </c>
      <c r="AJ201">
        <f t="shared" si="65"/>
        <v>3.9054066530660321</v>
      </c>
      <c r="AK201">
        <f t="shared" si="66"/>
        <v>3.9750704215479882</v>
      </c>
      <c r="AL201">
        <f t="shared" si="67"/>
        <v>3.9925069834850087</v>
      </c>
      <c r="AM201">
        <f t="shared" si="68"/>
        <v>3.9806677178279988</v>
      </c>
      <c r="AY201" s="77">
        <f t="shared" si="69"/>
        <v>310320.77838652616</v>
      </c>
      <c r="BA201" s="77">
        <f t="shared" si="70"/>
        <v>267032.88385882537</v>
      </c>
    </row>
    <row r="202" spans="1:53">
      <c r="A202" s="46">
        <v>45154</v>
      </c>
      <c r="B202">
        <v>176.11296100000001</v>
      </c>
      <c r="C202">
        <v>28.817926</v>
      </c>
      <c r="D202">
        <v>11.628679999999999</v>
      </c>
      <c r="E202">
        <v>319.75100700000002</v>
      </c>
      <c r="G202">
        <f t="shared" si="54"/>
        <v>-1.4555084335899693E-2</v>
      </c>
      <c r="H202">
        <f t="shared" si="55"/>
        <v>-3.41384733932526E-4</v>
      </c>
      <c r="I202">
        <f t="shared" si="56"/>
        <v>1.6934854170895797E-3</v>
      </c>
      <c r="J202">
        <f t="shared" si="57"/>
        <v>-1.0986198395303348E-2</v>
      </c>
      <c r="P202" s="53">
        <f t="shared" si="58"/>
        <v>-24189.182048045986</v>
      </c>
      <c r="R202" s="47">
        <v>45153</v>
      </c>
      <c r="S202">
        <v>5.2346198145956598E-2</v>
      </c>
      <c r="T202">
        <v>4.7136601509001098E-2</v>
      </c>
      <c r="U202">
        <v>4.3687758604988199E-2</v>
      </c>
      <c r="V202">
        <v>4.1586687735299201E-2</v>
      </c>
      <c r="W202">
        <v>4.0369523365470901E-2</v>
      </c>
      <c r="X202">
        <v>3.9591592151357199E-2</v>
      </c>
      <c r="Y202">
        <v>3.90518071837909E-2</v>
      </c>
      <c r="Z202">
        <v>3.8672086565254997E-2</v>
      </c>
      <c r="AA202">
        <v>3.84126675722355E-2</v>
      </c>
      <c r="AB202">
        <v>3.8252707900949499E-2</v>
      </c>
      <c r="AD202">
        <f t="shared" si="59"/>
        <v>1.6376283491290056</v>
      </c>
      <c r="AE202">
        <f t="shared" si="60"/>
        <v>2.3882858559590159</v>
      </c>
      <c r="AF202">
        <f t="shared" si="61"/>
        <v>2.5547794840210387</v>
      </c>
      <c r="AG202">
        <f t="shared" si="62"/>
        <v>2.895033553223028</v>
      </c>
      <c r="AH202">
        <f t="shared" si="63"/>
        <v>2.9193453266029845</v>
      </c>
      <c r="AI202">
        <f t="shared" si="64"/>
        <v>2.9735677162309737</v>
      </c>
      <c r="AJ202">
        <f t="shared" si="65"/>
        <v>3.1501815190650149</v>
      </c>
      <c r="AK202">
        <f t="shared" si="66"/>
        <v>3.3693283034789969</v>
      </c>
      <c r="AL202">
        <f t="shared" si="67"/>
        <v>3.5409854736880018</v>
      </c>
      <c r="AM202">
        <f t="shared" si="68"/>
        <v>3.5955828261539926</v>
      </c>
      <c r="AY202" s="77">
        <f t="shared" si="69"/>
        <v>285084.67724656983</v>
      </c>
      <c r="BA202" s="77">
        <f t="shared" si="70"/>
        <v>260895.49519852386</v>
      </c>
    </row>
    <row r="203" spans="1:53">
      <c r="A203" s="46">
        <v>45155</v>
      </c>
      <c r="B203">
        <v>173.549622</v>
      </c>
      <c r="C203">
        <v>28.808088000000001</v>
      </c>
      <c r="D203">
        <v>11.648372999999999</v>
      </c>
      <c r="E203">
        <v>316.238159</v>
      </c>
      <c r="G203">
        <f t="shared" si="54"/>
        <v>2.8160418580456259E-3</v>
      </c>
      <c r="H203">
        <f t="shared" si="55"/>
        <v>-5.8060430806793351E-3</v>
      </c>
      <c r="I203">
        <f t="shared" si="56"/>
        <v>1.0989002498460465E-2</v>
      </c>
      <c r="J203">
        <f t="shared" si="57"/>
        <v>-1.2623397545139525E-3</v>
      </c>
      <c r="P203" s="53">
        <f t="shared" si="58"/>
        <v>6736.6615213128025</v>
      </c>
      <c r="R203" s="47">
        <v>45154</v>
      </c>
      <c r="S203">
        <v>5.2509960980869498E-2</v>
      </c>
      <c r="T203">
        <v>4.7375430094597E-2</v>
      </c>
      <c r="U203">
        <v>4.3943236553390302E-2</v>
      </c>
      <c r="V203">
        <v>4.1876191090621503E-2</v>
      </c>
      <c r="W203">
        <v>4.0661457898131199E-2</v>
      </c>
      <c r="X203">
        <v>3.9888948922980297E-2</v>
      </c>
      <c r="Y203">
        <v>3.9366825335697402E-2</v>
      </c>
      <c r="Z203">
        <v>3.9009019395602897E-2</v>
      </c>
      <c r="AA203">
        <v>3.87667661196043E-2</v>
      </c>
      <c r="AB203">
        <v>3.8612266183564899E-2</v>
      </c>
      <c r="AD203">
        <f t="shared" si="59"/>
        <v>-1.6359437938810033</v>
      </c>
      <c r="AE203">
        <f t="shared" si="60"/>
        <v>-0.90181642850600818</v>
      </c>
      <c r="AF203">
        <f t="shared" si="61"/>
        <v>1.391668643333996</v>
      </c>
      <c r="AG203">
        <f t="shared" si="62"/>
        <v>3.3209054671249487</v>
      </c>
      <c r="AH203">
        <f t="shared" si="63"/>
        <v>4.0782703840389765</v>
      </c>
      <c r="AI203">
        <f t="shared" si="64"/>
        <v>4.8525408123400311</v>
      </c>
      <c r="AJ203">
        <f t="shared" si="65"/>
        <v>5.5833377394339658</v>
      </c>
      <c r="AK203">
        <f t="shared" si="66"/>
        <v>5.9756249204960534</v>
      </c>
      <c r="AL203">
        <f t="shared" si="67"/>
        <v>6.1552950463839711</v>
      </c>
      <c r="AM203">
        <f t="shared" si="68"/>
        <v>6.2858222552179823</v>
      </c>
      <c r="AY203" s="77">
        <f t="shared" si="69"/>
        <v>484768.39308287721</v>
      </c>
      <c r="BA203" s="77">
        <f t="shared" si="70"/>
        <v>491505.05460418999</v>
      </c>
    </row>
    <row r="204" spans="1:53">
      <c r="A204" s="46">
        <v>45156</v>
      </c>
      <c r="B204">
        <v>174.03834499999999</v>
      </c>
      <c r="C204">
        <v>28.640827000000002</v>
      </c>
      <c r="D204">
        <v>11.776377</v>
      </c>
      <c r="E204">
        <v>315.83895899999999</v>
      </c>
      <c r="G204">
        <f t="shared" si="54"/>
        <v>7.7367835231942905E-3</v>
      </c>
      <c r="H204">
        <f t="shared" si="55"/>
        <v>1.3741223324312823E-3</v>
      </c>
      <c r="I204">
        <f t="shared" si="56"/>
        <v>8.3608057045037043E-4</v>
      </c>
      <c r="J204">
        <f t="shared" si="57"/>
        <v>1.7062708213903433E-2</v>
      </c>
      <c r="P204" s="53">
        <f t="shared" si="58"/>
        <v>27009.694639979374</v>
      </c>
      <c r="R204" s="47">
        <v>45155</v>
      </c>
      <c r="S204">
        <v>5.2346366601481398E-2</v>
      </c>
      <c r="T204">
        <v>4.7285248451746399E-2</v>
      </c>
      <c r="U204">
        <v>4.4082403417723702E-2</v>
      </c>
      <c r="V204">
        <v>4.2208281637333998E-2</v>
      </c>
      <c r="W204">
        <v>4.1069284936535097E-2</v>
      </c>
      <c r="X204">
        <v>4.03742030042143E-2</v>
      </c>
      <c r="Y204">
        <v>3.9925159109640798E-2</v>
      </c>
      <c r="Z204">
        <v>3.9606581887652502E-2</v>
      </c>
      <c r="AA204">
        <v>3.9382295624242697E-2</v>
      </c>
      <c r="AB204">
        <v>3.9240848409086697E-2</v>
      </c>
      <c r="AD204">
        <f t="shared" si="59"/>
        <v>-1.7616047282329599</v>
      </c>
      <c r="AE204">
        <f t="shared" si="60"/>
        <v>-2.7636636118119617</v>
      </c>
      <c r="AF204">
        <f t="shared" si="61"/>
        <v>-4.136008246148001</v>
      </c>
      <c r="AG204">
        <f t="shared" si="62"/>
        <v>-4.8538780286729724</v>
      </c>
      <c r="AH204">
        <f t="shared" si="63"/>
        <v>-5.2751401439699723</v>
      </c>
      <c r="AI204">
        <f t="shared" si="64"/>
        <v>-5.5140371298670328</v>
      </c>
      <c r="AJ204">
        <f t="shared" si="65"/>
        <v>-5.6012031123609667</v>
      </c>
      <c r="AK204">
        <f t="shared" si="66"/>
        <v>-5.6077763912610461</v>
      </c>
      <c r="AL204">
        <f t="shared" si="67"/>
        <v>-5.527422815513952</v>
      </c>
      <c r="AM204">
        <f t="shared" si="68"/>
        <v>-5.3438108043599861</v>
      </c>
      <c r="AY204" s="77">
        <f t="shared" si="69"/>
        <v>-431761.38327943487</v>
      </c>
      <c r="BA204" s="77">
        <f t="shared" si="70"/>
        <v>-404751.68863945547</v>
      </c>
    </row>
    <row r="205" spans="1:53">
      <c r="A205" s="46">
        <v>45159</v>
      </c>
      <c r="B205">
        <v>175.38484199999999</v>
      </c>
      <c r="C205">
        <v>28.680183</v>
      </c>
      <c r="D205">
        <v>11.786223</v>
      </c>
      <c r="E205">
        <v>321.228027</v>
      </c>
      <c r="G205">
        <f t="shared" si="54"/>
        <v>7.9048906632421811E-3</v>
      </c>
      <c r="H205">
        <f t="shared" si="55"/>
        <v>-2.4356748351291868E-2</v>
      </c>
      <c r="I205">
        <f t="shared" si="56"/>
        <v>-8.3542454609928374E-3</v>
      </c>
      <c r="J205">
        <f t="shared" si="57"/>
        <v>1.8018259658270086E-3</v>
      </c>
      <c r="P205" s="53">
        <f t="shared" si="58"/>
        <v>-23004.277183215516</v>
      </c>
      <c r="R205" s="47">
        <v>45156</v>
      </c>
      <c r="S205">
        <v>5.2170206128658102E-2</v>
      </c>
      <c r="T205">
        <v>4.7008882090565203E-2</v>
      </c>
      <c r="U205">
        <v>4.3668802593108902E-2</v>
      </c>
      <c r="V205">
        <v>4.1722893834466701E-2</v>
      </c>
      <c r="W205">
        <v>4.05417709221381E-2</v>
      </c>
      <c r="X205">
        <v>3.9822799291227597E-2</v>
      </c>
      <c r="Y205">
        <v>3.9365038798404701E-2</v>
      </c>
      <c r="Z205">
        <v>3.9045804248526397E-2</v>
      </c>
      <c r="AA205">
        <v>3.8829553342691302E-2</v>
      </c>
      <c r="AB205">
        <v>3.8706467328650698E-2</v>
      </c>
      <c r="AD205">
        <f t="shared" si="59"/>
        <v>3.1090621856520033</v>
      </c>
      <c r="AE205">
        <f t="shared" si="60"/>
        <v>4.6409779725609805</v>
      </c>
      <c r="AF205">
        <f t="shared" si="61"/>
        <v>6.0910063728979864</v>
      </c>
      <c r="AG205">
        <f t="shared" si="62"/>
        <v>6.9066411858510062</v>
      </c>
      <c r="AH205">
        <f t="shared" si="63"/>
        <v>7.4802782919539821</v>
      </c>
      <c r="AI205">
        <f t="shared" si="64"/>
        <v>8.133359541242017</v>
      </c>
      <c r="AJ205">
        <f t="shared" si="65"/>
        <v>8.6235497743499678</v>
      </c>
      <c r="AK205">
        <f t="shared" si="66"/>
        <v>8.8474485104960561</v>
      </c>
      <c r="AL205">
        <f t="shared" si="67"/>
        <v>8.896401936559009</v>
      </c>
      <c r="AM205">
        <f t="shared" si="68"/>
        <v>8.866917739476996</v>
      </c>
      <c r="AY205" s="77">
        <f t="shared" si="69"/>
        <v>706721.45569490083</v>
      </c>
      <c r="BA205" s="77">
        <f t="shared" si="70"/>
        <v>683717.17851168534</v>
      </c>
    </row>
    <row r="206" spans="1:53">
      <c r="A206" s="46">
        <v>45160</v>
      </c>
      <c r="B206">
        <v>176.77124000000001</v>
      </c>
      <c r="C206">
        <v>27.981627</v>
      </c>
      <c r="D206">
        <v>11.687758000000001</v>
      </c>
      <c r="E206">
        <v>321.80682400000001</v>
      </c>
      <c r="G206">
        <f t="shared" si="54"/>
        <v>2.1948955044949647E-2</v>
      </c>
      <c r="H206">
        <f t="shared" si="55"/>
        <v>3.5165932274061618E-4</v>
      </c>
      <c r="I206">
        <f t="shared" si="56"/>
        <v>7.5822069553459492E-3</v>
      </c>
      <c r="J206">
        <f t="shared" si="57"/>
        <v>1.4079322320399212E-2</v>
      </c>
      <c r="P206" s="53">
        <f t="shared" si="58"/>
        <v>43962.143643435425</v>
      </c>
      <c r="R206" s="47">
        <v>45159</v>
      </c>
      <c r="S206">
        <v>5.2481112347223302E-2</v>
      </c>
      <c r="T206">
        <v>4.7472979887821301E-2</v>
      </c>
      <c r="U206">
        <v>4.4277903230398701E-2</v>
      </c>
      <c r="V206">
        <v>4.2413557953051802E-2</v>
      </c>
      <c r="W206">
        <v>4.1289798751333498E-2</v>
      </c>
      <c r="X206">
        <v>4.0636135245351798E-2</v>
      </c>
      <c r="Y206">
        <v>4.0227393775839698E-2</v>
      </c>
      <c r="Z206">
        <v>3.9930549099576003E-2</v>
      </c>
      <c r="AA206">
        <v>3.9719193536347203E-2</v>
      </c>
      <c r="AB206">
        <v>3.9593159102598398E-2</v>
      </c>
      <c r="AD206">
        <f t="shared" si="59"/>
        <v>2.3091618003909935</v>
      </c>
      <c r="AE206">
        <f t="shared" si="60"/>
        <v>3.5415853287319718</v>
      </c>
      <c r="AF206">
        <f t="shared" si="61"/>
        <v>3.2232755309000161</v>
      </c>
      <c r="AG206">
        <f t="shared" si="62"/>
        <v>2.2589738092600173</v>
      </c>
      <c r="AH206">
        <f t="shared" si="63"/>
        <v>1.4812036223300211</v>
      </c>
      <c r="AI206">
        <f t="shared" si="64"/>
        <v>0.48497574827499612</v>
      </c>
      <c r="AJ206">
        <f t="shared" si="65"/>
        <v>-0.40988152586296511</v>
      </c>
      <c r="AK206">
        <f t="shared" si="66"/>
        <v>-0.89279836727899908</v>
      </c>
      <c r="AL206">
        <f t="shared" si="67"/>
        <v>-1.1818896332200373</v>
      </c>
      <c r="AM206">
        <f t="shared" si="68"/>
        <v>-1.5224722254979923</v>
      </c>
      <c r="AY206" s="77">
        <f t="shared" si="69"/>
        <v>-94373.288201054849</v>
      </c>
      <c r="BA206" s="77">
        <f t="shared" si="70"/>
        <v>-50411.144557619424</v>
      </c>
    </row>
    <row r="207" spans="1:53">
      <c r="A207" s="46">
        <v>45161</v>
      </c>
      <c r="B207">
        <v>180.651184</v>
      </c>
      <c r="C207">
        <v>27.991467</v>
      </c>
      <c r="D207">
        <v>11.776377</v>
      </c>
      <c r="E207">
        <v>326.33764600000001</v>
      </c>
      <c r="G207">
        <f t="shared" si="54"/>
        <v>-2.6170528724572262E-2</v>
      </c>
      <c r="H207">
        <f t="shared" si="55"/>
        <v>5.9753567042413192E-3</v>
      </c>
      <c r="I207">
        <f t="shared" si="56"/>
        <v>-1.7558626052817439E-2</v>
      </c>
      <c r="J207">
        <f t="shared" si="57"/>
        <v>-2.1498429880811298E-2</v>
      </c>
      <c r="P207" s="53">
        <f t="shared" si="58"/>
        <v>-59252.227953959678</v>
      </c>
      <c r="R207" s="47">
        <v>45160</v>
      </c>
      <c r="S207">
        <v>5.2712028527262401E-2</v>
      </c>
      <c r="T207">
        <v>4.7827138420694498E-2</v>
      </c>
      <c r="U207">
        <v>4.4600230783488702E-2</v>
      </c>
      <c r="V207">
        <v>4.2639455333977803E-2</v>
      </c>
      <c r="W207">
        <v>4.14379191135665E-2</v>
      </c>
      <c r="X207">
        <v>4.0684632820179298E-2</v>
      </c>
      <c r="Y207">
        <v>4.0186405623253402E-2</v>
      </c>
      <c r="Z207">
        <v>3.9841269262848103E-2</v>
      </c>
      <c r="AA207">
        <v>3.9601004573025199E-2</v>
      </c>
      <c r="AB207">
        <v>3.9440911880048599E-2</v>
      </c>
      <c r="AD207">
        <f t="shared" si="59"/>
        <v>-4.2222221302200271</v>
      </c>
      <c r="AE207">
        <f t="shared" si="60"/>
        <v>-8.2648768880779624</v>
      </c>
      <c r="AF207">
        <f t="shared" si="61"/>
        <v>-10.080259112835998</v>
      </c>
      <c r="AG207">
        <f t="shared" si="62"/>
        <v>-10.936769728743037</v>
      </c>
      <c r="AH207">
        <f t="shared" si="63"/>
        <v>-11.646897348843027</v>
      </c>
      <c r="AI207">
        <f t="shared" si="64"/>
        <v>-12.121374635609</v>
      </c>
      <c r="AJ207">
        <f t="shared" si="65"/>
        <v>-12.413784506044994</v>
      </c>
      <c r="AK207">
        <f t="shared" si="66"/>
        <v>-12.644749555357008</v>
      </c>
      <c r="AL207">
        <f t="shared" si="67"/>
        <v>-12.80412621192599</v>
      </c>
      <c r="AM207">
        <f t="shared" si="68"/>
        <v>-12.862281716201004</v>
      </c>
      <c r="AY207" s="77">
        <f t="shared" si="69"/>
        <v>-1029936.7715205961</v>
      </c>
      <c r="BA207" s="77">
        <f t="shared" si="70"/>
        <v>-1089188.9994745557</v>
      </c>
    </row>
    <row r="208" spans="1:53">
      <c r="A208" s="46">
        <v>45162</v>
      </c>
      <c r="B208">
        <v>175.92344700000001</v>
      </c>
      <c r="C208">
        <v>28.158726000000001</v>
      </c>
      <c r="D208">
        <v>11.569599999999999</v>
      </c>
      <c r="E208">
        <v>319.32189899999997</v>
      </c>
      <c r="G208">
        <f t="shared" si="54"/>
        <v>1.2643158361943518E-2</v>
      </c>
      <c r="H208">
        <f t="shared" si="55"/>
        <v>-4.1929098638908702E-3</v>
      </c>
      <c r="I208">
        <f t="shared" si="56"/>
        <v>1.3617065412806051E-2</v>
      </c>
      <c r="J208">
        <f t="shared" si="57"/>
        <v>9.4071437299074745E-3</v>
      </c>
      <c r="P208" s="53">
        <f t="shared" si="58"/>
        <v>31474.457640766173</v>
      </c>
      <c r="R208" s="47">
        <v>45161</v>
      </c>
      <c r="S208">
        <v>5.2289806314240399E-2</v>
      </c>
      <c r="T208">
        <v>4.7000650731886702E-2</v>
      </c>
      <c r="U208">
        <v>4.3592204872205102E-2</v>
      </c>
      <c r="V208">
        <v>4.15457783611035E-2</v>
      </c>
      <c r="W208">
        <v>4.0273229378682197E-2</v>
      </c>
      <c r="X208">
        <v>3.9472495356618398E-2</v>
      </c>
      <c r="Y208">
        <v>3.8945027172648902E-2</v>
      </c>
      <c r="Z208">
        <v>3.8576794307312402E-2</v>
      </c>
      <c r="AA208">
        <v>3.83205919518326E-2</v>
      </c>
      <c r="AB208">
        <v>3.8154683708428498E-2</v>
      </c>
      <c r="AD208">
        <f t="shared" si="59"/>
        <v>5.2141848027480178</v>
      </c>
      <c r="AE208">
        <f t="shared" si="60"/>
        <v>6.2366785724729539</v>
      </c>
      <c r="AF208">
        <f t="shared" si="61"/>
        <v>5.1485283095419749</v>
      </c>
      <c r="AG208">
        <f t="shared" si="62"/>
        <v>4.5655432887620195</v>
      </c>
      <c r="AH208">
        <f t="shared" si="63"/>
        <v>4.3497474710950392</v>
      </c>
      <c r="AI208">
        <f t="shared" si="64"/>
        <v>4.070904656037003</v>
      </c>
      <c r="AJ208">
        <f t="shared" si="65"/>
        <v>3.8580382964549518</v>
      </c>
      <c r="AK208">
        <f t="shared" si="66"/>
        <v>3.8442563391780094</v>
      </c>
      <c r="AL208">
        <f t="shared" si="67"/>
        <v>3.9140553206300224</v>
      </c>
      <c r="AM208">
        <f t="shared" si="68"/>
        <v>3.9420341722209984</v>
      </c>
      <c r="AY208" s="77">
        <f t="shared" si="69"/>
        <v>326037.40937798447</v>
      </c>
      <c r="BA208" s="77">
        <f t="shared" si="70"/>
        <v>357511.86701875064</v>
      </c>
    </row>
    <row r="209" spans="1:53">
      <c r="A209" s="46">
        <v>45163</v>
      </c>
      <c r="B209">
        <v>178.14767499999999</v>
      </c>
      <c r="C209">
        <v>28.040659000000002</v>
      </c>
      <c r="D209">
        <v>11.727143999999999</v>
      </c>
      <c r="E209">
        <v>322.325806</v>
      </c>
      <c r="G209">
        <f t="shared" si="54"/>
        <v>8.8460991702530301E-3</v>
      </c>
      <c r="H209">
        <f t="shared" si="55"/>
        <v>9.1228241105174579E-3</v>
      </c>
      <c r="I209">
        <f t="shared" si="56"/>
        <v>-8.3959061132021784E-4</v>
      </c>
      <c r="J209">
        <f t="shared" si="57"/>
        <v>2.2292226890452405E-3</v>
      </c>
      <c r="P209" s="53">
        <f t="shared" si="58"/>
        <v>19358.555358495512</v>
      </c>
      <c r="R209" s="47">
        <v>45162</v>
      </c>
      <c r="S209">
        <v>5.2811224794515201E-2</v>
      </c>
      <c r="T209">
        <v>4.7624318589133997E-2</v>
      </c>
      <c r="U209">
        <v>4.41070577031593E-2</v>
      </c>
      <c r="V209">
        <v>4.2002332689979702E-2</v>
      </c>
      <c r="W209">
        <v>4.0708204125791701E-2</v>
      </c>
      <c r="X209">
        <v>3.9879585822222098E-2</v>
      </c>
      <c r="Y209">
        <v>3.9330831002294397E-2</v>
      </c>
      <c r="Z209">
        <v>3.8961219941230203E-2</v>
      </c>
      <c r="AA209">
        <v>3.8711997483895602E-2</v>
      </c>
      <c r="AB209">
        <v>3.8548887125650598E-2</v>
      </c>
      <c r="AD209">
        <f t="shared" si="59"/>
        <v>4.2698536325269654</v>
      </c>
      <c r="AE209">
        <f t="shared" si="60"/>
        <v>3.7731900148740145</v>
      </c>
      <c r="AF209">
        <f t="shared" si="61"/>
        <v>2.5383649232670056</v>
      </c>
      <c r="AG209">
        <f t="shared" si="62"/>
        <v>2.0774945832719576</v>
      </c>
      <c r="AH209">
        <f t="shared" si="63"/>
        <v>1.5459254776519633</v>
      </c>
      <c r="AI209">
        <f t="shared" si="64"/>
        <v>1.3276838065030132</v>
      </c>
      <c r="AJ209">
        <f t="shared" si="65"/>
        <v>1.1319918078120383</v>
      </c>
      <c r="AK209">
        <f t="shared" si="66"/>
        <v>0.70878477333100043</v>
      </c>
      <c r="AL209">
        <f t="shared" si="67"/>
        <v>0.22046528014199596</v>
      </c>
      <c r="AM209">
        <f t="shared" si="68"/>
        <v>-0.14469983107195938</v>
      </c>
      <c r="AY209" s="77">
        <f t="shared" si="69"/>
        <v>10454.342201452298</v>
      </c>
      <c r="BA209" s="77">
        <f t="shared" si="70"/>
        <v>29812.897559947811</v>
      </c>
    </row>
    <row r="210" spans="1:53">
      <c r="A210" s="46">
        <v>45166</v>
      </c>
      <c r="B210">
        <v>179.72358700000001</v>
      </c>
      <c r="C210">
        <v>28.296468999999998</v>
      </c>
      <c r="D210">
        <v>11.717298</v>
      </c>
      <c r="E210">
        <v>323.04434199999997</v>
      </c>
      <c r="G210">
        <f t="shared" si="54"/>
        <v>2.1810325875590175E-2</v>
      </c>
      <c r="H210">
        <f t="shared" si="55"/>
        <v>1.4255877650317439E-2</v>
      </c>
      <c r="I210">
        <f t="shared" si="56"/>
        <v>1.2605039148104069E-2</v>
      </c>
      <c r="J210">
        <f t="shared" si="57"/>
        <v>1.4550445214112528E-2</v>
      </c>
      <c r="P210" s="53">
        <f t="shared" si="58"/>
        <v>63221.687888124216</v>
      </c>
      <c r="R210" s="47">
        <v>45163</v>
      </c>
      <c r="S210">
        <v>5.3238210157767897E-2</v>
      </c>
      <c r="T210">
        <v>4.8001637590621399E-2</v>
      </c>
      <c r="U210">
        <v>4.4360894195486E-2</v>
      </c>
      <c r="V210">
        <v>4.2210082148306897E-2</v>
      </c>
      <c r="W210">
        <v>4.0862796673556898E-2</v>
      </c>
      <c r="X210">
        <v>4.0012354202872399E-2</v>
      </c>
      <c r="Y210">
        <v>3.9444030183075601E-2</v>
      </c>
      <c r="Z210">
        <v>3.9032098418563303E-2</v>
      </c>
      <c r="AA210">
        <v>3.8734044011909802E-2</v>
      </c>
      <c r="AB210">
        <v>3.8534417142543402E-2</v>
      </c>
      <c r="AD210">
        <f t="shared" si="59"/>
        <v>0.46593143603404497</v>
      </c>
      <c r="AE210">
        <f t="shared" si="60"/>
        <v>-0.89597614600200881</v>
      </c>
      <c r="AF210">
        <f t="shared" si="61"/>
        <v>-2.0163069994860034</v>
      </c>
      <c r="AG210">
        <f t="shared" si="62"/>
        <v>-2.7753101048429847</v>
      </c>
      <c r="AH210">
        <f t="shared" si="63"/>
        <v>-2.9391859225180035</v>
      </c>
      <c r="AI210">
        <f t="shared" si="64"/>
        <v>-3.0522610647339827</v>
      </c>
      <c r="AJ210">
        <f t="shared" si="65"/>
        <v>-3.1688834343040346</v>
      </c>
      <c r="AK210">
        <f t="shared" si="66"/>
        <v>-3.1519343739180168</v>
      </c>
      <c r="AL210">
        <f t="shared" si="67"/>
        <v>-3.0114262611940363</v>
      </c>
      <c r="AM210">
        <f t="shared" si="68"/>
        <v>-2.7807944094580122</v>
      </c>
      <c r="AY210" s="77">
        <f t="shared" si="69"/>
        <v>-226043.79015886239</v>
      </c>
      <c r="BA210" s="77">
        <f t="shared" si="70"/>
        <v>-162822.10227073816</v>
      </c>
    </row>
    <row r="211" spans="1:53">
      <c r="A211" s="46">
        <v>45167</v>
      </c>
      <c r="B211">
        <v>183.643417</v>
      </c>
      <c r="C211">
        <v>28.699860000000001</v>
      </c>
      <c r="D211">
        <v>11.864995</v>
      </c>
      <c r="E211">
        <v>327.74478099999999</v>
      </c>
      <c r="G211">
        <f t="shared" si="54"/>
        <v>1.9172258159408928E-2</v>
      </c>
      <c r="H211">
        <f t="shared" si="55"/>
        <v>-4.4565722620250048E-3</v>
      </c>
      <c r="I211">
        <f t="shared" si="56"/>
        <v>-1.6597562830831247E-3</v>
      </c>
      <c r="J211">
        <f t="shared" si="57"/>
        <v>1.1571259772402698E-3</v>
      </c>
      <c r="P211" s="53">
        <f t="shared" si="58"/>
        <v>14213.055591541068</v>
      </c>
      <c r="R211" s="47">
        <v>45166</v>
      </c>
      <c r="S211">
        <v>5.3284803301371302E-2</v>
      </c>
      <c r="T211">
        <v>4.7912039976021198E-2</v>
      </c>
      <c r="U211">
        <v>4.41592634955374E-2</v>
      </c>
      <c r="V211">
        <v>4.1932551137822599E-2</v>
      </c>
      <c r="W211">
        <v>4.0568878081305097E-2</v>
      </c>
      <c r="X211">
        <v>3.9707128096399001E-2</v>
      </c>
      <c r="Y211">
        <v>3.9127141839645198E-2</v>
      </c>
      <c r="Z211">
        <v>3.8716904981171502E-2</v>
      </c>
      <c r="AA211">
        <v>3.8432901385790398E-2</v>
      </c>
      <c r="AB211">
        <v>3.8256337701597601E-2</v>
      </c>
      <c r="AD211">
        <f t="shared" si="59"/>
        <v>-7.7874528075640157</v>
      </c>
      <c r="AE211">
        <f t="shared" si="60"/>
        <v>-10.996015138323989</v>
      </c>
      <c r="AF211">
        <f t="shared" si="61"/>
        <v>-11.742672395346002</v>
      </c>
      <c r="AG211">
        <f t="shared" si="62"/>
        <v>-11.327703990074017</v>
      </c>
      <c r="AH211">
        <f t="shared" si="63"/>
        <v>-11.00399501472997</v>
      </c>
      <c r="AI211">
        <f t="shared" si="64"/>
        <v>-10.615488187563013</v>
      </c>
      <c r="AJ211">
        <f t="shared" si="65"/>
        <v>-10.07834545815399</v>
      </c>
      <c r="AK211">
        <f t="shared" si="66"/>
        <v>-9.5407996838690199</v>
      </c>
      <c r="AL211">
        <f t="shared" si="67"/>
        <v>-9.0373009071989525</v>
      </c>
      <c r="AM211">
        <f t="shared" si="68"/>
        <v>-8.5795354876980205</v>
      </c>
      <c r="AY211" s="77">
        <f t="shared" si="69"/>
        <v>-722487.2356296432</v>
      </c>
      <c r="BA211" s="77">
        <f t="shared" si="70"/>
        <v>-708274.18003810209</v>
      </c>
    </row>
    <row r="212" spans="1:53">
      <c r="A212" s="46">
        <v>45168</v>
      </c>
      <c r="B212">
        <v>187.164276</v>
      </c>
      <c r="C212">
        <v>28.571957000000001</v>
      </c>
      <c r="D212">
        <v>11.845302</v>
      </c>
      <c r="E212">
        <v>328.12402300000002</v>
      </c>
      <c r="G212">
        <f t="shared" si="54"/>
        <v>1.1724299352937617E-3</v>
      </c>
      <c r="H212">
        <f t="shared" si="55"/>
        <v>-4.5139015153914386E-3</v>
      </c>
      <c r="I212">
        <f t="shared" si="56"/>
        <v>8.3125782694268846E-3</v>
      </c>
      <c r="J212">
        <f t="shared" si="57"/>
        <v>-3.1326356132114208E-3</v>
      </c>
      <c r="P212" s="53">
        <f t="shared" si="58"/>
        <v>1838.4710761177857</v>
      </c>
      <c r="R212" s="47">
        <v>45167</v>
      </c>
      <c r="S212">
        <v>5.25060580206149E-2</v>
      </c>
      <c r="T212">
        <v>4.6812438462188799E-2</v>
      </c>
      <c r="U212">
        <v>4.29849962560028E-2</v>
      </c>
      <c r="V212">
        <v>4.0799780738815197E-2</v>
      </c>
      <c r="W212">
        <v>3.94684785798321E-2</v>
      </c>
      <c r="X212">
        <v>3.86455792776427E-2</v>
      </c>
      <c r="Y212">
        <v>3.8119307293829799E-2</v>
      </c>
      <c r="Z212">
        <v>3.77628250127846E-2</v>
      </c>
      <c r="AA212">
        <v>3.7529171295070503E-2</v>
      </c>
      <c r="AB212">
        <v>3.7398384152827799E-2</v>
      </c>
      <c r="AD212">
        <f t="shared" si="59"/>
        <v>-1.5057496764509652</v>
      </c>
      <c r="AE212">
        <f t="shared" si="60"/>
        <v>-1.4582138014889585</v>
      </c>
      <c r="AF212">
        <f t="shared" si="61"/>
        <v>-1.2004616101179977</v>
      </c>
      <c r="AG212">
        <f t="shared" si="62"/>
        <v>-1.0416505346269589</v>
      </c>
      <c r="AH212">
        <f t="shared" si="63"/>
        <v>-0.6149979637749825</v>
      </c>
      <c r="AI212">
        <f t="shared" si="64"/>
        <v>-0.36761030303797404</v>
      </c>
      <c r="AJ212">
        <f t="shared" si="65"/>
        <v>-0.33944852562299566</v>
      </c>
      <c r="AK212">
        <f t="shared" si="66"/>
        <v>-0.41349928238398892</v>
      </c>
      <c r="AL212">
        <f t="shared" si="67"/>
        <v>-0.52492569263505595</v>
      </c>
      <c r="AM212">
        <f t="shared" si="68"/>
        <v>-0.63446469876299316</v>
      </c>
      <c r="AY212" s="77">
        <f t="shared" si="69"/>
        <v>-51865.364879460598</v>
      </c>
      <c r="BA212" s="77">
        <f t="shared" si="70"/>
        <v>-50026.893803342813</v>
      </c>
    </row>
    <row r="213" spans="1:53">
      <c r="A213" s="46">
        <v>45169</v>
      </c>
      <c r="B213">
        <v>187.383713</v>
      </c>
      <c r="C213">
        <v>28.442986000000001</v>
      </c>
      <c r="D213">
        <v>11.943766999999999</v>
      </c>
      <c r="E213">
        <v>327.09613000000002</v>
      </c>
      <c r="G213">
        <f t="shared" si="54"/>
        <v>8.4633342706792458E-3</v>
      </c>
      <c r="H213">
        <f t="shared" si="55"/>
        <v>1.0812648151639292E-2</v>
      </c>
      <c r="I213">
        <f t="shared" si="56"/>
        <v>8.2436303387378729E-4</v>
      </c>
      <c r="J213">
        <f t="shared" si="57"/>
        <v>2.7458686227808116E-3</v>
      </c>
      <c r="P213" s="53">
        <f t="shared" si="58"/>
        <v>22846.214078973135</v>
      </c>
      <c r="R213" s="47">
        <v>45168</v>
      </c>
      <c r="S213">
        <v>5.2355483052969803E-2</v>
      </c>
      <c r="T213">
        <v>4.6666617082039903E-2</v>
      </c>
      <c r="U213">
        <v>4.2864950094991E-2</v>
      </c>
      <c r="V213">
        <v>4.0695615685352501E-2</v>
      </c>
      <c r="W213">
        <v>3.9406978783454602E-2</v>
      </c>
      <c r="X213">
        <v>3.8608818247338902E-2</v>
      </c>
      <c r="Y213">
        <v>3.8085362441267499E-2</v>
      </c>
      <c r="Z213">
        <v>3.7721475084546201E-2</v>
      </c>
      <c r="AA213">
        <v>3.7476678725806997E-2</v>
      </c>
      <c r="AB213">
        <v>3.73349376829515E-2</v>
      </c>
      <c r="AD213">
        <f t="shared" si="59"/>
        <v>-2.2103768274550628</v>
      </c>
      <c r="AE213">
        <f t="shared" si="60"/>
        <v>-2.2305019681530256</v>
      </c>
      <c r="AF213">
        <f t="shared" si="61"/>
        <v>-2.683431040971032</v>
      </c>
      <c r="AG213">
        <f t="shared" si="62"/>
        <v>-3.0275180605560115</v>
      </c>
      <c r="AH213">
        <f t="shared" si="63"/>
        <v>-3.2208381062789893</v>
      </c>
      <c r="AI213">
        <f t="shared" si="64"/>
        <v>-3.3006393702660066</v>
      </c>
      <c r="AJ213">
        <f t="shared" si="65"/>
        <v>-3.2865126152229611</v>
      </c>
      <c r="AK213">
        <f t="shared" si="66"/>
        <v>-3.2458583365169851</v>
      </c>
      <c r="AL213">
        <f t="shared" si="67"/>
        <v>-3.188100987652001</v>
      </c>
      <c r="AM213">
        <f t="shared" si="68"/>
        <v>-3.1122263444020164</v>
      </c>
      <c r="AY213" s="77">
        <f t="shared" si="69"/>
        <v>-253337.02376234008</v>
      </c>
      <c r="BA213" s="77">
        <f t="shared" si="70"/>
        <v>-230490.80968336694</v>
      </c>
    </row>
    <row r="214" spans="1:53">
      <c r="A214" s="46">
        <v>45170</v>
      </c>
      <c r="B214">
        <v>188.969604</v>
      </c>
      <c r="C214">
        <v>28.750530000000001</v>
      </c>
      <c r="D214">
        <v>11.953613000000001</v>
      </c>
      <c r="E214">
        <v>327.99429300000003</v>
      </c>
      <c r="G214">
        <f t="shared" si="54"/>
        <v>1.2666851966307568E-3</v>
      </c>
      <c r="H214">
        <f t="shared" si="55"/>
        <v>-1.1387163993150762E-2</v>
      </c>
      <c r="I214">
        <f t="shared" si="56"/>
        <v>-4.1185874095137631E-3</v>
      </c>
      <c r="J214">
        <f t="shared" si="57"/>
        <v>1.4878508876982277E-2</v>
      </c>
      <c r="P214" s="53">
        <f t="shared" si="58"/>
        <v>639.44267094851057</v>
      </c>
      <c r="R214" s="47">
        <v>45169</v>
      </c>
      <c r="S214">
        <v>5.2134445370224297E-2</v>
      </c>
      <c r="T214">
        <v>4.6443566885224601E-2</v>
      </c>
      <c r="U214">
        <v>4.2596606990893897E-2</v>
      </c>
      <c r="V214">
        <v>4.03928638792969E-2</v>
      </c>
      <c r="W214">
        <v>3.9084894972826703E-2</v>
      </c>
      <c r="X214">
        <v>3.8278754310312302E-2</v>
      </c>
      <c r="Y214">
        <v>3.7756711179745203E-2</v>
      </c>
      <c r="Z214">
        <v>3.7396889250894502E-2</v>
      </c>
      <c r="AA214">
        <v>3.7157868627041797E-2</v>
      </c>
      <c r="AB214">
        <v>3.7023715048511298E-2</v>
      </c>
      <c r="AD214">
        <f t="shared" si="59"/>
        <v>-0.44168502849495361</v>
      </c>
      <c r="AE214">
        <f t="shared" si="60"/>
        <v>0.25083805876000009</v>
      </c>
      <c r="AF214">
        <f t="shared" si="61"/>
        <v>1.9954014909960571</v>
      </c>
      <c r="AG214">
        <f t="shared" si="62"/>
        <v>3.2069572282290153</v>
      </c>
      <c r="AH214">
        <f t="shared" si="63"/>
        <v>4.3819851618159822</v>
      </c>
      <c r="AI214">
        <f t="shared" si="64"/>
        <v>5.4277150555389477</v>
      </c>
      <c r="AJ214">
        <f t="shared" si="65"/>
        <v>6.2213463461850003</v>
      </c>
      <c r="AK214">
        <f t="shared" si="66"/>
        <v>6.8070202466309624</v>
      </c>
      <c r="AL214">
        <f t="shared" si="67"/>
        <v>7.1853602538280574</v>
      </c>
      <c r="AM214">
        <f t="shared" si="68"/>
        <v>7.3469194838270138</v>
      </c>
      <c r="AY214" s="77">
        <f t="shared" si="69"/>
        <v>565416.90149029531</v>
      </c>
      <c r="BA214" s="77">
        <f t="shared" si="70"/>
        <v>566056.34416124376</v>
      </c>
    </row>
    <row r="215" spans="1:53">
      <c r="A215" s="46">
        <v>45174</v>
      </c>
      <c r="B215">
        <v>189.208969</v>
      </c>
      <c r="C215">
        <v>28.423143</v>
      </c>
      <c r="D215">
        <v>11.904381000000001</v>
      </c>
      <c r="E215">
        <v>332.87435900000003</v>
      </c>
      <c r="G215">
        <f t="shared" si="54"/>
        <v>-3.5793308508541122E-2</v>
      </c>
      <c r="H215">
        <f t="shared" si="55"/>
        <v>-9.0749992004753866E-3</v>
      </c>
      <c r="I215">
        <f t="shared" si="56"/>
        <v>-1.6543489325485661E-3</v>
      </c>
      <c r="J215">
        <f t="shared" si="57"/>
        <v>-2.0085926774552343E-3</v>
      </c>
      <c r="P215" s="53">
        <f t="shared" si="58"/>
        <v>-48531.249319020309</v>
      </c>
      <c r="R215" s="47">
        <v>45170</v>
      </c>
      <c r="S215">
        <v>5.2090276867374802E-2</v>
      </c>
      <c r="T215">
        <v>4.6468650691100601E-2</v>
      </c>
      <c r="U215">
        <v>4.2796147139993503E-2</v>
      </c>
      <c r="V215">
        <v>4.0713559602119802E-2</v>
      </c>
      <c r="W215">
        <v>3.9523093489008301E-2</v>
      </c>
      <c r="X215">
        <v>3.8821525815866197E-2</v>
      </c>
      <c r="Y215">
        <v>3.8378845814363703E-2</v>
      </c>
      <c r="Z215">
        <v>3.8077591275557598E-2</v>
      </c>
      <c r="AA215">
        <v>3.7876404652424603E-2</v>
      </c>
      <c r="AB215">
        <v>3.7758406996893999E-2</v>
      </c>
      <c r="AD215">
        <f t="shared" si="59"/>
        <v>5.8308505514999966</v>
      </c>
      <c r="AE215">
        <f t="shared" si="60"/>
        <v>8.9330144056719991</v>
      </c>
      <c r="AF215">
        <f t="shared" si="61"/>
        <v>8.628292549923005</v>
      </c>
      <c r="AG215">
        <f t="shared" si="62"/>
        <v>8.1690602131699599</v>
      </c>
      <c r="AH215">
        <f t="shared" si="63"/>
        <v>7.9350210829479826</v>
      </c>
      <c r="AI215">
        <f t="shared" si="64"/>
        <v>7.6538767686970548</v>
      </c>
      <c r="AJ215">
        <f t="shared" si="65"/>
        <v>7.5100973122959465</v>
      </c>
      <c r="AK215">
        <f t="shared" si="66"/>
        <v>7.6071310817479869</v>
      </c>
      <c r="AL215">
        <f t="shared" si="67"/>
        <v>7.8183274660609952</v>
      </c>
      <c r="AM215">
        <f t="shared" si="68"/>
        <v>8.0152358194320037</v>
      </c>
      <c r="AY215" s="77">
        <f t="shared" si="69"/>
        <v>650254.63517881883</v>
      </c>
      <c r="BA215" s="77">
        <f t="shared" si="70"/>
        <v>601723.38585979852</v>
      </c>
    </row>
    <row r="216" spans="1:53">
      <c r="A216" s="46">
        <v>45175</v>
      </c>
      <c r="B216">
        <v>182.436554</v>
      </c>
      <c r="C216">
        <v>28.165203000000002</v>
      </c>
      <c r="D216">
        <v>11.884687</v>
      </c>
      <c r="E216">
        <v>332.20575000000002</v>
      </c>
      <c r="G216">
        <f t="shared" si="54"/>
        <v>-2.9249352078860258E-2</v>
      </c>
      <c r="H216">
        <f t="shared" si="55"/>
        <v>-9.1581800422316784E-3</v>
      </c>
      <c r="I216">
        <f t="shared" si="56"/>
        <v>-9.1134078667783891E-3</v>
      </c>
      <c r="J216">
        <f t="shared" si="57"/>
        <v>-8.9221514076743835E-3</v>
      </c>
      <c r="P216" s="53">
        <f t="shared" si="58"/>
        <v>-56443.09139554471</v>
      </c>
      <c r="R216" s="47">
        <v>45174</v>
      </c>
      <c r="S216">
        <v>5.2673361922524801E-2</v>
      </c>
      <c r="T216">
        <v>4.73619521316678E-2</v>
      </c>
      <c r="U216">
        <v>4.3658976394985803E-2</v>
      </c>
      <c r="V216">
        <v>4.1530465623436798E-2</v>
      </c>
      <c r="W216">
        <v>4.03165955973031E-2</v>
      </c>
      <c r="X216">
        <v>3.9586913492735902E-2</v>
      </c>
      <c r="Y216">
        <v>3.9129855545593298E-2</v>
      </c>
      <c r="Z216">
        <v>3.8838304383732397E-2</v>
      </c>
      <c r="AA216">
        <v>3.8658237399030702E-2</v>
      </c>
      <c r="AB216">
        <v>3.85599305788372E-2</v>
      </c>
      <c r="AD216">
        <f t="shared" si="59"/>
        <v>2.1098237240299578</v>
      </c>
      <c r="AE216">
        <f t="shared" si="60"/>
        <v>5.113651966434027</v>
      </c>
      <c r="AF216">
        <f t="shared" si="61"/>
        <v>6.3216893931999918</v>
      </c>
      <c r="AG216">
        <f t="shared" si="62"/>
        <v>6.2748005173979964</v>
      </c>
      <c r="AH216">
        <f t="shared" si="63"/>
        <v>5.7323897403389887</v>
      </c>
      <c r="AI216">
        <f t="shared" si="64"/>
        <v>4.9826149438719769</v>
      </c>
      <c r="AJ216">
        <f t="shared" si="65"/>
        <v>4.1654250697480135</v>
      </c>
      <c r="AK216">
        <f t="shared" si="66"/>
        <v>3.3777567386080594</v>
      </c>
      <c r="AL216">
        <f t="shared" si="67"/>
        <v>2.6833284916889797</v>
      </c>
      <c r="AM216">
        <f t="shared" si="68"/>
        <v>2.1281763311239987</v>
      </c>
      <c r="AY216" s="77">
        <f t="shared" si="69"/>
        <v>206465.7652759194</v>
      </c>
      <c r="BA216" s="77">
        <f t="shared" si="70"/>
        <v>150022.6738803747</v>
      </c>
    </row>
    <row r="217" spans="1:53">
      <c r="A217" s="46">
        <v>45176</v>
      </c>
      <c r="B217">
        <v>177.100403</v>
      </c>
      <c r="C217">
        <v>27.907260999999998</v>
      </c>
      <c r="D217">
        <v>11.776377</v>
      </c>
      <c r="E217">
        <v>329.24176</v>
      </c>
      <c r="G217">
        <f t="shared" si="54"/>
        <v>3.4916803661932949E-3</v>
      </c>
      <c r="H217">
        <f t="shared" si="55"/>
        <v>8.1763667168914811E-3</v>
      </c>
      <c r="I217">
        <f t="shared" si="56"/>
        <v>2.8428013131712726E-2</v>
      </c>
      <c r="J217">
        <f t="shared" si="57"/>
        <v>1.3215626110126388E-2</v>
      </c>
      <c r="P217" s="53">
        <f t="shared" si="58"/>
        <v>53311.686324923889</v>
      </c>
      <c r="R217" s="47">
        <v>45175</v>
      </c>
      <c r="S217">
        <v>5.2884344294927797E-2</v>
      </c>
      <c r="T217">
        <v>4.7873317328311203E-2</v>
      </c>
      <c r="U217">
        <v>4.4291145334305802E-2</v>
      </c>
      <c r="V217">
        <v>4.2157945675176597E-2</v>
      </c>
      <c r="W217">
        <v>4.0889834571336998E-2</v>
      </c>
      <c r="X217">
        <v>4.00851749871231E-2</v>
      </c>
      <c r="Y217">
        <v>3.9546398052568099E-2</v>
      </c>
      <c r="Z217">
        <v>3.9176080057593203E-2</v>
      </c>
      <c r="AA217">
        <v>3.89265702481996E-2</v>
      </c>
      <c r="AB217">
        <v>3.8772748211949599E-2</v>
      </c>
      <c r="AD217">
        <f t="shared" si="59"/>
        <v>-3.0887035645249528</v>
      </c>
      <c r="AE217">
        <f t="shared" si="60"/>
        <v>-6.8398448643050553</v>
      </c>
      <c r="AF217">
        <f t="shared" si="61"/>
        <v>-6.8475193886840398</v>
      </c>
      <c r="AG217">
        <f t="shared" si="62"/>
        <v>-5.8234138997249882</v>
      </c>
      <c r="AH217">
        <f t="shared" si="63"/>
        <v>-4.7714578583849674</v>
      </c>
      <c r="AI217">
        <f t="shared" si="64"/>
        <v>-4.153123125675978</v>
      </c>
      <c r="AJ217">
        <f t="shared" si="65"/>
        <v>-3.6332513676790024</v>
      </c>
      <c r="AK217">
        <f t="shared" si="66"/>
        <v>-2.974625675817022</v>
      </c>
      <c r="AL217">
        <f t="shared" si="67"/>
        <v>-2.332700457554973</v>
      </c>
      <c r="AM217">
        <f t="shared" si="68"/>
        <v>-1.880385347666977</v>
      </c>
      <c r="AY217" s="77">
        <f t="shared" si="69"/>
        <v>-185265.96330284813</v>
      </c>
      <c r="BA217" s="77">
        <f t="shared" si="70"/>
        <v>-131954.27697792425</v>
      </c>
    </row>
    <row r="218" spans="1:53">
      <c r="A218" s="46">
        <v>45177</v>
      </c>
      <c r="B218">
        <v>177.71878100000001</v>
      </c>
      <c r="C218">
        <v>28.135441</v>
      </c>
      <c r="D218">
        <v>12.111155999999999</v>
      </c>
      <c r="E218">
        <v>333.592896</v>
      </c>
      <c r="G218">
        <f t="shared" si="54"/>
        <v>6.6225752471258392E-3</v>
      </c>
      <c r="H218">
        <f t="shared" si="55"/>
        <v>4.2312825308123969E-3</v>
      </c>
      <c r="I218">
        <f t="shared" si="56"/>
        <v>-6.5040034163542648E-3</v>
      </c>
      <c r="J218">
        <f t="shared" si="57"/>
        <v>1.0979241596319911E-2</v>
      </c>
      <c r="P218" s="53">
        <f t="shared" si="58"/>
        <v>15329.095957903883</v>
      </c>
      <c r="R218" s="47">
        <v>45176</v>
      </c>
      <c r="S218">
        <v>5.2575473938475302E-2</v>
      </c>
      <c r="T218">
        <v>4.7189332841880698E-2</v>
      </c>
      <c r="U218">
        <v>4.3606393395437398E-2</v>
      </c>
      <c r="V218">
        <v>4.1575604285204099E-2</v>
      </c>
      <c r="W218">
        <v>4.0412688785498502E-2</v>
      </c>
      <c r="X218">
        <v>3.9669862674555502E-2</v>
      </c>
      <c r="Y218">
        <v>3.9183072915800199E-2</v>
      </c>
      <c r="Z218">
        <v>3.8878617490011501E-2</v>
      </c>
      <c r="AA218">
        <v>3.8693300202444103E-2</v>
      </c>
      <c r="AB218">
        <v>3.8584709677182902E-2</v>
      </c>
      <c r="AD218">
        <f t="shared" si="59"/>
        <v>1.5558307840789904</v>
      </c>
      <c r="AE218">
        <f t="shared" si="60"/>
        <v>3.2459020559010012</v>
      </c>
      <c r="AF218">
        <f t="shared" si="61"/>
        <v>2.9390470430919886</v>
      </c>
      <c r="AG218">
        <f t="shared" si="62"/>
        <v>2.247894615065027</v>
      </c>
      <c r="AH218">
        <f t="shared" si="63"/>
        <v>1.4513379524840053</v>
      </c>
      <c r="AI218">
        <f t="shared" si="64"/>
        <v>0.82612843975198025</v>
      </c>
      <c r="AJ218">
        <f t="shared" si="65"/>
        <v>0.26693574151498423</v>
      </c>
      <c r="AK218">
        <f t="shared" si="66"/>
        <v>-0.2771350362480024</v>
      </c>
      <c r="AL218">
        <f t="shared" si="67"/>
        <v>-0.73444439931201477</v>
      </c>
      <c r="AM218">
        <f t="shared" si="68"/>
        <v>-1.0323694852969885</v>
      </c>
      <c r="AY218" s="77">
        <f t="shared" si="69"/>
        <v>-57673.548343244503</v>
      </c>
      <c r="BA218" s="77">
        <f t="shared" si="70"/>
        <v>-42344.452385340621</v>
      </c>
    </row>
    <row r="219" spans="1:53">
      <c r="A219" s="46">
        <v>45180</v>
      </c>
      <c r="B219">
        <v>178.895737</v>
      </c>
      <c r="C219">
        <v>28.254490000000001</v>
      </c>
      <c r="D219">
        <v>12.032385</v>
      </c>
      <c r="E219">
        <v>337.255493</v>
      </c>
      <c r="G219">
        <f t="shared" si="54"/>
        <v>-1.7060658074820378E-2</v>
      </c>
      <c r="H219">
        <f t="shared" si="55"/>
        <v>1.7205053072980592E-2</v>
      </c>
      <c r="I219">
        <f t="shared" si="56"/>
        <v>1.8821538705751317E-2</v>
      </c>
      <c r="J219">
        <f t="shared" si="57"/>
        <v>-1.8257766375357476E-2</v>
      </c>
      <c r="P219" s="53">
        <f t="shared" si="58"/>
        <v>708.16732855405644</v>
      </c>
      <c r="R219" s="47">
        <v>45177</v>
      </c>
      <c r="S219">
        <v>5.2731057016883201E-2</v>
      </c>
      <c r="T219">
        <v>4.7513923047470798E-2</v>
      </c>
      <c r="U219">
        <v>4.3900298099746597E-2</v>
      </c>
      <c r="V219">
        <v>4.1800393746710601E-2</v>
      </c>
      <c r="W219">
        <v>4.0557822580746902E-2</v>
      </c>
      <c r="X219">
        <v>3.97524755185307E-2</v>
      </c>
      <c r="Y219">
        <v>3.9209766489951697E-2</v>
      </c>
      <c r="Z219">
        <v>3.8850903986386701E-2</v>
      </c>
      <c r="AA219">
        <v>3.8619855762512902E-2</v>
      </c>
      <c r="AB219">
        <v>3.8481472728653203E-2</v>
      </c>
      <c r="AD219">
        <f t="shared" si="59"/>
        <v>0.69073615601197846</v>
      </c>
      <c r="AE219">
        <f t="shared" si="60"/>
        <v>0.46496168080605027</v>
      </c>
      <c r="AF219">
        <f t="shared" si="61"/>
        <v>0.91126870760203926</v>
      </c>
      <c r="AG219">
        <f t="shared" si="62"/>
        <v>1.2620721354560105</v>
      </c>
      <c r="AH219">
        <f t="shared" si="63"/>
        <v>1.5856838677149461</v>
      </c>
      <c r="AI219">
        <f t="shared" si="64"/>
        <v>2.0541772897669786</v>
      </c>
      <c r="AJ219">
        <f t="shared" si="65"/>
        <v>2.475938546480025</v>
      </c>
      <c r="AK219">
        <f t="shared" si="66"/>
        <v>2.7596940936289864</v>
      </c>
      <c r="AL219">
        <f t="shared" si="67"/>
        <v>2.9560908908069643</v>
      </c>
      <c r="AM219">
        <f t="shared" si="68"/>
        <v>3.1202594133229731</v>
      </c>
      <c r="AY219" s="77">
        <f t="shared" si="69"/>
        <v>238823.262678611</v>
      </c>
      <c r="BA219" s="77">
        <f t="shared" si="70"/>
        <v>239531.43000716507</v>
      </c>
    </row>
    <row r="220" spans="1:53">
      <c r="A220" s="46">
        <v>45181</v>
      </c>
      <c r="B220">
        <v>175.843658</v>
      </c>
      <c r="C220">
        <v>28.74061</v>
      </c>
      <c r="D220">
        <v>12.258853</v>
      </c>
      <c r="E220">
        <v>331.097961</v>
      </c>
      <c r="G220">
        <f t="shared" si="54"/>
        <v>-1.1854814803727631E-2</v>
      </c>
      <c r="H220">
        <f t="shared" si="55"/>
        <v>-3.1067190292760616E-3</v>
      </c>
      <c r="I220">
        <f t="shared" si="56"/>
        <v>1.526105256340049E-2</v>
      </c>
      <c r="J220">
        <f t="shared" si="57"/>
        <v>1.2930741062461504E-2</v>
      </c>
      <c r="P220" s="53">
        <f t="shared" si="58"/>
        <v>13230.2597928583</v>
      </c>
      <c r="R220" s="47">
        <v>45180</v>
      </c>
      <c r="S220">
        <v>5.2800130632484399E-2</v>
      </c>
      <c r="T220">
        <v>4.7560419215551403E-2</v>
      </c>
      <c r="U220">
        <v>4.3991424970506801E-2</v>
      </c>
      <c r="V220">
        <v>4.1926600960256202E-2</v>
      </c>
      <c r="W220">
        <v>4.0716390967518397E-2</v>
      </c>
      <c r="X220">
        <v>3.9957893247507398E-2</v>
      </c>
      <c r="Y220">
        <v>3.94573603445997E-2</v>
      </c>
      <c r="Z220">
        <v>3.9126873395749599E-2</v>
      </c>
      <c r="AA220">
        <v>3.8915464851593598E-2</v>
      </c>
      <c r="AB220">
        <v>3.87934986699855E-2</v>
      </c>
      <c r="AD220">
        <f t="shared" si="59"/>
        <v>0.26567398010303445</v>
      </c>
      <c r="AE220">
        <f t="shared" si="60"/>
        <v>1.2871022972389679</v>
      </c>
      <c r="AF220">
        <f t="shared" si="61"/>
        <v>1.0430856009129714</v>
      </c>
      <c r="AG220">
        <f t="shared" si="62"/>
        <v>0.51326203488098743</v>
      </c>
      <c r="AH220">
        <f t="shared" si="63"/>
        <v>-0.28121458595799231</v>
      </c>
      <c r="AI220">
        <f t="shared" si="64"/>
        <v>-0.93960947583897336</v>
      </c>
      <c r="AJ220">
        <f t="shared" si="65"/>
        <v>-1.5197257750840243</v>
      </c>
      <c r="AK220">
        <f t="shared" si="66"/>
        <v>-2.1063470297449927</v>
      </c>
      <c r="AL220">
        <f t="shared" si="67"/>
        <v>-2.6189325192899764</v>
      </c>
      <c r="AM220">
        <f t="shared" si="68"/>
        <v>-2.9734351382999789</v>
      </c>
      <c r="AY220" s="77">
        <f t="shared" si="69"/>
        <v>-213774.83432998889</v>
      </c>
      <c r="BA220" s="77">
        <f t="shared" si="70"/>
        <v>-200544.5745371306</v>
      </c>
    </row>
    <row r="221" spans="1:53">
      <c r="A221" s="46">
        <v>45182</v>
      </c>
      <c r="B221">
        <v>173.759064</v>
      </c>
      <c r="C221">
        <v>28.651320999999999</v>
      </c>
      <c r="D221">
        <v>12.445936</v>
      </c>
      <c r="E221">
        <v>335.37930299999999</v>
      </c>
      <c r="G221">
        <f t="shared" si="54"/>
        <v>8.7826324847146697E-3</v>
      </c>
      <c r="H221">
        <f t="shared" si="55"/>
        <v>1.108043150959781E-2</v>
      </c>
      <c r="I221">
        <f t="shared" si="56"/>
        <v>-1.5822835662983037E-3</v>
      </c>
      <c r="J221">
        <f t="shared" si="57"/>
        <v>7.8557143402495644E-3</v>
      </c>
      <c r="P221" s="53">
        <f t="shared" si="58"/>
        <v>26136.494768263739</v>
      </c>
      <c r="R221" s="47">
        <v>45181</v>
      </c>
      <c r="S221">
        <v>5.2826698030494702E-2</v>
      </c>
      <c r="T221">
        <v>4.76891294452753E-2</v>
      </c>
      <c r="U221">
        <v>4.4095733530598098E-2</v>
      </c>
      <c r="V221">
        <v>4.1977927163744301E-2</v>
      </c>
      <c r="W221">
        <v>4.0688269508922598E-2</v>
      </c>
      <c r="X221">
        <v>3.98639322999235E-2</v>
      </c>
      <c r="Y221">
        <v>3.9305387767091297E-2</v>
      </c>
      <c r="Z221">
        <v>3.89162386927751E-2</v>
      </c>
      <c r="AA221">
        <v>3.86535715996646E-2</v>
      </c>
      <c r="AB221">
        <v>3.8496155156155502E-2</v>
      </c>
      <c r="AD221">
        <f t="shared" si="59"/>
        <v>-0.4004382946769941</v>
      </c>
      <c r="AE221">
        <f t="shared" si="60"/>
        <v>-1.190854538399011</v>
      </c>
      <c r="AF221">
        <f t="shared" si="61"/>
        <v>-1.7100890881979747</v>
      </c>
      <c r="AG221">
        <f t="shared" si="62"/>
        <v>-1.8597037599880211</v>
      </c>
      <c r="AH221">
        <f t="shared" si="63"/>
        <v>-1.7200917282889776</v>
      </c>
      <c r="AI221">
        <f t="shared" si="64"/>
        <v>-1.6270424089560169</v>
      </c>
      <c r="AJ221">
        <f t="shared" si="65"/>
        <v>-1.5054501818469874</v>
      </c>
      <c r="AK221">
        <f t="shared" si="66"/>
        <v>-1.2821617668080236</v>
      </c>
      <c r="AL221">
        <f t="shared" si="67"/>
        <v>-1.0556218822090069</v>
      </c>
      <c r="AM221">
        <f t="shared" si="68"/>
        <v>-0.92125044191801453</v>
      </c>
      <c r="AY221" s="77">
        <f t="shared" si="69"/>
        <v>-82406.577544989152</v>
      </c>
      <c r="BA221" s="77">
        <f t="shared" si="70"/>
        <v>-56270.082776725409</v>
      </c>
    </row>
    <row r="222" spans="1:53">
      <c r="A222" s="46">
        <v>45183</v>
      </c>
      <c r="B222">
        <v>175.28512599999999</v>
      </c>
      <c r="C222">
        <v>28.968789999999998</v>
      </c>
      <c r="D222">
        <v>12.426242999999999</v>
      </c>
      <c r="E222">
        <v>338.01394699999997</v>
      </c>
      <c r="G222">
        <f t="shared" si="54"/>
        <v>-4.1540889213840249E-3</v>
      </c>
      <c r="H222">
        <f t="shared" si="55"/>
        <v>-1.2328820085340086E-2</v>
      </c>
      <c r="I222">
        <f t="shared" si="56"/>
        <v>-7.9243581507293381E-4</v>
      </c>
      <c r="J222">
        <f t="shared" si="57"/>
        <v>-2.5036925473373994E-2</v>
      </c>
      <c r="P222" s="53">
        <f t="shared" si="58"/>
        <v>-42312.270295171038</v>
      </c>
      <c r="R222" s="47">
        <v>45182</v>
      </c>
      <c r="S222">
        <v>5.2786654201027003E-2</v>
      </c>
      <c r="T222">
        <v>4.7570043991435398E-2</v>
      </c>
      <c r="U222">
        <v>4.3924724621778301E-2</v>
      </c>
      <c r="V222">
        <v>4.1791956787745499E-2</v>
      </c>
      <c r="W222">
        <v>4.05162603360937E-2</v>
      </c>
      <c r="X222">
        <v>3.9701228059027899E-2</v>
      </c>
      <c r="Y222">
        <v>3.9154842748906599E-2</v>
      </c>
      <c r="Z222">
        <v>3.8788022516094298E-2</v>
      </c>
      <c r="AA222">
        <v>3.85480094114437E-2</v>
      </c>
      <c r="AB222">
        <v>3.8404030111963701E-2</v>
      </c>
      <c r="AD222">
        <f t="shared" si="59"/>
        <v>0.32818589702096612</v>
      </c>
      <c r="AE222">
        <f t="shared" si="60"/>
        <v>2.2155196942939828</v>
      </c>
      <c r="AF222">
        <f t="shared" si="61"/>
        <v>2.6362772432459574</v>
      </c>
      <c r="AG222">
        <f t="shared" si="62"/>
        <v>2.6913382969630248</v>
      </c>
      <c r="AH222">
        <f t="shared" si="63"/>
        <v>2.9637725488400326</v>
      </c>
      <c r="AI222">
        <f t="shared" si="64"/>
        <v>3.1715019707580225</v>
      </c>
      <c r="AJ222">
        <f t="shared" si="65"/>
        <v>3.3791076816060137</v>
      </c>
      <c r="AK222">
        <f t="shared" si="66"/>
        <v>3.6862718430190347</v>
      </c>
      <c r="AL222">
        <f t="shared" si="67"/>
        <v>3.9818082864939708</v>
      </c>
      <c r="AM222">
        <f t="shared" si="68"/>
        <v>4.1559677531610024</v>
      </c>
      <c r="AY222" s="77">
        <f t="shared" si="69"/>
        <v>324657.90240295819</v>
      </c>
      <c r="BA222" s="77">
        <f t="shared" si="70"/>
        <v>282345.63210778718</v>
      </c>
    </row>
    <row r="223" spans="1:53">
      <c r="A223" s="46">
        <v>45184</v>
      </c>
      <c r="B223">
        <v>174.55697599999999</v>
      </c>
      <c r="C223">
        <v>28.611639</v>
      </c>
      <c r="D223">
        <v>12.416396000000001</v>
      </c>
      <c r="E223">
        <v>329.55111699999998</v>
      </c>
      <c r="G223">
        <f t="shared" si="54"/>
        <v>1.6913457529191156E-2</v>
      </c>
      <c r="H223">
        <f t="shared" si="55"/>
        <v>-2.7738711508278335E-3</v>
      </c>
      <c r="I223">
        <f t="shared" si="56"/>
        <v>-2.1411527145236087E-2</v>
      </c>
      <c r="J223">
        <f t="shared" si="57"/>
        <v>-3.5128207439818482E-3</v>
      </c>
      <c r="P223" s="53">
        <f t="shared" si="58"/>
        <v>-10784.761510854612</v>
      </c>
      <c r="R223" s="47">
        <v>45183</v>
      </c>
      <c r="S223">
        <v>5.28194727907291E-2</v>
      </c>
      <c r="T223">
        <v>4.7791595960864797E-2</v>
      </c>
      <c r="U223">
        <v>4.4188352346102897E-2</v>
      </c>
      <c r="V223">
        <v>4.2061090617441801E-2</v>
      </c>
      <c r="W223">
        <v>4.0812637590977703E-2</v>
      </c>
      <c r="X223">
        <v>4.0018378256103701E-2</v>
      </c>
      <c r="Y223">
        <v>3.94927535170672E-2</v>
      </c>
      <c r="Z223">
        <v>3.9156649700396201E-2</v>
      </c>
      <c r="AA223">
        <v>3.8946190240093097E-2</v>
      </c>
      <c r="AB223">
        <v>3.8819626887279801E-2</v>
      </c>
      <c r="AD223">
        <f t="shared" si="59"/>
        <v>0.82135787802299631</v>
      </c>
      <c r="AE223">
        <f t="shared" si="60"/>
        <v>2.2678425662030213</v>
      </c>
      <c r="AF223">
        <f t="shared" si="61"/>
        <v>2.6408301423640204</v>
      </c>
      <c r="AG223">
        <f t="shared" si="62"/>
        <v>2.5517716454959842</v>
      </c>
      <c r="AH223">
        <f t="shared" si="63"/>
        <v>2.505138105107982</v>
      </c>
      <c r="AI223">
        <f t="shared" si="64"/>
        <v>2.8008886711999859</v>
      </c>
      <c r="AJ223">
        <f t="shared" si="65"/>
        <v>3.0546878319159809</v>
      </c>
      <c r="AK223">
        <f t="shared" si="66"/>
        <v>3.0033979687110053</v>
      </c>
      <c r="AL223">
        <f t="shared" si="67"/>
        <v>2.7887158676370012</v>
      </c>
      <c r="AM223">
        <f t="shared" si="68"/>
        <v>2.5678315875089783</v>
      </c>
      <c r="AY223" s="77">
        <f t="shared" si="69"/>
        <v>211303.38529394174</v>
      </c>
      <c r="BA223" s="77">
        <f t="shared" si="70"/>
        <v>200518.62378308713</v>
      </c>
    </row>
    <row r="224" spans="1:53">
      <c r="A224" s="46">
        <v>45187</v>
      </c>
      <c r="B224">
        <v>177.50933800000001</v>
      </c>
      <c r="C224">
        <v>28.532274000000001</v>
      </c>
      <c r="D224">
        <v>12.150542</v>
      </c>
      <c r="E224">
        <v>328.393463</v>
      </c>
      <c r="G224">
        <f t="shared" si="54"/>
        <v>6.1808184986864578E-3</v>
      </c>
      <c r="H224">
        <f t="shared" si="55"/>
        <v>-3.8248265805943538E-3</v>
      </c>
      <c r="I224">
        <f t="shared" si="56"/>
        <v>1.7828258196218805E-2</v>
      </c>
      <c r="J224">
        <f t="shared" si="57"/>
        <v>-1.2460053140582739E-3</v>
      </c>
      <c r="P224" s="53">
        <f t="shared" si="58"/>
        <v>18938.244800252636</v>
      </c>
      <c r="R224" s="47">
        <v>45184</v>
      </c>
      <c r="S224">
        <v>5.2901608578531399E-2</v>
      </c>
      <c r="T224">
        <v>4.8018380217485099E-2</v>
      </c>
      <c r="U224">
        <v>4.4452435360339299E-2</v>
      </c>
      <c r="V224">
        <v>4.23162677819914E-2</v>
      </c>
      <c r="W224">
        <v>4.1063151401488501E-2</v>
      </c>
      <c r="X224">
        <v>4.02984671232237E-2</v>
      </c>
      <c r="Y224">
        <v>3.9798222300258798E-2</v>
      </c>
      <c r="Z224">
        <v>3.9456989497267302E-2</v>
      </c>
      <c r="AA224">
        <v>3.9225061826856797E-2</v>
      </c>
      <c r="AB224">
        <v>3.9076410046030699E-2</v>
      </c>
      <c r="AD224">
        <f t="shared" si="59"/>
        <v>1.1888378756400031</v>
      </c>
      <c r="AE224">
        <f t="shared" si="60"/>
        <v>2.5280878313010264</v>
      </c>
      <c r="AF224">
        <f t="shared" si="61"/>
        <v>1.9524514426449979</v>
      </c>
      <c r="AG224">
        <f t="shared" si="62"/>
        <v>1.408211743995011</v>
      </c>
      <c r="AH224">
        <f t="shared" si="63"/>
        <v>0.74089874704599823</v>
      </c>
      <c r="AI224">
        <f t="shared" si="64"/>
        <v>0.1490999025360179</v>
      </c>
      <c r="AJ224">
        <f t="shared" si="65"/>
        <v>-0.43481848448399807</v>
      </c>
      <c r="AK224">
        <f t="shared" si="66"/>
        <v>-0.79303735669701558</v>
      </c>
      <c r="AL224">
        <f t="shared" si="67"/>
        <v>-0.9495732931519979</v>
      </c>
      <c r="AM224">
        <f t="shared" si="68"/>
        <v>-0.96656822989898972</v>
      </c>
      <c r="AY224" s="77">
        <f t="shared" si="69"/>
        <v>-62015.66664208952</v>
      </c>
      <c r="BA224" s="77">
        <f t="shared" si="70"/>
        <v>-43077.421841836884</v>
      </c>
    </row>
    <row r="225" spans="1:53">
      <c r="A225" s="46">
        <v>45188</v>
      </c>
      <c r="B225">
        <v>178.60649100000001</v>
      </c>
      <c r="C225">
        <v>28.423143</v>
      </c>
      <c r="D225">
        <v>12.367165</v>
      </c>
      <c r="E225">
        <v>327.984283</v>
      </c>
      <c r="G225">
        <f t="shared" si="54"/>
        <v>-1.9992218535887396E-2</v>
      </c>
      <c r="H225">
        <f t="shared" si="55"/>
        <v>-3.4903951332898586E-3</v>
      </c>
      <c r="I225">
        <f t="shared" si="56"/>
        <v>-1.5923617094135922E-2</v>
      </c>
      <c r="J225">
        <f t="shared" si="57"/>
        <v>-2.397679830286259E-2</v>
      </c>
      <c r="P225" s="53">
        <f t="shared" si="58"/>
        <v>-63383.029066175768</v>
      </c>
      <c r="R225" s="47">
        <v>45187</v>
      </c>
      <c r="S225">
        <v>5.3020492366095399E-2</v>
      </c>
      <c r="T225">
        <v>4.8271189000615201E-2</v>
      </c>
      <c r="U225">
        <v>4.4647680504603798E-2</v>
      </c>
      <c r="V225">
        <v>4.2457088956390901E-2</v>
      </c>
      <c r="W225">
        <v>4.1137241276193101E-2</v>
      </c>
      <c r="X225">
        <v>4.0313377113477301E-2</v>
      </c>
      <c r="Y225">
        <v>3.9754740451810398E-2</v>
      </c>
      <c r="Z225">
        <v>3.93776857615976E-2</v>
      </c>
      <c r="AA225">
        <v>3.9130104497541597E-2</v>
      </c>
      <c r="AB225">
        <v>3.89797532230408E-2</v>
      </c>
      <c r="AD225">
        <f t="shared" si="59"/>
        <v>1.74662575151599</v>
      </c>
      <c r="AE225">
        <f t="shared" si="60"/>
        <v>4.8122924423300155</v>
      </c>
      <c r="AF225">
        <f t="shared" si="61"/>
        <v>5.9598257951660321</v>
      </c>
      <c r="AG225">
        <f t="shared" si="62"/>
        <v>6.2238425793709888</v>
      </c>
      <c r="AH225">
        <f t="shared" si="63"/>
        <v>6.202103765306985</v>
      </c>
      <c r="AI225">
        <f t="shared" si="64"/>
        <v>6.1716408256049657</v>
      </c>
      <c r="AJ225">
        <f t="shared" si="65"/>
        <v>6.1294567535750275</v>
      </c>
      <c r="AK225">
        <f t="shared" si="66"/>
        <v>5.9144442448479797</v>
      </c>
      <c r="AL225">
        <f t="shared" si="67"/>
        <v>5.5814220338290532</v>
      </c>
      <c r="AM225">
        <f t="shared" si="68"/>
        <v>5.2365738435959654</v>
      </c>
      <c r="AY225" s="77">
        <f t="shared" si="69"/>
        <v>434900.12877764204</v>
      </c>
      <c r="BA225" s="77">
        <f t="shared" si="70"/>
        <v>371517.09971146629</v>
      </c>
    </row>
    <row r="226" spans="1:53">
      <c r="A226" s="46">
        <v>45189</v>
      </c>
      <c r="B226">
        <v>175.035751</v>
      </c>
      <c r="C226">
        <v>28.323934999999999</v>
      </c>
      <c r="D226">
        <v>12.170235</v>
      </c>
      <c r="E226">
        <v>320.12027</v>
      </c>
      <c r="G226">
        <f t="shared" si="54"/>
        <v>-8.8893496963372565E-3</v>
      </c>
      <c r="H226">
        <f t="shared" si="55"/>
        <v>-1.7513138622864299E-2</v>
      </c>
      <c r="I226">
        <f t="shared" si="56"/>
        <v>-1.2945025301483448E-2</v>
      </c>
      <c r="J226">
        <f t="shared" si="57"/>
        <v>-3.8656971019047637E-3</v>
      </c>
      <c r="P226" s="53">
        <f t="shared" si="58"/>
        <v>-43213.210722589763</v>
      </c>
      <c r="R226" s="47">
        <v>45188</v>
      </c>
      <c r="S226">
        <v>5.3195154941246998E-2</v>
      </c>
      <c r="T226">
        <v>4.8752418244848203E-2</v>
      </c>
      <c r="U226">
        <v>4.5243663084120402E-2</v>
      </c>
      <c r="V226">
        <v>4.3079473214328E-2</v>
      </c>
      <c r="W226">
        <v>4.17574516527238E-2</v>
      </c>
      <c r="X226">
        <v>4.0930541196037798E-2</v>
      </c>
      <c r="Y226">
        <v>4.0367686127167901E-2</v>
      </c>
      <c r="Z226">
        <v>3.9969130186082398E-2</v>
      </c>
      <c r="AA226">
        <v>3.9688246700924502E-2</v>
      </c>
      <c r="AB226">
        <v>3.9503410607400397E-2</v>
      </c>
      <c r="AD226">
        <f t="shared" si="59"/>
        <v>1.5699816599340499</v>
      </c>
      <c r="AE226">
        <f t="shared" si="60"/>
        <v>0.88002439937298615</v>
      </c>
      <c r="AF226">
        <f t="shared" si="61"/>
        <v>-2.0441806750023939E-2</v>
      </c>
      <c r="AG226">
        <f t="shared" si="62"/>
        <v>-0.77447842474896722</v>
      </c>
      <c r="AH226">
        <f t="shared" si="63"/>
        <v>-1.2735749520329658</v>
      </c>
      <c r="AI226">
        <f t="shared" si="64"/>
        <v>-1.602573070108998</v>
      </c>
      <c r="AJ226">
        <f t="shared" si="65"/>
        <v>-1.8919649848479769</v>
      </c>
      <c r="AK226">
        <f t="shared" si="66"/>
        <v>-1.9679895696049499</v>
      </c>
      <c r="AL226">
        <f t="shared" si="67"/>
        <v>-1.8966580854530568</v>
      </c>
      <c r="AM226">
        <f t="shared" si="68"/>
        <v>-1.7972737778629981</v>
      </c>
      <c r="AY226" s="77">
        <f t="shared" si="69"/>
        <v>-139231.33833571148</v>
      </c>
      <c r="BA226" s="77">
        <f t="shared" si="70"/>
        <v>-182444.54905830126</v>
      </c>
    </row>
    <row r="227" spans="1:53">
      <c r="A227" s="46">
        <v>45190</v>
      </c>
      <c r="B227">
        <v>173.47979699999999</v>
      </c>
      <c r="C227">
        <v>27.827894000000001</v>
      </c>
      <c r="D227">
        <v>12.012691</v>
      </c>
      <c r="E227">
        <v>318.88278200000002</v>
      </c>
      <c r="G227">
        <f t="shared" si="54"/>
        <v>4.9444258918518447E-3</v>
      </c>
      <c r="H227">
        <f t="shared" si="55"/>
        <v>-1.4616736717482204E-2</v>
      </c>
      <c r="I227">
        <f t="shared" si="56"/>
        <v>1.8852561844802329E-2</v>
      </c>
      <c r="J227">
        <f t="shared" si="57"/>
        <v>-7.8865750738464913E-3</v>
      </c>
      <c r="P227" s="53">
        <f t="shared" si="58"/>
        <v>1293.6759453254808</v>
      </c>
      <c r="R227" s="47">
        <v>45189</v>
      </c>
      <c r="S227">
        <v>5.3352153107240403E-2</v>
      </c>
      <c r="T227">
        <v>4.8840420684785502E-2</v>
      </c>
      <c r="U227">
        <v>4.5241618903445399E-2</v>
      </c>
      <c r="V227">
        <v>4.3002025371853103E-2</v>
      </c>
      <c r="W227">
        <v>4.1630094157520503E-2</v>
      </c>
      <c r="X227">
        <v>4.0770283889026898E-2</v>
      </c>
      <c r="Y227">
        <v>4.0178489628683103E-2</v>
      </c>
      <c r="Z227">
        <v>3.9772331229121903E-2</v>
      </c>
      <c r="AA227">
        <v>3.9498580892379197E-2</v>
      </c>
      <c r="AB227">
        <v>3.9323683229614097E-2</v>
      </c>
      <c r="AD227">
        <f t="shared" si="59"/>
        <v>-0.22840345038202536</v>
      </c>
      <c r="AE227">
        <f t="shared" si="60"/>
        <v>3.1585283390779537</v>
      </c>
      <c r="AF227">
        <f t="shared" si="61"/>
        <v>5.6353903409359782</v>
      </c>
      <c r="AG227">
        <f t="shared" si="62"/>
        <v>7.8998405439510009</v>
      </c>
      <c r="AH227">
        <f t="shared" si="63"/>
        <v>9.8142144311719886</v>
      </c>
      <c r="AI227">
        <f t="shared" si="64"/>
        <v>11.03324994574599</v>
      </c>
      <c r="AJ227">
        <f t="shared" si="65"/>
        <v>11.896265313825968</v>
      </c>
      <c r="AK227">
        <f t="shared" si="66"/>
        <v>12.426140940246938</v>
      </c>
      <c r="AL227">
        <f t="shared" si="67"/>
        <v>12.733540643815044</v>
      </c>
      <c r="AM227">
        <f t="shared" si="68"/>
        <v>12.929911307276026</v>
      </c>
      <c r="AY227" s="77">
        <f t="shared" si="69"/>
        <v>1012627.8832656799</v>
      </c>
      <c r="BA227" s="77">
        <f t="shared" si="70"/>
        <v>1013921.5592110055</v>
      </c>
    </row>
    <row r="228" spans="1:53">
      <c r="A228" s="46">
        <v>45191</v>
      </c>
      <c r="B228">
        <v>174.33755500000001</v>
      </c>
      <c r="C228">
        <v>27.421140999999999</v>
      </c>
      <c r="D228">
        <v>12.239160999999999</v>
      </c>
      <c r="E228">
        <v>316.36788899999999</v>
      </c>
      <c r="G228">
        <f t="shared" si="54"/>
        <v>7.3803203216884494E-3</v>
      </c>
      <c r="H228">
        <f t="shared" si="55"/>
        <v>-1.4471680810073106E-3</v>
      </c>
      <c r="I228">
        <f t="shared" si="56"/>
        <v>1.2067493842102373E-2</v>
      </c>
      <c r="J228">
        <f t="shared" si="57"/>
        <v>1.6718858594400032E-3</v>
      </c>
      <c r="P228" s="53">
        <f t="shared" si="58"/>
        <v>19672.531942223515</v>
      </c>
      <c r="R228" s="47">
        <v>45190</v>
      </c>
      <c r="S228">
        <v>5.3329312762202201E-2</v>
      </c>
      <c r="T228">
        <v>4.9156273518693297E-2</v>
      </c>
      <c r="U228">
        <v>4.5805157937538997E-2</v>
      </c>
      <c r="V228">
        <v>4.3792009426248203E-2</v>
      </c>
      <c r="W228">
        <v>4.2611515600637702E-2</v>
      </c>
      <c r="X228">
        <v>4.1873608883601497E-2</v>
      </c>
      <c r="Y228">
        <v>4.13681161600657E-2</v>
      </c>
      <c r="Z228">
        <v>4.1014945323146597E-2</v>
      </c>
      <c r="AA228">
        <v>4.0771934956760701E-2</v>
      </c>
      <c r="AB228">
        <v>4.0616674360341699E-2</v>
      </c>
      <c r="AD228">
        <f t="shared" si="59"/>
        <v>-1.2945893493639811</v>
      </c>
      <c r="AE228">
        <f t="shared" si="60"/>
        <v>-2.6427629253549663</v>
      </c>
      <c r="AF228">
        <f t="shared" si="61"/>
        <v>-3.6112929446120017</v>
      </c>
      <c r="AG228">
        <f t="shared" si="62"/>
        <v>-3.8381276314550239</v>
      </c>
      <c r="AH228">
        <f t="shared" si="63"/>
        <v>-4.0326390923479947</v>
      </c>
      <c r="AI228">
        <f t="shared" si="64"/>
        <v>-4.0758681297389803</v>
      </c>
      <c r="AJ228">
        <f t="shared" si="65"/>
        <v>-3.9794477555710195</v>
      </c>
      <c r="AK228">
        <f t="shared" si="66"/>
        <v>-3.7878953876199772</v>
      </c>
      <c r="AL228">
        <f t="shared" si="67"/>
        <v>-3.5985557810730429</v>
      </c>
      <c r="AM228">
        <f t="shared" si="68"/>
        <v>-3.5055625305229627</v>
      </c>
      <c r="AY228" s="77">
        <f t="shared" si="69"/>
        <v>-288535.24939106888</v>
      </c>
      <c r="BA228" s="77">
        <f t="shared" si="70"/>
        <v>-268862.71744884539</v>
      </c>
    </row>
    <row r="229" spans="1:53">
      <c r="A229" s="46">
        <v>45194</v>
      </c>
      <c r="B229">
        <v>175.624222</v>
      </c>
      <c r="C229">
        <v>27.381457999999999</v>
      </c>
      <c r="D229">
        <v>12.386856999999999</v>
      </c>
      <c r="E229">
        <v>316.89681999999999</v>
      </c>
      <c r="G229">
        <f t="shared" si="54"/>
        <v>-2.339841824324207E-2</v>
      </c>
      <c r="H229">
        <f t="shared" si="55"/>
        <v>-1.5579703608186168E-2</v>
      </c>
      <c r="I229">
        <f t="shared" si="56"/>
        <v>-1.1923605802505066E-2</v>
      </c>
      <c r="J229">
        <f t="shared" si="57"/>
        <v>-1.7005752850407285E-2</v>
      </c>
      <c r="P229" s="53">
        <f t="shared" si="58"/>
        <v>-67907.480504340594</v>
      </c>
      <c r="R229" s="47">
        <v>45191</v>
      </c>
      <c r="S229">
        <v>5.3199853827265803E-2</v>
      </c>
      <c r="T229">
        <v>4.88919972261578E-2</v>
      </c>
      <c r="U229">
        <v>4.5444028643077797E-2</v>
      </c>
      <c r="V229">
        <v>4.3408196663102701E-2</v>
      </c>
      <c r="W229">
        <v>4.2208251691402902E-2</v>
      </c>
      <c r="X229">
        <v>4.1466022070627599E-2</v>
      </c>
      <c r="Y229">
        <v>4.0970171384508598E-2</v>
      </c>
      <c r="Z229">
        <v>4.0636155784384599E-2</v>
      </c>
      <c r="AA229">
        <v>4.0412079378653397E-2</v>
      </c>
      <c r="AB229">
        <v>4.0266118107289403E-2</v>
      </c>
      <c r="AD229">
        <f t="shared" si="59"/>
        <v>-0.47571438661506149</v>
      </c>
      <c r="AE229">
        <f t="shared" si="60"/>
        <v>-0.23549928296701106</v>
      </c>
      <c r="AF229">
        <f t="shared" si="61"/>
        <v>1.1161057525590352</v>
      </c>
      <c r="AG229">
        <f t="shared" si="62"/>
        <v>2.6055964312549778</v>
      </c>
      <c r="AH229">
        <f t="shared" si="63"/>
        <v>4.2864340666749765</v>
      </c>
      <c r="AI229">
        <f t="shared" si="64"/>
        <v>6.0609981185429787</v>
      </c>
      <c r="AJ229">
        <f t="shared" si="65"/>
        <v>7.6237679697920004</v>
      </c>
      <c r="AK229">
        <f t="shared" si="66"/>
        <v>8.6974520977459857</v>
      </c>
      <c r="AL229">
        <f t="shared" si="67"/>
        <v>9.436091357588051</v>
      </c>
      <c r="AM229">
        <f t="shared" si="68"/>
        <v>10.069120535641934</v>
      </c>
      <c r="AY229" s="77">
        <f t="shared" si="69"/>
        <v>760164.40733306925</v>
      </c>
      <c r="BA229" s="77">
        <f t="shared" si="70"/>
        <v>692256.92682872864</v>
      </c>
    </row>
    <row r="230" spans="1:53">
      <c r="A230" s="46">
        <v>45195</v>
      </c>
      <c r="B230">
        <v>171.514893</v>
      </c>
      <c r="C230">
        <v>26.954863</v>
      </c>
      <c r="D230">
        <v>12.239160999999999</v>
      </c>
      <c r="E230">
        <v>311.50775099999998</v>
      </c>
      <c r="G230">
        <f t="shared" si="54"/>
        <v>-8.8975480397495144E-3</v>
      </c>
      <c r="H230">
        <f t="shared" si="55"/>
        <v>3.680523251036405E-3</v>
      </c>
      <c r="I230">
        <f t="shared" si="56"/>
        <v>-3.2180310398726153E-3</v>
      </c>
      <c r="J230">
        <f t="shared" si="57"/>
        <v>2.0823944120735849E-3</v>
      </c>
      <c r="P230" s="53">
        <f t="shared" si="58"/>
        <v>-6352.6614165121391</v>
      </c>
      <c r="R230" s="47">
        <v>45194</v>
      </c>
      <c r="S230">
        <v>5.3152282388604297E-2</v>
      </c>
      <c r="T230">
        <v>4.8868447297861099E-2</v>
      </c>
      <c r="U230">
        <v>4.55556392183337E-2</v>
      </c>
      <c r="V230">
        <v>4.3668756306228199E-2</v>
      </c>
      <c r="W230">
        <v>4.26368950980704E-2</v>
      </c>
      <c r="X230">
        <v>4.2072121882481897E-2</v>
      </c>
      <c r="Y230">
        <v>4.1732548181487798E-2</v>
      </c>
      <c r="Z230">
        <v>4.1505900994159198E-2</v>
      </c>
      <c r="AA230">
        <v>4.1355688514412202E-2</v>
      </c>
      <c r="AB230">
        <v>4.1273030160853597E-2</v>
      </c>
      <c r="AD230">
        <f t="shared" si="59"/>
        <v>-0.52092304943698875</v>
      </c>
      <c r="AE230">
        <f t="shared" si="60"/>
        <v>-0.69146090264302074</v>
      </c>
      <c r="AF230">
        <f t="shared" si="61"/>
        <v>-0.51644470977801893</v>
      </c>
      <c r="AG230">
        <f t="shared" si="62"/>
        <v>-8.6199822584981378E-2</v>
      </c>
      <c r="AH230">
        <f t="shared" si="63"/>
        <v>0.1630506636939727</v>
      </c>
      <c r="AI230">
        <f t="shared" si="64"/>
        <v>0.20663656302703781</v>
      </c>
      <c r="AJ230">
        <f t="shared" si="65"/>
        <v>0.40654272437400107</v>
      </c>
      <c r="AK230">
        <f t="shared" si="66"/>
        <v>0.73943975050699828</v>
      </c>
      <c r="AL230">
        <f t="shared" si="67"/>
        <v>1.1047807667589893</v>
      </c>
      <c r="AM230">
        <f t="shared" si="68"/>
        <v>1.3988369022610581</v>
      </c>
      <c r="AY230" s="77">
        <f t="shared" si="69"/>
        <v>98545.185019439785</v>
      </c>
      <c r="BA230" s="77">
        <f t="shared" si="70"/>
        <v>92192.523602927642</v>
      </c>
    </row>
    <row r="231" spans="1:53">
      <c r="A231" s="46">
        <v>45196</v>
      </c>
      <c r="B231">
        <v>169.988831</v>
      </c>
      <c r="C231">
        <v>27.054071</v>
      </c>
      <c r="D231">
        <v>12.199775000000001</v>
      </c>
      <c r="E231">
        <v>312.15643299999999</v>
      </c>
      <c r="G231">
        <f t="shared" si="54"/>
        <v>1.5257061212450296E-3</v>
      </c>
      <c r="H231">
        <f t="shared" si="55"/>
        <v>1.0634369962287726E-2</v>
      </c>
      <c r="I231">
        <f t="shared" si="56"/>
        <v>1.3720744849802458E-2</v>
      </c>
      <c r="J231">
        <f t="shared" si="57"/>
        <v>2.7175381005202226E-3</v>
      </c>
      <c r="P231" s="53">
        <f t="shared" si="58"/>
        <v>28598.359033855435</v>
      </c>
      <c r="R231" s="47">
        <v>45195</v>
      </c>
      <c r="S231">
        <v>5.3100190083660598E-2</v>
      </c>
      <c r="T231">
        <v>4.8799301207596797E-2</v>
      </c>
      <c r="U231">
        <v>4.5503994747355898E-2</v>
      </c>
      <c r="V231">
        <v>4.36601363239697E-2</v>
      </c>
      <c r="W231">
        <v>4.2653200164439797E-2</v>
      </c>
      <c r="X231">
        <v>4.2092785538784601E-2</v>
      </c>
      <c r="Y231">
        <v>4.1773202453925198E-2</v>
      </c>
      <c r="Z231">
        <v>4.1579844969209898E-2</v>
      </c>
      <c r="AA231">
        <v>4.1466166591088101E-2</v>
      </c>
      <c r="AB231">
        <v>4.1412913851079702E-2</v>
      </c>
      <c r="AD231">
        <f t="shared" si="59"/>
        <v>3.0248364000820538</v>
      </c>
      <c r="AE231">
        <f t="shared" si="60"/>
        <v>4.8177548932320375</v>
      </c>
      <c r="AF231">
        <f t="shared" si="61"/>
        <v>5.9713867496160447</v>
      </c>
      <c r="AG231">
        <f t="shared" si="62"/>
        <v>6.5279551044020163</v>
      </c>
      <c r="AH231">
        <f t="shared" si="63"/>
        <v>7.1208438760070329</v>
      </c>
      <c r="AI231">
        <f t="shared" si="64"/>
        <v>7.193415862421018</v>
      </c>
      <c r="AJ231">
        <f t="shared" si="65"/>
        <v>6.81984450134801</v>
      </c>
      <c r="AK231">
        <f t="shared" si="66"/>
        <v>6.4371691188840066</v>
      </c>
      <c r="AL231">
        <f t="shared" si="67"/>
        <v>6.1283658165010166</v>
      </c>
      <c r="AM231">
        <f t="shared" si="68"/>
        <v>5.8715277742039937</v>
      </c>
      <c r="AY231" s="77">
        <f t="shared" si="69"/>
        <v>486107.55774308101</v>
      </c>
      <c r="BA231" s="77">
        <f t="shared" si="70"/>
        <v>514705.91677693644</v>
      </c>
    </row>
    <row r="232" spans="1:53">
      <c r="A232" s="46">
        <v>45197</v>
      </c>
      <c r="B232">
        <v>170.24818400000001</v>
      </c>
      <c r="C232">
        <v>27.341774000000001</v>
      </c>
      <c r="D232">
        <v>12.367165</v>
      </c>
      <c r="E232">
        <v>313.00473</v>
      </c>
      <c r="G232">
        <f t="shared" si="54"/>
        <v>3.0464113496799783E-3</v>
      </c>
      <c r="H232">
        <f t="shared" si="55"/>
        <v>-6.5311782622444747E-3</v>
      </c>
      <c r="I232">
        <f t="shared" si="56"/>
        <v>-1.1146531965895101E-2</v>
      </c>
      <c r="J232">
        <f t="shared" si="57"/>
        <v>6.7274159083794416E-3</v>
      </c>
      <c r="P232" s="53">
        <f t="shared" si="58"/>
        <v>-7903.8829700801562</v>
      </c>
      <c r="R232" s="47">
        <v>45196</v>
      </c>
      <c r="S232">
        <v>5.3402673723668803E-2</v>
      </c>
      <c r="T232">
        <v>4.9281076696920001E-2</v>
      </c>
      <c r="U232">
        <v>4.6101133422317503E-2</v>
      </c>
      <c r="V232">
        <v>4.4312931834409902E-2</v>
      </c>
      <c r="W232">
        <v>4.3365284552040501E-2</v>
      </c>
      <c r="X232">
        <v>4.2812127125026703E-2</v>
      </c>
      <c r="Y232">
        <v>4.2455186904059999E-2</v>
      </c>
      <c r="Z232">
        <v>4.2223561881098298E-2</v>
      </c>
      <c r="AA232">
        <v>4.2079003172738202E-2</v>
      </c>
      <c r="AB232">
        <v>4.2000066628500102E-2</v>
      </c>
      <c r="AD232">
        <f t="shared" si="59"/>
        <v>-3.8442508156490138</v>
      </c>
      <c r="AE232">
        <f t="shared" si="60"/>
        <v>-6.5879421246269745</v>
      </c>
      <c r="AF232">
        <f t="shared" si="61"/>
        <v>-6.2754529270890593</v>
      </c>
      <c r="AG232">
        <f t="shared" si="62"/>
        <v>-5.657604193461049</v>
      </c>
      <c r="AH232">
        <f t="shared" si="63"/>
        <v>-5.0461299560369817</v>
      </c>
      <c r="AI232">
        <f t="shared" si="64"/>
        <v>-4.2014907817049947</v>
      </c>
      <c r="AJ232">
        <f t="shared" si="65"/>
        <v>-3.3990895290189616</v>
      </c>
      <c r="AK232">
        <f t="shared" si="66"/>
        <v>-2.7087624042539811</v>
      </c>
      <c r="AL232">
        <f t="shared" si="67"/>
        <v>-2.1458366095010453</v>
      </c>
      <c r="AM232">
        <f t="shared" si="68"/>
        <v>-1.7136854149680385</v>
      </c>
      <c r="AY232" s="77">
        <f t="shared" si="69"/>
        <v>-172273.43523850915</v>
      </c>
      <c r="BA232" s="77">
        <f t="shared" si="70"/>
        <v>-180177.31820858931</v>
      </c>
    </row>
    <row r="233" spans="1:53">
      <c r="A233" s="46">
        <v>45198</v>
      </c>
      <c r="B233">
        <v>170.76683</v>
      </c>
      <c r="C233">
        <v>27.1632</v>
      </c>
      <c r="D233">
        <v>12.229314</v>
      </c>
      <c r="E233">
        <v>315.11044299999998</v>
      </c>
      <c r="G233">
        <f t="shared" si="54"/>
        <v>1.4835621180061764E-2</v>
      </c>
      <c r="H233">
        <f t="shared" si="55"/>
        <v>-2.4835623196088785E-2</v>
      </c>
      <c r="I233">
        <f t="shared" si="56"/>
        <v>-8.8566701288396166E-3</v>
      </c>
      <c r="J233">
        <f t="shared" si="57"/>
        <v>1.9160647113177554E-2</v>
      </c>
      <c r="P233" s="53">
        <f t="shared" si="58"/>
        <v>303.97496831091848</v>
      </c>
      <c r="R233" s="47">
        <v>45197</v>
      </c>
      <c r="S233">
        <v>5.3018248642103902E-2</v>
      </c>
      <c r="T233">
        <v>4.8622282484457303E-2</v>
      </c>
      <c r="U233">
        <v>4.5473588129608597E-2</v>
      </c>
      <c r="V233">
        <v>4.3747171415063797E-2</v>
      </c>
      <c r="W233">
        <v>4.2860671556436802E-2</v>
      </c>
      <c r="X233">
        <v>4.2391978046856203E-2</v>
      </c>
      <c r="Y233">
        <v>4.2115277951158103E-2</v>
      </c>
      <c r="Z233">
        <v>4.19526856406729E-2</v>
      </c>
      <c r="AA233">
        <v>4.1864419511788098E-2</v>
      </c>
      <c r="AB233">
        <v>4.1828698087003298E-2</v>
      </c>
      <c r="AD233">
        <f t="shared" si="59"/>
        <v>-0.69556476414801838</v>
      </c>
      <c r="AE233">
        <f t="shared" si="60"/>
        <v>-1.9379644377860021</v>
      </c>
      <c r="AF233">
        <f t="shared" si="61"/>
        <v>-3.1027546219929842</v>
      </c>
      <c r="AG233">
        <f t="shared" si="62"/>
        <v>-3.6332962200449903</v>
      </c>
      <c r="AH233">
        <f t="shared" si="63"/>
        <v>-3.5345148635740342</v>
      </c>
      <c r="AI233">
        <f t="shared" si="64"/>
        <v>-3.500899648458053</v>
      </c>
      <c r="AJ233">
        <f t="shared" si="65"/>
        <v>-3.487044176210055</v>
      </c>
      <c r="AK233">
        <f t="shared" si="66"/>
        <v>-3.3117519504709954</v>
      </c>
      <c r="AL233">
        <f t="shared" si="67"/>
        <v>-3.045271602650987</v>
      </c>
      <c r="AM233">
        <f t="shared" si="68"/>
        <v>-2.808920440181967</v>
      </c>
      <c r="AY233" s="77">
        <f t="shared" si="69"/>
        <v>-234616.61506184793</v>
      </c>
      <c r="BA233" s="77">
        <f t="shared" si="70"/>
        <v>-234312.64009353702</v>
      </c>
    </row>
    <row r="234" spans="1:53">
      <c r="A234" s="46">
        <v>45201</v>
      </c>
      <c r="B234">
        <v>173.300262</v>
      </c>
      <c r="C234">
        <v>26.488585</v>
      </c>
      <c r="D234">
        <v>12.121003</v>
      </c>
      <c r="E234">
        <v>321.14816300000001</v>
      </c>
      <c r="G234">
        <f t="shared" si="54"/>
        <v>-7.7698151431530027E-3</v>
      </c>
      <c r="H234">
        <f t="shared" si="55"/>
        <v>-2.9588028201581906E-2</v>
      </c>
      <c r="I234">
        <f t="shared" si="56"/>
        <v>-1.9496406361750762E-2</v>
      </c>
      <c r="J234">
        <f t="shared" si="57"/>
        <v>-2.6134180316018218E-2</v>
      </c>
      <c r="P234" s="53">
        <f t="shared" si="58"/>
        <v>-82988.43002250389</v>
      </c>
      <c r="R234" s="47">
        <v>45198</v>
      </c>
      <c r="S234">
        <v>5.29486921656891E-2</v>
      </c>
      <c r="T234">
        <v>4.8428486040678703E-2</v>
      </c>
      <c r="U234">
        <v>4.5163312667409299E-2</v>
      </c>
      <c r="V234">
        <v>4.3383841793059298E-2</v>
      </c>
      <c r="W234">
        <v>4.2507220070079399E-2</v>
      </c>
      <c r="X234">
        <v>4.2041888082010398E-2</v>
      </c>
      <c r="Y234">
        <v>4.1766573533537098E-2</v>
      </c>
      <c r="Z234">
        <v>4.1621510445625801E-2</v>
      </c>
      <c r="AA234">
        <v>4.1559892351522999E-2</v>
      </c>
      <c r="AB234">
        <v>4.1547806042985101E-2</v>
      </c>
      <c r="AD234">
        <f t="shared" si="59"/>
        <v>3.6077632192420275</v>
      </c>
      <c r="AE234">
        <f t="shared" si="60"/>
        <v>6.0643213570959338</v>
      </c>
      <c r="AF234">
        <f t="shared" si="61"/>
        <v>7.9120503324209972</v>
      </c>
      <c r="AG234">
        <f t="shared" si="62"/>
        <v>9.3192283540319973</v>
      </c>
      <c r="AH234">
        <f t="shared" si="63"/>
        <v>10.13472425882199</v>
      </c>
      <c r="AI234">
        <f t="shared" si="64"/>
        <v>10.722571211973994</v>
      </c>
      <c r="AJ234">
        <f t="shared" si="65"/>
        <v>11.026997832290011</v>
      </c>
      <c r="AK234">
        <f t="shared" si="66"/>
        <v>10.83296823421502</v>
      </c>
      <c r="AL234">
        <f t="shared" si="67"/>
        <v>10.379168998167973</v>
      </c>
      <c r="AM234">
        <f t="shared" si="68"/>
        <v>9.9712314717739776</v>
      </c>
      <c r="AY234" s="77">
        <f t="shared" si="69"/>
        <v>810661.46979787236</v>
      </c>
      <c r="BA234" s="77">
        <f t="shared" si="70"/>
        <v>727673.03977536852</v>
      </c>
    </row>
    <row r="235" spans="1:53">
      <c r="A235" s="46">
        <v>45202</v>
      </c>
      <c r="B235">
        <v>171.95375100000001</v>
      </c>
      <c r="C235">
        <v>25.704840000000001</v>
      </c>
      <c r="D235">
        <v>11.884687</v>
      </c>
      <c r="E235">
        <v>312.75521900000001</v>
      </c>
      <c r="G235">
        <f t="shared" si="54"/>
        <v>7.3086163732478671E-3</v>
      </c>
      <c r="H235">
        <f t="shared" si="55"/>
        <v>1.1579142293824951E-3</v>
      </c>
      <c r="I235">
        <f t="shared" si="56"/>
        <v>-6.6279406432832033E-3</v>
      </c>
      <c r="J235">
        <f t="shared" si="57"/>
        <v>1.7773372472483118E-2</v>
      </c>
      <c r="P235" s="53">
        <f t="shared" si="58"/>
        <v>19611.962431830278</v>
      </c>
      <c r="R235" s="47">
        <v>45201</v>
      </c>
      <c r="S235">
        <v>5.3309468487613303E-2</v>
      </c>
      <c r="T235">
        <v>4.9034918176388297E-2</v>
      </c>
      <c r="U235">
        <v>4.5954517700651398E-2</v>
      </c>
      <c r="V235">
        <v>4.4315764628462498E-2</v>
      </c>
      <c r="W235">
        <v>4.3520692495961598E-2</v>
      </c>
      <c r="X235">
        <v>4.3114145203207797E-2</v>
      </c>
      <c r="Y235">
        <v>4.2869273316766099E-2</v>
      </c>
      <c r="Z235">
        <v>4.2704807269047303E-2</v>
      </c>
      <c r="AA235">
        <v>4.2597809251339797E-2</v>
      </c>
      <c r="AB235">
        <v>4.2544929190162499E-2</v>
      </c>
      <c r="AD235">
        <f t="shared" si="59"/>
        <v>0.37093430135796968</v>
      </c>
      <c r="AE235">
        <f t="shared" si="60"/>
        <v>2.0038744352010585</v>
      </c>
      <c r="AF235">
        <f t="shared" si="61"/>
        <v>4.5514762914000002</v>
      </c>
      <c r="AG235">
        <f t="shared" si="62"/>
        <v>6.8842067087180467</v>
      </c>
      <c r="AH235">
        <f t="shared" si="63"/>
        <v>8.3721392246220017</v>
      </c>
      <c r="AI235">
        <f t="shared" si="64"/>
        <v>9.3514373526160099</v>
      </c>
      <c r="AJ235">
        <f t="shared" si="65"/>
        <v>10.056785575662044</v>
      </c>
      <c r="AK235">
        <f t="shared" si="66"/>
        <v>10.771087181719944</v>
      </c>
      <c r="AL235">
        <f t="shared" si="67"/>
        <v>11.445758357561051</v>
      </c>
      <c r="AM235">
        <f t="shared" si="68"/>
        <v>11.955914001859982</v>
      </c>
      <c r="AY235" s="77">
        <f t="shared" si="69"/>
        <v>927150.84697964939</v>
      </c>
      <c r="BA235" s="77">
        <f t="shared" si="70"/>
        <v>946762.80941147963</v>
      </c>
    </row>
    <row r="236" spans="1:53">
      <c r="A236" s="46">
        <v>45203</v>
      </c>
      <c r="B236">
        <v>173.21049500000001</v>
      </c>
      <c r="C236">
        <v>25.734604000000001</v>
      </c>
      <c r="D236">
        <v>11.805916</v>
      </c>
      <c r="E236">
        <v>318.31393400000002</v>
      </c>
      <c r="G236">
        <f t="shared" si="54"/>
        <v>7.1979760810680915E-3</v>
      </c>
      <c r="H236">
        <f t="shared" si="55"/>
        <v>4.6259503351984144E-3</v>
      </c>
      <c r="I236">
        <f t="shared" si="56"/>
        <v>-7.5062367037000977E-3</v>
      </c>
      <c r="J236">
        <f t="shared" si="57"/>
        <v>1.2540135927570084E-3</v>
      </c>
      <c r="P236" s="53">
        <f t="shared" si="58"/>
        <v>5571.7033053234163</v>
      </c>
      <c r="R236" s="47">
        <v>45202</v>
      </c>
      <c r="S236">
        <v>5.33465619177491E-2</v>
      </c>
      <c r="T236">
        <v>4.9235305619908402E-2</v>
      </c>
      <c r="U236">
        <v>4.6409665329791398E-2</v>
      </c>
      <c r="V236">
        <v>4.5004185299334303E-2</v>
      </c>
      <c r="W236">
        <v>4.4357906418423798E-2</v>
      </c>
      <c r="X236">
        <v>4.4049288938469398E-2</v>
      </c>
      <c r="Y236">
        <v>4.3874951874332303E-2</v>
      </c>
      <c r="Z236">
        <v>4.3781915987219297E-2</v>
      </c>
      <c r="AA236">
        <v>4.3742385087095902E-2</v>
      </c>
      <c r="AB236">
        <v>4.3740520590348497E-2</v>
      </c>
      <c r="AD236">
        <f t="shared" si="59"/>
        <v>-6.8472602406399741</v>
      </c>
      <c r="AE236">
        <f t="shared" si="60"/>
        <v>-8.8255366141200273</v>
      </c>
      <c r="AF236">
        <f t="shared" si="61"/>
        <v>-8.1336892472459734</v>
      </c>
      <c r="AG236">
        <f t="shared" si="62"/>
        <v>-8.0501876963470078</v>
      </c>
      <c r="AH236">
        <f t="shared" si="63"/>
        <v>-7.6065116062869889</v>
      </c>
      <c r="AI236">
        <f t="shared" si="64"/>
        <v>-7.3984190649669515</v>
      </c>
      <c r="AJ236">
        <f t="shared" si="65"/>
        <v>-7.2510066563929998</v>
      </c>
      <c r="AK236">
        <f t="shared" si="66"/>
        <v>-6.7244046697459421</v>
      </c>
      <c r="AL236">
        <f t="shared" si="67"/>
        <v>-6.0415731362990082</v>
      </c>
      <c r="AM236">
        <f t="shared" si="68"/>
        <v>-5.5438385734079416</v>
      </c>
      <c r="AY236" s="77">
        <f t="shared" si="69"/>
        <v>-475831.36484577146</v>
      </c>
      <c r="BA236" s="77">
        <f t="shared" si="70"/>
        <v>-470259.66154044803</v>
      </c>
    </row>
    <row r="237" spans="1:53">
      <c r="A237" s="46">
        <v>45204</v>
      </c>
      <c r="B237">
        <v>174.45725999999999</v>
      </c>
      <c r="C237">
        <v>25.853650999999999</v>
      </c>
      <c r="D237">
        <v>11.717298</v>
      </c>
      <c r="E237">
        <v>318.71310399999999</v>
      </c>
      <c r="G237">
        <f t="shared" si="54"/>
        <v>1.4750512532410553E-2</v>
      </c>
      <c r="H237">
        <f t="shared" si="55"/>
        <v>3.837755835722767E-4</v>
      </c>
      <c r="I237">
        <f t="shared" si="56"/>
        <v>8.403387880038693E-3</v>
      </c>
      <c r="J237">
        <f t="shared" si="57"/>
        <v>2.4737084547361343E-2</v>
      </c>
      <c r="P237" s="53">
        <f t="shared" si="58"/>
        <v>48274.760543382872</v>
      </c>
      <c r="R237" s="47">
        <v>45203</v>
      </c>
      <c r="S237">
        <v>5.2661835893685102E-2</v>
      </c>
      <c r="T237">
        <v>4.83527519584964E-2</v>
      </c>
      <c r="U237">
        <v>4.5596296405066801E-2</v>
      </c>
      <c r="V237">
        <v>4.4199166529699602E-2</v>
      </c>
      <c r="W237">
        <v>4.3597255257795099E-2</v>
      </c>
      <c r="X237">
        <v>4.3309447031972703E-2</v>
      </c>
      <c r="Y237">
        <v>4.3149851208693003E-2</v>
      </c>
      <c r="Z237">
        <v>4.3109475520244703E-2</v>
      </c>
      <c r="AA237">
        <v>4.3138227773466001E-2</v>
      </c>
      <c r="AB237">
        <v>4.3186136733007703E-2</v>
      </c>
      <c r="AD237">
        <f t="shared" si="59"/>
        <v>-1.9079420411890342</v>
      </c>
      <c r="AE237">
        <f t="shared" si="60"/>
        <v>-3.0231235366449951</v>
      </c>
      <c r="AF237">
        <f t="shared" si="61"/>
        <v>-3.3455940653050185</v>
      </c>
      <c r="AG237">
        <f t="shared" si="62"/>
        <v>-3.5463049423770099</v>
      </c>
      <c r="AH237">
        <f t="shared" si="63"/>
        <v>-3.6209428999819937</v>
      </c>
      <c r="AI237">
        <f t="shared" si="64"/>
        <v>-3.1897199981810456</v>
      </c>
      <c r="AJ237">
        <f t="shared" si="65"/>
        <v>-2.6308552823780391</v>
      </c>
      <c r="AK237">
        <f t="shared" si="66"/>
        <v>-2.4216266380910207</v>
      </c>
      <c r="AL237">
        <f t="shared" si="67"/>
        <v>-2.3788862080630082</v>
      </c>
      <c r="AM237">
        <f t="shared" si="68"/>
        <v>-2.1994744859990534</v>
      </c>
      <c r="AY237" s="77">
        <f t="shared" si="69"/>
        <v>-189070.26890902364</v>
      </c>
      <c r="BA237" s="77">
        <f t="shared" si="70"/>
        <v>-140795.50836564077</v>
      </c>
    </row>
    <row r="238" spans="1:53">
      <c r="A238" s="46">
        <v>45205</v>
      </c>
      <c r="B238">
        <v>177.03059400000001</v>
      </c>
      <c r="C238">
        <v>25.863572999999999</v>
      </c>
      <c r="D238">
        <v>11.815763</v>
      </c>
      <c r="E238">
        <v>326.59713699999998</v>
      </c>
      <c r="G238">
        <f t="shared" si="54"/>
        <v>8.4511324635785368E-3</v>
      </c>
      <c r="H238">
        <f t="shared" si="55"/>
        <v>9.2059979493166466E-3</v>
      </c>
      <c r="I238">
        <f t="shared" si="56"/>
        <v>5.8332246508328023E-3</v>
      </c>
      <c r="J238">
        <f t="shared" si="57"/>
        <v>7.8225119285109113E-3</v>
      </c>
      <c r="P238" s="53">
        <f t="shared" si="58"/>
        <v>31312.866992238894</v>
      </c>
      <c r="R238" s="47">
        <v>45204</v>
      </c>
      <c r="S238">
        <v>5.2471041689566199E-2</v>
      </c>
      <c r="T238">
        <v>4.80504396048319E-2</v>
      </c>
      <c r="U238">
        <v>4.5261736998536299E-2</v>
      </c>
      <c r="V238">
        <v>4.3844536035461901E-2</v>
      </c>
      <c r="W238">
        <v>4.32351609677969E-2</v>
      </c>
      <c r="X238">
        <v>4.2990475032154599E-2</v>
      </c>
      <c r="Y238">
        <v>4.2886765680455199E-2</v>
      </c>
      <c r="Z238">
        <v>4.2867312856435601E-2</v>
      </c>
      <c r="AA238">
        <v>4.29003391526597E-2</v>
      </c>
      <c r="AB238">
        <v>4.2966189284407798E-2</v>
      </c>
      <c r="AD238">
        <f t="shared" si="59"/>
        <v>4.6943617741120045</v>
      </c>
      <c r="AE238">
        <f t="shared" si="60"/>
        <v>5.1877275118029917</v>
      </c>
      <c r="AF238">
        <f t="shared" si="61"/>
        <v>5.2151575276800086</v>
      </c>
      <c r="AG238">
        <f t="shared" si="62"/>
        <v>5.9488454124449754</v>
      </c>
      <c r="AH238">
        <f t="shared" si="63"/>
        <v>6.0177288091260026</v>
      </c>
      <c r="AI238">
        <f t="shared" si="64"/>
        <v>5.993129249758991</v>
      </c>
      <c r="AJ238">
        <f t="shared" si="65"/>
        <v>6.1802127218799772</v>
      </c>
      <c r="AK238">
        <f t="shared" si="66"/>
        <v>6.2592134455639883</v>
      </c>
      <c r="AL238">
        <f t="shared" si="67"/>
        <v>6.2387446614370345</v>
      </c>
      <c r="AM238">
        <f t="shared" si="68"/>
        <v>6.204130958077994</v>
      </c>
      <c r="AY238" s="77">
        <f t="shared" si="69"/>
        <v>502014.8467426037</v>
      </c>
      <c r="BA238" s="77">
        <f t="shared" si="70"/>
        <v>533327.7137348426</v>
      </c>
    </row>
    <row r="239" spans="1:53">
      <c r="A239" s="75">
        <v>45208</v>
      </c>
      <c r="B239">
        <v>178.526703</v>
      </c>
      <c r="C239">
        <v>26.101673000000002</v>
      </c>
      <c r="D239">
        <v>11.884687</v>
      </c>
      <c r="E239">
        <v>329.15194700000001</v>
      </c>
      <c r="G239">
        <f t="shared" si="54"/>
        <v>-3.3521595926183645E-3</v>
      </c>
      <c r="H239">
        <f t="shared" si="55"/>
        <v>2.6605880780132374E-2</v>
      </c>
      <c r="I239">
        <f t="shared" si="56"/>
        <v>1.0770498204959011E-2</v>
      </c>
      <c r="J239">
        <f t="shared" si="57"/>
        <v>-4.3356662872785501E-3</v>
      </c>
      <c r="P239" s="53">
        <f t="shared" si="58"/>
        <v>29688.553105194474</v>
      </c>
      <c r="R239" s="47">
        <v>45205</v>
      </c>
      <c r="S239">
        <v>5.2940477866977399E-2</v>
      </c>
      <c r="T239">
        <v>4.8569212356012199E-2</v>
      </c>
      <c r="U239">
        <v>4.57832527513043E-2</v>
      </c>
      <c r="V239">
        <v>4.4439420576706398E-2</v>
      </c>
      <c r="W239">
        <v>4.38369338487095E-2</v>
      </c>
      <c r="X239">
        <v>4.3589787957130498E-2</v>
      </c>
      <c r="Y239">
        <v>4.3504786952643197E-2</v>
      </c>
      <c r="Z239">
        <v>4.3493234200991999E-2</v>
      </c>
      <c r="AA239">
        <v>4.3524213618803403E-2</v>
      </c>
      <c r="AB239">
        <v>4.3586602380215597E-2</v>
      </c>
      <c r="AD239">
        <f t="shared" si="59"/>
        <v>-7.4940373858940061</v>
      </c>
      <c r="AE239">
        <f t="shared" si="60"/>
        <v>-10.400211819708016</v>
      </c>
      <c r="AF239">
        <f t="shared" si="61"/>
        <v>-11.004699675779966</v>
      </c>
      <c r="AG239">
        <f t="shared" si="62"/>
        <v>-11.729624571475972</v>
      </c>
      <c r="AH239">
        <f t="shared" si="63"/>
        <v>-11.968651430186995</v>
      </c>
      <c r="AI239">
        <f t="shared" si="64"/>
        <v>-12.151624113831</v>
      </c>
      <c r="AJ239">
        <f t="shared" si="65"/>
        <v>-12.308492015293965</v>
      </c>
      <c r="AK239">
        <f t="shared" si="66"/>
        <v>-12.165236864553966</v>
      </c>
      <c r="AL239">
        <f t="shared" si="67"/>
        <v>-11.861932667930065</v>
      </c>
      <c r="AM239">
        <f t="shared" si="68"/>
        <v>-11.608165727357983</v>
      </c>
      <c r="AY239" s="77">
        <f t="shared" si="69"/>
        <v>-947699.99563642929</v>
      </c>
      <c r="BA239" s="77">
        <f t="shared" si="70"/>
        <v>-918011.44253123482</v>
      </c>
    </row>
    <row r="240" spans="1:53">
      <c r="A240" s="46">
        <v>45209</v>
      </c>
      <c r="B240">
        <v>177.92825300000001</v>
      </c>
      <c r="C240">
        <v>26.796130999999999</v>
      </c>
      <c r="D240">
        <v>12.012691</v>
      </c>
      <c r="E240">
        <v>327.72485399999999</v>
      </c>
      <c r="G240">
        <f t="shared" si="54"/>
        <v>7.90398363547129E-3</v>
      </c>
      <c r="H240">
        <f t="shared" si="55"/>
        <v>3.7020269829257657E-4</v>
      </c>
      <c r="I240">
        <f t="shared" si="56"/>
        <v>4.0984155839851599E-3</v>
      </c>
      <c r="J240">
        <f t="shared" si="57"/>
        <v>1.2271940778711965E-2</v>
      </c>
      <c r="P240" s="53">
        <f t="shared" si="58"/>
        <v>24644.542696460994</v>
      </c>
      <c r="R240" s="47">
        <v>45209</v>
      </c>
      <c r="S240">
        <v>5.2191074128387999E-2</v>
      </c>
      <c r="T240">
        <v>4.7529191174041398E-2</v>
      </c>
      <c r="U240">
        <v>4.4682782783726303E-2</v>
      </c>
      <c r="V240">
        <v>4.3266458119558801E-2</v>
      </c>
      <c r="W240">
        <v>4.2640068705690801E-2</v>
      </c>
      <c r="X240">
        <v>4.2374625545747398E-2</v>
      </c>
      <c r="Y240">
        <v>4.2273937751113801E-2</v>
      </c>
      <c r="Z240">
        <v>4.2276710514536603E-2</v>
      </c>
      <c r="AA240">
        <v>4.2338020352010397E-2</v>
      </c>
      <c r="AB240">
        <v>4.2425785807479799E-2</v>
      </c>
      <c r="AD240">
        <f t="shared" si="59"/>
        <v>1.1695439533410124</v>
      </c>
      <c r="AE240">
        <f t="shared" si="60"/>
        <v>1.8517971466300298</v>
      </c>
      <c r="AF240">
        <f t="shared" si="61"/>
        <v>0.81155133243498989</v>
      </c>
      <c r="AG240">
        <f t="shared" si="62"/>
        <v>-0.47385286627801837</v>
      </c>
      <c r="AH240">
        <f t="shared" si="63"/>
        <v>-1.7539794574260303</v>
      </c>
      <c r="AI240">
        <f t="shared" si="64"/>
        <v>-2.7916859810910024</v>
      </c>
      <c r="AJ240">
        <f t="shared" si="65"/>
        <v>-3.7354544175970119</v>
      </c>
      <c r="AK240">
        <f t="shared" si="66"/>
        <v>-4.6737064452110486</v>
      </c>
      <c r="AL240">
        <f t="shared" si="67"/>
        <v>-5.5612108092739643</v>
      </c>
      <c r="AM240">
        <f t="shared" si="68"/>
        <v>-6.3247647618940031</v>
      </c>
      <c r="AY240" s="77">
        <f t="shared" si="69"/>
        <v>-463910.22781593446</v>
      </c>
      <c r="BA240" s="77">
        <f t="shared" si="70"/>
        <v>-439265.68511947349</v>
      </c>
    </row>
    <row r="241" spans="1:53">
      <c r="A241" s="46">
        <v>45210</v>
      </c>
      <c r="B241">
        <v>179.33459500000001</v>
      </c>
      <c r="C241">
        <v>26.806051</v>
      </c>
      <c r="D241">
        <v>12.061923999999999</v>
      </c>
      <c r="E241">
        <v>331.74667399999998</v>
      </c>
      <c r="G241">
        <f t="shared" si="54"/>
        <v>5.0612320506258079E-3</v>
      </c>
      <c r="H241">
        <f t="shared" si="55"/>
        <v>-4.4411987427763755E-3</v>
      </c>
      <c r="I241">
        <f t="shared" si="56"/>
        <v>-2.0408104047082265E-2</v>
      </c>
      <c r="J241">
        <f t="shared" si="57"/>
        <v>-3.7903831403595101E-3</v>
      </c>
      <c r="P241" s="53">
        <f t="shared" si="58"/>
        <v>-23578.453879592344</v>
      </c>
      <c r="R241" s="47">
        <v>45210</v>
      </c>
      <c r="S241">
        <v>5.23080285237221E-2</v>
      </c>
      <c r="T241">
        <v>4.7714370888704401E-2</v>
      </c>
      <c r="U241">
        <v>4.4763937916969802E-2</v>
      </c>
      <c r="V241">
        <v>4.3219072832930999E-2</v>
      </c>
      <c r="W241">
        <v>4.2464670759948198E-2</v>
      </c>
      <c r="X241">
        <v>4.2095456947638298E-2</v>
      </c>
      <c r="Y241">
        <v>4.1900392309354099E-2</v>
      </c>
      <c r="Z241">
        <v>4.1809339870015498E-2</v>
      </c>
      <c r="AA241">
        <v>4.1781899271083001E-2</v>
      </c>
      <c r="AB241">
        <v>4.1793309331290399E-2</v>
      </c>
      <c r="AD241">
        <f t="shared" si="59"/>
        <v>3.5814409989470137</v>
      </c>
      <c r="AE241">
        <f t="shared" si="60"/>
        <v>6.0432964463139758</v>
      </c>
      <c r="AF241">
        <f t="shared" si="61"/>
        <v>7.4796043384609687</v>
      </c>
      <c r="AG241">
        <f t="shared" si="62"/>
        <v>8.3504525237920042</v>
      </c>
      <c r="AH241">
        <f t="shared" si="63"/>
        <v>9.0830966859820066</v>
      </c>
      <c r="AI241">
        <f t="shared" si="64"/>
        <v>9.5966970311429929</v>
      </c>
      <c r="AJ241">
        <f t="shared" si="65"/>
        <v>9.9313264948119873</v>
      </c>
      <c r="AK241">
        <f t="shared" si="66"/>
        <v>10.086607520198992</v>
      </c>
      <c r="AL241">
        <f t="shared" si="67"/>
        <v>10.191216498543001</v>
      </c>
      <c r="AM241">
        <f t="shared" si="68"/>
        <v>10.373812143236044</v>
      </c>
      <c r="AY241" s="77">
        <f t="shared" si="69"/>
        <v>827236.68193618767</v>
      </c>
      <c r="BA241" s="77">
        <f t="shared" si="70"/>
        <v>803658.22805659531</v>
      </c>
    </row>
    <row r="242" spans="1:53">
      <c r="A242" s="46">
        <v>45211</v>
      </c>
      <c r="B242">
        <v>180.24224899999999</v>
      </c>
      <c r="C242">
        <v>26.687000000000001</v>
      </c>
      <c r="D242">
        <v>11.815763</v>
      </c>
      <c r="E242">
        <v>330.48922700000003</v>
      </c>
      <c r="G242">
        <f t="shared" si="54"/>
        <v>-1.0292786570811008E-2</v>
      </c>
      <c r="H242">
        <f t="shared" si="55"/>
        <v>-5.2044441113651141E-3</v>
      </c>
      <c r="I242">
        <f t="shared" si="56"/>
        <v>-1.5833340597640744E-2</v>
      </c>
      <c r="J242">
        <f t="shared" si="57"/>
        <v>-1.0357475283150563E-2</v>
      </c>
      <c r="P242" s="53">
        <f t="shared" si="58"/>
        <v>-41688.046562967429</v>
      </c>
      <c r="R242" s="47">
        <v>45211</v>
      </c>
      <c r="S242">
        <v>5.2666172623616801E-2</v>
      </c>
      <c r="T242">
        <v>4.8318700533335798E-2</v>
      </c>
      <c r="U242">
        <v>4.5511898350815899E-2</v>
      </c>
      <c r="V242">
        <v>4.40541180853102E-2</v>
      </c>
      <c r="W242">
        <v>4.3372980428546398E-2</v>
      </c>
      <c r="X242">
        <v>4.3055126650752597E-2</v>
      </c>
      <c r="Y242">
        <v>4.2893524958835298E-2</v>
      </c>
      <c r="Z242">
        <v>4.2818000622035397E-2</v>
      </c>
      <c r="AA242">
        <v>4.2801020920937301E-2</v>
      </c>
      <c r="AB242">
        <v>4.2830690545614003E-2</v>
      </c>
      <c r="AD242">
        <f t="shared" si="59"/>
        <v>-1.5419191226270086</v>
      </c>
      <c r="AE242">
        <f t="shared" si="60"/>
        <v>-1.6873565836529603</v>
      </c>
      <c r="AF242">
        <f t="shared" si="61"/>
        <v>-2.9187930277840142</v>
      </c>
      <c r="AG242">
        <f t="shared" si="62"/>
        <v>-4.1196936245359996</v>
      </c>
      <c r="AH242">
        <f t="shared" si="63"/>
        <v>-5.2489154400459785</v>
      </c>
      <c r="AI242">
        <f t="shared" si="64"/>
        <v>-6.2817412884019763</v>
      </c>
      <c r="AJ242">
        <f t="shared" si="65"/>
        <v>-7.0232685194109719</v>
      </c>
      <c r="AK242">
        <f t="shared" si="66"/>
        <v>-7.3621142433129974</v>
      </c>
      <c r="AL242">
        <f t="shared" si="67"/>
        <v>-7.4886218914339828</v>
      </c>
      <c r="AM242">
        <f t="shared" si="68"/>
        <v>-7.6178339208360368</v>
      </c>
      <c r="AY242" s="77">
        <f t="shared" si="69"/>
        <v>-594717.24096554227</v>
      </c>
      <c r="BA242" s="77">
        <f t="shared" si="70"/>
        <v>-636405.28752850974</v>
      </c>
    </row>
    <row r="243" spans="1:53">
      <c r="A243" s="46">
        <v>45212</v>
      </c>
      <c r="B243">
        <v>178.38705400000001</v>
      </c>
      <c r="C243">
        <v>26.548109</v>
      </c>
      <c r="D243">
        <v>11.628679999999999</v>
      </c>
      <c r="E243">
        <v>327.066193</v>
      </c>
      <c r="G243">
        <f t="shared" si="54"/>
        <v>-7.2680722671736309E-4</v>
      </c>
      <c r="H243">
        <f t="shared" si="55"/>
        <v>8.5949624509977784E-3</v>
      </c>
      <c r="I243">
        <f t="shared" si="56"/>
        <v>1.0160912502537034E-2</v>
      </c>
      <c r="J243">
        <f t="shared" si="57"/>
        <v>1.4981844974726544E-2</v>
      </c>
      <c r="P243" s="53">
        <f t="shared" si="58"/>
        <v>33010.912701543988</v>
      </c>
      <c r="R243" s="47">
        <v>45212</v>
      </c>
      <c r="S243">
        <v>5.25119807113541E-2</v>
      </c>
      <c r="T243">
        <v>4.8149964874970502E-2</v>
      </c>
      <c r="U243">
        <v>4.5220019048037498E-2</v>
      </c>
      <c r="V243">
        <v>4.36421487228566E-2</v>
      </c>
      <c r="W243">
        <v>4.28480888845418E-2</v>
      </c>
      <c r="X243">
        <v>4.2426952521912399E-2</v>
      </c>
      <c r="Y243">
        <v>4.2191198106894201E-2</v>
      </c>
      <c r="Z243">
        <v>4.2081789197704098E-2</v>
      </c>
      <c r="AA243">
        <v>4.2052158731793902E-2</v>
      </c>
      <c r="AB243">
        <v>4.2068907153530399E-2</v>
      </c>
      <c r="AD243">
        <f t="shared" si="59"/>
        <v>1.3477520761529664</v>
      </c>
      <c r="AE243">
        <f t="shared" si="60"/>
        <v>3.0612227339079507</v>
      </c>
      <c r="AF243">
        <f t="shared" si="61"/>
        <v>4.5639800403080022</v>
      </c>
      <c r="AG243">
        <f t="shared" si="62"/>
        <v>5.234180006492978</v>
      </c>
      <c r="AH243">
        <f t="shared" si="63"/>
        <v>5.9372892690139762</v>
      </c>
      <c r="AI243">
        <f t="shared" si="64"/>
        <v>6.5724714763470278</v>
      </c>
      <c r="AJ243">
        <f t="shared" si="65"/>
        <v>6.9360993800419992</v>
      </c>
      <c r="AK243">
        <f t="shared" si="66"/>
        <v>6.9755720798630323</v>
      </c>
      <c r="AL243">
        <f t="shared" si="67"/>
        <v>6.8794617501220099</v>
      </c>
      <c r="AM243">
        <f t="shared" si="68"/>
        <v>6.8485679757020188</v>
      </c>
      <c r="AY243" s="77">
        <f t="shared" si="69"/>
        <v>546522.58424097009</v>
      </c>
      <c r="BA243" s="77">
        <f t="shared" si="70"/>
        <v>579533.49694251409</v>
      </c>
    </row>
    <row r="244" spans="1:53">
      <c r="A244" s="46">
        <v>45215</v>
      </c>
      <c r="B244">
        <v>178.25740099999999</v>
      </c>
      <c r="C244">
        <v>26.776288999999998</v>
      </c>
      <c r="D244">
        <v>11.746838</v>
      </c>
      <c r="E244">
        <v>331.96624800000001</v>
      </c>
      <c r="G244">
        <f t="shared" si="54"/>
        <v>-8.7847628834215596E-3</v>
      </c>
      <c r="H244">
        <f t="shared" si="55"/>
        <v>2.3341957505761846E-2</v>
      </c>
      <c r="I244">
        <f t="shared" si="56"/>
        <v>9.2203535964316963E-3</v>
      </c>
      <c r="J244">
        <f t="shared" si="57"/>
        <v>-1.7437254645238376E-3</v>
      </c>
      <c r="P244" s="53">
        <f t="shared" si="58"/>
        <v>22033.822754248144</v>
      </c>
      <c r="R244" s="47">
        <v>45215</v>
      </c>
      <c r="S244">
        <v>5.2646755918969397E-2</v>
      </c>
      <c r="T244">
        <v>4.8456087148361297E-2</v>
      </c>
      <c r="U244">
        <v>4.5676417052068298E-2</v>
      </c>
      <c r="V244">
        <v>4.4165566723505897E-2</v>
      </c>
      <c r="W244">
        <v>4.3441817811443198E-2</v>
      </c>
      <c r="X244">
        <v>4.3084199669547102E-2</v>
      </c>
      <c r="Y244">
        <v>4.2884808044898401E-2</v>
      </c>
      <c r="Z244">
        <v>4.2779346405690401E-2</v>
      </c>
      <c r="AA244">
        <v>4.2740104906806103E-2</v>
      </c>
      <c r="AB244">
        <v>4.2753763951100601E-2</v>
      </c>
      <c r="AD244">
        <f t="shared" si="59"/>
        <v>5.7807447443620346</v>
      </c>
      <c r="AE244">
        <f t="shared" si="60"/>
        <v>10.410738378137038</v>
      </c>
      <c r="AF244">
        <f t="shared" si="61"/>
        <v>13.017321937470044</v>
      </c>
      <c r="AG244">
        <f t="shared" si="62"/>
        <v>14.391087521902005</v>
      </c>
      <c r="AH244">
        <f t="shared" si="63"/>
        <v>14.874121096777049</v>
      </c>
      <c r="AI244">
        <f t="shared" si="64"/>
        <v>14.82706625555795</v>
      </c>
      <c r="AJ244">
        <f t="shared" si="65"/>
        <v>14.481861601707003</v>
      </c>
      <c r="AK244">
        <f t="shared" si="66"/>
        <v>13.986101878106991</v>
      </c>
      <c r="AL244">
        <f t="shared" si="67"/>
        <v>13.408253283535981</v>
      </c>
      <c r="AM244">
        <f t="shared" si="68"/>
        <v>12.788732535288991</v>
      </c>
      <c r="AY244" s="77">
        <f t="shared" si="69"/>
        <v>1055221.3459665072</v>
      </c>
      <c r="BA244" s="77">
        <f t="shared" si="70"/>
        <v>1077255.1687207553</v>
      </c>
    </row>
    <row r="245" spans="1:53">
      <c r="A245" s="46">
        <v>45216</v>
      </c>
      <c r="B245">
        <v>176.691452</v>
      </c>
      <c r="C245">
        <v>27.401299999999999</v>
      </c>
      <c r="D245">
        <v>11.855148</v>
      </c>
      <c r="E245">
        <v>331.38738999999998</v>
      </c>
      <c r="G245">
        <f t="shared" si="54"/>
        <v>-7.3948682022263457E-3</v>
      </c>
      <c r="H245">
        <f t="shared" si="55"/>
        <v>-1.1223774054515578E-2</v>
      </c>
      <c r="I245">
        <f t="shared" si="56"/>
        <v>-2.408641376725118E-2</v>
      </c>
      <c r="J245">
        <f t="shared" si="57"/>
        <v>-5.8724171731457941E-3</v>
      </c>
      <c r="P245" s="53">
        <f t="shared" si="58"/>
        <v>-48577.473197138897</v>
      </c>
      <c r="R245" s="47">
        <v>45216</v>
      </c>
      <c r="S245">
        <v>5.3224830393405601E-2</v>
      </c>
      <c r="T245">
        <v>4.9497160986175001E-2</v>
      </c>
      <c r="U245">
        <v>4.6978149245815302E-2</v>
      </c>
      <c r="V245">
        <v>4.5604675475696098E-2</v>
      </c>
      <c r="W245">
        <v>4.4929229921120903E-2</v>
      </c>
      <c r="X245">
        <v>4.4566906295102897E-2</v>
      </c>
      <c r="Y245">
        <v>4.4332994205069101E-2</v>
      </c>
      <c r="Z245">
        <v>4.41779565935011E-2</v>
      </c>
      <c r="AA245">
        <v>4.4080930235159702E-2</v>
      </c>
      <c r="AB245">
        <v>4.40326372046295E-2</v>
      </c>
      <c r="AD245">
        <f t="shared" si="59"/>
        <v>-0.61819109860701549</v>
      </c>
      <c r="AE245">
        <f t="shared" si="60"/>
        <v>1.1371287672439641</v>
      </c>
      <c r="AF245">
        <f t="shared" si="61"/>
        <v>3.2545554473530078</v>
      </c>
      <c r="AG245">
        <f t="shared" si="62"/>
        <v>4.2883825410960226</v>
      </c>
      <c r="AH245">
        <f t="shared" si="63"/>
        <v>4.8526169586599748</v>
      </c>
      <c r="AI245">
        <f t="shared" si="64"/>
        <v>4.8205843555350345</v>
      </c>
      <c r="AJ245">
        <f t="shared" si="65"/>
        <v>4.6216295825830116</v>
      </c>
      <c r="AK245">
        <f t="shared" si="66"/>
        <v>4.5667559417039705</v>
      </c>
      <c r="AL245">
        <f t="shared" si="67"/>
        <v>4.6378355446510113</v>
      </c>
      <c r="AM245">
        <f t="shared" si="68"/>
        <v>4.7492774887639841</v>
      </c>
      <c r="AY245" s="77">
        <f t="shared" si="69"/>
        <v>379013.51469986583</v>
      </c>
      <c r="BA245" s="77">
        <f t="shared" si="70"/>
        <v>330436.04150272696</v>
      </c>
    </row>
    <row r="246" spans="1:53">
      <c r="A246" s="46">
        <v>45217</v>
      </c>
      <c r="B246">
        <v>175.38484199999999</v>
      </c>
      <c r="C246">
        <v>27.093754000000001</v>
      </c>
      <c r="D246">
        <v>11.569599999999999</v>
      </c>
      <c r="E246">
        <v>329.44134500000001</v>
      </c>
      <c r="G246">
        <f t="shared" si="54"/>
        <v>-2.1609507165961661E-3</v>
      </c>
      <c r="H246">
        <f t="shared" si="55"/>
        <v>-1.2815832017962547E-2</v>
      </c>
      <c r="I246">
        <f t="shared" si="56"/>
        <v>-1.8723378509196476E-2</v>
      </c>
      <c r="J246">
        <f t="shared" si="57"/>
        <v>3.6654476383344292E-3</v>
      </c>
      <c r="P246" s="53">
        <f t="shared" si="58"/>
        <v>-30034.713605420759</v>
      </c>
      <c r="R246" s="47">
        <v>45217</v>
      </c>
      <c r="S246">
        <v>5.3163011283544899E-2</v>
      </c>
      <c r="T246">
        <v>4.9610873862899398E-2</v>
      </c>
      <c r="U246">
        <v>4.7303604790550603E-2</v>
      </c>
      <c r="V246">
        <v>4.60335137298057E-2</v>
      </c>
      <c r="W246">
        <v>4.54144916169869E-2</v>
      </c>
      <c r="X246">
        <v>4.50489647306564E-2</v>
      </c>
      <c r="Y246">
        <v>4.4795157163327402E-2</v>
      </c>
      <c r="Z246">
        <v>4.4634632187671497E-2</v>
      </c>
      <c r="AA246">
        <v>4.4544713789624803E-2</v>
      </c>
      <c r="AB246">
        <v>4.4507564953505899E-2</v>
      </c>
      <c r="AD246">
        <f t="shared" si="59"/>
        <v>-4.1315074510209913</v>
      </c>
      <c r="AE246">
        <f t="shared" si="60"/>
        <v>-4.0682231968279527</v>
      </c>
      <c r="AF246">
        <f t="shared" si="61"/>
        <v>-1.3496439784090042</v>
      </c>
      <c r="AG246">
        <f t="shared" si="62"/>
        <v>1.6107233766519957</v>
      </c>
      <c r="AH246">
        <f t="shared" si="63"/>
        <v>3.3635803604570302</v>
      </c>
      <c r="AI246">
        <f t="shared" si="64"/>
        <v>4.6181661379929988</v>
      </c>
      <c r="AJ246">
        <f t="shared" si="65"/>
        <v>5.6607734500169897</v>
      </c>
      <c r="AK246">
        <f t="shared" si="66"/>
        <v>6.518981020828055</v>
      </c>
      <c r="AL246">
        <f t="shared" si="67"/>
        <v>7.2116134696609961</v>
      </c>
      <c r="AM246">
        <f t="shared" si="68"/>
        <v>7.7464189505099812</v>
      </c>
      <c r="AY246" s="77">
        <f t="shared" si="69"/>
        <v>576416.20311302296</v>
      </c>
      <c r="BA246" s="77">
        <f t="shared" si="70"/>
        <v>546381.48950760218</v>
      </c>
    </row>
    <row r="247" spans="1:53">
      <c r="A247" s="46">
        <v>45218</v>
      </c>
      <c r="B247">
        <v>175.005844</v>
      </c>
      <c r="C247">
        <v>26.746524999999998</v>
      </c>
      <c r="D247">
        <v>11.352978</v>
      </c>
      <c r="E247">
        <v>330.64889499999998</v>
      </c>
      <c r="G247">
        <f t="shared" si="54"/>
        <v>-1.4704274675535922E-2</v>
      </c>
      <c r="H247">
        <f t="shared" si="55"/>
        <v>-2.4109748836530942E-2</v>
      </c>
      <c r="I247">
        <f t="shared" si="56"/>
        <v>9.5403162060210267E-3</v>
      </c>
      <c r="J247">
        <f t="shared" si="57"/>
        <v>-1.4034718005030644E-2</v>
      </c>
      <c r="P247" s="53">
        <f t="shared" si="58"/>
        <v>-43308.425311076484</v>
      </c>
      <c r="R247" s="47">
        <v>45218</v>
      </c>
      <c r="S247">
        <v>5.27498605384428E-2</v>
      </c>
      <c r="T247">
        <v>4.9204051543216602E-2</v>
      </c>
      <c r="U247">
        <v>4.7168640392709703E-2</v>
      </c>
      <c r="V247">
        <v>4.61945860674709E-2</v>
      </c>
      <c r="W247">
        <v>4.5750849653032603E-2</v>
      </c>
      <c r="X247">
        <v>4.55107813444557E-2</v>
      </c>
      <c r="Y247">
        <v>4.5361234508329101E-2</v>
      </c>
      <c r="Z247">
        <v>4.5286530289754302E-2</v>
      </c>
      <c r="AA247">
        <v>4.5265875136590902E-2</v>
      </c>
      <c r="AB247">
        <v>4.5282206848556897E-2</v>
      </c>
      <c r="AD247">
        <f t="shared" si="59"/>
        <v>-4.0229353590289643</v>
      </c>
      <c r="AE247">
        <f t="shared" si="60"/>
        <v>-8.384302830988025</v>
      </c>
      <c r="AF247">
        <f t="shared" si="61"/>
        <v>-10.173339981409054</v>
      </c>
      <c r="AG247">
        <f t="shared" si="62"/>
        <v>-10.38397235537801</v>
      </c>
      <c r="AH247">
        <f t="shared" si="63"/>
        <v>-9.9297456521180152</v>
      </c>
      <c r="AI247">
        <f t="shared" si="64"/>
        <v>-9.0633293902270253</v>
      </c>
      <c r="AJ247">
        <f t="shared" si="65"/>
        <v>-8.133273995728981</v>
      </c>
      <c r="AK247">
        <f t="shared" si="66"/>
        <v>-7.3203558277180196</v>
      </c>
      <c r="AL247">
        <f t="shared" si="67"/>
        <v>-6.6012076224900014</v>
      </c>
      <c r="AM247">
        <f t="shared" si="68"/>
        <v>-5.9201099642419708</v>
      </c>
      <c r="AY247" s="77">
        <f t="shared" si="69"/>
        <v>-517026.95990522264</v>
      </c>
      <c r="BA247" s="77">
        <f t="shared" si="70"/>
        <v>-560335.3852162991</v>
      </c>
    </row>
    <row r="248" spans="1:53">
      <c r="A248" s="46">
        <v>45219</v>
      </c>
      <c r="B248">
        <v>172.43251000000001</v>
      </c>
      <c r="C248">
        <v>26.101673000000002</v>
      </c>
      <c r="D248">
        <v>11.461289000000001</v>
      </c>
      <c r="E248">
        <v>326.008331</v>
      </c>
      <c r="G248">
        <f t="shared" si="54"/>
        <v>6.941266469993046E-4</v>
      </c>
      <c r="H248">
        <f t="shared" si="55"/>
        <v>-2.8126166472164482E-2</v>
      </c>
      <c r="I248">
        <f t="shared" si="56"/>
        <v>-1.3745748842037053E-2</v>
      </c>
      <c r="J248">
        <f t="shared" si="57"/>
        <v>8.1121331834923538E-3</v>
      </c>
      <c r="P248" s="53">
        <f t="shared" si="58"/>
        <v>-33065.655483709874</v>
      </c>
      <c r="R248" s="47">
        <v>45219</v>
      </c>
      <c r="S248">
        <v>5.2347567002539903E-2</v>
      </c>
      <c r="T248">
        <v>4.83656212601178E-2</v>
      </c>
      <c r="U248">
        <v>4.6151306394568797E-2</v>
      </c>
      <c r="V248">
        <v>4.5156188831933099E-2</v>
      </c>
      <c r="W248">
        <v>4.4757875087820802E-2</v>
      </c>
      <c r="X248">
        <v>4.4604448405432998E-2</v>
      </c>
      <c r="Y248">
        <v>4.4547907108756203E-2</v>
      </c>
      <c r="Z248">
        <v>4.45544947069825E-2</v>
      </c>
      <c r="AA248">
        <v>4.4605754374341902E-2</v>
      </c>
      <c r="AB248">
        <v>4.46901958521327E-2</v>
      </c>
      <c r="AD248">
        <f t="shared" si="59"/>
        <v>0.41586392508098646</v>
      </c>
      <c r="AE248">
        <f t="shared" si="60"/>
        <v>-3.384708745318016</v>
      </c>
      <c r="AF248">
        <f t="shared" si="61"/>
        <v>-5.6913301301420027</v>
      </c>
      <c r="AG248">
        <f t="shared" si="62"/>
        <v>-6.4835572085730071</v>
      </c>
      <c r="AH248">
        <f t="shared" si="63"/>
        <v>-7.0994658118440217</v>
      </c>
      <c r="AI248">
        <f t="shared" si="64"/>
        <v>-7.3370911115260009</v>
      </c>
      <c r="AJ248">
        <f t="shared" si="65"/>
        <v>-7.4227752352980234</v>
      </c>
      <c r="AK248">
        <f t="shared" si="66"/>
        <v>-7.7049525451899914</v>
      </c>
      <c r="AL248">
        <f t="shared" si="67"/>
        <v>-8.0801435103920038</v>
      </c>
      <c r="AM248">
        <f t="shared" si="68"/>
        <v>-8.3725248803089709</v>
      </c>
      <c r="AY248" s="77">
        <f t="shared" si="69"/>
        <v>-660587.50190924131</v>
      </c>
      <c r="BA248" s="77">
        <f t="shared" si="70"/>
        <v>-693653.15739295119</v>
      </c>
    </row>
    <row r="249" spans="1:53">
      <c r="A249" s="46">
        <v>45222</v>
      </c>
      <c r="B249">
        <v>172.5522</v>
      </c>
      <c r="C249">
        <v>25.367533000000002</v>
      </c>
      <c r="D249">
        <v>11.303744999999999</v>
      </c>
      <c r="E249">
        <v>328.65295400000002</v>
      </c>
      <c r="G249">
        <f t="shared" si="54"/>
        <v>2.543334712626244E-3</v>
      </c>
      <c r="H249">
        <f t="shared" si="55"/>
        <v>-3.9108651203884071E-3</v>
      </c>
      <c r="I249">
        <f t="shared" si="56"/>
        <v>-7.8396142163503768E-3</v>
      </c>
      <c r="J249">
        <f t="shared" si="57"/>
        <v>3.6742405181606763E-3</v>
      </c>
      <c r="P249" s="53">
        <f t="shared" si="58"/>
        <v>-5532.9041059518631</v>
      </c>
      <c r="R249" s="47">
        <v>45222</v>
      </c>
      <c r="S249">
        <v>5.2389153395048002E-2</v>
      </c>
      <c r="T249">
        <v>4.8027150385585998E-2</v>
      </c>
      <c r="U249">
        <v>4.5582173381554597E-2</v>
      </c>
      <c r="V249">
        <v>4.4507833111075798E-2</v>
      </c>
      <c r="W249">
        <v>4.40479285066364E-2</v>
      </c>
      <c r="X249">
        <v>4.3870739294280398E-2</v>
      </c>
      <c r="Y249">
        <v>4.3805629585226401E-2</v>
      </c>
      <c r="Z249">
        <v>4.3783999452463501E-2</v>
      </c>
      <c r="AA249">
        <v>4.3797740023302702E-2</v>
      </c>
      <c r="AB249">
        <v>4.3852943364101803E-2</v>
      </c>
      <c r="AD249">
        <f t="shared" si="59"/>
        <v>1.1416272740479712</v>
      </c>
      <c r="AE249">
        <f t="shared" si="60"/>
        <v>3.7139390500870451</v>
      </c>
      <c r="AF249">
        <f t="shared" si="61"/>
        <v>4.1663699261969969</v>
      </c>
      <c r="AG249">
        <f t="shared" si="62"/>
        <v>3.4250243417380255</v>
      </c>
      <c r="AH249">
        <f t="shared" si="63"/>
        <v>2.574721045595016</v>
      </c>
      <c r="AI249">
        <f t="shared" si="64"/>
        <v>1.6477219041630131</v>
      </c>
      <c r="AJ249">
        <f t="shared" si="65"/>
        <v>0.83152067878698721</v>
      </c>
      <c r="AK249">
        <f t="shared" si="66"/>
        <v>0.32109942228297772</v>
      </c>
      <c r="AL249">
        <f t="shared" si="67"/>
        <v>2.757642930950599E-3</v>
      </c>
      <c r="AM249">
        <f t="shared" si="68"/>
        <v>-0.27215642036802767</v>
      </c>
      <c r="AY249" s="77">
        <f t="shared" si="69"/>
        <v>4529.239016538515</v>
      </c>
      <c r="BA249" s="77">
        <f t="shared" si="70"/>
        <v>-1003.6650894133481</v>
      </c>
    </row>
    <row r="250" spans="1:53">
      <c r="A250" s="46">
        <v>45223</v>
      </c>
      <c r="B250">
        <v>172.99105800000001</v>
      </c>
      <c r="C250">
        <v>25.268324</v>
      </c>
      <c r="D250">
        <v>11.215128</v>
      </c>
      <c r="E250">
        <v>329.86050399999999</v>
      </c>
      <c r="G250">
        <f t="shared" si="54"/>
        <v>-1.3491581744069059E-2</v>
      </c>
      <c r="H250">
        <f t="shared" si="55"/>
        <v>3.140968114861975E-3</v>
      </c>
      <c r="I250">
        <f t="shared" si="56"/>
        <v>1.3169354821451762E-2</v>
      </c>
      <c r="J250">
        <f t="shared" si="57"/>
        <v>3.0678046863106712E-2</v>
      </c>
      <c r="P250" s="53">
        <f t="shared" si="58"/>
        <v>33496.78805535139</v>
      </c>
      <c r="R250" s="47">
        <v>45223</v>
      </c>
      <c r="S250">
        <v>5.2503316122452799E-2</v>
      </c>
      <c r="T250">
        <v>4.8398544290594703E-2</v>
      </c>
      <c r="U250">
        <v>4.5998810374174297E-2</v>
      </c>
      <c r="V250">
        <v>4.4850335545249601E-2</v>
      </c>
      <c r="W250">
        <v>4.4305400611195901E-2</v>
      </c>
      <c r="X250">
        <v>4.4035511484696699E-2</v>
      </c>
      <c r="Y250">
        <v>4.3888781653105099E-2</v>
      </c>
      <c r="Z250">
        <v>4.3816109394691799E-2</v>
      </c>
      <c r="AA250">
        <v>4.3798015787595797E-2</v>
      </c>
      <c r="AB250">
        <v>4.3825727722065E-2</v>
      </c>
      <c r="AD250">
        <f t="shared" si="59"/>
        <v>1.5015597998740278</v>
      </c>
      <c r="AE250">
        <f t="shared" si="60"/>
        <v>3.9263946951689777</v>
      </c>
      <c r="AF250">
        <f t="shared" si="61"/>
        <v>5.9586825662560212</v>
      </c>
      <c r="AG250">
        <f t="shared" si="62"/>
        <v>7.432668232639009</v>
      </c>
      <c r="AH250">
        <f t="shared" si="63"/>
        <v>8.9434271504229557</v>
      </c>
      <c r="AI250">
        <f t="shared" si="64"/>
        <v>9.8125606191339774</v>
      </c>
      <c r="AJ250">
        <f t="shared" si="65"/>
        <v>10.217192122956991</v>
      </c>
      <c r="AK250">
        <f t="shared" si="66"/>
        <v>10.512852421009979</v>
      </c>
      <c r="AL250">
        <f t="shared" si="67"/>
        <v>10.774863206878052</v>
      </c>
      <c r="AM250">
        <f t="shared" si="68"/>
        <v>11.00128809973698</v>
      </c>
      <c r="AY250" s="77">
        <f t="shared" si="69"/>
        <v>867223.62626067654</v>
      </c>
      <c r="BA250" s="77">
        <f t="shared" si="70"/>
        <v>900720.41431602789</v>
      </c>
    </row>
    <row r="251" spans="1:53">
      <c r="A251" s="46">
        <v>45224</v>
      </c>
      <c r="B251">
        <v>170.65713500000001</v>
      </c>
      <c r="C251">
        <v>25.347691000000001</v>
      </c>
      <c r="D251">
        <v>11.362824</v>
      </c>
      <c r="E251">
        <v>339.97998000000001</v>
      </c>
      <c r="G251">
        <f t="shared" si="54"/>
        <v>-2.4605546085137431E-2</v>
      </c>
      <c r="H251">
        <f t="shared" si="55"/>
        <v>2.2309172066205196E-2</v>
      </c>
      <c r="I251">
        <f t="shared" si="56"/>
        <v>-1.6464393006527245E-2</v>
      </c>
      <c r="J251">
        <f t="shared" si="57"/>
        <v>-3.7514323637527158E-2</v>
      </c>
      <c r="P251" s="53">
        <f t="shared" si="58"/>
        <v>-56275.090662986637</v>
      </c>
      <c r="R251" s="47">
        <v>45224</v>
      </c>
      <c r="S251">
        <v>5.2653472102440202E-2</v>
      </c>
      <c r="T251">
        <v>4.8791183760111601E-2</v>
      </c>
      <c r="U251">
        <v>4.6594678630799899E-2</v>
      </c>
      <c r="V251">
        <v>4.5593602368513501E-2</v>
      </c>
      <c r="W251">
        <v>4.5199743326238197E-2</v>
      </c>
      <c r="X251">
        <v>4.5016767546610097E-2</v>
      </c>
      <c r="Y251">
        <v>4.4910500865400799E-2</v>
      </c>
      <c r="Z251">
        <v>4.4867394636792797E-2</v>
      </c>
      <c r="AA251">
        <v>4.4875502108283602E-2</v>
      </c>
      <c r="AB251">
        <v>4.4925856532038698E-2</v>
      </c>
      <c r="AD251">
        <f t="shared" si="59"/>
        <v>-4.1002626819799932</v>
      </c>
      <c r="AE251">
        <f t="shared" si="60"/>
        <v>-7.4728124453320168</v>
      </c>
      <c r="AF251">
        <f t="shared" si="61"/>
        <v>-9.4976039074230059</v>
      </c>
      <c r="AG251">
        <f t="shared" si="62"/>
        <v>-10.551848324775042</v>
      </c>
      <c r="AH251">
        <f t="shared" si="63"/>
        <v>-11.139794840475947</v>
      </c>
      <c r="AI251">
        <f t="shared" si="64"/>
        <v>-11.242255220296968</v>
      </c>
      <c r="AJ251">
        <f t="shared" si="65"/>
        <v>-11.020763465196953</v>
      </c>
      <c r="AK251">
        <f t="shared" si="66"/>
        <v>-10.726409338159964</v>
      </c>
      <c r="AL251">
        <f t="shared" si="67"/>
        <v>-10.462315739001998</v>
      </c>
      <c r="AM251">
        <f t="shared" si="68"/>
        <v>-10.279027954296986</v>
      </c>
      <c r="AY251" s="77">
        <f t="shared" si="69"/>
        <v>-838708.79365998378</v>
      </c>
      <c r="BA251" s="77">
        <f t="shared" si="70"/>
        <v>-894983.88432297041</v>
      </c>
    </row>
    <row r="252" spans="1:53">
      <c r="A252" s="46">
        <v>45225</v>
      </c>
      <c r="B252">
        <v>166.458023</v>
      </c>
      <c r="C252">
        <v>25.913177000000001</v>
      </c>
      <c r="D252">
        <v>11.175742</v>
      </c>
      <c r="E252">
        <v>327.22586100000001</v>
      </c>
      <c r="G252">
        <f t="shared" si="54"/>
        <v>7.9692944568974244E-3</v>
      </c>
      <c r="H252">
        <f t="shared" si="55"/>
        <v>-3.6370607895743645E-2</v>
      </c>
      <c r="I252">
        <f t="shared" si="56"/>
        <v>-0.12246694671369462</v>
      </c>
      <c r="J252">
        <f t="shared" si="57"/>
        <v>5.8556099268693984E-3</v>
      </c>
      <c r="P252" s="53">
        <f t="shared" si="58"/>
        <v>-145012.65022567144</v>
      </c>
      <c r="R252" s="47">
        <v>45225</v>
      </c>
      <c r="S252">
        <v>5.2243445834242203E-2</v>
      </c>
      <c r="T252">
        <v>4.8043902515578399E-2</v>
      </c>
      <c r="U252">
        <v>4.5644918240057598E-2</v>
      </c>
      <c r="V252">
        <v>4.4538417536035997E-2</v>
      </c>
      <c r="W252">
        <v>4.4085763842190602E-2</v>
      </c>
      <c r="X252">
        <v>4.38925420245804E-2</v>
      </c>
      <c r="Y252">
        <v>4.3808424518881103E-2</v>
      </c>
      <c r="Z252">
        <v>4.3794753702976801E-2</v>
      </c>
      <c r="AA252">
        <v>4.3829270534383402E-2</v>
      </c>
      <c r="AB252">
        <v>4.3897953736608999E-2</v>
      </c>
      <c r="AD252">
        <f t="shared" si="59"/>
        <v>-1.2881504761830254</v>
      </c>
      <c r="AE252">
        <f t="shared" si="60"/>
        <v>-2.8637128003600187</v>
      </c>
      <c r="AF252">
        <f t="shared" si="61"/>
        <v>-3.6070999416639578</v>
      </c>
      <c r="AG252">
        <f t="shared" si="62"/>
        <v>-3.3858751533489411</v>
      </c>
      <c r="AH252">
        <f t="shared" si="63"/>
        <v>-3.2397522165180521</v>
      </c>
      <c r="AI252">
        <f t="shared" si="64"/>
        <v>-2.5688667195909733</v>
      </c>
      <c r="AJ252">
        <f t="shared" si="65"/>
        <v>-1.6583654318500645</v>
      </c>
      <c r="AK252">
        <f t="shared" si="66"/>
        <v>-0.92624928947397656</v>
      </c>
      <c r="AL252">
        <f t="shared" si="67"/>
        <v>-0.36677955689699837</v>
      </c>
      <c r="AM252">
        <f t="shared" si="68"/>
        <v>0.10504154789398035</v>
      </c>
      <c r="AY252" s="77">
        <f t="shared" si="69"/>
        <v>-21535.043308193952</v>
      </c>
      <c r="BA252" s="77">
        <f t="shared" si="70"/>
        <v>-166547.69353386539</v>
      </c>
    </row>
    <row r="253" spans="1:53">
      <c r="A253" s="46">
        <v>45226</v>
      </c>
      <c r="B253">
        <v>167.78457599999999</v>
      </c>
      <c r="C253">
        <v>24.970699</v>
      </c>
      <c r="D253">
        <v>9.8070830000000004</v>
      </c>
      <c r="E253">
        <v>329.14196800000002</v>
      </c>
      <c r="G253">
        <f t="shared" si="54"/>
        <v>1.2305189482971324E-2</v>
      </c>
      <c r="H253">
        <f t="shared" si="55"/>
        <v>2.0659533799994856E-2</v>
      </c>
      <c r="I253">
        <f t="shared" si="56"/>
        <v>-1.9076314537156636E-2</v>
      </c>
      <c r="J253">
        <f t="shared" si="57"/>
        <v>2.2740345284682828E-2</v>
      </c>
      <c r="P253" s="53">
        <f t="shared" si="58"/>
        <v>36628.754030492375</v>
      </c>
      <c r="R253" s="47">
        <v>45226</v>
      </c>
      <c r="S253">
        <v>5.21146307866239E-2</v>
      </c>
      <c r="T253">
        <v>4.7757531235542397E-2</v>
      </c>
      <c r="U253">
        <v>4.5284208245891203E-2</v>
      </c>
      <c r="V253">
        <v>4.4199830020701103E-2</v>
      </c>
      <c r="W253">
        <v>4.3761788620538797E-2</v>
      </c>
      <c r="X253">
        <v>4.3635655352621303E-2</v>
      </c>
      <c r="Y253">
        <v>4.3642587975696097E-2</v>
      </c>
      <c r="Z253">
        <v>4.3702128774029403E-2</v>
      </c>
      <c r="AA253">
        <v>4.3792592578693702E-2</v>
      </c>
      <c r="AB253">
        <v>4.3908457891398397E-2</v>
      </c>
      <c r="AD253">
        <f t="shared" si="59"/>
        <v>1.2997543787759969</v>
      </c>
      <c r="AE253">
        <f t="shared" si="60"/>
        <v>1.4666933058940512</v>
      </c>
      <c r="AF253">
        <f t="shared" si="61"/>
        <v>1.4512935670010081</v>
      </c>
      <c r="AG253">
        <f t="shared" si="62"/>
        <v>1.4492023564149914</v>
      </c>
      <c r="AH253">
        <f t="shared" si="63"/>
        <v>1.6618606199130666</v>
      </c>
      <c r="AI253">
        <f t="shared" si="64"/>
        <v>1.5834661776070043</v>
      </c>
      <c r="AJ253">
        <f t="shared" si="65"/>
        <v>1.3676417772520018</v>
      </c>
      <c r="AK253">
        <f t="shared" si="66"/>
        <v>1.2618570282079551</v>
      </c>
      <c r="AL253">
        <f t="shared" si="67"/>
        <v>1.2196928365650062</v>
      </c>
      <c r="AM253">
        <f t="shared" si="68"/>
        <v>1.1469155349660283</v>
      </c>
      <c r="AY253" s="77">
        <f t="shared" si="69"/>
        <v>97142.915523482792</v>
      </c>
      <c r="BA253" s="77">
        <f t="shared" si="70"/>
        <v>133771.66955397517</v>
      </c>
    </row>
    <row r="254" spans="1:53">
      <c r="A254" s="52">
        <v>45229</v>
      </c>
      <c r="B254" s="53">
        <v>169.849197</v>
      </c>
      <c r="C254" s="53">
        <v>25.486581999999999</v>
      </c>
      <c r="D254" s="53">
        <v>9.6199999999999992</v>
      </c>
      <c r="E254" s="53">
        <v>336.62677000000002</v>
      </c>
      <c r="F254" s="53"/>
      <c r="G254" s="53"/>
      <c r="H254" s="53"/>
      <c r="I254" s="53"/>
      <c r="J254" s="53"/>
      <c r="K254" s="53"/>
      <c r="L254" s="53"/>
      <c r="M254" s="53"/>
      <c r="N254" s="53"/>
      <c r="O254" s="53"/>
      <c r="P254" s="53"/>
      <c r="Q254" s="54" t="s">
        <v>81</v>
      </c>
      <c r="R254" s="55">
        <v>45229</v>
      </c>
      <c r="S254" s="53">
        <v>5.22446062245015E-2</v>
      </c>
      <c r="T254" s="53">
        <v>4.7904200566131802E-2</v>
      </c>
      <c r="U254" s="53">
        <v>4.5429337602591303E-2</v>
      </c>
      <c r="V254" s="53">
        <v>4.4344750256342602E-2</v>
      </c>
      <c r="W254" s="53">
        <v>4.3927974682530103E-2</v>
      </c>
      <c r="X254" s="53">
        <v>4.3794001970382003E-2</v>
      </c>
      <c r="Y254" s="53">
        <v>4.3779352153421297E-2</v>
      </c>
      <c r="Z254" s="53">
        <v>4.3828314476850198E-2</v>
      </c>
      <c r="AA254" s="53">
        <v>4.3914561862350203E-2</v>
      </c>
      <c r="AB254" s="53">
        <v>4.4023149444895E-2</v>
      </c>
      <c r="AC254" s="53"/>
      <c r="AD254" s="53"/>
      <c r="AE254" s="53"/>
      <c r="AF254" s="53"/>
      <c r="AG254" s="53"/>
      <c r="AH254" s="53"/>
      <c r="AI254" s="53"/>
      <c r="AJ254" s="53"/>
      <c r="AK254" s="53"/>
      <c r="AL254" s="53"/>
      <c r="AM254" s="53"/>
      <c r="AN254" s="53"/>
      <c r="AO254" s="53"/>
      <c r="AP254" s="53"/>
      <c r="AQ254" s="53"/>
      <c r="AR254" s="53"/>
      <c r="AS254" s="53"/>
      <c r="AT254" s="53"/>
      <c r="AU254" s="53"/>
      <c r="AV254" s="53"/>
      <c r="AW254" s="53"/>
      <c r="AX254" s="53"/>
      <c r="AY254" s="56"/>
      <c r="AZ254" s="53"/>
      <c r="BA254" s="53"/>
    </row>
  </sheetData>
  <mergeCells count="6">
    <mergeCell ref="A1:P1"/>
    <mergeCell ref="A2:E2"/>
    <mergeCell ref="G2:P2"/>
    <mergeCell ref="R1:AY1"/>
    <mergeCell ref="R2:AB2"/>
    <mergeCell ref="AD2:AY2"/>
  </mergeCells>
  <phoneticPr fontId="1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630EF-8340-C042-B73E-762FC9E850B4}">
  <dimension ref="A1:AI254"/>
  <sheetViews>
    <sheetView tabSelected="1" topLeftCell="T1" workbookViewId="0">
      <selection activeCell="AA27" sqref="AA27"/>
    </sheetView>
  </sheetViews>
  <sheetFormatPr baseColWidth="10" defaultRowHeight="15"/>
  <cols>
    <col min="1" max="1" width="8.1640625" bestFit="1" customWidth="1"/>
    <col min="7" max="7" width="14.6640625" customWidth="1"/>
    <col min="8" max="8" width="12" bestFit="1" customWidth="1"/>
    <col min="25" max="25" width="21.83203125" customWidth="1"/>
    <col min="26" max="26" width="12" bestFit="1" customWidth="1"/>
  </cols>
  <sheetData>
    <row r="1" spans="1:35">
      <c r="A1" s="84" t="s">
        <v>78</v>
      </c>
      <c r="B1" s="84"/>
      <c r="C1" s="84"/>
      <c r="D1" s="84"/>
      <c r="E1" s="84"/>
      <c r="M1" s="88" t="s">
        <v>85</v>
      </c>
      <c r="N1" s="88"/>
      <c r="O1" s="88"/>
      <c r="P1" s="88"/>
      <c r="Q1" s="88"/>
      <c r="R1" s="88"/>
      <c r="S1" s="88"/>
      <c r="T1" s="88"/>
      <c r="U1" s="88"/>
      <c r="V1" s="88"/>
      <c r="W1" s="88"/>
    </row>
    <row r="2" spans="1:35">
      <c r="A2" s="85" t="s">
        <v>84</v>
      </c>
      <c r="B2" s="86"/>
      <c r="C2" s="86"/>
      <c r="D2" s="86"/>
      <c r="E2" s="87"/>
      <c r="M2" s="89" t="s">
        <v>84</v>
      </c>
      <c r="N2" s="90"/>
      <c r="O2" s="90"/>
      <c r="P2" s="90"/>
      <c r="Q2" s="90"/>
      <c r="R2" s="90"/>
      <c r="S2" s="90"/>
      <c r="T2" s="90"/>
      <c r="U2" s="90"/>
      <c r="V2" s="90"/>
      <c r="W2" s="91"/>
    </row>
    <row r="3" spans="1:35">
      <c r="A3" s="63" t="s">
        <v>33</v>
      </c>
      <c r="B3" s="64" t="s">
        <v>89</v>
      </c>
      <c r="C3" s="64" t="s">
        <v>90</v>
      </c>
      <c r="D3" s="64" t="s">
        <v>91</v>
      </c>
      <c r="E3" s="65" t="s">
        <v>92</v>
      </c>
      <c r="G3" s="58"/>
      <c r="H3" s="59" t="s">
        <v>89</v>
      </c>
      <c r="I3" s="59" t="s">
        <v>90</v>
      </c>
      <c r="J3" s="59" t="s">
        <v>91</v>
      </c>
      <c r="K3" s="60" t="s">
        <v>92</v>
      </c>
      <c r="M3" s="7" t="s">
        <v>1</v>
      </c>
      <c r="N3" s="8" t="s">
        <v>95</v>
      </c>
      <c r="O3" s="8" t="s">
        <v>96</v>
      </c>
      <c r="P3" s="8" t="s">
        <v>97</v>
      </c>
      <c r="Q3" s="8" t="s">
        <v>98</v>
      </c>
      <c r="R3" s="8" t="s">
        <v>99</v>
      </c>
      <c r="S3" s="8" t="s">
        <v>100</v>
      </c>
      <c r="T3" s="8" t="s">
        <v>101</v>
      </c>
      <c r="U3" s="8" t="s">
        <v>102</v>
      </c>
      <c r="V3" s="8" t="s">
        <v>103</v>
      </c>
      <c r="W3" s="9" t="s">
        <v>104</v>
      </c>
      <c r="Y3" s="58"/>
      <c r="Z3" s="71" t="s">
        <v>95</v>
      </c>
      <c r="AA3" s="71" t="s">
        <v>96</v>
      </c>
      <c r="AB3" s="71" t="s">
        <v>97</v>
      </c>
      <c r="AC3" s="71" t="s">
        <v>98</v>
      </c>
      <c r="AD3" s="71" t="s">
        <v>99</v>
      </c>
      <c r="AE3" s="71" t="s">
        <v>100</v>
      </c>
      <c r="AF3" s="71" t="s">
        <v>101</v>
      </c>
      <c r="AG3" s="71" t="s">
        <v>102</v>
      </c>
      <c r="AH3" s="71" t="s">
        <v>103</v>
      </c>
      <c r="AI3" s="72" t="s">
        <v>104</v>
      </c>
    </row>
    <row r="4" spans="1:35">
      <c r="A4" s="46">
        <v>44865</v>
      </c>
      <c r="B4">
        <f>hist_var_sens!G4</f>
        <v>-1.7542655335048063E-2</v>
      </c>
      <c r="C4">
        <f>hist_var_sens!H4</f>
        <v>4.4394906370421872E-3</v>
      </c>
      <c r="D4">
        <f>hist_var_sens!I4</f>
        <v>2.2437904927019581E-3</v>
      </c>
      <c r="E4">
        <f>hist_var_sens!J4</f>
        <v>-1.705942856700049E-2</v>
      </c>
      <c r="G4" s="63" t="s">
        <v>93</v>
      </c>
      <c r="H4" s="64">
        <f>AVERAGE(B4:B253)</f>
        <v>5.679954588963021E-4</v>
      </c>
      <c r="I4" s="64">
        <f t="shared" ref="I4:K4" si="0">AVERAGE(C4:C253)</f>
        <v>-1.1050965104852683E-3</v>
      </c>
      <c r="J4" s="64">
        <f t="shared" si="0"/>
        <v>-6.1889144454387382E-4</v>
      </c>
      <c r="K4" s="65">
        <f t="shared" si="0"/>
        <v>1.6922024127694777E-3</v>
      </c>
      <c r="M4" s="47">
        <v>44865</v>
      </c>
      <c r="N4">
        <f>hist_var_sens!AD4</f>
        <v>5.209358738523032</v>
      </c>
      <c r="O4">
        <f>hist_var_sens!AE4</f>
        <v>4.3895130157300262</v>
      </c>
      <c r="P4">
        <f>hist_var_sens!AF4</f>
        <v>3.4189134015730205</v>
      </c>
      <c r="Q4">
        <f>hist_var_sens!AG4</f>
        <v>2.9639252967939704</v>
      </c>
      <c r="R4">
        <f>hist_var_sens!AH4</f>
        <v>2.2521184678279962</v>
      </c>
      <c r="S4">
        <f>hist_var_sens!AI4</f>
        <v>1.239836941530001</v>
      </c>
      <c r="T4">
        <f>hist_var_sens!AJ4</f>
        <v>0.28631416098601203</v>
      </c>
      <c r="U4">
        <f>hist_var_sens!AK4</f>
        <v>-0.42962022727500992</v>
      </c>
      <c r="V4">
        <f>hist_var_sens!AL4</f>
        <v>-0.97244392544597325</v>
      </c>
      <c r="W4">
        <f>hist_var_sens!AM4</f>
        <v>-1.4376571301889796</v>
      </c>
      <c r="Y4" s="63" t="s">
        <v>93</v>
      </c>
      <c r="Z4" s="64">
        <f>AVERAGE(N4:N253)</f>
        <v>0.231832691014624</v>
      </c>
      <c r="AA4" s="64">
        <f t="shared" ref="AA4:AI4" si="1">AVERAGE(O4:O253)</f>
        <v>0.13285263090277599</v>
      </c>
      <c r="AB4" s="64">
        <f t="shared" si="1"/>
        <v>0.13708656056847626</v>
      </c>
      <c r="AC4" s="64">
        <f t="shared" si="1"/>
        <v>0.16107864857979609</v>
      </c>
      <c r="AD4" s="64">
        <f t="shared" si="1"/>
        <v>0.18524372626024019</v>
      </c>
      <c r="AE4" s="64">
        <f t="shared" si="1"/>
        <v>0.21039869442166428</v>
      </c>
      <c r="AF4" s="64">
        <f t="shared" si="1"/>
        <v>0.23202067629658429</v>
      </c>
      <c r="AG4" s="64">
        <f t="shared" si="1"/>
        <v>0.24721537821519199</v>
      </c>
      <c r="AH4" s="64">
        <f t="shared" si="1"/>
        <v>0.25798975039053623</v>
      </c>
      <c r="AI4" s="65">
        <f t="shared" si="1"/>
        <v>0.2668255843098159</v>
      </c>
    </row>
    <row r="5" spans="1:35">
      <c r="A5" s="46">
        <v>44866</v>
      </c>
      <c r="B5">
        <f>hist_var_sens!G5</f>
        <v>-3.7305060427651582E-2</v>
      </c>
      <c r="C5">
        <f>hist_var_sens!H5</f>
        <v>-3.0388351987448159E-3</v>
      </c>
      <c r="D5">
        <f>hist_var_sens!I5</f>
        <v>-2.5373027871767984E-2</v>
      </c>
      <c r="E5">
        <f>hist_var_sens!J5</f>
        <v>-3.5368363675494119E-2</v>
      </c>
      <c r="M5" s="47">
        <v>44866</v>
      </c>
      <c r="N5">
        <f>hist_var_sens!AD5</f>
        <v>2.3375970802929498</v>
      </c>
      <c r="O5">
        <f>hist_var_sens!AE5</f>
        <v>4.7398962661839708</v>
      </c>
      <c r="P5">
        <f>hist_var_sens!AF5</f>
        <v>4.0449572083259975</v>
      </c>
      <c r="Q5">
        <f>hist_var_sens!AG5</f>
        <v>2.5409023718510335</v>
      </c>
      <c r="R5">
        <f>hist_var_sens!AH5</f>
        <v>1.5275234096530366</v>
      </c>
      <c r="S5">
        <f>hist_var_sens!AI5</f>
        <v>1.1816670926199924</v>
      </c>
      <c r="T5">
        <f>hist_var_sens!AJ5</f>
        <v>1.0912124093000186</v>
      </c>
      <c r="U5">
        <f>hist_var_sens!AK5</f>
        <v>0.9866981812010206</v>
      </c>
      <c r="V5">
        <f>hist_var_sens!AL5</f>
        <v>0.89949893421002736</v>
      </c>
      <c r="W5">
        <f>hist_var_sens!AM5</f>
        <v>0.91431218858198382</v>
      </c>
    </row>
    <row r="6" spans="1:35">
      <c r="A6" s="46">
        <v>44867</v>
      </c>
      <c r="B6">
        <f>hist_var_sens!G6</f>
        <v>-4.2404984692998471E-2</v>
      </c>
      <c r="C6">
        <f>hist_var_sens!H6</f>
        <v>-5.5415754956427143E-3</v>
      </c>
      <c r="D6">
        <f>hist_var_sens!I6</f>
        <v>1.5313925076559931E-2</v>
      </c>
      <c r="E6">
        <f>hist_var_sens!J6</f>
        <v>-2.6578818852524555E-2</v>
      </c>
      <c r="G6" s="58" t="s">
        <v>111</v>
      </c>
      <c r="H6" s="59" t="s">
        <v>89</v>
      </c>
      <c r="I6" s="59" t="s">
        <v>90</v>
      </c>
      <c r="J6" s="59" t="s">
        <v>91</v>
      </c>
      <c r="K6" s="60" t="s">
        <v>92</v>
      </c>
      <c r="M6" s="47">
        <v>44867</v>
      </c>
      <c r="N6">
        <f>hist_var_sens!AD6</f>
        <v>6.9028912984410438</v>
      </c>
      <c r="O6">
        <f>hist_var_sens!AE6</f>
        <v>10.979396530373039</v>
      </c>
      <c r="P6">
        <f>hist_var_sens!AF6</f>
        <v>10.846471196407984</v>
      </c>
      <c r="Q6">
        <f>hist_var_sens!AG6</f>
        <v>9.5687494385510163</v>
      </c>
      <c r="R6">
        <f>hist_var_sens!AH6</f>
        <v>8.3214544979540168</v>
      </c>
      <c r="S6">
        <f>hist_var_sens!AI6</f>
        <v>7.6078156501480088</v>
      </c>
      <c r="T6">
        <f>hist_var_sens!AJ6</f>
        <v>7.0377464513760035</v>
      </c>
      <c r="U6">
        <f>hist_var_sens!AK6</f>
        <v>6.2393400105539847</v>
      </c>
      <c r="V6">
        <f>hist_var_sens!AL6</f>
        <v>5.4465948718209614</v>
      </c>
      <c r="W6">
        <f>hist_var_sens!AM6</f>
        <v>4.9533541388210169</v>
      </c>
      <c r="Y6" s="58" t="s">
        <v>111</v>
      </c>
      <c r="Z6" s="71" t="s">
        <v>95</v>
      </c>
      <c r="AA6" s="71" t="s">
        <v>96</v>
      </c>
      <c r="AB6" s="71" t="s">
        <v>97</v>
      </c>
      <c r="AC6" s="71" t="s">
        <v>98</v>
      </c>
      <c r="AD6" s="71" t="s">
        <v>99</v>
      </c>
      <c r="AE6" s="71" t="s">
        <v>100</v>
      </c>
      <c r="AF6" s="71" t="s">
        <v>101</v>
      </c>
      <c r="AG6" s="71" t="s">
        <v>102</v>
      </c>
      <c r="AH6" s="71" t="s">
        <v>103</v>
      </c>
      <c r="AI6" s="72" t="s">
        <v>104</v>
      </c>
    </row>
    <row r="7" spans="1:35">
      <c r="A7" s="46">
        <v>44868</v>
      </c>
      <c r="B7">
        <f>hist_var_sens!G7</f>
        <v>-1.9473563122850424E-3</v>
      </c>
      <c r="C7">
        <f>hist_var_sens!H7</f>
        <v>2.5076585178676281E-2</v>
      </c>
      <c r="D7">
        <f>hist_var_sens!I7</f>
        <v>1.8853703516114928E-2</v>
      </c>
      <c r="E7">
        <f>hist_var_sens!J7</f>
        <v>3.3325554931708412E-2</v>
      </c>
      <c r="G7" s="61" t="s">
        <v>89</v>
      </c>
      <c r="H7">
        <f>_xlfn.COVARIANCE.S($B4:$B253,B4:B253)</f>
        <v>2.5198871143131742E-4</v>
      </c>
      <c r="I7">
        <f>_xlfn.COVARIANCE.S($B4:$B253,C4:C253)</f>
        <v>7.5313043383256679E-5</v>
      </c>
      <c r="J7">
        <f>_xlfn.COVARIANCE.S($B4:$B253,D4:D253)</f>
        <v>1.3480445858819349E-4</v>
      </c>
      <c r="K7" s="62">
        <f>_xlfn.COVARIANCE.S($B4:$B253,E4:E253)</f>
        <v>1.8343271112230864E-4</v>
      </c>
      <c r="M7" s="47">
        <v>44868</v>
      </c>
      <c r="N7">
        <f>hist_var_sens!AD7</f>
        <v>-3.9410566843139927</v>
      </c>
      <c r="O7">
        <f>hist_var_sens!AE7</f>
        <v>-4.9666210004220552</v>
      </c>
      <c r="P7">
        <f>hist_var_sens!AF7</f>
        <v>-4.4793497603659578</v>
      </c>
      <c r="Q7">
        <f>hist_var_sens!AG7</f>
        <v>-3.2246626939590186</v>
      </c>
      <c r="R7">
        <f>hist_var_sens!AH7</f>
        <v>-2.0398494324580518</v>
      </c>
      <c r="S7">
        <f>hist_var_sens!AI7</f>
        <v>-1.1553988694620183</v>
      </c>
      <c r="T7">
        <f>hist_var_sens!AJ7</f>
        <v>-0.37867491177998036</v>
      </c>
      <c r="U7">
        <f>hist_var_sens!AK7</f>
        <v>0.45481993288902511</v>
      </c>
      <c r="V7">
        <f>hist_var_sens!AL7</f>
        <v>1.2582182327919993</v>
      </c>
      <c r="W7">
        <f>hist_var_sens!AM7</f>
        <v>1.9214681276549794</v>
      </c>
      <c r="Y7" s="70" t="s">
        <v>95</v>
      </c>
      <c r="Z7">
        <f t="shared" ref="Z7:AI7" si="2">_xlfn.COVARIANCE.S(N$4:N$253,$N$4:$N$253)</f>
        <v>64.341143598916091</v>
      </c>
      <c r="AA7">
        <f t="shared" si="2"/>
        <v>69.096725951949409</v>
      </c>
      <c r="AB7">
        <f t="shared" si="2"/>
        <v>61.155430499000161</v>
      </c>
      <c r="AC7">
        <f t="shared" si="2"/>
        <v>55.505682066179261</v>
      </c>
      <c r="AD7">
        <f t="shared" si="2"/>
        <v>50.192162899029746</v>
      </c>
      <c r="AE7">
        <f t="shared" si="2"/>
        <v>45.831810482213541</v>
      </c>
      <c r="AF7">
        <f t="shared" si="2"/>
        <v>42.594281140799573</v>
      </c>
      <c r="AG7">
        <f t="shared" si="2"/>
        <v>40.141521248333433</v>
      </c>
      <c r="AH7">
        <f t="shared" si="2"/>
        <v>38.085338798378523</v>
      </c>
      <c r="AI7" s="62">
        <f t="shared" si="2"/>
        <v>36.118463708821601</v>
      </c>
    </row>
    <row r="8" spans="1:35">
      <c r="A8" s="46">
        <v>44869</v>
      </c>
      <c r="B8">
        <f>hist_var_sens!G8</f>
        <v>3.9020935318330174E-3</v>
      </c>
      <c r="C8">
        <f>hist_var_sens!H8</f>
        <v>5.9798651336249176E-3</v>
      </c>
      <c r="D8">
        <f>hist_var_sens!I8</f>
        <v>1.4063576596144323E-2</v>
      </c>
      <c r="E8">
        <f>hist_var_sens!J8</f>
        <v>2.9269692159141769E-2</v>
      </c>
      <c r="G8" s="61" t="s">
        <v>90</v>
      </c>
      <c r="H8">
        <f>_xlfn.COVARIANCE.S(B4:B253,$C4:$C253)</f>
        <v>7.5313043383256679E-5</v>
      </c>
      <c r="I8">
        <f>_xlfn.COVARIANCE.S(C4:C253,$C4:$C253)</f>
        <v>2.6818953126401184E-4</v>
      </c>
      <c r="J8">
        <f>_xlfn.COVARIANCE.S(D4:D253,$C4:$C253)</f>
        <v>1.684141197469897E-4</v>
      </c>
      <c r="K8" s="62">
        <f>_xlfn.COVARIANCE.S(E4:E253,$C4:$C253)</f>
        <v>6.9875249078577267E-5</v>
      </c>
      <c r="M8" s="47">
        <v>44869</v>
      </c>
      <c r="N8">
        <f>hist_var_sens!AD8</f>
        <v>4.292194127937937</v>
      </c>
      <c r="O8">
        <f>hist_var_sens!AE8</f>
        <v>5.361704851838053</v>
      </c>
      <c r="P8">
        <f>hist_var_sens!AF8</f>
        <v>4.9907628249579865</v>
      </c>
      <c r="Q8">
        <f>hist_var_sens!AG8</f>
        <v>4.1283925851839935</v>
      </c>
      <c r="R8">
        <f>hist_var_sens!AH8</f>
        <v>3.3188538908079934</v>
      </c>
      <c r="S8">
        <f>hist_var_sens!AI8</f>
        <v>3.1279382092679748</v>
      </c>
      <c r="T8">
        <f>hist_var_sens!AJ8</f>
        <v>3.2836055568579576</v>
      </c>
      <c r="U8">
        <f>hist_var_sens!AK8</f>
        <v>3.4170984770760109</v>
      </c>
      <c r="V8">
        <f>hist_var_sens!AL8</f>
        <v>3.4528836164800234</v>
      </c>
      <c r="W8">
        <f>hist_var_sens!AM8</f>
        <v>3.393245740369033</v>
      </c>
      <c r="Y8" s="70" t="s">
        <v>96</v>
      </c>
      <c r="Z8">
        <f t="shared" ref="Z8:AI8" si="3">_xlfn.COVARIANCE.S(N$4:N$253,$O$4:$O$253)</f>
        <v>69.096725951949409</v>
      </c>
      <c r="AA8">
        <f t="shared" si="3"/>
        <v>83.670229462513745</v>
      </c>
      <c r="AB8">
        <f t="shared" si="3"/>
        <v>79.007716977950196</v>
      </c>
      <c r="AC8">
        <f t="shared" si="3"/>
        <v>73.677822841764922</v>
      </c>
      <c r="AD8">
        <f t="shared" si="3"/>
        <v>68.057882352425452</v>
      </c>
      <c r="AE8">
        <f t="shared" si="3"/>
        <v>63.165415838037433</v>
      </c>
      <c r="AF8">
        <f t="shared" si="3"/>
        <v>59.267392419329703</v>
      </c>
      <c r="AG8">
        <f t="shared" si="3"/>
        <v>56.101010345286795</v>
      </c>
      <c r="AH8">
        <f t="shared" si="3"/>
        <v>53.349499545377412</v>
      </c>
      <c r="AI8" s="62">
        <f t="shared" si="3"/>
        <v>50.777944585484306</v>
      </c>
    </row>
    <row r="9" spans="1:35">
      <c r="A9" s="46">
        <v>44872</v>
      </c>
      <c r="B9">
        <f>hist_var_sens!G9</f>
        <v>4.1752390440590315E-3</v>
      </c>
      <c r="C9">
        <f>hist_var_sens!H9</f>
        <v>2.702065045224078E-3</v>
      </c>
      <c r="D9">
        <f>hist_var_sens!I9</f>
        <v>1.45982867225114E-3</v>
      </c>
      <c r="E9">
        <f>hist_var_sens!J9</f>
        <v>4.388433608539799E-3</v>
      </c>
      <c r="G9" s="61" t="s">
        <v>91</v>
      </c>
      <c r="H9">
        <f>_xlfn.COVARIANCE.S(B4:B253,$D4:$D253)</f>
        <v>1.3480445858819349E-4</v>
      </c>
      <c r="I9">
        <f>_xlfn.COVARIANCE.S(C4:C253,$D4:$D253)</f>
        <v>1.684141197469897E-4</v>
      </c>
      <c r="J9">
        <f>_xlfn.COVARIANCE.S(D4:D253,$D4:$D253)</f>
        <v>5.0796802895909611E-4</v>
      </c>
      <c r="K9" s="62">
        <f>_xlfn.COVARIANCE.S(E4:E253,$D4:$D253)</f>
        <v>1.3398895411039185E-4</v>
      </c>
      <c r="M9" s="47">
        <v>44872</v>
      </c>
      <c r="N9">
        <f>hist_var_sens!AD9</f>
        <v>-3.3947148597269354</v>
      </c>
      <c r="O9">
        <f>hist_var_sens!AE9</f>
        <v>-5.8698445625210427</v>
      </c>
      <c r="P9">
        <f>hist_var_sens!AF9</f>
        <v>-6.7490872423560386</v>
      </c>
      <c r="Q9">
        <f>hist_var_sens!AG9</f>
        <v>-7.3381557114990397</v>
      </c>
      <c r="R9">
        <f>hist_var_sens!AH9</f>
        <v>-7.7743276137799686</v>
      </c>
      <c r="S9">
        <f>hist_var_sens!AI9</f>
        <v>-8.5321962071449597</v>
      </c>
      <c r="T9">
        <f>hist_var_sens!AJ9</f>
        <v>-9.1876875857020011</v>
      </c>
      <c r="U9">
        <f>hist_var_sens!AK9</f>
        <v>-9.3366682450059937</v>
      </c>
      <c r="V9">
        <f>hist_var_sens!AL9</f>
        <v>-9.1351219248830127</v>
      </c>
      <c r="W9">
        <f>hist_var_sens!AM9</f>
        <v>-8.8012284213519898</v>
      </c>
      <c r="Y9" s="70" t="s">
        <v>97</v>
      </c>
      <c r="Z9">
        <f t="shared" ref="Z9:AI9" si="4">_xlfn.COVARIANCE.S(N$4:N$253,$P$4:$P$253)</f>
        <v>61.155430499000161</v>
      </c>
      <c r="AA9">
        <f t="shared" si="4"/>
        <v>79.007716977950196</v>
      </c>
      <c r="AB9">
        <f t="shared" si="4"/>
        <v>77.800358642496363</v>
      </c>
      <c r="AC9">
        <f t="shared" si="4"/>
        <v>74.092075851681301</v>
      </c>
      <c r="AD9">
        <f t="shared" si="4"/>
        <v>69.626993460456177</v>
      </c>
      <c r="AE9">
        <f t="shared" si="4"/>
        <v>65.516202560511076</v>
      </c>
      <c r="AF9">
        <f t="shared" si="4"/>
        <v>62.041607177382147</v>
      </c>
      <c r="AG9">
        <f t="shared" si="4"/>
        <v>59.072370655000064</v>
      </c>
      <c r="AH9">
        <f t="shared" si="4"/>
        <v>56.415772033007784</v>
      </c>
      <c r="AI9" s="62">
        <f t="shared" si="4"/>
        <v>53.937309113603511</v>
      </c>
    </row>
    <row r="10" spans="1:35">
      <c r="A10" s="46">
        <v>44873</v>
      </c>
      <c r="B10">
        <f>hist_var_sens!G10</f>
        <v>-3.3190016736894479E-2</v>
      </c>
      <c r="C10">
        <f>hist_var_sens!H10</f>
        <v>-1.5898692012649818E-2</v>
      </c>
      <c r="D10">
        <f>hist_var_sens!I10</f>
        <v>-2.9883270825763253E-2</v>
      </c>
      <c r="E10">
        <f>hist_var_sens!J10</f>
        <v>-1.905013685580581E-2</v>
      </c>
      <c r="G10" s="63" t="s">
        <v>92</v>
      </c>
      <c r="H10" s="64">
        <f>_xlfn.COVARIANCE.S(B4:B253,$E4:$E253)</f>
        <v>1.8343271112230864E-4</v>
      </c>
      <c r="I10" s="64">
        <f>_xlfn.COVARIANCE.S(C4:C253,$E4:$E253)</f>
        <v>6.9875249078577267E-5</v>
      </c>
      <c r="J10" s="64">
        <f>_xlfn.COVARIANCE.S(D4:D253,$E4:$E253)</f>
        <v>1.3398895411039185E-4</v>
      </c>
      <c r="K10" s="65">
        <f>_xlfn.COVARIANCE.S(E4:E253,$E4:$E253)</f>
        <v>3.1984415011918402E-4</v>
      </c>
      <c r="M10" s="47">
        <v>44873</v>
      </c>
      <c r="N10">
        <f>hist_var_sens!AD10</f>
        <v>-1.1006561766930405</v>
      </c>
      <c r="O10">
        <f>hist_var_sens!AE10</f>
        <v>-4.6094355194940126</v>
      </c>
      <c r="P10">
        <f>hist_var_sens!AF10</f>
        <v>-5.6486182775879881</v>
      </c>
      <c r="Q10">
        <f>hist_var_sens!AG10</f>
        <v>-4.7772295517629901</v>
      </c>
      <c r="R10">
        <f>hist_var_sens!AH10</f>
        <v>-3.6819633615799847</v>
      </c>
      <c r="S10">
        <f>hist_var_sens!AI10</f>
        <v>-2.3426304421739901</v>
      </c>
      <c r="T10">
        <f>hist_var_sens!AJ10</f>
        <v>-1.0724441263789548</v>
      </c>
      <c r="U10">
        <f>hist_var_sens!AK10</f>
        <v>-0.16280357546805124</v>
      </c>
      <c r="V10">
        <f>hist_var_sens!AL10</f>
        <v>0.51762313202100008</v>
      </c>
      <c r="W10">
        <f>hist_var_sens!AM10</f>
        <v>1.1489228149119679</v>
      </c>
      <c r="Y10" s="70" t="s">
        <v>98</v>
      </c>
      <c r="Z10">
        <f t="shared" ref="Z10:AI10" si="5">_xlfn.COVARIANCE.S(N$4:N$253,$Q$4:$Q$253)</f>
        <v>55.505682066179261</v>
      </c>
      <c r="AA10">
        <f t="shared" si="5"/>
        <v>73.677822841764922</v>
      </c>
      <c r="AB10">
        <f t="shared" si="5"/>
        <v>74.092075851681301</v>
      </c>
      <c r="AC10">
        <f t="shared" si="5"/>
        <v>71.915704641617879</v>
      </c>
      <c r="AD10">
        <f t="shared" si="5"/>
        <v>68.427944077157619</v>
      </c>
      <c r="AE10">
        <f t="shared" si="5"/>
        <v>65.005882725441055</v>
      </c>
      <c r="AF10">
        <f t="shared" si="5"/>
        <v>62.041560901229857</v>
      </c>
      <c r="AG10">
        <f t="shared" si="5"/>
        <v>59.408890564724757</v>
      </c>
      <c r="AH10">
        <f t="shared" si="5"/>
        <v>56.987526061734172</v>
      </c>
      <c r="AI10" s="62">
        <f t="shared" si="5"/>
        <v>54.707697792765288</v>
      </c>
    </row>
    <row r="11" spans="1:35">
      <c r="A11" s="46">
        <v>44874</v>
      </c>
      <c r="B11">
        <f>hist_var_sens!G11</f>
        <v>8.8974686128124647E-2</v>
      </c>
      <c r="C11">
        <f>hist_var_sens!H11</f>
        <v>4.4085378079473214E-2</v>
      </c>
      <c r="D11">
        <f>hist_var_sens!I11</f>
        <v>6.5364337698533781E-2</v>
      </c>
      <c r="E11">
        <f>hist_var_sens!J11</f>
        <v>8.2268015181391707E-2</v>
      </c>
      <c r="M11" s="47">
        <v>44874</v>
      </c>
      <c r="N11">
        <f>hist_var_sens!AD11</f>
        <v>-14.904874430660964</v>
      </c>
      <c r="O11">
        <f>hist_var_sens!AE11</f>
        <v>-26.73535051092496</v>
      </c>
      <c r="P11">
        <f>hist_var_sens!AF11</f>
        <v>-30.137968778301964</v>
      </c>
      <c r="Q11">
        <f>hist_var_sens!AG11</f>
        <v>-31.200723173335014</v>
      </c>
      <c r="R11">
        <f>hist_var_sens!AH11</f>
        <v>-31.035375382807011</v>
      </c>
      <c r="S11">
        <f>hist_var_sens!AI11</f>
        <v>-30.749388218494005</v>
      </c>
      <c r="T11">
        <f>hist_var_sens!AJ11</f>
        <v>-30.579938531464997</v>
      </c>
      <c r="U11">
        <f>hist_var_sens!AK11</f>
        <v>-30.401995866642938</v>
      </c>
      <c r="V11">
        <f>hist_var_sens!AL11</f>
        <v>-30.138065266411967</v>
      </c>
      <c r="W11">
        <f>hist_var_sens!AM11</f>
        <v>-29.736141808857987</v>
      </c>
      <c r="Y11" s="70" t="s">
        <v>99</v>
      </c>
      <c r="Z11">
        <f t="shared" ref="Z11:AI11" si="6">_xlfn.COVARIANCE.S(N$4:N$253,$R$4:$R$253)</f>
        <v>50.192162899029746</v>
      </c>
      <c r="AA11">
        <f t="shared" si="6"/>
        <v>68.057882352425452</v>
      </c>
      <c r="AB11">
        <f t="shared" si="6"/>
        <v>69.626993460456177</v>
      </c>
      <c r="AC11">
        <f t="shared" si="6"/>
        <v>68.427944077157619</v>
      </c>
      <c r="AD11">
        <f t="shared" si="6"/>
        <v>65.845081624594997</v>
      </c>
      <c r="AE11">
        <f t="shared" si="6"/>
        <v>63.112558659978475</v>
      </c>
      <c r="AF11">
        <f t="shared" si="6"/>
        <v>60.624762950603127</v>
      </c>
      <c r="AG11">
        <f t="shared" si="6"/>
        <v>58.34045497818876</v>
      </c>
      <c r="AH11">
        <f t="shared" si="6"/>
        <v>56.195022018392379</v>
      </c>
      <c r="AI11" s="62">
        <f t="shared" si="6"/>
        <v>54.155320208903241</v>
      </c>
    </row>
    <row r="12" spans="1:35">
      <c r="A12" s="46">
        <v>44875</v>
      </c>
      <c r="B12">
        <f>hist_var_sens!G12</f>
        <v>1.9268746265275194E-2</v>
      </c>
      <c r="C12">
        <f>hist_var_sens!H12</f>
        <v>7.343278708688894E-3</v>
      </c>
      <c r="D12">
        <f>hist_var_sens!I12</f>
        <v>2.25669180270065E-2</v>
      </c>
      <c r="E12">
        <f>hist_var_sens!J12</f>
        <v>1.69972289936271E-2</v>
      </c>
      <c r="G12" s="66" t="s">
        <v>94</v>
      </c>
      <c r="H12" s="68">
        <v>1000000</v>
      </c>
      <c r="I12" s="68">
        <v>1000000</v>
      </c>
      <c r="J12" s="68">
        <v>1000000</v>
      </c>
      <c r="K12" s="69">
        <v>1000000</v>
      </c>
      <c r="M12" s="47">
        <v>44875</v>
      </c>
      <c r="N12">
        <f>hist_var_sens!AD12</f>
        <v>4.8029532040709535</v>
      </c>
      <c r="O12">
        <f>hist_var_sens!AE12</f>
        <v>4.8182951515229888</v>
      </c>
      <c r="P12">
        <f>hist_var_sens!AF12</f>
        <v>3.579382373418011</v>
      </c>
      <c r="Q12">
        <f>hist_var_sens!AG12</f>
        <v>2.8534271388930277</v>
      </c>
      <c r="R12">
        <f>hist_var_sens!AH12</f>
        <v>2.4089383945270075</v>
      </c>
      <c r="S12">
        <f>hist_var_sens!AI12</f>
        <v>2.2096193690539918</v>
      </c>
      <c r="T12">
        <f>hist_var_sens!AJ12</f>
        <v>2.1903567884239834</v>
      </c>
      <c r="U12">
        <f>hist_var_sens!AK12</f>
        <v>2.2516686557749743</v>
      </c>
      <c r="V12">
        <f>hist_var_sens!AL12</f>
        <v>2.2724899640060023</v>
      </c>
      <c r="W12">
        <f>hist_var_sens!AM12</f>
        <v>2.164247987005985</v>
      </c>
      <c r="Y12" s="70" t="s">
        <v>100</v>
      </c>
      <c r="Z12">
        <f t="shared" ref="Z12:AI12" si="7">_xlfn.COVARIANCE.S(N$4:N$253,$S$4:$S$253)</f>
        <v>45.831810482213541</v>
      </c>
      <c r="AA12">
        <f t="shared" si="7"/>
        <v>63.165415838037433</v>
      </c>
      <c r="AB12">
        <f t="shared" si="7"/>
        <v>65.516202560511076</v>
      </c>
      <c r="AC12">
        <f t="shared" si="7"/>
        <v>65.005882725441055</v>
      </c>
      <c r="AD12">
        <f t="shared" si="7"/>
        <v>63.112558659978475</v>
      </c>
      <c r="AE12">
        <f t="shared" si="7"/>
        <v>61.021498017025209</v>
      </c>
      <c r="AF12">
        <f t="shared" si="7"/>
        <v>59.033985214026671</v>
      </c>
      <c r="AG12">
        <f t="shared" si="7"/>
        <v>57.097588914817294</v>
      </c>
      <c r="AH12">
        <f t="shared" si="7"/>
        <v>55.206344328125645</v>
      </c>
      <c r="AI12" s="62">
        <f t="shared" si="7"/>
        <v>53.384974018533711</v>
      </c>
    </row>
    <row r="13" spans="1:35">
      <c r="A13" s="75">
        <v>44876</v>
      </c>
      <c r="B13">
        <f>hist_var_sens!G13</f>
        <v>-9.4856480363978424E-3</v>
      </c>
      <c r="C13">
        <f>hist_var_sens!H13</f>
        <v>-1.6922689209190267E-2</v>
      </c>
      <c r="D13">
        <f>hist_var_sens!I13</f>
        <v>-2.0209025963650595E-2</v>
      </c>
      <c r="E13">
        <f>hist_var_sens!J13</f>
        <v>-2.2500001862846952E-2</v>
      </c>
      <c r="M13" s="47">
        <v>44879</v>
      </c>
      <c r="N13">
        <f>hist_var_sens!AD13</f>
        <v>-1.7473154933479729</v>
      </c>
      <c r="O13">
        <f>hist_var_sens!AE13</f>
        <v>-6.8314703761949982</v>
      </c>
      <c r="P13">
        <f>hist_var_sens!AF13</f>
        <v>-8.9754488105320274</v>
      </c>
      <c r="Q13">
        <f>hist_var_sens!AG13</f>
        <v>-8.9031090197339715</v>
      </c>
      <c r="R13">
        <f>hist_var_sens!AH13</f>
        <v>-8.4466683508480074</v>
      </c>
      <c r="S13">
        <f>hist_var_sens!AI13</f>
        <v>-8.0393610839800402</v>
      </c>
      <c r="T13">
        <f>hist_var_sens!AJ13</f>
        <v>-7.7336212126630226</v>
      </c>
      <c r="U13">
        <f>hist_var_sens!AK13</f>
        <v>-7.5328373026559845</v>
      </c>
      <c r="V13">
        <f>hist_var_sens!AL13</f>
        <v>-7.4587420786099976</v>
      </c>
      <c r="W13">
        <f>hist_var_sens!AM13</f>
        <v>-7.5292642970530013</v>
      </c>
      <c r="Y13" s="70" t="s">
        <v>101</v>
      </c>
      <c r="Z13">
        <f t="shared" ref="Z13:AI13" si="8">_xlfn.COVARIANCE.S(N$4:N$253,$T$4:$T$253)</f>
        <v>42.594281140799573</v>
      </c>
      <c r="AA13">
        <f t="shared" si="8"/>
        <v>59.267392419329703</v>
      </c>
      <c r="AB13">
        <f t="shared" si="8"/>
        <v>62.041607177382147</v>
      </c>
      <c r="AC13">
        <f t="shared" si="8"/>
        <v>62.041560901229857</v>
      </c>
      <c r="AD13">
        <f t="shared" si="8"/>
        <v>60.624762950603127</v>
      </c>
      <c r="AE13">
        <f t="shared" si="8"/>
        <v>59.033985214026671</v>
      </c>
      <c r="AF13">
        <f t="shared" si="8"/>
        <v>57.494802377321562</v>
      </c>
      <c r="AG13">
        <f t="shared" si="8"/>
        <v>55.887798462702342</v>
      </c>
      <c r="AH13">
        <f t="shared" si="8"/>
        <v>54.239895072986158</v>
      </c>
      <c r="AI13" s="62">
        <f t="shared" si="8"/>
        <v>52.619359884252674</v>
      </c>
    </row>
    <row r="14" spans="1:35">
      <c r="A14" s="46">
        <v>44879</v>
      </c>
      <c r="B14">
        <f>hist_var_sens!G14</f>
        <v>1.1869329309228904E-2</v>
      </c>
      <c r="C14">
        <f>hist_var_sens!H14</f>
        <v>-1.5888727161501581E-3</v>
      </c>
      <c r="D14">
        <f>hist_var_sens!I14</f>
        <v>1.7069656338715378E-2</v>
      </c>
      <c r="E14">
        <f>hist_var_sens!J14</f>
        <v>1.7387381375324473E-3</v>
      </c>
      <c r="G14" s="53" t="s">
        <v>105</v>
      </c>
      <c r="H14" s="53">
        <f>SUMPRODUCT(H12:K12,H4:K4)</f>
        <v>536.20991663663767</v>
      </c>
      <c r="M14" s="47">
        <v>44880</v>
      </c>
      <c r="N14">
        <f>hist_var_sens!AD14</f>
        <v>1.2198684334920051</v>
      </c>
      <c r="O14">
        <f>hist_var_sens!AE14</f>
        <v>-0.21846917885599837</v>
      </c>
      <c r="P14">
        <f>hist_var_sens!AF14</f>
        <v>-3.3266119136579619</v>
      </c>
      <c r="Q14">
        <f>hist_var_sens!AG14</f>
        <v>-5.3133357091800226</v>
      </c>
      <c r="R14">
        <f>hist_var_sens!AH14</f>
        <v>-6.7356947227029815</v>
      </c>
      <c r="S14">
        <f>hist_var_sens!AI14</f>
        <v>-8.4205645639069679</v>
      </c>
      <c r="T14">
        <f>hist_var_sens!AJ14</f>
        <v>-10.017939228759015</v>
      </c>
      <c r="U14">
        <f>hist_var_sens!AK14</f>
        <v>-11.184406975945013</v>
      </c>
      <c r="V14">
        <f>hist_var_sens!AL14</f>
        <v>-11.939229168693027</v>
      </c>
      <c r="W14">
        <f>hist_var_sens!AM14</f>
        <v>-12.359355619668971</v>
      </c>
      <c r="Y14" s="70" t="s">
        <v>102</v>
      </c>
      <c r="Z14">
        <f t="shared" ref="Z14:AI14" si="9">_xlfn.COVARIANCE.S(N$4:N$253,$U$4:$U$253)</f>
        <v>40.141521248333433</v>
      </c>
      <c r="AA14">
        <f t="shared" si="9"/>
        <v>56.101010345286795</v>
      </c>
      <c r="AB14">
        <f t="shared" si="9"/>
        <v>59.072370655000064</v>
      </c>
      <c r="AC14">
        <f t="shared" si="9"/>
        <v>59.408890564724757</v>
      </c>
      <c r="AD14">
        <f t="shared" si="9"/>
        <v>58.34045497818876</v>
      </c>
      <c r="AE14">
        <f t="shared" si="9"/>
        <v>57.097588914817294</v>
      </c>
      <c r="AF14">
        <f t="shared" si="9"/>
        <v>55.887798462702342</v>
      </c>
      <c r="AG14">
        <f t="shared" si="9"/>
        <v>54.57560996255426</v>
      </c>
      <c r="AH14">
        <f t="shared" si="9"/>
        <v>53.179007315147373</v>
      </c>
      <c r="AI14" s="62">
        <f t="shared" si="9"/>
        <v>51.759273041700723</v>
      </c>
    </row>
    <row r="15" spans="1:35">
      <c r="A15" s="46">
        <v>44880</v>
      </c>
      <c r="B15">
        <f>hist_var_sens!G15</f>
        <v>-8.3311269685438782E-3</v>
      </c>
      <c r="C15">
        <f>hist_var_sens!H15</f>
        <v>-9.0186557036434634E-3</v>
      </c>
      <c r="D15">
        <f>hist_var_sens!I15</f>
        <v>-2.7972032835346661E-2</v>
      </c>
      <c r="E15">
        <f>hist_var_sens!J15</f>
        <v>1.8235031758588871E-3</v>
      </c>
      <c r="G15" s="53" t="s">
        <v>106</v>
      </c>
      <c r="H15" s="53" cm="1">
        <f t="array" ref="H15">MMULT(MMULT(H12:K12,H7:K10),TRANSPOSE(H12:K12))</f>
        <v>2879647493.833045</v>
      </c>
      <c r="I15" s="73" t="s">
        <v>110</v>
      </c>
      <c r="M15" s="47">
        <v>44881</v>
      </c>
      <c r="N15">
        <f>hist_var_sens!AD15</f>
        <v>5.4224092373259678</v>
      </c>
      <c r="O15">
        <f>hist_var_sens!AE15</f>
        <v>9.5228675414790054</v>
      </c>
      <c r="P15">
        <f>hist_var_sens!AF15</f>
        <v>9.6124004599399537</v>
      </c>
      <c r="Q15">
        <f>hist_var_sens!AG15</f>
        <v>9.0264774102120224</v>
      </c>
      <c r="R15">
        <f>hist_var_sens!AH15</f>
        <v>8.6358758983159927</v>
      </c>
      <c r="S15">
        <f>hist_var_sens!AI15</f>
        <v>8.2580223559920043</v>
      </c>
      <c r="T15">
        <f>hist_var_sens!AJ15</f>
        <v>8.0841985109680188</v>
      </c>
      <c r="U15">
        <f>hist_var_sens!AK15</f>
        <v>8.2212362773850103</v>
      </c>
      <c r="V15">
        <f>hist_var_sens!AL15</f>
        <v>8.3577523782150251</v>
      </c>
      <c r="W15">
        <f>hist_var_sens!AM15</f>
        <v>8.1931151558229534</v>
      </c>
      <c r="Y15" s="70" t="s">
        <v>103</v>
      </c>
      <c r="Z15">
        <f t="shared" ref="Z15:AI15" si="10">_xlfn.COVARIANCE.S(N$4:N$253,$V$4:$V$253)</f>
        <v>38.085338798378523</v>
      </c>
      <c r="AA15">
        <f t="shared" si="10"/>
        <v>53.349499545377412</v>
      </c>
      <c r="AB15">
        <f t="shared" si="10"/>
        <v>56.415772033007784</v>
      </c>
      <c r="AC15">
        <f t="shared" si="10"/>
        <v>56.987526061734172</v>
      </c>
      <c r="AD15">
        <f t="shared" si="10"/>
        <v>56.195022018392379</v>
      </c>
      <c r="AE15">
        <f t="shared" si="10"/>
        <v>55.206344328125645</v>
      </c>
      <c r="AF15">
        <f t="shared" si="10"/>
        <v>54.239895072986158</v>
      </c>
      <c r="AG15">
        <f t="shared" si="10"/>
        <v>53.179007315147373</v>
      </c>
      <c r="AH15">
        <f t="shared" si="10"/>
        <v>52.017647731250975</v>
      </c>
      <c r="AI15" s="62">
        <f t="shared" si="10"/>
        <v>50.788407273258315</v>
      </c>
    </row>
    <row r="16" spans="1:35">
      <c r="A16" s="46">
        <v>44881</v>
      </c>
      <c r="B16">
        <f>hist_var_sens!G16</f>
        <v>1.297138887075322E-2</v>
      </c>
      <c r="C16">
        <f>hist_var_sens!H16</f>
        <v>-5.0856885199909163E-3</v>
      </c>
      <c r="D16">
        <f>hist_var_sens!I16</f>
        <v>7.194424758041329E-4</v>
      </c>
      <c r="E16">
        <f>hist_var_sens!J16</f>
        <v>-2.0684004676052581E-4</v>
      </c>
      <c r="M16" s="47">
        <v>44882</v>
      </c>
      <c r="N16">
        <f>hist_var_sens!AD16</f>
        <v>5.0341123028180279</v>
      </c>
      <c r="O16">
        <f>hist_var_sens!AE16</f>
        <v>6.6360092761059972</v>
      </c>
      <c r="P16">
        <f>hist_var_sens!AF16</f>
        <v>7.6615446634990123</v>
      </c>
      <c r="Q16">
        <f>hist_var_sens!AG16</f>
        <v>7.7253154634329686</v>
      </c>
      <c r="R16">
        <f>hist_var_sens!AH16</f>
        <v>7.8419593583919927</v>
      </c>
      <c r="S16">
        <f>hist_var_sens!AI16</f>
        <v>7.271750158905979</v>
      </c>
      <c r="T16">
        <f>hist_var_sens!AJ16</f>
        <v>6.3950795060960246</v>
      </c>
      <c r="U16">
        <f>hist_var_sens!AK16</f>
        <v>5.7170448665629783</v>
      </c>
      <c r="V16">
        <f>hist_var_sens!AL16</f>
        <v>5.2937710557069559</v>
      </c>
      <c r="W16">
        <f>hist_var_sens!AM16</f>
        <v>5.0926901150760013</v>
      </c>
      <c r="Y16" s="74" t="s">
        <v>104</v>
      </c>
      <c r="Z16" s="64">
        <f t="shared" ref="Z16:AI16" si="11">_xlfn.COVARIANCE.S(N$4:N$253,$W$4:$W$253)</f>
        <v>36.118463708821601</v>
      </c>
      <c r="AA16" s="64">
        <f t="shared" si="11"/>
        <v>50.777944585484306</v>
      </c>
      <c r="AB16" s="64">
        <f t="shared" si="11"/>
        <v>53.937309113603511</v>
      </c>
      <c r="AC16" s="64">
        <f t="shared" si="11"/>
        <v>54.707697792765288</v>
      </c>
      <c r="AD16" s="64">
        <f t="shared" si="11"/>
        <v>54.155320208903241</v>
      </c>
      <c r="AE16" s="64">
        <f t="shared" si="11"/>
        <v>53.384974018533711</v>
      </c>
      <c r="AF16" s="64">
        <f t="shared" si="11"/>
        <v>52.619359884252674</v>
      </c>
      <c r="AG16" s="64">
        <f t="shared" si="11"/>
        <v>51.759273041700723</v>
      </c>
      <c r="AH16" s="64">
        <f t="shared" si="11"/>
        <v>50.788407273258315</v>
      </c>
      <c r="AI16" s="65">
        <f t="shared" si="11"/>
        <v>49.72454797049361</v>
      </c>
    </row>
    <row r="17" spans="1:35">
      <c r="A17" s="46">
        <v>44882</v>
      </c>
      <c r="B17">
        <f>hist_var_sens!G17</f>
        <v>3.7818917412411057E-3</v>
      </c>
      <c r="C17">
        <f>hist_var_sens!H17</f>
        <v>5.3817049655413562E-4</v>
      </c>
      <c r="D17">
        <f>hist_var_sens!I17</f>
        <v>5.7512431250290597E-3</v>
      </c>
      <c r="E17">
        <f>hist_var_sens!J17</f>
        <v>-1.9033680317374069E-3</v>
      </c>
      <c r="M17" s="47">
        <v>44883</v>
      </c>
      <c r="N17">
        <f>hist_var_sens!AD17</f>
        <v>3.2892625682690024</v>
      </c>
      <c r="O17">
        <f>hist_var_sens!AE17</f>
        <v>2.3385448010800056</v>
      </c>
      <c r="P17">
        <f>hist_var_sens!AF17</f>
        <v>1.8708440863710041</v>
      </c>
      <c r="Q17">
        <f>hist_var_sens!AG17</f>
        <v>2.1478112798119926</v>
      </c>
      <c r="R17">
        <f>hist_var_sens!AH17</f>
        <v>1.6551664551930219</v>
      </c>
      <c r="S17">
        <f>hist_var_sens!AI17</f>
        <v>1.2406577839400161</v>
      </c>
      <c r="T17">
        <f>hist_var_sens!AJ17</f>
        <v>1.1725251632949822</v>
      </c>
      <c r="U17">
        <f>hist_var_sens!AK17</f>
        <v>1.3355556827120141</v>
      </c>
      <c r="V17">
        <f>hist_var_sens!AL17</f>
        <v>1.4809510778670405</v>
      </c>
      <c r="W17">
        <f>hist_var_sens!AM17</f>
        <v>1.4137415126190545</v>
      </c>
    </row>
    <row r="18" spans="1:35">
      <c r="A18" s="46">
        <v>44883</v>
      </c>
      <c r="B18">
        <f>hist_var_sens!G18</f>
        <v>-2.168023220483084E-2</v>
      </c>
      <c r="C18">
        <f>hist_var_sens!H18</f>
        <v>3.2265610541675205E-3</v>
      </c>
      <c r="D18">
        <f>hist_var_sens!I18</f>
        <v>-2.8591777362159121E-3</v>
      </c>
      <c r="E18">
        <f>hist_var_sens!J18</f>
        <v>3.4409171580005449E-3</v>
      </c>
      <c r="M18" s="47">
        <v>44886</v>
      </c>
      <c r="N18">
        <f>hist_var_sens!AD18</f>
        <v>1.5737140715479936</v>
      </c>
      <c r="O18">
        <f>hist_var_sens!AE18</f>
        <v>-3.546734086845027</v>
      </c>
      <c r="P18">
        <f>hist_var_sens!AF18</f>
        <v>-6.5931548255439978</v>
      </c>
      <c r="Q18">
        <f>hist_var_sens!AG18</f>
        <v>-6.7215580430679545</v>
      </c>
      <c r="R18">
        <f>hist_var_sens!AH18</f>
        <v>-7.2115330054540321</v>
      </c>
      <c r="S18">
        <f>hist_var_sens!AI18</f>
        <v>-7.5230636210560364</v>
      </c>
      <c r="T18">
        <f>hist_var_sens!AJ18</f>
        <v>-7.8324368011910286</v>
      </c>
      <c r="U18">
        <f>hist_var_sens!AK18</f>
        <v>-8.4801136139370232</v>
      </c>
      <c r="V18">
        <f>hist_var_sens!AL18</f>
        <v>-9.1686461441110172</v>
      </c>
      <c r="W18">
        <f>hist_var_sens!AM18</f>
        <v>-9.5718148199790125</v>
      </c>
      <c r="Y18" s="67" t="s">
        <v>94</v>
      </c>
      <c r="Z18" s="68">
        <f>hist_var_sens!AO4</f>
        <v>398.62060706616336</v>
      </c>
      <c r="AA18" s="68">
        <f>hist_var_sens!AP4</f>
        <v>763.25599847409649</v>
      </c>
      <c r="AB18" s="68">
        <f>hist_var_sens!AQ4</f>
        <v>1099.4650113253786</v>
      </c>
      <c r="AC18" s="68">
        <f>hist_var_sens!AR4</f>
        <v>1406.9367064840294</v>
      </c>
      <c r="AD18" s="68">
        <f>hist_var_sens!AS4</f>
        <v>1685.896502565485</v>
      </c>
      <c r="AE18" s="68">
        <f>hist_var_sens!AT4</f>
        <v>1937.6867984496068</v>
      </c>
      <c r="AF18" s="68">
        <f>hist_var_sens!AU4</f>
        <v>2163.9908144722617</v>
      </c>
      <c r="AG18" s="68">
        <f>hist_var_sens!AV4</f>
        <v>2366.2690119933868</v>
      </c>
      <c r="AH18" s="68">
        <f>hist_var_sens!AW4</f>
        <v>2545.9222278515099</v>
      </c>
      <c r="AI18" s="69">
        <f>hist_var_sens!AX4</f>
        <v>67093.061607651514</v>
      </c>
    </row>
    <row r="19" spans="1:35">
      <c r="A19" s="46">
        <v>44886</v>
      </c>
      <c r="B19">
        <f>hist_var_sens!G19</f>
        <v>1.4661129468099388E-2</v>
      </c>
      <c r="C19">
        <f>hist_var_sens!H19</f>
        <v>4.8245537467086486E-3</v>
      </c>
      <c r="D19">
        <f>hist_var_sens!I19</f>
        <v>8.6021282221444562E-3</v>
      </c>
      <c r="E19">
        <f>hist_var_sens!J19</f>
        <v>1.2311451827234254E-2</v>
      </c>
      <c r="M19" s="47">
        <v>44887</v>
      </c>
      <c r="N19">
        <f>hist_var_sens!AD19</f>
        <v>-2.9978888631790324</v>
      </c>
      <c r="O19">
        <f>hist_var_sens!AE19</f>
        <v>-2.0844572075100212</v>
      </c>
      <c r="P19">
        <f>hist_var_sens!AF19</f>
        <v>-2.5238142555979866</v>
      </c>
      <c r="Q19">
        <f>hist_var_sens!AG19</f>
        <v>-3.4098912859849979</v>
      </c>
      <c r="R19">
        <f>hist_var_sens!AH19</f>
        <v>-4.0163026358139984</v>
      </c>
      <c r="S19">
        <f>hist_var_sens!AI19</f>
        <v>-4.4036096964900073</v>
      </c>
      <c r="T19">
        <f>hist_var_sens!AJ19</f>
        <v>-4.5736193785289592</v>
      </c>
      <c r="U19">
        <f>hist_var_sens!AK19</f>
        <v>-4.5154649785909831</v>
      </c>
      <c r="V19">
        <f>hist_var_sens!AL19</f>
        <v>-4.4455530758109871</v>
      </c>
      <c r="W19">
        <f>hist_var_sens!AM19</f>
        <v>-4.5574706832440111</v>
      </c>
    </row>
    <row r="20" spans="1:35">
      <c r="A20" s="46">
        <v>44887</v>
      </c>
      <c r="B20">
        <f>hist_var_sens!G20</f>
        <v>5.9263353635425897E-3</v>
      </c>
      <c r="C20">
        <f>hist_var_sens!H20</f>
        <v>3.2009353460469292E-3</v>
      </c>
      <c r="D20">
        <f>hist_var_sens!I20</f>
        <v>-2.8429994398034841E-3</v>
      </c>
      <c r="E20">
        <f>hist_var_sens!J20</f>
        <v>1.0406888632101818E-2</v>
      </c>
      <c r="M20" s="47">
        <v>44888</v>
      </c>
      <c r="N20">
        <f>hist_var_sens!AD20</f>
        <v>-0.60435622542598377</v>
      </c>
      <c r="O20">
        <f>hist_var_sens!AE20</f>
        <v>4.9381002223056192E-2</v>
      </c>
      <c r="P20">
        <f>hist_var_sens!AF20</f>
        <v>-0.15216857727103072</v>
      </c>
      <c r="Q20">
        <f>hist_var_sens!AG20</f>
        <v>-0.6309992334670167</v>
      </c>
      <c r="R20">
        <f>hist_var_sens!AH20</f>
        <v>-0.42326505329599862</v>
      </c>
      <c r="S20">
        <f>hist_var_sens!AI20</f>
        <v>-0.31070357661595882</v>
      </c>
      <c r="T20">
        <f>hist_var_sens!AJ20</f>
        <v>-0.3730838673580289</v>
      </c>
      <c r="U20">
        <f>hist_var_sens!AK20</f>
        <v>-0.4968779829359754</v>
      </c>
      <c r="V20">
        <f>hist_var_sens!AL20</f>
        <v>-0.60727960905601619</v>
      </c>
      <c r="W20">
        <f>hist_var_sens!AM20</f>
        <v>-0.64947043697798079</v>
      </c>
      <c r="Y20" s="53" t="s">
        <v>108</v>
      </c>
      <c r="Z20" s="53">
        <f>SUMPRODUCT(Z4:AI4,Z18:AI18)</f>
        <v>20937.187626187108</v>
      </c>
    </row>
    <row r="21" spans="1:35">
      <c r="A21" s="46">
        <v>44888</v>
      </c>
      <c r="B21">
        <f>hist_var_sens!G21</f>
        <v>-1.9593618716709948E-2</v>
      </c>
      <c r="C21">
        <f>hist_var_sens!H21</f>
        <v>2.3929243367599717E-3</v>
      </c>
      <c r="D21">
        <f>hist_var_sens!I21</f>
        <v>3.5638814126139895E-3</v>
      </c>
      <c r="E21">
        <f>hist_var_sens!J21</f>
        <v>-3.6349444998096114E-4</v>
      </c>
      <c r="M21" s="47">
        <v>44890</v>
      </c>
      <c r="N21">
        <f>hist_var_sens!AD21</f>
        <v>0.30483012767201778</v>
      </c>
      <c r="O21">
        <f>hist_var_sens!AE21</f>
        <v>-0.67097175473700144</v>
      </c>
      <c r="P21">
        <f>hist_var_sens!AF21</f>
        <v>-0.30524600874999586</v>
      </c>
      <c r="Q21">
        <f>hist_var_sens!AG21</f>
        <v>-0.46626986250901392</v>
      </c>
      <c r="R21">
        <f>hist_var_sens!AH21</f>
        <v>-0.8500719217689745</v>
      </c>
      <c r="S21">
        <f>hist_var_sens!AI21</f>
        <v>-0.80075556585103291</v>
      </c>
      <c r="T21">
        <f>hist_var_sens!AJ21</f>
        <v>-0.62921550705197227</v>
      </c>
      <c r="U21">
        <f>hist_var_sens!AK21</f>
        <v>-0.63212135559202742</v>
      </c>
      <c r="V21">
        <f>hist_var_sens!AL21</f>
        <v>-0.67101638590902346</v>
      </c>
      <c r="W21">
        <f>hist_var_sens!AM21</f>
        <v>-0.56710122090505855</v>
      </c>
      <c r="Y21" s="53" t="s">
        <v>109</v>
      </c>
      <c r="Z21" s="53" cm="1">
        <f t="array" ref="Z21">MMULT(MMULT(Z18:AI18,Z7:AI16),TRANSPOSE(Z18:AI18))</f>
        <v>336576273538.91589</v>
      </c>
      <c r="AA21" s="73" t="s">
        <v>110</v>
      </c>
    </row>
    <row r="22" spans="1:35">
      <c r="A22" s="46">
        <v>44890</v>
      </c>
      <c r="B22">
        <f>hist_var_sens!G22</f>
        <v>-2.6264269764633807E-2</v>
      </c>
      <c r="C22">
        <f>hist_var_sens!H22</f>
        <v>-2.2281213140419642E-2</v>
      </c>
      <c r="D22">
        <f>hist_var_sens!I22</f>
        <v>-2.4857949027321524E-2</v>
      </c>
      <c r="E22">
        <f>hist_var_sens!J22</f>
        <v>-2.3152457821963068E-2</v>
      </c>
      <c r="M22" s="47">
        <v>44893</v>
      </c>
      <c r="N22">
        <f>hist_var_sens!AD22</f>
        <v>-0.35110691652101567</v>
      </c>
      <c r="O22">
        <f>hist_var_sens!AE22</f>
        <v>7.0767981427966031E-2</v>
      </c>
      <c r="P22">
        <f>hist_var_sens!AF22</f>
        <v>0.25750147317801786</v>
      </c>
      <c r="Q22">
        <f>hist_var_sens!AG22</f>
        <v>0.44508561513001421</v>
      </c>
      <c r="R22">
        <f>hist_var_sens!AH22</f>
        <v>1.0257586718859928</v>
      </c>
      <c r="S22">
        <f>hist_var_sens!AI22</f>
        <v>1.5159238731790592</v>
      </c>
      <c r="T22">
        <f>hist_var_sens!AJ22</f>
        <v>2.0988785413270095</v>
      </c>
      <c r="U22">
        <f>hist_var_sens!AK22</f>
        <v>2.9277613084659899</v>
      </c>
      <c r="V22">
        <f>hist_var_sens!AL22</f>
        <v>3.6695501068860494</v>
      </c>
      <c r="W22">
        <f>hist_var_sens!AM22</f>
        <v>4.0098332337210056</v>
      </c>
    </row>
    <row r="23" spans="1:35">
      <c r="A23" s="46">
        <v>44893</v>
      </c>
      <c r="B23">
        <f>hist_var_sens!G23</f>
        <v>-2.1148304503860849E-2</v>
      </c>
      <c r="C23">
        <f>hist_var_sens!H23</f>
        <v>3.7982570005241634E-3</v>
      </c>
      <c r="D23">
        <f>hist_var_sens!I23</f>
        <v>1.4567006984678166E-3</v>
      </c>
      <c r="E23">
        <f>hist_var_sens!J23</f>
        <v>-5.9149078688270906E-3</v>
      </c>
      <c r="M23" s="47">
        <v>44894</v>
      </c>
      <c r="N23">
        <f>hist_var_sens!AD23</f>
        <v>-4.831515187785004</v>
      </c>
      <c r="O23">
        <f>hist_var_sens!AE23</f>
        <v>-10.165544951966989</v>
      </c>
      <c r="P23">
        <f>hist_var_sens!AF23</f>
        <v>-11.113295586228991</v>
      </c>
      <c r="Q23">
        <f>hist_var_sens!AG23</f>
        <v>-10.406602435222984</v>
      </c>
      <c r="R23">
        <f>hist_var_sens!AH23</f>
        <v>-9.215074517511038</v>
      </c>
      <c r="S23">
        <f>hist_var_sens!AI23</f>
        <v>-7.3946665814210446</v>
      </c>
      <c r="T23">
        <f>hist_var_sens!AJ23</f>
        <v>-5.9363637299770371</v>
      </c>
      <c r="U23">
        <f>hist_var_sens!AK23</f>
        <v>-5.4405133430000117</v>
      </c>
      <c r="V23">
        <f>hist_var_sens!AL23</f>
        <v>-5.2709879508160142</v>
      </c>
      <c r="W23">
        <f>hist_var_sens!AM23</f>
        <v>-4.7698197656859813</v>
      </c>
      <c r="Y23" s="53" t="s">
        <v>107</v>
      </c>
      <c r="Z23" s="57">
        <f>ABS(_xlfn.NORM.INV(0.05,H14+Z20,SQRT(H15+Z21)))</f>
        <v>936865.13612055965</v>
      </c>
    </row>
    <row r="24" spans="1:35">
      <c r="A24" s="46">
        <v>44894</v>
      </c>
      <c r="B24">
        <f>hist_var_sens!G24</f>
        <v>4.8593863821029704E-2</v>
      </c>
      <c r="C24">
        <f>hist_var_sens!H24</f>
        <v>2.2972859672778068E-2</v>
      </c>
      <c r="D24">
        <f>hist_var_sens!I24</f>
        <v>1.0909042106446609E-2</v>
      </c>
      <c r="E24">
        <f>hist_var_sens!J24</f>
        <v>6.1623554529465441E-2</v>
      </c>
      <c r="M24" s="47">
        <v>44895</v>
      </c>
      <c r="N24">
        <f>hist_var_sens!AD24</f>
        <v>-6.1264822632450118</v>
      </c>
      <c r="O24">
        <f>hist_var_sens!AE24</f>
        <v>-9.4368882350100165</v>
      </c>
      <c r="P24">
        <f>hist_var_sens!AF24</f>
        <v>-11.593414418558032</v>
      </c>
      <c r="Q24">
        <f>hist_var_sens!AG24</f>
        <v>-12.862931839552061</v>
      </c>
      <c r="R24">
        <f>hist_var_sens!AH24</f>
        <v>-13.484168736472013</v>
      </c>
      <c r="S24">
        <f>hist_var_sens!AI24</f>
        <v>-14.648974207523008</v>
      </c>
      <c r="T24">
        <f>hist_var_sens!AJ24</f>
        <v>-15.81532587721396</v>
      </c>
      <c r="U24">
        <f>hist_var_sens!AK24</f>
        <v>-16.453426289565961</v>
      </c>
      <c r="V24">
        <f>hist_var_sens!AL24</f>
        <v>-16.691908018000024</v>
      </c>
      <c r="W24">
        <f>hist_var_sens!AM24</f>
        <v>-16.723977553808993</v>
      </c>
    </row>
    <row r="25" spans="1:35">
      <c r="A25" s="46">
        <v>44895</v>
      </c>
      <c r="B25">
        <f>hist_var_sens!G25</f>
        <v>1.8915236030097038E-3</v>
      </c>
      <c r="C25">
        <f>hist_var_sens!H25</f>
        <v>-2.8700663327809295E-2</v>
      </c>
      <c r="D25">
        <f>hist_var_sens!I25</f>
        <v>1.2949646578852336E-2</v>
      </c>
      <c r="E25">
        <f>hist_var_sens!J25</f>
        <v>-1.7637970071069375E-3</v>
      </c>
      <c r="G25" s="66">
        <v>1</v>
      </c>
      <c r="H25" s="69">
        <v>1</v>
      </c>
      <c r="J25" s="80">
        <v>2</v>
      </c>
      <c r="M25" s="47">
        <v>44896</v>
      </c>
      <c r="N25">
        <f>hist_var_sens!AD25</f>
        <v>3.6786077202910494</v>
      </c>
      <c r="O25">
        <f>hist_var_sens!AE25</f>
        <v>1.6387148806730478</v>
      </c>
      <c r="P25">
        <f>hist_var_sens!AF25</f>
        <v>-1.2841252742509801</v>
      </c>
      <c r="Q25">
        <f>hist_var_sens!AG25</f>
        <v>-2.2974752334069954</v>
      </c>
      <c r="R25">
        <f>hist_var_sens!AH25</f>
        <v>-2.8779247177199845</v>
      </c>
      <c r="S25">
        <f>hist_var_sens!AI25</f>
        <v>-2.6223280882849838</v>
      </c>
      <c r="T25">
        <f>hist_var_sens!AJ25</f>
        <v>-2.1026884102120365</v>
      </c>
      <c r="U25">
        <f>hist_var_sens!AK25</f>
        <v>-1.8589287192210049</v>
      </c>
      <c r="V25">
        <f>hist_var_sens!AL25</f>
        <v>-1.8883200696909879</v>
      </c>
      <c r="W25">
        <f>hist_var_sens!AM25</f>
        <v>-2.1051165787629862</v>
      </c>
    </row>
    <row r="26" spans="1:35">
      <c r="A26" s="46">
        <v>44896</v>
      </c>
      <c r="B26">
        <f>hist_var_sens!G26</f>
        <v>-3.3711735341255267E-3</v>
      </c>
      <c r="C26">
        <f>hist_var_sens!H26</f>
        <v>-1.2858962791828743E-2</v>
      </c>
      <c r="D26">
        <f>hist_var_sens!I26</f>
        <v>-1.5624920293631828E-2</v>
      </c>
      <c r="E26">
        <f>hist_var_sens!J26</f>
        <v>1.2958250206318578E-3</v>
      </c>
      <c r="J26" s="81">
        <v>2</v>
      </c>
      <c r="M26" s="47">
        <v>44897</v>
      </c>
      <c r="N26">
        <f>hist_var_sens!AD26</f>
        <v>7.8056951932189982</v>
      </c>
      <c r="O26">
        <f>hist_var_sens!AE26</f>
        <v>11.084293056350948</v>
      </c>
      <c r="P26">
        <f>hist_var_sens!AF26</f>
        <v>11.711282448602992</v>
      </c>
      <c r="Q26">
        <f>hist_var_sens!AG26</f>
        <v>12.12860799612303</v>
      </c>
      <c r="R26">
        <f>hist_var_sens!AH26</f>
        <v>11.676004408677013</v>
      </c>
      <c r="S26">
        <f>hist_var_sens!AI26</f>
        <v>11.257373640995993</v>
      </c>
      <c r="T26">
        <f>hist_var_sens!AJ26</f>
        <v>10.940172330747011</v>
      </c>
      <c r="U26">
        <f>hist_var_sens!AK26</f>
        <v>10.579895738600971</v>
      </c>
      <c r="V26">
        <f>hist_var_sens!AL26</f>
        <v>10.203874311073003</v>
      </c>
      <c r="W26">
        <f>hist_var_sens!AM26</f>
        <v>9.8602360087990046</v>
      </c>
    </row>
    <row r="27" spans="1:35">
      <c r="A27" s="46">
        <v>44897</v>
      </c>
      <c r="B27">
        <f>hist_var_sens!G27</f>
        <v>-7.9832643218167298E-3</v>
      </c>
      <c r="C27">
        <f>hist_var_sens!H27</f>
        <v>-4.4622995643049057E-2</v>
      </c>
      <c r="D27">
        <f>hist_var_sens!I27</f>
        <v>-3.4632101587923181E-2</v>
      </c>
      <c r="E27">
        <f>hist_var_sens!J27</f>
        <v>-1.8900583125182946E-2</v>
      </c>
      <c r="G27" t="s">
        <v>112</v>
      </c>
      <c r="M27" s="47">
        <v>44900</v>
      </c>
      <c r="N27">
        <f>hist_var_sens!AD27</f>
        <v>-2.555464903552032</v>
      </c>
      <c r="O27">
        <f>hist_var_sens!AE27</f>
        <v>-3.5699845526449696</v>
      </c>
      <c r="P27">
        <f>hist_var_sens!AF27</f>
        <v>-3.7995973409540169</v>
      </c>
      <c r="Q27">
        <f>hist_var_sens!AG27</f>
        <v>-4.861007140894019</v>
      </c>
      <c r="R27">
        <f>hist_var_sens!AH27</f>
        <v>-5.5883679077590314</v>
      </c>
      <c r="S27">
        <f>hist_var_sens!AI27</f>
        <v>-6.8720588597730172</v>
      </c>
      <c r="T27">
        <f>hist_var_sens!AJ27</f>
        <v>-8.3512099405599898</v>
      </c>
      <c r="U27">
        <f>hist_var_sens!AK27</f>
        <v>-9.5883292023379862</v>
      </c>
      <c r="V27">
        <f>hist_var_sens!AL27</f>
        <v>-10.499427463152022</v>
      </c>
      <c r="W27">
        <f>hist_var_sens!AM27</f>
        <v>-11.07668679272901</v>
      </c>
    </row>
    <row r="28" spans="1:35">
      <c r="A28" s="46">
        <v>44900</v>
      </c>
      <c r="B28">
        <f>hist_var_sens!G28</f>
        <v>-2.5369989456094588E-2</v>
      </c>
      <c r="C28">
        <f>hist_var_sens!H28</f>
        <v>-4.2645814840237217E-2</v>
      </c>
      <c r="D28">
        <f>hist_var_sens!I28</f>
        <v>-7.4738634046537245E-3</v>
      </c>
      <c r="E28">
        <f>hist_var_sens!J28</f>
        <v>-2.0303830075002249E-2</v>
      </c>
      <c r="G28" s="82" cm="1">
        <f t="array" ref="G28">MMULT(G25:H25,J25:J26)</f>
        <v>4</v>
      </c>
      <c r="M28" s="47">
        <v>44901</v>
      </c>
      <c r="N28">
        <f>hist_var_sens!AD28</f>
        <v>-4.5113836064489963</v>
      </c>
      <c r="O28">
        <f>hist_var_sens!AE28</f>
        <v>-8.6055239650360136</v>
      </c>
      <c r="P28">
        <f>hist_var_sens!AF28</f>
        <v>-9.3006796514200083</v>
      </c>
      <c r="Q28">
        <f>hist_var_sens!AG28</f>
        <v>-9.5682370606099685</v>
      </c>
      <c r="R28">
        <f>hist_var_sens!AH28</f>
        <v>-9.8142239870009647</v>
      </c>
      <c r="S28">
        <f>hist_var_sens!AI28</f>
        <v>-9.9116003866259881</v>
      </c>
      <c r="T28">
        <f>hist_var_sens!AJ28</f>
        <v>-9.7283639288709907</v>
      </c>
      <c r="U28">
        <f>hist_var_sens!AK28</f>
        <v>-9.2582814871700059</v>
      </c>
      <c r="V28">
        <f>hist_var_sens!AL28</f>
        <v>-8.7457195762479998</v>
      </c>
      <c r="W28">
        <f>hist_var_sens!AM28</f>
        <v>-8.4005834538520077</v>
      </c>
    </row>
    <row r="29" spans="1:35">
      <c r="A29" s="46">
        <v>44901</v>
      </c>
      <c r="B29">
        <f>hist_var_sens!G29</f>
        <v>-1.3784932124344063E-2</v>
      </c>
      <c r="C29">
        <f>hist_var_sens!H29</f>
        <v>-7.8789436002510982E-3</v>
      </c>
      <c r="D29">
        <f>hist_var_sens!I29</f>
        <v>-1.3554140301223927E-2</v>
      </c>
      <c r="E29">
        <f>hist_var_sens!J29</f>
        <v>-3.0596633131908524E-3</v>
      </c>
      <c r="M29" s="47">
        <v>44902</v>
      </c>
      <c r="N29">
        <f>hist_var_sens!AD29</f>
        <v>3.2751227511899907</v>
      </c>
      <c r="O29">
        <f>hist_var_sens!AE29</f>
        <v>5.4401461919790366</v>
      </c>
      <c r="P29">
        <f>hist_var_sens!AF29</f>
        <v>6.8708168188180014</v>
      </c>
      <c r="Q29">
        <f>hist_var_sens!AG29</f>
        <v>8.1475592728200148</v>
      </c>
      <c r="R29">
        <f>hist_var_sens!AH29</f>
        <v>9.0203808940689942</v>
      </c>
      <c r="S29">
        <f>hist_var_sens!AI29</f>
        <v>9.3869281799779927</v>
      </c>
      <c r="T29">
        <f>hist_var_sens!AJ29</f>
        <v>9.5633113501570133</v>
      </c>
      <c r="U29">
        <f>hist_var_sens!AK29</f>
        <v>9.7587426115930409</v>
      </c>
      <c r="V29">
        <f>hist_var_sens!AL29</f>
        <v>9.8855264834570029</v>
      </c>
      <c r="W29">
        <f>hist_var_sens!AM29</f>
        <v>9.8395893753100072</v>
      </c>
    </row>
    <row r="30" spans="1:35">
      <c r="A30" s="46">
        <v>44902</v>
      </c>
      <c r="B30">
        <f>hist_var_sens!G30</f>
        <v>1.2132750992223995E-2</v>
      </c>
      <c r="C30">
        <f>hist_var_sens!H30</f>
        <v>-9.1630362464617532E-3</v>
      </c>
      <c r="D30">
        <f>hist_var_sens!I30</f>
        <v>1.5266713250989827E-3</v>
      </c>
      <c r="E30">
        <f>hist_var_sens!J30</f>
        <v>1.2399303781487347E-2</v>
      </c>
      <c r="G30" t="s">
        <v>113</v>
      </c>
      <c r="M30" s="47">
        <v>44903</v>
      </c>
      <c r="N30">
        <f>hist_var_sens!AD30</f>
        <v>1.1615255432460141</v>
      </c>
      <c r="O30">
        <f>hist_var_sens!AE30</f>
        <v>1.8086623135009361</v>
      </c>
      <c r="P30">
        <f>hist_var_sens!AF30</f>
        <v>3.2916867033869894</v>
      </c>
      <c r="Q30">
        <f>hist_var_sens!AG30</f>
        <v>4.5629093648099497</v>
      </c>
      <c r="R30">
        <f>hist_var_sens!AH30</f>
        <v>5.3570853119049717</v>
      </c>
      <c r="S30">
        <f>hist_var_sens!AI30</f>
        <v>6.2254955659619968</v>
      </c>
      <c r="T30">
        <f>hist_var_sens!AJ30</f>
        <v>7.016238178128992</v>
      </c>
      <c r="U30">
        <f>hist_var_sens!AK30</f>
        <v>7.5534118535039436</v>
      </c>
      <c r="V30">
        <f>hist_var_sens!AL30</f>
        <v>7.9176497366300129</v>
      </c>
      <c r="W30">
        <f>hist_var_sens!AM30</f>
        <v>8.2069252968709758</v>
      </c>
    </row>
    <row r="31" spans="1:35">
      <c r="A31" s="46">
        <v>44903</v>
      </c>
      <c r="B31">
        <f>hist_var_sens!G31</f>
        <v>-3.4349358361278615E-3</v>
      </c>
      <c r="C31">
        <f>hist_var_sens!H31</f>
        <v>-1.8494340002154219E-3</v>
      </c>
      <c r="D31">
        <f>hist_var_sens!I31</f>
        <v>4.5732009028995879E-3</v>
      </c>
      <c r="E31">
        <f>hist_var_sens!J31</f>
        <v>-8.0033074521872472E-3</v>
      </c>
      <c r="G31" s="58" cm="1">
        <f t="array" ref="G31:H32">MMULT(J25:J26,G25:H25)</f>
        <v>2</v>
      </c>
      <c r="H31" s="60">
        <v>2</v>
      </c>
      <c r="M31" s="47">
        <v>44904</v>
      </c>
      <c r="N31">
        <f>hist_var_sens!AD31</f>
        <v>3.3546316028969931</v>
      </c>
      <c r="O31">
        <f>hist_var_sens!AE31</f>
        <v>4.4232759274850233</v>
      </c>
      <c r="P31">
        <f>hist_var_sens!AF31</f>
        <v>5.1753690282990013</v>
      </c>
      <c r="Q31">
        <f>hist_var_sens!AG31</f>
        <v>5.0414512241610252</v>
      </c>
      <c r="R31">
        <f>hist_var_sens!AH31</f>
        <v>4.7290315071020492</v>
      </c>
      <c r="S31">
        <f>hist_var_sens!AI31</f>
        <v>4.1213533541930438</v>
      </c>
      <c r="T31">
        <f>hist_var_sens!AJ31</f>
        <v>3.6054111992559617</v>
      </c>
      <c r="U31">
        <f>hist_var_sens!AK31</f>
        <v>3.4419280488120347</v>
      </c>
      <c r="V31">
        <f>hist_var_sens!AL31</f>
        <v>3.5282390338829686</v>
      </c>
      <c r="W31">
        <f>hist_var_sens!AM31</f>
        <v>3.7466186723320027</v>
      </c>
    </row>
    <row r="32" spans="1:35">
      <c r="A32" s="46">
        <v>44904</v>
      </c>
      <c r="B32">
        <f>hist_var_sens!G32</f>
        <v>1.6389919399970809E-2</v>
      </c>
      <c r="C32">
        <f>hist_var_sens!H32</f>
        <v>1.0809033696054682E-2</v>
      </c>
      <c r="D32">
        <f>hist_var_sens!I32</f>
        <v>2.1244253455136919E-2</v>
      </c>
      <c r="E32">
        <f>hist_var_sens!J32</f>
        <v>2.8889226886127384E-2</v>
      </c>
      <c r="G32" s="63">
        <v>2</v>
      </c>
      <c r="H32" s="65">
        <v>2</v>
      </c>
      <c r="M32" s="47">
        <v>44907</v>
      </c>
      <c r="N32">
        <f>hist_var_sens!AD32</f>
        <v>-11.18423898828401</v>
      </c>
      <c r="O32">
        <f>hist_var_sens!AE32</f>
        <v>-16.115531972557967</v>
      </c>
      <c r="P32">
        <f>hist_var_sens!AF32</f>
        <v>-15.056084311880976</v>
      </c>
      <c r="Q32">
        <f>hist_var_sens!AG32</f>
        <v>-14.075855154319985</v>
      </c>
      <c r="R32">
        <f>hist_var_sens!AH32</f>
        <v>-13.108754022931047</v>
      </c>
      <c r="S32">
        <f>hist_var_sens!AI32</f>
        <v>-12.583522292606009</v>
      </c>
      <c r="T32">
        <f>hist_var_sens!AJ32</f>
        <v>-12.225242746080959</v>
      </c>
      <c r="U32">
        <f>hist_var_sens!AK32</f>
        <v>-11.769384052781016</v>
      </c>
      <c r="V32">
        <f>hist_var_sens!AL32</f>
        <v>-11.321371898493984</v>
      </c>
      <c r="W32">
        <f>hist_var_sens!AM32</f>
        <v>-11.004346066707978</v>
      </c>
    </row>
    <row r="33" spans="1:23">
      <c r="A33" s="46">
        <v>44907</v>
      </c>
      <c r="B33">
        <f>hist_var_sens!G33</f>
        <v>6.7825968407875248E-3</v>
      </c>
      <c r="C33">
        <f>hist_var_sens!H33</f>
        <v>6.1118378107272164E-4</v>
      </c>
      <c r="D33">
        <f>hist_var_sens!I33</f>
        <v>8.1724029933516462E-3</v>
      </c>
      <c r="E33">
        <f>hist_var_sens!J33</f>
        <v>1.7464741395884165E-2</v>
      </c>
      <c r="M33" s="47">
        <v>44908</v>
      </c>
      <c r="N33">
        <f>hist_var_sens!AD33</f>
        <v>-0.26861508432798886</v>
      </c>
      <c r="O33">
        <f>hist_var_sens!AE33</f>
        <v>-0.14176531608803278</v>
      </c>
      <c r="P33">
        <f>hist_var_sens!AF33</f>
        <v>-0.20381048852199934</v>
      </c>
      <c r="Q33">
        <f>hist_var_sens!AG33</f>
        <v>-0.22034520188798923</v>
      </c>
      <c r="R33">
        <f>hist_var_sens!AH33</f>
        <v>-0.2939067570809778</v>
      </c>
      <c r="S33">
        <f>hist_var_sens!AI33</f>
        <v>-0.10676976490202328</v>
      </c>
      <c r="T33">
        <f>hist_var_sens!AJ33</f>
        <v>0.12569141967795627</v>
      </c>
      <c r="U33">
        <f>hist_var_sens!AK33</f>
        <v>0.22512802209700283</v>
      </c>
      <c r="V33">
        <f>hist_var_sens!AL33</f>
        <v>0.30306089240702411</v>
      </c>
      <c r="W33">
        <f>hist_var_sens!AM33</f>
        <v>0.4823882715419836</v>
      </c>
    </row>
    <row r="34" spans="1:23">
      <c r="A34" s="46">
        <v>44908</v>
      </c>
      <c r="B34">
        <f>hist_var_sens!G34</f>
        <v>-1.5535808292231112E-2</v>
      </c>
      <c r="C34">
        <f>hist_var_sens!H34</f>
        <v>-1.4351180753299331E-2</v>
      </c>
      <c r="D34">
        <f>hist_var_sens!I34</f>
        <v>-6.6323614517695972E-3</v>
      </c>
      <c r="E34">
        <f>hist_var_sens!J34</f>
        <v>1.1677363239457339E-3</v>
      </c>
      <c r="M34" s="47">
        <v>44909</v>
      </c>
      <c r="N34">
        <f>hist_var_sens!AD34</f>
        <v>2.5522981750580183</v>
      </c>
      <c r="O34">
        <f>hist_var_sens!AE34</f>
        <v>1.3717262289150018</v>
      </c>
      <c r="P34">
        <f>hist_var_sens!AF34</f>
        <v>-0.10803426716596287</v>
      </c>
      <c r="Q34">
        <f>hist_var_sens!AG34</f>
        <v>-1.5950719066270409</v>
      </c>
      <c r="R34">
        <f>hist_var_sens!AH34</f>
        <v>-2.3052335431270055</v>
      </c>
      <c r="S34">
        <f>hist_var_sens!AI34</f>
        <v>-2.7027202459239952</v>
      </c>
      <c r="T34">
        <f>hist_var_sens!AJ34</f>
        <v>-3.0139602493999691</v>
      </c>
      <c r="U34">
        <f>hist_var_sens!AK34</f>
        <v>-3.3170459280979987</v>
      </c>
      <c r="V34">
        <f>hist_var_sens!AL34</f>
        <v>-3.6546758584799983</v>
      </c>
      <c r="W34">
        <f>hist_var_sens!AM34</f>
        <v>-4.0511781204339776</v>
      </c>
    </row>
    <row r="35" spans="1:23">
      <c r="A35" s="46">
        <v>44909</v>
      </c>
      <c r="B35">
        <f>hist_var_sens!G35</f>
        <v>-4.6854376416843868E-2</v>
      </c>
      <c r="C35">
        <f>hist_var_sens!H35</f>
        <v>-1.5799256297765352E-2</v>
      </c>
      <c r="D35">
        <f>hist_var_sens!I35</f>
        <v>-3.3382724979412415E-2</v>
      </c>
      <c r="E35">
        <f>hist_var_sens!J35</f>
        <v>-3.1918280139749289E-2</v>
      </c>
      <c r="M35" s="47">
        <v>44910</v>
      </c>
      <c r="N35">
        <f>hist_var_sens!AD35</f>
        <v>-4.5942468062610402</v>
      </c>
      <c r="O35">
        <f>hist_var_sens!AE35</f>
        <v>-5.0519342282880073</v>
      </c>
      <c r="P35">
        <f>hist_var_sens!AF35</f>
        <v>-3.6596173521200037</v>
      </c>
      <c r="Q35">
        <f>hist_var_sens!AG35</f>
        <v>-1.8709147849459846</v>
      </c>
      <c r="R35">
        <f>hist_var_sens!AH35</f>
        <v>-0.5941184225789764</v>
      </c>
      <c r="S35">
        <f>hist_var_sens!AI35</f>
        <v>0.67694499500697836</v>
      </c>
      <c r="T35">
        <f>hist_var_sens!AJ35</f>
        <v>1.7629628931879748</v>
      </c>
      <c r="U35">
        <f>hist_var_sens!AK35</f>
        <v>2.4807700917190214</v>
      </c>
      <c r="V35">
        <f>hist_var_sens!AL35</f>
        <v>2.9518413086060056</v>
      </c>
      <c r="W35">
        <f>hist_var_sens!AM35</f>
        <v>3.3074466667409874</v>
      </c>
    </row>
    <row r="36" spans="1:23">
      <c r="A36" s="46">
        <v>44910</v>
      </c>
      <c r="B36">
        <f>hist_var_sens!G36</f>
        <v>-1.4578704961543343E-2</v>
      </c>
      <c r="C36">
        <f>hist_var_sens!H36</f>
        <v>-2.2033275419415244E-3</v>
      </c>
      <c r="D36">
        <f>hist_var_sens!I36</f>
        <v>-6.9838884552091196E-2</v>
      </c>
      <c r="E36">
        <f>hist_var_sens!J36</f>
        <v>-1.7348686180067352E-2</v>
      </c>
      <c r="M36" s="47">
        <v>44911</v>
      </c>
      <c r="N36">
        <f>hist_var_sens!AD36</f>
        <v>4.5945405097020524</v>
      </c>
      <c r="O36">
        <f>hist_var_sens!AE36</f>
        <v>5.8278534014950116</v>
      </c>
      <c r="P36">
        <f>hist_var_sens!AF36</f>
        <v>6.3874500546790003</v>
      </c>
      <c r="Q36">
        <f>hist_var_sens!AG36</f>
        <v>7.2427899580009694</v>
      </c>
      <c r="R36">
        <f>hist_var_sens!AH36</f>
        <v>7.7673453974180102</v>
      </c>
      <c r="S36">
        <f>hist_var_sens!AI36</f>
        <v>8.3106424401950534</v>
      </c>
      <c r="T36">
        <f>hist_var_sens!AJ36</f>
        <v>8.5685398751660085</v>
      </c>
      <c r="U36">
        <f>hist_var_sens!AK36</f>
        <v>8.8728746931619753</v>
      </c>
      <c r="V36">
        <f>hist_var_sens!AL36</f>
        <v>9.1597797548840028</v>
      </c>
      <c r="W36">
        <f>hist_var_sens!AM36</f>
        <v>9.0584701196400061</v>
      </c>
    </row>
    <row r="37" spans="1:23">
      <c r="A37" s="46">
        <v>44911</v>
      </c>
      <c r="B37">
        <f>hist_var_sens!G37</f>
        <v>-1.590974025792713E-2</v>
      </c>
      <c r="C37">
        <f>hist_var_sens!H37</f>
        <v>1.1356355645723015E-2</v>
      </c>
      <c r="D37">
        <f>hist_var_sens!I37</f>
        <v>-3.5478525663672378E-2</v>
      </c>
      <c r="E37">
        <f>hist_var_sens!J37</f>
        <v>-1.7328023807625992E-2</v>
      </c>
      <c r="M37" s="47">
        <v>44914</v>
      </c>
      <c r="N37">
        <f>hist_var_sens!AD37</f>
        <v>-9.113284092102103E-2</v>
      </c>
      <c r="O37">
        <f>hist_var_sens!AE37</f>
        <v>1.8137464790089763</v>
      </c>
      <c r="P37">
        <f>hist_var_sens!AF37</f>
        <v>3.551035574339001</v>
      </c>
      <c r="Q37">
        <f>hist_var_sens!AG37</f>
        <v>5.1377039688130228</v>
      </c>
      <c r="R37">
        <f>hist_var_sens!AH37</f>
        <v>6.4855008263879634</v>
      </c>
      <c r="S37">
        <f>hist_var_sens!AI37</f>
        <v>7.7463667426469485</v>
      </c>
      <c r="T37">
        <f>hist_var_sens!AJ37</f>
        <v>8.5619849506989727</v>
      </c>
      <c r="U37">
        <f>hist_var_sens!AK37</f>
        <v>8.4784267545390257</v>
      </c>
      <c r="V37">
        <f>hist_var_sens!AL37</f>
        <v>7.9349589774659748</v>
      </c>
      <c r="W37">
        <f>hist_var_sens!AM37</f>
        <v>7.5161299762890179</v>
      </c>
    </row>
    <row r="38" spans="1:23">
      <c r="A38" s="46">
        <v>44914</v>
      </c>
      <c r="B38">
        <f>hist_var_sens!G38</f>
        <v>-5.2856066460937878E-4</v>
      </c>
      <c r="C38">
        <f>hist_var_sens!H38</f>
        <v>4.0549453521849799E-3</v>
      </c>
      <c r="D38">
        <f>hist_var_sens!I38</f>
        <v>-1.8819408111305447E-2</v>
      </c>
      <c r="E38">
        <f>hist_var_sens!J38</f>
        <v>5.6144731382115065E-3</v>
      </c>
      <c r="M38" s="47">
        <v>44915</v>
      </c>
      <c r="N38">
        <f>hist_var_sens!AD38</f>
        <v>-2.5440427279860289</v>
      </c>
      <c r="O38">
        <f>hist_var_sens!AE38</f>
        <v>-2.9331158943149416</v>
      </c>
      <c r="P38">
        <f>hist_var_sens!AF38</f>
        <v>-1.6151856834490523</v>
      </c>
      <c r="Q38">
        <f>hist_var_sens!AG38</f>
        <v>-0.36509954402998146</v>
      </c>
      <c r="R38">
        <f>hist_var_sens!AH38</f>
        <v>0.52329355454600046</v>
      </c>
      <c r="S38">
        <f>hist_var_sens!AI38</f>
        <v>0.88122284911902604</v>
      </c>
      <c r="T38">
        <f>hist_var_sens!AJ38</f>
        <v>0.94589135594805307</v>
      </c>
      <c r="U38">
        <f>hist_var_sens!AK38</f>
        <v>1.018250939415974</v>
      </c>
      <c r="V38">
        <f>hist_var_sens!AL38</f>
        <v>1.1366951616029879</v>
      </c>
      <c r="W38">
        <f>hist_var_sens!AM38</f>
        <v>1.2681814921029766</v>
      </c>
    </row>
    <row r="39" spans="1:23">
      <c r="A39" s="46">
        <v>44915</v>
      </c>
      <c r="B39">
        <f>hist_var_sens!G39</f>
        <v>2.3809368880971071E-2</v>
      </c>
      <c r="C39">
        <f>hist_var_sens!H39</f>
        <v>1.5222185850740422E-2</v>
      </c>
      <c r="D39">
        <f>hist_var_sens!I39</f>
        <v>2.7026930688758055E-2</v>
      </c>
      <c r="E39">
        <f>hist_var_sens!J39</f>
        <v>1.087664460058968E-2</v>
      </c>
      <c r="M39" s="47">
        <v>44916</v>
      </c>
      <c r="N39">
        <f>hist_var_sens!AD39</f>
        <v>3.2254528101230417</v>
      </c>
      <c r="O39">
        <f>hist_var_sens!AE39</f>
        <v>3.7453647181969614</v>
      </c>
      <c r="P39">
        <f>hist_var_sens!AF39</f>
        <v>3.4082990051900048</v>
      </c>
      <c r="Q39">
        <f>hist_var_sens!AG39</f>
        <v>2.5305150452399614</v>
      </c>
      <c r="R39">
        <f>hist_var_sens!AH39</f>
        <v>1.6276122976489893</v>
      </c>
      <c r="S39">
        <f>hist_var_sens!AI39</f>
        <v>0.78897848128998971</v>
      </c>
      <c r="T39">
        <f>hist_var_sens!AJ39</f>
        <v>0.15109598689798387</v>
      </c>
      <c r="U39">
        <f>hist_var_sens!AK39</f>
        <v>-0.2100453771630012</v>
      </c>
      <c r="V39">
        <f>hist_var_sens!AL39</f>
        <v>-0.40132572858300741</v>
      </c>
      <c r="W39">
        <f>hist_var_sens!AM39</f>
        <v>-0.55255626467701213</v>
      </c>
    </row>
    <row r="40" spans="1:23">
      <c r="A40" s="46">
        <v>44916</v>
      </c>
      <c r="B40">
        <f>hist_var_sens!G40</f>
        <v>-2.3772557181223952E-2</v>
      </c>
      <c r="C40">
        <f>hist_var_sens!H40</f>
        <v>-8.8739559942729862E-3</v>
      </c>
      <c r="D40">
        <f>hist_var_sens!I40</f>
        <v>-3.989809985954873E-2</v>
      </c>
      <c r="E40">
        <f>hist_var_sens!J40</f>
        <v>-2.5528759203444995E-2</v>
      </c>
      <c r="M40" s="47">
        <v>44917</v>
      </c>
      <c r="N40">
        <f>hist_var_sens!AD40</f>
        <v>2.4904723504989845</v>
      </c>
      <c r="O40">
        <f>hist_var_sens!AE40</f>
        <v>5.079952125194021</v>
      </c>
      <c r="P40">
        <f>hist_var_sens!AF40</f>
        <v>6.3340508726770359</v>
      </c>
      <c r="Q40">
        <f>hist_var_sens!AG40</f>
        <v>6.3715662724490167</v>
      </c>
      <c r="R40">
        <f>hist_var_sens!AH40</f>
        <v>5.9276384022770303</v>
      </c>
      <c r="S40">
        <f>hist_var_sens!AI40</f>
        <v>6.1305023503720193</v>
      </c>
      <c r="T40">
        <f>hist_var_sens!AJ40</f>
        <v>6.6971489390540286</v>
      </c>
      <c r="U40">
        <f>hist_var_sens!AK40</f>
        <v>7.0631510657270109</v>
      </c>
      <c r="V40">
        <f>hist_var_sens!AL40</f>
        <v>7.2565286563570224</v>
      </c>
      <c r="W40">
        <f>hist_var_sens!AM40</f>
        <v>7.4509487735469753</v>
      </c>
    </row>
    <row r="41" spans="1:23">
      <c r="A41" s="46">
        <v>44917</v>
      </c>
      <c r="B41">
        <f>hist_var_sens!G41</f>
        <v>-2.7982880470112104E-3</v>
      </c>
      <c r="C41">
        <f>hist_var_sens!H41</f>
        <v>2.4699199658066995E-3</v>
      </c>
      <c r="D41">
        <f>hist_var_sens!I41</f>
        <v>4.4207816600090322E-3</v>
      </c>
      <c r="E41">
        <f>hist_var_sens!J41</f>
        <v>2.2670725943965131E-3</v>
      </c>
      <c r="M41" s="47">
        <v>44918</v>
      </c>
      <c r="N41">
        <f>hist_var_sens!AD41</f>
        <v>6.4824387954499905</v>
      </c>
      <c r="O41">
        <f>hist_var_sens!AE41</f>
        <v>7.2649569393350157</v>
      </c>
      <c r="P41">
        <f>hist_var_sens!AF41</f>
        <v>7.7004056197500086</v>
      </c>
      <c r="Q41">
        <f>hist_var_sens!AG41</f>
        <v>7.9126296752359684</v>
      </c>
      <c r="R41">
        <f>hist_var_sens!AH41</f>
        <v>7.9288061872920252</v>
      </c>
      <c r="S41">
        <f>hist_var_sens!AI41</f>
        <v>8.3546020515309909</v>
      </c>
      <c r="T41">
        <f>hist_var_sens!AJ41</f>
        <v>8.9095734878429784</v>
      </c>
      <c r="U41">
        <f>hist_var_sens!AK41</f>
        <v>9.1986822022160215</v>
      </c>
      <c r="V41">
        <f>hist_var_sens!AL41</f>
        <v>9.2814812779389708</v>
      </c>
      <c r="W41">
        <f>hist_var_sens!AM41</f>
        <v>9.3219452178860269</v>
      </c>
    </row>
    <row r="42" spans="1:23">
      <c r="A42" s="46">
        <v>44918</v>
      </c>
      <c r="B42">
        <f>hist_var_sens!G42</f>
        <v>-1.3878327347508268E-2</v>
      </c>
      <c r="C42">
        <f>hist_var_sens!H42</f>
        <v>1.8476615119169537E-3</v>
      </c>
      <c r="D42">
        <f>hist_var_sens!I42</f>
        <v>-1.4084374150701406E-2</v>
      </c>
      <c r="E42">
        <f>hist_var_sens!J42</f>
        <v>-7.4141559762532783E-3</v>
      </c>
      <c r="M42" s="47">
        <v>44922</v>
      </c>
      <c r="N42">
        <f>hist_var_sens!AD42</f>
        <v>-2.44248747197702</v>
      </c>
      <c r="O42">
        <f>hist_var_sens!AE42</f>
        <v>-1.1421618691840467</v>
      </c>
      <c r="P42">
        <f>hist_var_sens!AF42</f>
        <v>0.49140295146299362</v>
      </c>
      <c r="Q42">
        <f>hist_var_sens!AG42</f>
        <v>1.5517786494530228</v>
      </c>
      <c r="R42">
        <f>hist_var_sens!AH42</f>
        <v>2.5475950191889556</v>
      </c>
      <c r="S42">
        <f>hist_var_sens!AI42</f>
        <v>2.9969574538749737</v>
      </c>
      <c r="T42">
        <f>hist_var_sens!AJ42</f>
        <v>3.0865463951129657</v>
      </c>
      <c r="U42">
        <f>hist_var_sens!AK42</f>
        <v>3.3355032998209913</v>
      </c>
      <c r="V42">
        <f>hist_var_sens!AL42</f>
        <v>3.6571923545030556</v>
      </c>
      <c r="W42">
        <f>hist_var_sens!AM42</f>
        <v>3.8391048742190264</v>
      </c>
    </row>
    <row r="43" spans="1:23">
      <c r="A43" s="46">
        <v>44922</v>
      </c>
      <c r="B43">
        <f>hist_var_sens!G43</f>
        <v>-3.0685257064329452E-2</v>
      </c>
      <c r="C43">
        <f>hist_var_sens!H43</f>
        <v>7.3780301559707162E-3</v>
      </c>
      <c r="D43">
        <f>hist_var_sens!I43</f>
        <v>-2.2321492436620627E-2</v>
      </c>
      <c r="E43">
        <f>hist_var_sens!J43</f>
        <v>-1.0254908981970234E-2</v>
      </c>
      <c r="M43" s="47">
        <v>44923</v>
      </c>
      <c r="N43">
        <f>hist_var_sens!AD43</f>
        <v>-0.19686182610993697</v>
      </c>
      <c r="O43">
        <f>hist_var_sens!AE43</f>
        <v>5.623387502498578E-2</v>
      </c>
      <c r="P43">
        <f>hist_var_sens!AF43</f>
        <v>-0.56676586612798563</v>
      </c>
      <c r="Q43">
        <f>hist_var_sens!AG43</f>
        <v>-0.99666132954395747</v>
      </c>
      <c r="R43">
        <f>hist_var_sens!AH43</f>
        <v>-1.4442505239550125</v>
      </c>
      <c r="S43">
        <f>hist_var_sens!AI43</f>
        <v>-2.3084299003500037</v>
      </c>
      <c r="T43">
        <f>hist_var_sens!AJ43</f>
        <v>-3.1736969890720084</v>
      </c>
      <c r="U43">
        <f>hist_var_sens!AK43</f>
        <v>-3.7819366501490315</v>
      </c>
      <c r="V43">
        <f>hist_var_sens!AL43</f>
        <v>-4.197872958077026</v>
      </c>
      <c r="W43">
        <f>hist_var_sens!AM43</f>
        <v>-4.5485955573320442</v>
      </c>
    </row>
    <row r="44" spans="1:23">
      <c r="A44" s="46">
        <v>44923</v>
      </c>
      <c r="B44">
        <f>hist_var_sens!G44</f>
        <v>2.8324399188392357E-2</v>
      </c>
      <c r="C44">
        <f>hist_var_sens!H44</f>
        <v>1.1290611254532568E-2</v>
      </c>
      <c r="D44">
        <f>hist_var_sens!I44</f>
        <v>5.3881315125623885E-2</v>
      </c>
      <c r="E44">
        <f>hist_var_sens!J44</f>
        <v>2.7629738863920172E-2</v>
      </c>
      <c r="M44" s="47">
        <v>44924</v>
      </c>
      <c r="N44">
        <f>hist_var_sens!AD44</f>
        <v>2.5847140300119809</v>
      </c>
      <c r="O44">
        <f>hist_var_sens!AE44</f>
        <v>1.7421677450040614</v>
      </c>
      <c r="P44">
        <f>hist_var_sens!AF44</f>
        <v>1.621929217196505E-2</v>
      </c>
      <c r="Q44">
        <f>hist_var_sens!AG44</f>
        <v>-1.1829611822660597</v>
      </c>
      <c r="R44">
        <f>hist_var_sens!AH44</f>
        <v>-1.5317743233849574</v>
      </c>
      <c r="S44">
        <f>hist_var_sens!AI44</f>
        <v>-1.4841511042489737</v>
      </c>
      <c r="T44">
        <f>hist_var_sens!AJ44</f>
        <v>-1.6104288507389626</v>
      </c>
      <c r="U44">
        <f>hist_var_sens!AK44</f>
        <v>-2.0435143255419925</v>
      </c>
      <c r="V44">
        <f>hist_var_sens!AL44</f>
        <v>-2.485251408295003</v>
      </c>
      <c r="W44">
        <f>hist_var_sens!AM44</f>
        <v>-2.5967517531230029</v>
      </c>
    </row>
    <row r="45" spans="1:23">
      <c r="A45" s="46">
        <v>44924</v>
      </c>
      <c r="B45">
        <f>hist_var_sens!G45</f>
        <v>2.4689006189311247E-3</v>
      </c>
      <c r="C45">
        <f>hist_var_sens!H45</f>
        <v>-6.0340461087249331E-4</v>
      </c>
      <c r="D45">
        <f>hist_var_sens!I45</f>
        <v>7.7990592945484938E-3</v>
      </c>
      <c r="E45">
        <f>hist_var_sens!J45</f>
        <v>-4.9375288438674447E-3</v>
      </c>
      <c r="M45" s="47">
        <v>44925</v>
      </c>
      <c r="N45">
        <f>hist_var_sens!AD45</f>
        <v>4.2905776145019114E-2</v>
      </c>
      <c r="O45">
        <f>hist_var_sens!AE45</f>
        <v>-1.702898710345055</v>
      </c>
      <c r="P45">
        <f>hist_var_sens!AF45</f>
        <v>-2.5470751027040217</v>
      </c>
      <c r="Q45">
        <f>hist_var_sens!AG45</f>
        <v>-2.7671718872259583</v>
      </c>
      <c r="R45">
        <f>hist_var_sens!AH45</f>
        <v>-3.3905554024180051</v>
      </c>
      <c r="S45">
        <f>hist_var_sens!AI45</f>
        <v>-4.2726895122240096</v>
      </c>
      <c r="T45">
        <f>hist_var_sens!AJ45</f>
        <v>-4.8389360720370309</v>
      </c>
      <c r="U45">
        <f>hist_var_sens!AK45</f>
        <v>-4.9465903109559974</v>
      </c>
      <c r="V45">
        <f>hist_var_sens!AL45</f>
        <v>-4.8613475935589676</v>
      </c>
      <c r="W45">
        <f>hist_var_sens!AM45</f>
        <v>-4.8792094075589958</v>
      </c>
    </row>
    <row r="46" spans="1:23">
      <c r="A46" s="46">
        <v>44925</v>
      </c>
      <c r="B46">
        <f>hist_var_sens!G46</f>
        <v>-3.7404705981964104E-2</v>
      </c>
      <c r="C46">
        <f>hist_var_sens!H46</f>
        <v>1.177547105993848E-2</v>
      </c>
      <c r="D46">
        <f>hist_var_sens!I46</f>
        <v>4.2991431357748411E-3</v>
      </c>
      <c r="E46">
        <f>hist_var_sens!J46</f>
        <v>-1.0007225795539698E-3</v>
      </c>
      <c r="M46" s="47">
        <v>44929</v>
      </c>
      <c r="N46">
        <f>hist_var_sens!AD46</f>
        <v>0.75850717293698966</v>
      </c>
      <c r="O46">
        <f>hist_var_sens!AE46</f>
        <v>-1.2503516857849395</v>
      </c>
      <c r="P46">
        <f>hist_var_sens!AF46</f>
        <v>-3.8202341450009616</v>
      </c>
      <c r="Q46">
        <f>hist_var_sens!AG46</f>
        <v>-5.3950009867179824</v>
      </c>
      <c r="R46">
        <f>hist_var_sens!AH46</f>
        <v>-6.2013244229579962</v>
      </c>
      <c r="S46">
        <f>hist_var_sens!AI46</f>
        <v>-7.0858332769199723</v>
      </c>
      <c r="T46">
        <f>hist_var_sens!AJ46</f>
        <v>-7.7948427578559967</v>
      </c>
      <c r="U46">
        <f>hist_var_sens!AK46</f>
        <v>-7.8620038655819595</v>
      </c>
      <c r="V46">
        <f>hist_var_sens!AL46</f>
        <v>-7.58198907772005</v>
      </c>
      <c r="W46">
        <f>hist_var_sens!AM46</f>
        <v>-7.3552352284710079</v>
      </c>
    </row>
    <row r="47" spans="1:23">
      <c r="A47" s="46">
        <v>44929</v>
      </c>
      <c r="B47">
        <f>hist_var_sens!G47</f>
        <v>1.0314242089691561E-2</v>
      </c>
      <c r="C47">
        <f>hist_var_sens!H47</f>
        <v>1.8800250389783946E-2</v>
      </c>
      <c r="D47">
        <f>hist_var_sens!I47</f>
        <v>2.8253373466528897E-2</v>
      </c>
      <c r="E47">
        <f>hist_var_sens!J47</f>
        <v>-4.3743225320966195E-2</v>
      </c>
      <c r="M47" s="47">
        <v>44930</v>
      </c>
      <c r="N47">
        <f>hist_var_sens!AD47</f>
        <v>4.8889430143959913</v>
      </c>
      <c r="O47">
        <f>hist_var_sens!AE47</f>
        <v>6.2912296329819402</v>
      </c>
      <c r="P47">
        <f>hist_var_sens!AF47</f>
        <v>5.5126564856949889</v>
      </c>
      <c r="Q47">
        <f>hist_var_sens!AG47</f>
        <v>4.3936729783859709</v>
      </c>
      <c r="R47">
        <f>hist_var_sens!AH47</f>
        <v>3.4986081896110077</v>
      </c>
      <c r="S47">
        <f>hist_var_sens!AI47</f>
        <v>2.8951508752449868</v>
      </c>
      <c r="T47">
        <f>hist_var_sens!AJ47</f>
        <v>2.4239715041710075</v>
      </c>
      <c r="U47">
        <f>hist_var_sens!AK47</f>
        <v>1.9190702582619346</v>
      </c>
      <c r="V47">
        <f>hist_var_sens!AL47</f>
        <v>1.4565213179420362</v>
      </c>
      <c r="W47">
        <f>hist_var_sens!AM47</f>
        <v>1.1532573512430115</v>
      </c>
    </row>
    <row r="48" spans="1:23">
      <c r="A48" s="46">
        <v>44930</v>
      </c>
      <c r="B48">
        <f>hist_var_sens!G48</f>
        <v>-1.0604585917720732E-2</v>
      </c>
      <c r="C48">
        <f>hist_var_sens!H48</f>
        <v>-2.0502517978138179E-3</v>
      </c>
      <c r="D48">
        <f>hist_var_sens!I48</f>
        <v>1.9983479283503636E-2</v>
      </c>
      <c r="E48">
        <f>hist_var_sens!J48</f>
        <v>-2.9637681253874448E-2</v>
      </c>
      <c r="M48" s="47">
        <v>44931</v>
      </c>
      <c r="N48">
        <f>hist_var_sens!AD48</f>
        <v>-8.0051402789590309</v>
      </c>
      <c r="O48">
        <f>hist_var_sens!AE48</f>
        <v>-17.654970968645003</v>
      </c>
      <c r="P48">
        <f>hist_var_sens!AF48</f>
        <v>-20.002496245713001</v>
      </c>
      <c r="Q48">
        <f>hist_var_sens!AG48</f>
        <v>-19.792830339628033</v>
      </c>
      <c r="R48">
        <f>hist_var_sens!AH48</f>
        <v>-19.266263341457048</v>
      </c>
      <c r="S48">
        <f>hist_var_sens!AI48</f>
        <v>-18.365859413052991</v>
      </c>
      <c r="T48">
        <f>hist_var_sens!AJ48</f>
        <v>-17.203478702308985</v>
      </c>
      <c r="U48">
        <f>hist_var_sens!AK48</f>
        <v>-15.985543319188</v>
      </c>
      <c r="V48">
        <f>hist_var_sens!AL48</f>
        <v>-14.933228806151</v>
      </c>
      <c r="W48">
        <f>hist_var_sens!AM48</f>
        <v>-14.216250765526004</v>
      </c>
    </row>
    <row r="49" spans="1:23">
      <c r="A49" s="46">
        <v>44931</v>
      </c>
      <c r="B49">
        <f>hist_var_sens!G49</f>
        <v>3.6793938121016723E-2</v>
      </c>
      <c r="C49">
        <f>hist_var_sens!H49</f>
        <v>9.9793827237988353E-3</v>
      </c>
      <c r="D49">
        <f>hist_var_sens!I49</f>
        <v>2.6938724554107729E-2</v>
      </c>
      <c r="E49">
        <f>hist_var_sens!J49</f>
        <v>1.1785258173427682E-2</v>
      </c>
      <c r="M49" s="47">
        <v>44932</v>
      </c>
      <c r="N49">
        <f>hist_var_sens!AD49</f>
        <v>-2.8657642735789581</v>
      </c>
      <c r="O49">
        <f>hist_var_sens!AE49</f>
        <v>-5.9970348591519702</v>
      </c>
      <c r="P49">
        <f>hist_var_sens!AF49</f>
        <v>-5.1993677147300215</v>
      </c>
      <c r="Q49">
        <f>hist_var_sens!AG49</f>
        <v>-5.2291816853399649</v>
      </c>
      <c r="R49">
        <f>hist_var_sens!AH49</f>
        <v>-5.2838112270399415</v>
      </c>
      <c r="S49">
        <f>hist_var_sens!AI49</f>
        <v>-5.3255064225150166</v>
      </c>
      <c r="T49">
        <f>hist_var_sens!AJ49</f>
        <v>-5.3920105644990333</v>
      </c>
      <c r="U49">
        <f>hist_var_sens!AK49</f>
        <v>-5.4333316013589759</v>
      </c>
      <c r="V49">
        <f>hist_var_sens!AL49</f>
        <v>-5.4527625550250187</v>
      </c>
      <c r="W49">
        <f>hist_var_sens!AM49</f>
        <v>-5.4528137546399833</v>
      </c>
    </row>
    <row r="50" spans="1:23">
      <c r="A50" s="46">
        <v>44932</v>
      </c>
      <c r="B50">
        <f>hist_var_sens!G50</f>
        <v>4.0887642340698971E-3</v>
      </c>
      <c r="C50">
        <f>hist_var_sens!H50</f>
        <v>-1.5111944810206723E-2</v>
      </c>
      <c r="D50">
        <f>hist_var_sens!I50</f>
        <v>8.7439049327620033E-3</v>
      </c>
      <c r="E50">
        <f>hist_var_sens!J50</f>
        <v>9.7362676653414137E-3</v>
      </c>
      <c r="M50" s="47">
        <v>44935</v>
      </c>
      <c r="N50">
        <f>hist_var_sens!AD50</f>
        <v>1.6191199730099943</v>
      </c>
      <c r="O50">
        <f>hist_var_sens!AE50</f>
        <v>3.9469986978239726</v>
      </c>
      <c r="P50">
        <f>hist_var_sens!AF50</f>
        <v>5.4486345496530113</v>
      </c>
      <c r="Q50">
        <f>hist_var_sens!AG50</f>
        <v>6.4036811291379863</v>
      </c>
      <c r="R50">
        <f>hist_var_sens!AH50</f>
        <v>7.2591948187869519</v>
      </c>
      <c r="S50">
        <f>hist_var_sens!AI50</f>
        <v>8.0564584061760396</v>
      </c>
      <c r="T50">
        <f>hist_var_sens!AJ50</f>
        <v>8.7131539382410281</v>
      </c>
      <c r="U50">
        <f>hist_var_sens!AK50</f>
        <v>9.1748473923890241</v>
      </c>
      <c r="V50">
        <f>hist_var_sens!AL50</f>
        <v>9.5301077591400034</v>
      </c>
      <c r="W50">
        <f>hist_var_sens!AM50</f>
        <v>9.8837292770960143</v>
      </c>
    </row>
    <row r="51" spans="1:23">
      <c r="A51" s="46">
        <v>44935</v>
      </c>
      <c r="B51">
        <f>hist_var_sens!G51</f>
        <v>4.4564589434865631E-3</v>
      </c>
      <c r="C51">
        <f>hist_var_sens!H51</f>
        <v>6.7866052560934254E-3</v>
      </c>
      <c r="D51">
        <f>hist_var_sens!I51</f>
        <v>1.182036617038329E-2</v>
      </c>
      <c r="E51">
        <f>hist_var_sens!J51</f>
        <v>7.6171991125328908E-3</v>
      </c>
      <c r="M51" s="47">
        <v>44936</v>
      </c>
      <c r="N51">
        <f>hist_var_sens!AD51</f>
        <v>-0.36152597243904738</v>
      </c>
      <c r="O51">
        <f>hist_var_sens!AE51</f>
        <v>-3.575338119264984</v>
      </c>
      <c r="P51">
        <f>hist_var_sens!AF51</f>
        <v>-4.4727910042360177</v>
      </c>
      <c r="Q51">
        <f>hist_var_sens!AG51</f>
        <v>-4.7060372214859783</v>
      </c>
      <c r="R51">
        <f>hist_var_sens!AH51</f>
        <v>-4.839053839480953</v>
      </c>
      <c r="S51">
        <f>hist_var_sens!AI51</f>
        <v>-4.9975576980790244</v>
      </c>
      <c r="T51">
        <f>hist_var_sens!AJ51</f>
        <v>-5.0438398355370087</v>
      </c>
      <c r="U51">
        <f>hist_var_sens!AK51</f>
        <v>-4.8638884879179809</v>
      </c>
      <c r="V51">
        <f>hist_var_sens!AL51</f>
        <v>-4.5893034590929744</v>
      </c>
      <c r="W51">
        <f>hist_var_sens!AM51</f>
        <v>-4.3703656596860014</v>
      </c>
    </row>
    <row r="52" spans="1:23">
      <c r="A52" s="46">
        <v>44936</v>
      </c>
      <c r="B52">
        <f>hist_var_sens!G52</f>
        <v>2.1112489978445836E-2</v>
      </c>
      <c r="C52">
        <f>hist_var_sens!H52</f>
        <v>7.6202550726802709E-3</v>
      </c>
      <c r="D52">
        <f>hist_var_sens!I52</f>
        <v>2.9594982198225539E-2</v>
      </c>
      <c r="E52">
        <f>hist_var_sens!J52</f>
        <v>3.0238199543412891E-2</v>
      </c>
      <c r="M52" s="47">
        <v>44937</v>
      </c>
      <c r="N52">
        <f>hist_var_sens!AD52</f>
        <v>-3.7010637506140061</v>
      </c>
      <c r="O52">
        <f>hist_var_sens!AE52</f>
        <v>-6.6265897686629964</v>
      </c>
      <c r="P52">
        <f>hist_var_sens!AF52</f>
        <v>-8.2593419705289524</v>
      </c>
      <c r="Q52">
        <f>hist_var_sens!AG52</f>
        <v>-9.6965957759900103</v>
      </c>
      <c r="R52">
        <f>hist_var_sens!AH52</f>
        <v>-10.111551709270014</v>
      </c>
      <c r="S52">
        <f>hist_var_sens!AI52</f>
        <v>-10.200874327419008</v>
      </c>
      <c r="T52">
        <f>hist_var_sens!AJ52</f>
        <v>-10.177124813517992</v>
      </c>
      <c r="U52">
        <f>hist_var_sens!AK52</f>
        <v>-9.9429822441200404</v>
      </c>
      <c r="V52">
        <f>hist_var_sens!AL52</f>
        <v>-9.6044501769590109</v>
      </c>
      <c r="W52">
        <f>hist_var_sens!AM52</f>
        <v>-9.2817669564049936</v>
      </c>
    </row>
    <row r="53" spans="1:23">
      <c r="A53" s="46">
        <v>44937</v>
      </c>
      <c r="B53">
        <f>hist_var_sens!G53</f>
        <v>-5.9940182612261417E-4</v>
      </c>
      <c r="C53">
        <f>hist_var_sens!H53</f>
        <v>2.6178505109102357E-3</v>
      </c>
      <c r="D53">
        <f>hist_var_sens!I53</f>
        <v>1.5885170263628678E-2</v>
      </c>
      <c r="E53">
        <f>hist_var_sens!J53</f>
        <v>1.1621468628955522E-2</v>
      </c>
      <c r="M53" s="47">
        <v>44938</v>
      </c>
      <c r="N53">
        <f>hist_var_sens!AD53</f>
        <v>3.571365091444012</v>
      </c>
      <c r="O53">
        <f>hist_var_sens!AE53</f>
        <v>7.245126605924038</v>
      </c>
      <c r="P53">
        <f>hist_var_sens!AF53</f>
        <v>7.209443543498006</v>
      </c>
      <c r="Q53">
        <f>hist_var_sens!AG53</f>
        <v>6.8882221956029914</v>
      </c>
      <c r="R53">
        <f>hist_var_sens!AH53</f>
        <v>5.9340437839509876</v>
      </c>
      <c r="S53">
        <f>hist_var_sens!AI53</f>
        <v>5.8704603973080278</v>
      </c>
      <c r="T53">
        <f>hist_var_sens!AJ53</f>
        <v>6.3824799829010139</v>
      </c>
      <c r="U53">
        <f>hist_var_sens!AK53</f>
        <v>6.63557732576401</v>
      </c>
      <c r="V53">
        <f>hist_var_sens!AL53</f>
        <v>6.5550291356539923</v>
      </c>
      <c r="W53">
        <f>hist_var_sens!AM53</f>
        <v>6.2474189992559745</v>
      </c>
    </row>
    <row r="54" spans="1:23">
      <c r="A54" s="46">
        <v>44938</v>
      </c>
      <c r="B54">
        <f>hist_var_sens!G54</f>
        <v>1.0119104411768776E-2</v>
      </c>
      <c r="C54">
        <f>hist_var_sens!H54</f>
        <v>2.2048098033745411E-2</v>
      </c>
      <c r="D54">
        <f>hist_var_sens!I54</f>
        <v>-5.2866800116868395E-2</v>
      </c>
      <c r="E54">
        <f>hist_var_sens!J54</f>
        <v>3.0187289197427525E-3</v>
      </c>
      <c r="M54" s="47">
        <v>44939</v>
      </c>
      <c r="N54">
        <f>hist_var_sens!AD54</f>
        <v>-2.6254970977769574</v>
      </c>
      <c r="O54">
        <f>hist_var_sens!AE54</f>
        <v>-5.3567734338460378</v>
      </c>
      <c r="P54">
        <f>hist_var_sens!AF54</f>
        <v>-4.3101166527730053</v>
      </c>
      <c r="Q54">
        <f>hist_var_sens!AG54</f>
        <v>-2.9076620880560262</v>
      </c>
      <c r="R54">
        <f>hist_var_sens!AH54</f>
        <v>-1.4650433761809882</v>
      </c>
      <c r="S54">
        <f>hist_var_sens!AI54</f>
        <v>-0.40244517735300855</v>
      </c>
      <c r="T54">
        <f>hist_var_sens!AJ54</f>
        <v>0.26193748194701383</v>
      </c>
      <c r="U54">
        <f>hist_var_sens!AK54</f>
        <v>0.65968959789400317</v>
      </c>
      <c r="V54">
        <f>hist_var_sens!AL54</f>
        <v>0.90396773901699201</v>
      </c>
      <c r="W54">
        <f>hist_var_sens!AM54</f>
        <v>1.0918537521180036</v>
      </c>
    </row>
    <row r="55" spans="1:23">
      <c r="A55" s="46">
        <v>44939</v>
      </c>
      <c r="B55">
        <f>hist_var_sens!G55</f>
        <v>8.7562365161444333E-3</v>
      </c>
      <c r="C55">
        <f>hist_var_sens!H55</f>
        <v>-2.0153168376304986E-2</v>
      </c>
      <c r="D55">
        <f>hist_var_sens!I55</f>
        <v>-3.93082908360054E-3</v>
      </c>
      <c r="E55">
        <f>hist_var_sens!J55</f>
        <v>4.6817362670905638E-3</v>
      </c>
      <c r="M55" s="47">
        <v>44943</v>
      </c>
      <c r="N55">
        <f>hist_var_sens!AD55</f>
        <v>-3.7606288357150408</v>
      </c>
      <c r="O55">
        <f>hist_var_sens!AE55</f>
        <v>-9.841466701227958</v>
      </c>
      <c r="P55">
        <f>hist_var_sens!AF55</f>
        <v>-12.315334234831028</v>
      </c>
      <c r="Q55">
        <f>hist_var_sens!AG55</f>
        <v>-13.366813414091988</v>
      </c>
      <c r="R55">
        <f>hist_var_sens!AH55</f>
        <v>-13.940438124924043</v>
      </c>
      <c r="S55">
        <f>hist_var_sens!AI55</f>
        <v>-13.780925475810022</v>
      </c>
      <c r="T55">
        <f>hist_var_sens!AJ55</f>
        <v>-13.335912249323039</v>
      </c>
      <c r="U55">
        <f>hist_var_sens!AK55</f>
        <v>-13.129137753490998</v>
      </c>
      <c r="V55">
        <f>hist_var_sens!AL55</f>
        <v>-13.030082408038989</v>
      </c>
      <c r="W55">
        <f>hist_var_sens!AM55</f>
        <v>-12.802325887415998</v>
      </c>
    </row>
    <row r="56" spans="1:23">
      <c r="A56" s="46">
        <v>44943</v>
      </c>
      <c r="B56">
        <f>hist_var_sens!G56</f>
        <v>-5.369823005103691E-3</v>
      </c>
      <c r="C56">
        <f>hist_var_sens!H56</f>
        <v>-2.3174994983217734E-2</v>
      </c>
      <c r="D56">
        <f>hist_var_sens!I56</f>
        <v>-2.0520993125539344E-2</v>
      </c>
      <c r="E56">
        <f>hist_var_sens!J56</f>
        <v>-1.8889219823712167E-2</v>
      </c>
      <c r="M56" s="47">
        <v>44944</v>
      </c>
      <c r="N56">
        <f>hist_var_sens!AD56</f>
        <v>2.8807198574030273</v>
      </c>
      <c r="O56">
        <f>hist_var_sens!AE56</f>
        <v>3.6464388593469845</v>
      </c>
      <c r="P56">
        <f>hist_var_sens!AF56</f>
        <v>3.8194164419119714</v>
      </c>
      <c r="Q56">
        <f>hist_var_sens!AG56</f>
        <v>4.0807138151049971</v>
      </c>
      <c r="R56">
        <f>hist_var_sens!AH56</f>
        <v>3.974839546758008</v>
      </c>
      <c r="S56">
        <f>hist_var_sens!AI56</f>
        <v>3.3180997412909918</v>
      </c>
      <c r="T56">
        <f>hist_var_sens!AJ56</f>
        <v>2.4296590695260107</v>
      </c>
      <c r="U56">
        <f>hist_var_sens!AK56</f>
        <v>1.6008924428040014</v>
      </c>
      <c r="V56">
        <f>hist_var_sens!AL56</f>
        <v>0.9487839070099896</v>
      </c>
      <c r="W56">
        <f>hist_var_sens!AM56</f>
        <v>0.5280792840220081</v>
      </c>
    </row>
    <row r="57" spans="1:23">
      <c r="A57" s="46">
        <v>44944</v>
      </c>
      <c r="B57">
        <f>hist_var_sens!G57</f>
        <v>4.4372097291778267E-4</v>
      </c>
      <c r="C57">
        <f>hist_var_sens!H57</f>
        <v>-1.453146754351986E-2</v>
      </c>
      <c r="D57">
        <f>hist_var_sens!I57</f>
        <v>-1.8533282852962518E-2</v>
      </c>
      <c r="E57">
        <f>hist_var_sens!J57</f>
        <v>-1.6453935322826796E-2</v>
      </c>
      <c r="M57" s="47">
        <v>44945</v>
      </c>
      <c r="N57">
        <f>hist_var_sens!AD57</f>
        <v>1.6314878016310264</v>
      </c>
      <c r="O57">
        <f>hist_var_sens!AE57</f>
        <v>4.7911592407609565</v>
      </c>
      <c r="P57">
        <f>hist_var_sens!AF57</f>
        <v>6.4369482573060219</v>
      </c>
      <c r="Q57">
        <f>hist_var_sens!AG57</f>
        <v>7.3154434148950394</v>
      </c>
      <c r="R57">
        <f>hist_var_sens!AH57</f>
        <v>7.7908632941640219</v>
      </c>
      <c r="S57">
        <f>hist_var_sens!AI57</f>
        <v>8.1304211628350007</v>
      </c>
      <c r="T57">
        <f>hist_var_sens!AJ57</f>
        <v>8.3426962294760187</v>
      </c>
      <c r="U57">
        <f>hist_var_sens!AK57</f>
        <v>8.3897236178109846</v>
      </c>
      <c r="V57">
        <f>hist_var_sens!AL57</f>
        <v>8.3609293213440097</v>
      </c>
      <c r="W57">
        <f>hist_var_sens!AM57</f>
        <v>8.3520531450970168</v>
      </c>
    </row>
    <row r="58" spans="1:23">
      <c r="A58" s="46">
        <v>44945</v>
      </c>
      <c r="B58">
        <f>hist_var_sens!G58</f>
        <v>1.922075781850352E-2</v>
      </c>
      <c r="C58">
        <f>hist_var_sens!H58</f>
        <v>1.8657670367493218E-2</v>
      </c>
      <c r="D58">
        <f>hist_var_sens!I58</f>
        <v>1.8062303670858926E-2</v>
      </c>
      <c r="E58">
        <f>hist_var_sens!J58</f>
        <v>3.5743583378938792E-2</v>
      </c>
      <c r="M58" s="47">
        <v>44946</v>
      </c>
      <c r="N58">
        <f>hist_var_sens!AD58</f>
        <v>2.7446174860189938</v>
      </c>
      <c r="O58">
        <f>hist_var_sens!AE58</f>
        <v>5.0149559084820137</v>
      </c>
      <c r="P58">
        <f>hist_var_sens!AF58</f>
        <v>5.6778755132420171</v>
      </c>
      <c r="Q58">
        <f>hist_var_sens!AG58</f>
        <v>5.428551172934962</v>
      </c>
      <c r="R58">
        <f>hist_var_sens!AH58</f>
        <v>5.2200103606679651</v>
      </c>
      <c r="S58">
        <f>hist_var_sens!AI58</f>
        <v>4.6706011992939809</v>
      </c>
      <c r="T58">
        <f>hist_var_sens!AJ58</f>
        <v>3.9542243468249776</v>
      </c>
      <c r="U58">
        <f>hist_var_sens!AK58</f>
        <v>3.3443741007350285</v>
      </c>
      <c r="V58">
        <f>hist_var_sens!AL58</f>
        <v>2.9178221941380049</v>
      </c>
      <c r="W58">
        <f>hist_var_sens!AM58</f>
        <v>2.6987924357449802</v>
      </c>
    </row>
    <row r="59" spans="1:23">
      <c r="A59" s="46">
        <v>44946</v>
      </c>
      <c r="B59">
        <f>hist_var_sens!G59</f>
        <v>2.3500367069996475E-2</v>
      </c>
      <c r="C59">
        <f>hist_var_sens!H59</f>
        <v>1.3884762143177243E-2</v>
      </c>
      <c r="D59">
        <f>hist_var_sens!I59</f>
        <v>3.2258159378255602E-2</v>
      </c>
      <c r="E59">
        <f>hist_var_sens!J59</f>
        <v>9.8243531660229255E-3</v>
      </c>
      <c r="M59" s="47">
        <v>44949</v>
      </c>
      <c r="N59">
        <f>hist_var_sens!AD59</f>
        <v>-1.0608515607850311</v>
      </c>
      <c r="O59">
        <f>hist_var_sens!AE59</f>
        <v>-2.3936478431249575</v>
      </c>
      <c r="P59">
        <f>hist_var_sens!AF59</f>
        <v>-3.4225109393150319</v>
      </c>
      <c r="Q59">
        <f>hist_var_sens!AG59</f>
        <v>-4.1004157580699916</v>
      </c>
      <c r="R59">
        <f>hist_var_sens!AH59</f>
        <v>-4.5690460176769925</v>
      </c>
      <c r="S59">
        <f>hist_var_sens!AI59</f>
        <v>-5.0215045087959735</v>
      </c>
      <c r="T59">
        <f>hist_var_sens!AJ59</f>
        <v>-5.3845688698319831</v>
      </c>
      <c r="U59">
        <f>hist_var_sens!AK59</f>
        <v>-5.5714932318510355</v>
      </c>
      <c r="V59">
        <f>hist_var_sens!AL59</f>
        <v>-5.6506371491990208</v>
      </c>
      <c r="W59">
        <f>hist_var_sens!AM59</f>
        <v>-5.7021329566630046</v>
      </c>
    </row>
    <row r="60" spans="1:23">
      <c r="A60" s="46">
        <v>44949</v>
      </c>
      <c r="B60">
        <f>hist_var_sens!G60</f>
        <v>1.0063190523679877E-2</v>
      </c>
      <c r="C60">
        <f>hist_var_sens!H60</f>
        <v>7.2844742308277866E-3</v>
      </c>
      <c r="D60">
        <f>hist_var_sens!I60</f>
        <v>-4.6876169476257612E-3</v>
      </c>
      <c r="E60">
        <f>hist_var_sens!J60</f>
        <v>-2.2260450127821185E-3</v>
      </c>
      <c r="M60" s="47">
        <v>44950</v>
      </c>
      <c r="N60">
        <f>hist_var_sens!AD60</f>
        <v>-3.5294267750229924</v>
      </c>
      <c r="O60">
        <f>hist_var_sens!AE60</f>
        <v>-2.8056020415100082</v>
      </c>
      <c r="P60">
        <f>hist_var_sens!AF60</f>
        <v>-1.7802032077269407</v>
      </c>
      <c r="Q60">
        <f>hist_var_sens!AG60</f>
        <v>-1.313845828748994</v>
      </c>
      <c r="R60">
        <f>hist_var_sens!AH60</f>
        <v>-1.0588858942819912</v>
      </c>
      <c r="S60">
        <f>hist_var_sens!AI60</f>
        <v>-0.62971121553200005</v>
      </c>
      <c r="T60">
        <f>hist_var_sens!AJ60</f>
        <v>-0.12814559169901235</v>
      </c>
      <c r="U60">
        <f>hist_var_sens!AK60</f>
        <v>0.27530699841401413</v>
      </c>
      <c r="V60">
        <f>hist_var_sens!AL60</f>
        <v>0.51851384773701081</v>
      </c>
      <c r="W60">
        <f>hist_var_sens!AM60</f>
        <v>0.57779436544100338</v>
      </c>
    </row>
    <row r="61" spans="1:23">
      <c r="A61" s="46">
        <v>44950</v>
      </c>
      <c r="B61">
        <f>hist_var_sens!G61</f>
        <v>-4.7008300090629618E-3</v>
      </c>
      <c r="C61">
        <f>hist_var_sens!H61</f>
        <v>8.6780996034763191E-3</v>
      </c>
      <c r="D61">
        <f>hist_var_sens!I61</f>
        <v>3.9246584235743676E-3</v>
      </c>
      <c r="E61">
        <f>hist_var_sens!J61</f>
        <v>-5.9081277557938572E-3</v>
      </c>
      <c r="M61" s="47">
        <v>44951</v>
      </c>
      <c r="N61">
        <f>hist_var_sens!AD61</f>
        <v>2.0552303878999814</v>
      </c>
      <c r="O61">
        <f>hist_var_sens!AE61</f>
        <v>3.5841688908409832</v>
      </c>
      <c r="P61">
        <f>hist_var_sens!AF61</f>
        <v>4.074397810241992</v>
      </c>
      <c r="Q61">
        <f>hist_var_sens!AG61</f>
        <v>4.154110893637986</v>
      </c>
      <c r="R61">
        <f>hist_var_sens!AH61</f>
        <v>3.9782615168470343</v>
      </c>
      <c r="S61">
        <f>hist_var_sens!AI61</f>
        <v>3.8049962568689755</v>
      </c>
      <c r="T61">
        <f>hist_var_sens!AJ61</f>
        <v>3.656819645779033</v>
      </c>
      <c r="U61">
        <f>hist_var_sens!AK61</f>
        <v>3.483320611386981</v>
      </c>
      <c r="V61">
        <f>hist_var_sens!AL61</f>
        <v>3.3315241596389851</v>
      </c>
      <c r="W61">
        <f>hist_var_sens!AM61</f>
        <v>3.2573397234110164</v>
      </c>
    </row>
    <row r="62" spans="1:23">
      <c r="A62" s="46">
        <v>44951</v>
      </c>
      <c r="B62">
        <f>hist_var_sens!G62</f>
        <v>1.4803413569599133E-2</v>
      </c>
      <c r="C62">
        <f>hist_var_sens!H62</f>
        <v>1.3478610294412885E-2</v>
      </c>
      <c r="D62">
        <f>hist_var_sens!I62</f>
        <v>1.0164186248235341E-2</v>
      </c>
      <c r="E62">
        <f>hist_var_sens!J62</f>
        <v>3.0713638636503893E-2</v>
      </c>
      <c r="M62" s="47">
        <v>44952</v>
      </c>
      <c r="N62">
        <f>hist_var_sens!AD62</f>
        <v>0.70617249309803953</v>
      </c>
      <c r="O62">
        <f>hist_var_sens!AE62</f>
        <v>2.4669207865889859</v>
      </c>
      <c r="P62">
        <f>hist_var_sens!AF62</f>
        <v>2.9428333432889726</v>
      </c>
      <c r="Q62">
        <f>hist_var_sens!AG62</f>
        <v>3.397549068860986</v>
      </c>
      <c r="R62">
        <f>hist_var_sens!AH62</f>
        <v>3.9161246367629827</v>
      </c>
      <c r="S62">
        <f>hist_var_sens!AI62</f>
        <v>3.9913677473900346</v>
      </c>
      <c r="T62">
        <f>hist_var_sens!AJ62</f>
        <v>3.7558028867879649</v>
      </c>
      <c r="U62">
        <f>hist_var_sens!AK62</f>
        <v>3.4772087815599857</v>
      </c>
      <c r="V62">
        <f>hist_var_sens!AL62</f>
        <v>3.241757115918023</v>
      </c>
      <c r="W62">
        <f>hist_var_sens!AM62</f>
        <v>3.0815239535480003</v>
      </c>
    </row>
    <row r="63" spans="1:23">
      <c r="A63" s="46">
        <v>44952</v>
      </c>
      <c r="B63">
        <f>hist_var_sens!G63</f>
        <v>1.3684284347345921E-2</v>
      </c>
      <c r="C63">
        <f>hist_var_sens!H63</f>
        <v>3.1127245285476057E-3</v>
      </c>
      <c r="D63">
        <f>hist_var_sens!I63</f>
        <v>2.7089863446110307E-2</v>
      </c>
      <c r="E63">
        <f>hist_var_sens!J63</f>
        <v>6.4518663534673948E-4</v>
      </c>
      <c r="M63" s="47">
        <v>44953</v>
      </c>
      <c r="N63">
        <f>hist_var_sens!AD63</f>
        <v>2.3570162359969755</v>
      </c>
      <c r="O63">
        <f>hist_var_sens!AE63</f>
        <v>5.0350814702350419</v>
      </c>
      <c r="P63">
        <f>hist_var_sens!AF63</f>
        <v>5.9940784173809911</v>
      </c>
      <c r="Q63">
        <f>hist_var_sens!AG63</f>
        <v>5.9714652230180576</v>
      </c>
      <c r="R63">
        <f>hist_var_sens!AH63</f>
        <v>5.4696660666270214</v>
      </c>
      <c r="S63">
        <f>hist_var_sens!AI63</f>
        <v>4.6541575741009673</v>
      </c>
      <c r="T63">
        <f>hist_var_sens!AJ63</f>
        <v>3.9092973785759959</v>
      </c>
      <c r="U63">
        <f>hist_var_sens!AK63</f>
        <v>3.4493921719670055</v>
      </c>
      <c r="V63">
        <f>hist_var_sens!AL63</f>
        <v>3.1421732114939731</v>
      </c>
      <c r="W63">
        <f>hist_var_sens!AM63</f>
        <v>2.829543834374955</v>
      </c>
    </row>
    <row r="64" spans="1:23">
      <c r="A64" s="46">
        <v>44953</v>
      </c>
      <c r="B64">
        <f>hist_var_sens!G64</f>
        <v>-2.0078137129450502E-2</v>
      </c>
      <c r="C64">
        <f>hist_var_sens!H64</f>
        <v>-4.231410701088012E-3</v>
      </c>
      <c r="D64">
        <f>hist_var_sens!I64</f>
        <v>-2.8635987026450982E-2</v>
      </c>
      <c r="E64">
        <f>hist_var_sens!J64</f>
        <v>-2.1961696940863695E-2</v>
      </c>
      <c r="M64" s="47">
        <v>44956</v>
      </c>
      <c r="N64">
        <f>hist_var_sens!AD64</f>
        <v>-2.0950928043889787</v>
      </c>
      <c r="O64">
        <f>hist_var_sens!AE64</f>
        <v>-4.8899738658350618</v>
      </c>
      <c r="P64">
        <f>hist_var_sens!AF64</f>
        <v>-5.8963047451179857</v>
      </c>
      <c r="Q64">
        <f>hist_var_sens!AG64</f>
        <v>-5.8194842066550123</v>
      </c>
      <c r="R64">
        <f>hist_var_sens!AH64</f>
        <v>-5.3773496386310544</v>
      </c>
      <c r="S64">
        <f>hist_var_sens!AI64</f>
        <v>-4.0682833000689476</v>
      </c>
      <c r="T64">
        <f>hist_var_sens!AJ64</f>
        <v>-2.7783202688450026</v>
      </c>
      <c r="U64">
        <f>hist_var_sens!AK64</f>
        <v>-2.2715193951190065</v>
      </c>
      <c r="V64">
        <f>hist_var_sens!AL64</f>
        <v>-2.2349132937710126</v>
      </c>
      <c r="W64">
        <f>hist_var_sens!AM64</f>
        <v>-2.2341987333909796</v>
      </c>
    </row>
    <row r="65" spans="1:23">
      <c r="A65" s="46">
        <v>44956</v>
      </c>
      <c r="B65">
        <f>hist_var_sens!G65</f>
        <v>9.0208260776594162E-3</v>
      </c>
      <c r="C65">
        <f>hist_var_sens!H65</f>
        <v>5.0990421035743694E-3</v>
      </c>
      <c r="D65">
        <f>hist_var_sens!I65</f>
        <v>4.8099301518307769E-2</v>
      </c>
      <c r="E65">
        <f>hist_var_sens!J65</f>
        <v>2.1012730286725567E-2</v>
      </c>
      <c r="M65" s="47">
        <v>44957</v>
      </c>
      <c r="N65">
        <f>hist_var_sens!AD65</f>
        <v>-3.3186449707910128</v>
      </c>
      <c r="O65">
        <f>hist_var_sens!AE65</f>
        <v>-8.6647240390019817</v>
      </c>
      <c r="P65">
        <f>hist_var_sens!AF65</f>
        <v>-11.129341816676005</v>
      </c>
      <c r="Q65">
        <f>hist_var_sens!AG65</f>
        <v>-11.835503107420001</v>
      </c>
      <c r="R65">
        <f>hist_var_sens!AH65</f>
        <v>-12.071846352096975</v>
      </c>
      <c r="S65">
        <f>hist_var_sens!AI65</f>
        <v>-11.712319636788017</v>
      </c>
      <c r="T65">
        <f>hist_var_sens!AJ65</f>
        <v>-11.353205008485002</v>
      </c>
      <c r="U65">
        <f>hist_var_sens!AK65</f>
        <v>-11.497079885860982</v>
      </c>
      <c r="V65">
        <f>hist_var_sens!AL65</f>
        <v>-11.822830490085986</v>
      </c>
      <c r="W65">
        <f>hist_var_sens!AM65</f>
        <v>-11.972125535166974</v>
      </c>
    </row>
    <row r="66" spans="1:23">
      <c r="A66" s="46">
        <v>44957</v>
      </c>
      <c r="B66">
        <f>hist_var_sens!G66</f>
        <v>7.9008571670773353E-3</v>
      </c>
      <c r="C66">
        <f>hist_var_sens!H66</f>
        <v>1.2401420829269538E-2</v>
      </c>
      <c r="D66">
        <f>hist_var_sens!I66</f>
        <v>2.0725251293426616E-2</v>
      </c>
      <c r="E66">
        <f>hist_var_sens!J66</f>
        <v>1.9934601030246801E-2</v>
      </c>
      <c r="M66" s="47">
        <v>44958</v>
      </c>
      <c r="N66">
        <f>hist_var_sens!AD66</f>
        <v>-0.92155218483401524</v>
      </c>
      <c r="O66">
        <f>hist_var_sens!AE66</f>
        <v>-2.1191223265539656</v>
      </c>
      <c r="P66">
        <f>hist_var_sens!AF66</f>
        <v>-1.2620183309979689</v>
      </c>
      <c r="Q66">
        <f>hist_var_sens!AG66</f>
        <v>-0.85758537538602186</v>
      </c>
      <c r="R66">
        <f>hist_var_sens!AH66</f>
        <v>-0.55050612913602748</v>
      </c>
      <c r="S66">
        <f>hist_var_sens!AI66</f>
        <v>-0.66676975940999772</v>
      </c>
      <c r="T66">
        <f>hist_var_sens!AJ66</f>
        <v>-0.61712178133298268</v>
      </c>
      <c r="U66">
        <f>hist_var_sens!AK66</f>
        <v>6.380108075999813E-2</v>
      </c>
      <c r="V66">
        <f>hist_var_sens!AL66</f>
        <v>0.92901632776302978</v>
      </c>
      <c r="W66">
        <f>hist_var_sens!AM66</f>
        <v>1.5130236578049863</v>
      </c>
    </row>
    <row r="67" spans="1:23">
      <c r="A67" s="46">
        <v>44958</v>
      </c>
      <c r="B67">
        <f>hist_var_sens!G67</f>
        <v>3.7062728048320004E-2</v>
      </c>
      <c r="C67">
        <f>hist_var_sens!H67</f>
        <v>5.8463307133320708E-3</v>
      </c>
      <c r="D67">
        <f>hist_var_sens!I67</f>
        <v>3.8433649953119486E-2</v>
      </c>
      <c r="E67">
        <f>hist_var_sens!J67</f>
        <v>4.6884451266997029E-2</v>
      </c>
      <c r="M67" s="47">
        <v>44959</v>
      </c>
      <c r="N67">
        <f>hist_var_sens!AD67</f>
        <v>13.359795981880001</v>
      </c>
      <c r="O67">
        <f>hist_var_sens!AE67</f>
        <v>18.793254664576999</v>
      </c>
      <c r="P67">
        <f>hist_var_sens!AF67</f>
        <v>19.227039112694953</v>
      </c>
      <c r="Q67">
        <f>hist_var_sens!AG67</f>
        <v>18.478896866944012</v>
      </c>
      <c r="R67">
        <f>hist_var_sens!AH67</f>
        <v>17.350315293627045</v>
      </c>
      <c r="S67">
        <f>hist_var_sens!AI67</f>
        <v>16.190952246291982</v>
      </c>
      <c r="T67">
        <f>hist_var_sens!AJ67</f>
        <v>15.020393109651982</v>
      </c>
      <c r="U67">
        <f>hist_var_sens!AK67</f>
        <v>13.846274086321033</v>
      </c>
      <c r="V67">
        <f>hist_var_sens!AL67</f>
        <v>12.783204403255983</v>
      </c>
      <c r="W67">
        <f>hist_var_sens!AM67</f>
        <v>11.933924247843967</v>
      </c>
    </row>
    <row r="68" spans="1:23">
      <c r="A68" s="46">
        <v>44959</v>
      </c>
      <c r="B68">
        <f>hist_var_sens!G68</f>
        <v>2.4399808965261949E-2</v>
      </c>
      <c r="C68">
        <f>hist_var_sens!H68</f>
        <v>8.3034016968459579E-3</v>
      </c>
      <c r="D68">
        <f>hist_var_sens!I68</f>
        <v>-7.6117298228488894E-2</v>
      </c>
      <c r="E68">
        <f>hist_var_sens!J68</f>
        <v>-2.3620670673346944E-2</v>
      </c>
      <c r="M68" s="47">
        <v>44960</v>
      </c>
      <c r="N68">
        <f>hist_var_sens!AD68</f>
        <v>9.1132979685989994</v>
      </c>
      <c r="O68">
        <f>hist_var_sens!AE68</f>
        <v>13.692738696224962</v>
      </c>
      <c r="P68">
        <f>hist_var_sens!AF68</f>
        <v>13.874182005422023</v>
      </c>
      <c r="Q68">
        <f>hist_var_sens!AG68</f>
        <v>13.18192587736397</v>
      </c>
      <c r="R68">
        <f>hist_var_sens!AH68</f>
        <v>12.598588570576982</v>
      </c>
      <c r="S68">
        <f>hist_var_sens!AI68</f>
        <v>11.960760902645987</v>
      </c>
      <c r="T68">
        <f>hist_var_sens!AJ68</f>
        <v>11.185885198361015</v>
      </c>
      <c r="U68">
        <f>hist_var_sens!AK68</f>
        <v>10.245916610365988</v>
      </c>
      <c r="V68">
        <f>hist_var_sens!AL68</f>
        <v>9.2624085827369704</v>
      </c>
      <c r="W68">
        <f>hist_var_sens!AM68</f>
        <v>8.3508426155240461</v>
      </c>
    </row>
    <row r="69" spans="1:23">
      <c r="A69" s="46">
        <v>44960</v>
      </c>
      <c r="B69">
        <f>hist_var_sens!G69</f>
        <v>-1.7928837614891502E-2</v>
      </c>
      <c r="C69">
        <f>hist_var_sens!H69</f>
        <v>-1.6470159204275969E-3</v>
      </c>
      <c r="D69">
        <f>hist_var_sens!I69</f>
        <v>-6.802640975206331E-3</v>
      </c>
      <c r="E69">
        <f>hist_var_sens!J69</f>
        <v>-6.1157443620137864E-3</v>
      </c>
      <c r="M69" s="47">
        <v>44963</v>
      </c>
      <c r="N69">
        <f>hist_var_sens!AD69</f>
        <v>2.3405059184079811</v>
      </c>
      <c r="O69">
        <f>hist_var_sens!AE69</f>
        <v>2.5297555417470168</v>
      </c>
      <c r="P69">
        <f>hist_var_sens!AF69</f>
        <v>2.3930347038299966</v>
      </c>
      <c r="Q69">
        <f>hist_var_sens!AG69</f>
        <v>2.5668104722280374</v>
      </c>
      <c r="R69">
        <f>hist_var_sens!AH69</f>
        <v>2.2499678449779821</v>
      </c>
      <c r="S69">
        <f>hist_var_sens!AI69</f>
        <v>2.74955726117701</v>
      </c>
      <c r="T69">
        <f>hist_var_sens!AJ69</f>
        <v>3.6280881011169912</v>
      </c>
      <c r="U69">
        <f>hist_var_sens!AK69</f>
        <v>4.2176076335249943</v>
      </c>
      <c r="V69">
        <f>hist_var_sens!AL69</f>
        <v>4.4380784054630364</v>
      </c>
      <c r="W69">
        <f>hist_var_sens!AM69</f>
        <v>4.3318975389820134</v>
      </c>
    </row>
    <row r="70" spans="1:23">
      <c r="A70" s="46">
        <v>44963</v>
      </c>
      <c r="B70">
        <f>hist_var_sens!G70</f>
        <v>1.9244719912172359E-2</v>
      </c>
      <c r="C70">
        <f>hist_var_sens!H70</f>
        <v>1.0998144776812824E-2</v>
      </c>
      <c r="D70">
        <f>hist_var_sens!I70</f>
        <v>2.3592085811909635E-2</v>
      </c>
      <c r="E70">
        <f>hist_var_sens!J70</f>
        <v>4.2022073820436656E-2</v>
      </c>
      <c r="M70" s="47">
        <v>44964</v>
      </c>
      <c r="N70">
        <f>hist_var_sens!AD70</f>
        <v>-0.26585913431298458</v>
      </c>
      <c r="O70">
        <f>hist_var_sens!AE70</f>
        <v>-1.317976952494998</v>
      </c>
      <c r="P70">
        <f>hist_var_sens!AF70</f>
        <v>-1.7350741933799818</v>
      </c>
      <c r="Q70">
        <f>hist_var_sens!AG70</f>
        <v>-2.2006292507949916</v>
      </c>
      <c r="R70">
        <f>hist_var_sens!AH70</f>
        <v>-2.0944543156579956</v>
      </c>
      <c r="S70">
        <f>hist_var_sens!AI70</f>
        <v>-2.3425960805029815</v>
      </c>
      <c r="T70">
        <f>hist_var_sens!AJ70</f>
        <v>-2.5785253437220215</v>
      </c>
      <c r="U70">
        <f>hist_var_sens!AK70</f>
        <v>-2.3313526594959804</v>
      </c>
      <c r="V70">
        <f>hist_var_sens!AL70</f>
        <v>-1.8737818190030231</v>
      </c>
      <c r="W70">
        <f>hist_var_sens!AM70</f>
        <v>-1.5345654886980005</v>
      </c>
    </row>
    <row r="71" spans="1:23">
      <c r="A71" s="46">
        <v>44964</v>
      </c>
      <c r="B71">
        <f>hist_var_sens!G71</f>
        <v>-1.7652760509984988E-2</v>
      </c>
      <c r="C71">
        <f>hist_var_sens!H71</f>
        <v>-7.3429968868772288E-3</v>
      </c>
      <c r="D71">
        <f>hist_var_sens!I71</f>
        <v>-2.2305389787303787E-3</v>
      </c>
      <c r="E71">
        <f>hist_var_sens!J71</f>
        <v>-3.1021750873044818E-3</v>
      </c>
      <c r="M71" s="47">
        <v>44965</v>
      </c>
      <c r="N71">
        <f>hist_var_sens!AD71</f>
        <v>2.2273326588959779</v>
      </c>
      <c r="O71">
        <f>hist_var_sens!AE71</f>
        <v>6.0886780320049825</v>
      </c>
      <c r="P71">
        <f>hist_var_sens!AF71</f>
        <v>7.1360498829079608</v>
      </c>
      <c r="Q71">
        <f>hist_var_sens!AG71</f>
        <v>6.710441568775968</v>
      </c>
      <c r="R71">
        <f>hist_var_sens!AH71</f>
        <v>5.9152994588010372</v>
      </c>
      <c r="S71">
        <f>hist_var_sens!AI71</f>
        <v>5.186338745628988</v>
      </c>
      <c r="T71">
        <f>hist_var_sens!AJ71</f>
        <v>4.5590545895230621</v>
      </c>
      <c r="U71">
        <f>hist_var_sens!AK71</f>
        <v>4.0049048969219987</v>
      </c>
      <c r="V71">
        <f>hist_var_sens!AL71</f>
        <v>3.588836815740029</v>
      </c>
      <c r="W71">
        <f>hist_var_sens!AM71</f>
        <v>3.3749074790559441</v>
      </c>
    </row>
    <row r="72" spans="1:23">
      <c r="A72" s="46">
        <v>44965</v>
      </c>
      <c r="B72">
        <f>hist_var_sens!G72</f>
        <v>-6.9115196562932191E-3</v>
      </c>
      <c r="C72">
        <f>hist_var_sens!H72</f>
        <v>-2.1369946789411509E-2</v>
      </c>
      <c r="D72">
        <f>hist_var_sens!I72</f>
        <v>5.2160612660765437E-3</v>
      </c>
      <c r="E72">
        <f>hist_var_sens!J72</f>
        <v>-1.1659752626874131E-2</v>
      </c>
      <c r="M72" s="47">
        <v>44966</v>
      </c>
      <c r="N72">
        <f>hist_var_sens!AD72</f>
        <v>1.8812842584120526</v>
      </c>
      <c r="O72">
        <f>hist_var_sens!AE72</f>
        <v>2.0104553857570178</v>
      </c>
      <c r="P72">
        <f>hist_var_sens!AF72</f>
        <v>2.450229898870032</v>
      </c>
      <c r="Q72">
        <f>hist_var_sens!AG72</f>
        <v>3.2138152250680423</v>
      </c>
      <c r="R72">
        <f>hist_var_sens!AH72</f>
        <v>3.6551950215049644</v>
      </c>
      <c r="S72">
        <f>hist_var_sens!AI72</f>
        <v>4.415253217319032</v>
      </c>
      <c r="T72">
        <f>hist_var_sens!AJ72</f>
        <v>5.1244214476550001</v>
      </c>
      <c r="U72">
        <f>hist_var_sens!AK72</f>
        <v>5.4167275580779828</v>
      </c>
      <c r="V72">
        <f>hist_var_sens!AL72</f>
        <v>5.4295154680029931</v>
      </c>
      <c r="W72">
        <f>hist_var_sens!AM72</f>
        <v>5.3496600217830395</v>
      </c>
    </row>
    <row r="73" spans="1:23">
      <c r="A73" s="46">
        <v>44966</v>
      </c>
      <c r="B73">
        <f>hist_var_sens!G73</f>
        <v>2.4561233386009018E-3</v>
      </c>
      <c r="C73">
        <f>hist_var_sens!H73</f>
        <v>-3.9192709115154489E-3</v>
      </c>
      <c r="D73">
        <f>hist_var_sens!I73</f>
        <v>3.1520761878298664E-3</v>
      </c>
      <c r="E73">
        <f>hist_var_sens!J73</f>
        <v>-1.9725832504665641E-3</v>
      </c>
      <c r="M73" s="47">
        <v>44967</v>
      </c>
      <c r="N73">
        <f>hist_var_sens!AD73</f>
        <v>1.9908027527260064</v>
      </c>
      <c r="O73">
        <f>hist_var_sens!AE73</f>
        <v>1.6360260698059652</v>
      </c>
      <c r="P73">
        <f>hist_var_sens!AF73</f>
        <v>1.7978667946099565</v>
      </c>
      <c r="Q73">
        <f>hist_var_sens!AG73</f>
        <v>1.0809550886719395</v>
      </c>
      <c r="R73">
        <f>hist_var_sens!AH73</f>
        <v>0.74196433846200616</v>
      </c>
      <c r="S73">
        <f>hist_var_sens!AI73</f>
        <v>0.22803117158395891</v>
      </c>
      <c r="T73">
        <f>hist_var_sens!AJ73</f>
        <v>-0.43926162358903786</v>
      </c>
      <c r="U73">
        <f>hist_var_sens!AK73</f>
        <v>-1.0661777744819938</v>
      </c>
      <c r="V73">
        <f>hist_var_sens!AL73</f>
        <v>-1.5853579404190299</v>
      </c>
      <c r="W73">
        <f>hist_var_sens!AM73</f>
        <v>-1.969705679945033</v>
      </c>
    </row>
    <row r="74" spans="1:23">
      <c r="A74" s="46">
        <v>44967</v>
      </c>
      <c r="B74">
        <f>hist_var_sens!G74</f>
        <v>1.8806800195043882E-2</v>
      </c>
      <c r="C74">
        <f>hist_var_sens!H74</f>
        <v>1.9675054120888991E-3</v>
      </c>
      <c r="D74">
        <f>hist_var_sens!I74</f>
        <v>2.8279791371092156E-2</v>
      </c>
      <c r="E74">
        <f>hist_var_sens!J74</f>
        <v>3.1242919764919108E-2</v>
      </c>
      <c r="M74" s="47">
        <v>44970</v>
      </c>
      <c r="N74">
        <f>hist_var_sens!AD74</f>
        <v>6.7482841694909563</v>
      </c>
      <c r="O74">
        <f>hist_var_sens!AE74</f>
        <v>12.433314077387042</v>
      </c>
      <c r="P74">
        <f>hist_var_sens!AF74</f>
        <v>12.373466547523012</v>
      </c>
      <c r="Q74">
        <f>hist_var_sens!AG74</f>
        <v>10.591596843387007</v>
      </c>
      <c r="R74">
        <f>hist_var_sens!AH74</f>
        <v>8.8818097889579999</v>
      </c>
      <c r="S74">
        <f>hist_var_sens!AI74</f>
        <v>7.4302183837399864</v>
      </c>
      <c r="T74">
        <f>hist_var_sens!AJ74</f>
        <v>6.2532065461060053</v>
      </c>
      <c r="U74">
        <f>hist_var_sens!AK74</f>
        <v>5.357749915584006</v>
      </c>
      <c r="V74">
        <f>hist_var_sens!AL74</f>
        <v>4.6503291358420542</v>
      </c>
      <c r="W74">
        <f>hist_var_sens!AM74</f>
        <v>4.0438390707940588</v>
      </c>
    </row>
    <row r="75" spans="1:23">
      <c r="A75" s="46">
        <v>44970</v>
      </c>
      <c r="B75">
        <f>hist_var_sens!G75</f>
        <v>-4.2248687322054002E-3</v>
      </c>
      <c r="C75">
        <f>hist_var_sens!H75</f>
        <v>-8.4174263691405571E-4</v>
      </c>
      <c r="D75">
        <f>hist_var_sens!I75</f>
        <v>-9.1674258873432057E-3</v>
      </c>
      <c r="E75">
        <f>hist_var_sens!J75</f>
        <v>3.1329461007589821E-3</v>
      </c>
      <c r="M75" s="47">
        <v>44971</v>
      </c>
      <c r="N75">
        <f>hist_var_sens!AD75</f>
        <v>-1.9515106279899967</v>
      </c>
      <c r="O75">
        <f>hist_var_sens!AE75</f>
        <v>1.1974127411169821</v>
      </c>
      <c r="P75">
        <f>hist_var_sens!AF75</f>
        <v>2.7460340759639932</v>
      </c>
      <c r="Q75">
        <f>hist_var_sens!AG75</f>
        <v>3.4447155646000205</v>
      </c>
      <c r="R75">
        <f>hist_var_sens!AH75</f>
        <v>3.753390755032032</v>
      </c>
      <c r="S75">
        <f>hist_var_sens!AI75</f>
        <v>4.1405414088629966</v>
      </c>
      <c r="T75">
        <f>hist_var_sens!AJ75</f>
        <v>4.3835093506459923</v>
      </c>
      <c r="U75">
        <f>hist_var_sens!AK75</f>
        <v>4.2902151675529989</v>
      </c>
      <c r="V75">
        <f>hist_var_sens!AL75</f>
        <v>4.0968995613199777</v>
      </c>
      <c r="W75">
        <f>hist_var_sens!AM75</f>
        <v>4.0461633484919348</v>
      </c>
    </row>
    <row r="76" spans="1:23">
      <c r="A76" s="46">
        <v>44971</v>
      </c>
      <c r="B76">
        <f>hist_var_sens!G76</f>
        <v>1.3903340800043296E-2</v>
      </c>
      <c r="C76">
        <f>hist_var_sens!H76</f>
        <v>-1.6842666676237794E-3</v>
      </c>
      <c r="D76">
        <f>hist_var_sens!I76</f>
        <v>-3.0839481460728235E-3</v>
      </c>
      <c r="E76">
        <f>hist_var_sens!J76</f>
        <v>-7.9929112361319943E-3</v>
      </c>
      <c r="M76" s="47">
        <v>44972</v>
      </c>
      <c r="N76">
        <f>hist_var_sens!AD76</f>
        <v>-1.3131601547759775</v>
      </c>
      <c r="O76">
        <f>hist_var_sens!AE76</f>
        <v>-3.1673924562079794</v>
      </c>
      <c r="P76">
        <f>hist_var_sens!AF76</f>
        <v>-1.6821246588859946</v>
      </c>
      <c r="Q76">
        <f>hist_var_sens!AG76</f>
        <v>-0.73951916372896886</v>
      </c>
      <c r="R76">
        <f>hist_var_sens!AH76</f>
        <v>0.52530453932997379</v>
      </c>
      <c r="S76">
        <f>hist_var_sens!AI76</f>
        <v>1.2357830313490525</v>
      </c>
      <c r="T76">
        <f>hist_var_sens!AJ76</f>
        <v>1.8152051616979885</v>
      </c>
      <c r="U76">
        <f>hist_var_sens!AK76</f>
        <v>2.7522542160610119</v>
      </c>
      <c r="V76">
        <f>hist_var_sens!AL76</f>
        <v>3.7543265880590067</v>
      </c>
      <c r="W76">
        <f>hist_var_sens!AM76</f>
        <v>4.4835357680400589</v>
      </c>
    </row>
    <row r="77" spans="1:23">
      <c r="A77" s="46">
        <v>44972</v>
      </c>
      <c r="B77">
        <f>hist_var_sens!G77</f>
        <v>-1.0429344832486143E-2</v>
      </c>
      <c r="C77">
        <f>hist_var_sens!H77</f>
        <v>-7.8741285398296057E-3</v>
      </c>
      <c r="D77">
        <f>hist_var_sens!I77</f>
        <v>-1.546904936010951E-3</v>
      </c>
      <c r="E77">
        <f>hist_var_sens!J77</f>
        <v>-2.662272646865782E-2</v>
      </c>
      <c r="M77" s="47">
        <v>44973</v>
      </c>
      <c r="N77">
        <f>hist_var_sens!AD77</f>
        <v>3.9416816535810248</v>
      </c>
      <c r="O77">
        <f>hist_var_sens!AE77</f>
        <v>0.34768214052495472</v>
      </c>
      <c r="P77">
        <f>hist_var_sens!AF77</f>
        <v>-1.1557628610579795</v>
      </c>
      <c r="Q77">
        <f>hist_var_sens!AG77</f>
        <v>-1.7268188129810484</v>
      </c>
      <c r="R77">
        <f>hist_var_sens!AH77</f>
        <v>-1.8510943393779815</v>
      </c>
      <c r="S77">
        <f>hist_var_sens!AI77</f>
        <v>-1.5384616407559948</v>
      </c>
      <c r="T77">
        <f>hist_var_sens!AJ77</f>
        <v>-1.1579235243689561</v>
      </c>
      <c r="U77">
        <f>hist_var_sens!AK77</f>
        <v>-0.99697838724405186</v>
      </c>
      <c r="V77">
        <f>hist_var_sens!AL77</f>
        <v>-1.0250499601319878</v>
      </c>
      <c r="W77">
        <f>hist_var_sens!AM77</f>
        <v>-1.1687665200790094</v>
      </c>
    </row>
    <row r="78" spans="1:23">
      <c r="A78" s="46">
        <v>44973</v>
      </c>
      <c r="B78">
        <f>hist_var_sens!G78</f>
        <v>-7.5466644170891772E-3</v>
      </c>
      <c r="C78">
        <f>hist_var_sens!H78</f>
        <v>1.9840021885342285E-3</v>
      </c>
      <c r="D78">
        <f>hist_var_sens!I78</f>
        <v>-1.5491405249202783E-3</v>
      </c>
      <c r="E78">
        <f>hist_var_sens!J78</f>
        <v>-1.5601761950269855E-2</v>
      </c>
      <c r="M78" s="47">
        <v>44974</v>
      </c>
      <c r="N78">
        <f>hist_var_sens!AD78</f>
        <v>7.2063435554699931</v>
      </c>
      <c r="O78">
        <f>hist_var_sens!AE78</f>
        <v>9.7702819364620108</v>
      </c>
      <c r="P78">
        <f>hist_var_sens!AF78</f>
        <v>10.844949402847027</v>
      </c>
      <c r="Q78">
        <f>hist_var_sens!AG78</f>
        <v>12.187842379609016</v>
      </c>
      <c r="R78">
        <f>hist_var_sens!AH78</f>
        <v>12.693087719352</v>
      </c>
      <c r="S78">
        <f>hist_var_sens!AI78</f>
        <v>12.696882358074966</v>
      </c>
      <c r="T78">
        <f>hist_var_sens!AJ78</f>
        <v>12.440682080586962</v>
      </c>
      <c r="U78">
        <f>hist_var_sens!AK78</f>
        <v>12.026472643504038</v>
      </c>
      <c r="V78">
        <f>hist_var_sens!AL78</f>
        <v>11.713416032125002</v>
      </c>
      <c r="W78">
        <f>hist_var_sens!AM78</f>
        <v>11.715201780323966</v>
      </c>
    </row>
    <row r="79" spans="1:23">
      <c r="A79" s="46">
        <v>44974</v>
      </c>
      <c r="B79">
        <f>hist_var_sens!G79</f>
        <v>-2.6679841916769531E-2</v>
      </c>
      <c r="C79">
        <f>hist_var_sens!H79</f>
        <v>-2.3479225385780622E-2</v>
      </c>
      <c r="D79">
        <f>hist_var_sens!I79</f>
        <v>-5.3529803113571695E-2</v>
      </c>
      <c r="E79">
        <f>hist_var_sens!J79</f>
        <v>-2.0886592701262363E-2</v>
      </c>
      <c r="M79" s="47">
        <v>44978</v>
      </c>
      <c r="N79">
        <f>hist_var_sens!AD79</f>
        <v>0.87375615026898112</v>
      </c>
      <c r="O79">
        <f>hist_var_sens!AE79</f>
        <v>0.22192289111003238</v>
      </c>
      <c r="P79">
        <f>hist_var_sens!AF79</f>
        <v>-0.8012946826670142</v>
      </c>
      <c r="Q79">
        <f>hist_var_sens!AG79</f>
        <v>-0.73745519570400653</v>
      </c>
      <c r="R79">
        <f>hist_var_sens!AH79</f>
        <v>-1.1412692259390318</v>
      </c>
      <c r="S79">
        <f>hist_var_sens!AI79</f>
        <v>-1.3463869014920111</v>
      </c>
      <c r="T79">
        <f>hist_var_sens!AJ79</f>
        <v>-1.3445222517279727</v>
      </c>
      <c r="U79">
        <f>hist_var_sens!AK79</f>
        <v>-1.3296733363359765</v>
      </c>
      <c r="V79">
        <f>hist_var_sens!AL79</f>
        <v>-1.4550446650800353</v>
      </c>
      <c r="W79">
        <f>hist_var_sens!AM79</f>
        <v>-1.8268748594419542</v>
      </c>
    </row>
    <row r="80" spans="1:23">
      <c r="A80" s="46">
        <v>44978</v>
      </c>
      <c r="B80">
        <f>hist_var_sens!G80</f>
        <v>2.8960266451323324E-3</v>
      </c>
      <c r="C80">
        <f>hist_var_sens!H80</f>
        <v>-6.6629559305177999E-3</v>
      </c>
      <c r="D80">
        <f>hist_var_sens!I80</f>
        <v>8.1956241552716413E-4</v>
      </c>
      <c r="E80">
        <f>hist_var_sens!J80</f>
        <v>-4.590949827483759E-3</v>
      </c>
      <c r="M80" s="47">
        <v>44979</v>
      </c>
      <c r="N80">
        <f>hist_var_sens!AD80</f>
        <v>-1.1046508716949788</v>
      </c>
      <c r="O80">
        <f>hist_var_sens!AE80</f>
        <v>-1.2026172708300142</v>
      </c>
      <c r="P80">
        <f>hist_var_sens!AF80</f>
        <v>-2.588100614247038</v>
      </c>
      <c r="Q80">
        <f>hist_var_sens!AG80</f>
        <v>-3.2671619677159676</v>
      </c>
      <c r="R80">
        <f>hist_var_sens!AH80</f>
        <v>-3.6315381755079592</v>
      </c>
      <c r="S80">
        <f>hist_var_sens!AI80</f>
        <v>-3.8615961423469485</v>
      </c>
      <c r="T80">
        <f>hist_var_sens!AJ80</f>
        <v>-4.0500304309359914</v>
      </c>
      <c r="U80">
        <f>hist_var_sens!AK80</f>
        <v>-4.2282892009430642</v>
      </c>
      <c r="V80">
        <f>hist_var_sens!AL80</f>
        <v>-4.3825564717749756</v>
      </c>
      <c r="W80">
        <f>hist_var_sens!AM80</f>
        <v>-4.4964017295040515</v>
      </c>
    </row>
    <row r="81" spans="1:23">
      <c r="A81" s="46">
        <v>44979</v>
      </c>
      <c r="B81">
        <f>hist_var_sens!G81</f>
        <v>3.2905618666998482E-3</v>
      </c>
      <c r="C81">
        <f>hist_var_sens!H81</f>
        <v>-8.7479695274406133E-4</v>
      </c>
      <c r="D81">
        <f>hist_var_sens!I81</f>
        <v>-1.1465925217748141E-2</v>
      </c>
      <c r="E81">
        <f>hist_var_sens!J81</f>
        <v>1.2961709336934746E-2</v>
      </c>
      <c r="M81" s="47">
        <v>44980</v>
      </c>
      <c r="N81">
        <f>hist_var_sens!AD81</f>
        <v>4.736214395350963</v>
      </c>
      <c r="O81">
        <f>hist_var_sens!AE81</f>
        <v>11.972405693278024</v>
      </c>
      <c r="P81">
        <f>hist_var_sens!AF81</f>
        <v>13.035095211652997</v>
      </c>
      <c r="Q81">
        <f>hist_var_sens!AG81</f>
        <v>11.984393123105965</v>
      </c>
      <c r="R81">
        <f>hist_var_sens!AH81</f>
        <v>10.57539306571001</v>
      </c>
      <c r="S81">
        <f>hist_var_sens!AI81</f>
        <v>9.4283237923509926</v>
      </c>
      <c r="T81">
        <f>hist_var_sens!AJ81</f>
        <v>8.5053661441799466</v>
      </c>
      <c r="U81">
        <f>hist_var_sens!AK81</f>
        <v>7.7017213755270486</v>
      </c>
      <c r="V81">
        <f>hist_var_sens!AL81</f>
        <v>7.03239018755096</v>
      </c>
      <c r="W81">
        <f>hist_var_sens!AM81</f>
        <v>6.5244433585760069</v>
      </c>
    </row>
    <row r="82" spans="1:23">
      <c r="A82" s="46">
        <v>44980</v>
      </c>
      <c r="B82">
        <f>hist_var_sens!G82</f>
        <v>-1.8005369485797673E-2</v>
      </c>
      <c r="C82">
        <f>hist_var_sens!H82</f>
        <v>-1.4594821691530369E-3</v>
      </c>
      <c r="D82">
        <f>hist_var_sens!I82</f>
        <v>-1.5741554177269856E-2</v>
      </c>
      <c r="E82">
        <f>hist_var_sens!J82</f>
        <v>-2.178429108684754E-2</v>
      </c>
      <c r="M82" s="47">
        <v>44981</v>
      </c>
      <c r="N82">
        <f>hist_var_sens!AD82</f>
        <v>0.39204224146598132</v>
      </c>
      <c r="O82">
        <f>hist_var_sens!AE82</f>
        <v>-0.85879742509301082</v>
      </c>
      <c r="P82">
        <f>hist_var_sens!AF82</f>
        <v>-2.2691345354549504</v>
      </c>
      <c r="Q82">
        <f>hist_var_sens!AG82</f>
        <v>-3.1122466975209981</v>
      </c>
      <c r="R82">
        <f>hist_var_sens!AH82</f>
        <v>-3.8486115410360511</v>
      </c>
      <c r="S82">
        <f>hist_var_sens!AI82</f>
        <v>-3.8769756875130232</v>
      </c>
      <c r="T82">
        <f>hist_var_sens!AJ82</f>
        <v>-3.5395489208469439</v>
      </c>
      <c r="U82">
        <f>hist_var_sens!AK82</f>
        <v>-3.3096178803420502</v>
      </c>
      <c r="V82">
        <f>hist_var_sens!AL82</f>
        <v>-2.9866471570889894</v>
      </c>
      <c r="W82">
        <f>hist_var_sens!AM82</f>
        <v>-2.3260486364570094</v>
      </c>
    </row>
    <row r="83" spans="1:23">
      <c r="A83" s="46">
        <v>44981</v>
      </c>
      <c r="B83">
        <f>hist_var_sens!G83</f>
        <v>8.2476135769342651E-3</v>
      </c>
      <c r="C83">
        <f>hist_var_sens!H83</f>
        <v>0</v>
      </c>
      <c r="D83">
        <f>hist_var_sens!I83</f>
        <v>1.515158806607908E-2</v>
      </c>
      <c r="E83">
        <f>hist_var_sens!J83</f>
        <v>3.7717471507916489E-3</v>
      </c>
      <c r="M83" s="47">
        <v>44984</v>
      </c>
      <c r="N83">
        <f>hist_var_sens!AD83</f>
        <v>-7.5741526608941179E-2</v>
      </c>
      <c r="O83">
        <f>hist_var_sens!AE83</f>
        <v>0.61917253447098253</v>
      </c>
      <c r="P83">
        <f>hist_var_sens!AF83</f>
        <v>0.25280173393794902</v>
      </c>
      <c r="Q83">
        <f>hist_var_sens!AG83</f>
        <v>-0.11613272589597323</v>
      </c>
      <c r="R83">
        <f>hist_var_sens!AH83</f>
        <v>-9.2998220584949998E-2</v>
      </c>
      <c r="S83">
        <f>hist_var_sens!AI83</f>
        <v>-0.31783550702199626</v>
      </c>
      <c r="T83">
        <f>hist_var_sens!AJ83</f>
        <v>-0.57572686652303251</v>
      </c>
      <c r="U83">
        <f>hist_var_sens!AK83</f>
        <v>-0.6395092660449464</v>
      </c>
      <c r="V83">
        <f>hist_var_sens!AL83</f>
        <v>-0.55606289201697023</v>
      </c>
      <c r="W83">
        <f>hist_var_sens!AM83</f>
        <v>-0.39989128320698508</v>
      </c>
    </row>
    <row r="84" spans="1:23">
      <c r="A84" s="46">
        <v>44984</v>
      </c>
      <c r="B84">
        <f>hist_var_sens!G84</f>
        <v>-3.4478215749106367E-3</v>
      </c>
      <c r="C84">
        <f>hist_var_sens!H84</f>
        <v>2.6307388756261485E-3</v>
      </c>
      <c r="D84">
        <f>hist_var_sens!I84</f>
        <v>8.2916259663035063E-4</v>
      </c>
      <c r="E84">
        <f>hist_var_sens!J84</f>
        <v>-2.9581817424360057E-3</v>
      </c>
      <c r="M84" s="47">
        <v>44985</v>
      </c>
      <c r="N84">
        <f>hist_var_sens!AD84</f>
        <v>4.8535971989509958</v>
      </c>
      <c r="O84">
        <f>hist_var_sens!AE84</f>
        <v>8.0767698571759805</v>
      </c>
      <c r="P84">
        <f>hist_var_sens!AF84</f>
        <v>9.2280674719930076</v>
      </c>
      <c r="Q84">
        <f>hist_var_sens!AG84</f>
        <v>9.6608741253519792</v>
      </c>
      <c r="R84">
        <f>hist_var_sens!AH84</f>
        <v>9.1379799337969878</v>
      </c>
      <c r="S84">
        <f>hist_var_sens!AI84</f>
        <v>9.1166773830900212</v>
      </c>
      <c r="T84">
        <f>hist_var_sens!AJ84</f>
        <v>9.2287901965060204</v>
      </c>
      <c r="U84">
        <f>hist_var_sens!AK84</f>
        <v>9.1076893751709793</v>
      </c>
      <c r="V84">
        <f>hist_var_sens!AL84</f>
        <v>8.7447370071210013</v>
      </c>
      <c r="W84">
        <f>hist_var_sens!AM84</f>
        <v>8.2309913338469993</v>
      </c>
    </row>
    <row r="85" spans="1:23">
      <c r="A85" s="46">
        <v>44985</v>
      </c>
      <c r="B85">
        <f>hist_var_sens!G85</f>
        <v>-1.42459916243457E-2</v>
      </c>
      <c r="C85">
        <f>hist_var_sens!H85</f>
        <v>-4.6646745993621508E-3</v>
      </c>
      <c r="D85">
        <f>hist_var_sens!I85</f>
        <v>2.0712494231027945E-2</v>
      </c>
      <c r="E85">
        <f>hist_var_sens!J85</f>
        <v>-1.2629267411651823E-2</v>
      </c>
      <c r="M85" s="47">
        <v>44986</v>
      </c>
      <c r="N85">
        <f>hist_var_sens!AD85</f>
        <v>-1.4011768297180622</v>
      </c>
      <c r="O85">
        <f>hist_var_sens!AE85</f>
        <v>1.4609375975160184</v>
      </c>
      <c r="P85">
        <f>hist_var_sens!AF85</f>
        <v>3.9625382902530593</v>
      </c>
      <c r="Q85">
        <f>hist_var_sens!AG85</f>
        <v>5.2751959711869887</v>
      </c>
      <c r="R85">
        <f>hist_var_sens!AH85</f>
        <v>6.5028090514469836</v>
      </c>
      <c r="S85">
        <f>hist_var_sens!AI85</f>
        <v>6.9102451183000042</v>
      </c>
      <c r="T85">
        <f>hist_var_sens!AJ85</f>
        <v>6.920525544373973</v>
      </c>
      <c r="U85">
        <f>hist_var_sens!AK85</f>
        <v>6.9924463020960141</v>
      </c>
      <c r="V85">
        <f>hist_var_sens!AL85</f>
        <v>7.1067948182979706</v>
      </c>
      <c r="W85">
        <f>hist_var_sens!AM85</f>
        <v>7.1787007647439864</v>
      </c>
    </row>
    <row r="86" spans="1:23">
      <c r="A86" s="46">
        <v>44986</v>
      </c>
      <c r="B86">
        <f>hist_var_sens!G86</f>
        <v>4.1291213639149671E-3</v>
      </c>
      <c r="C86">
        <f>hist_var_sens!H86</f>
        <v>-1.2676875822432598E-2</v>
      </c>
      <c r="D86">
        <f>hist_var_sens!I86</f>
        <v>1.8668864178227107E-2</v>
      </c>
      <c r="E86">
        <f>hist_var_sens!J86</f>
        <v>1.9653232110212304E-2</v>
      </c>
      <c r="M86" s="47">
        <v>44987</v>
      </c>
      <c r="N86">
        <f>hist_var_sens!AD86</f>
        <v>-0.34973772330096353</v>
      </c>
      <c r="O86">
        <f>hist_var_sens!AE86</f>
        <v>-4.4072151033380109</v>
      </c>
      <c r="P86">
        <f>hist_var_sens!AF86</f>
        <v>-5.8314695241270389</v>
      </c>
      <c r="Q86">
        <f>hist_var_sens!AG86</f>
        <v>-6.7395339814189938</v>
      </c>
      <c r="R86">
        <f>hist_var_sens!AH86</f>
        <v>-7.3323831312720191</v>
      </c>
      <c r="S86">
        <f>hist_var_sens!AI86</f>
        <v>-7.8086126284020176</v>
      </c>
      <c r="T86">
        <f>hist_var_sens!AJ86</f>
        <v>-8.274453332257</v>
      </c>
      <c r="U86">
        <f>hist_var_sens!AK86</f>
        <v>-8.7053907287570205</v>
      </c>
      <c r="V86">
        <f>hist_var_sens!AL86</f>
        <v>-9.1264709227299736</v>
      </c>
      <c r="W86">
        <f>hist_var_sens!AM86</f>
        <v>-9.5601952177759575</v>
      </c>
    </row>
    <row r="87" spans="1:23">
      <c r="A87" s="46">
        <v>44987</v>
      </c>
      <c r="B87">
        <f>hist_var_sens!G87</f>
        <v>3.5090143291451881E-2</v>
      </c>
      <c r="C87">
        <f>hist_var_sens!H87</f>
        <v>2.0005913846525836E-2</v>
      </c>
      <c r="D87">
        <f>hist_var_sens!I87</f>
        <v>4.2230972543829903E-2</v>
      </c>
      <c r="E87">
        <f>hist_var_sens!J87</f>
        <v>1.6646036386975371E-2</v>
      </c>
      <c r="M87" s="47">
        <v>44988</v>
      </c>
      <c r="N87">
        <f>hist_var_sens!AD87</f>
        <v>2.8403114421599733</v>
      </c>
      <c r="O87">
        <f>hist_var_sens!AE87</f>
        <v>1.5402083946480101</v>
      </c>
      <c r="P87">
        <f>hist_var_sens!AF87</f>
        <v>0.8731525160880077</v>
      </c>
      <c r="Q87">
        <f>hist_var_sens!AG87</f>
        <v>0.49582162426002607</v>
      </c>
      <c r="R87">
        <f>hist_var_sens!AH87</f>
        <v>0.15360571073701201</v>
      </c>
      <c r="S87">
        <f>hist_var_sens!AI87</f>
        <v>-5.083000637104429E-2</v>
      </c>
      <c r="T87">
        <f>hist_var_sens!AJ87</f>
        <v>-6.1945056452003544E-2</v>
      </c>
      <c r="U87">
        <f>hist_var_sens!AK87</f>
        <v>0.12188341885099874</v>
      </c>
      <c r="V87">
        <f>hist_var_sens!AL87</f>
        <v>0.38347875224997718</v>
      </c>
      <c r="W87">
        <f>hist_var_sens!AM87</f>
        <v>0.61861032962601259</v>
      </c>
    </row>
    <row r="88" spans="1:23">
      <c r="A88" s="46">
        <v>44988</v>
      </c>
      <c r="B88">
        <f>hist_var_sens!G88</f>
        <v>1.8539310353145932E-2</v>
      </c>
      <c r="C88">
        <f>hist_var_sens!H88</f>
        <v>-2.0491333133294543E-3</v>
      </c>
      <c r="D88">
        <f>hist_var_sens!I88</f>
        <v>-7.645270510560076E-3</v>
      </c>
      <c r="E88">
        <f>hist_var_sens!J88</f>
        <v>6.1891070079951316E-3</v>
      </c>
      <c r="M88" s="47">
        <v>44991</v>
      </c>
      <c r="N88">
        <f>hist_var_sens!AD88</f>
        <v>15.457641388377032</v>
      </c>
      <c r="O88">
        <f>hist_var_sens!AE88</f>
        <v>12.607559514333024</v>
      </c>
      <c r="P88">
        <f>hist_var_sens!AF88</f>
        <v>9.3140578277550041</v>
      </c>
      <c r="Q88">
        <f>hist_var_sens!AG88</f>
        <v>6.2332619190959972</v>
      </c>
      <c r="R88">
        <f>hist_var_sens!AH88</f>
        <v>3.7932652177889716</v>
      </c>
      <c r="S88">
        <f>hist_var_sens!AI88</f>
        <v>1.8798507848070272</v>
      </c>
      <c r="T88">
        <f>hist_var_sens!AJ88</f>
        <v>0.47044901311299459</v>
      </c>
      <c r="U88">
        <f>hist_var_sens!AK88</f>
        <v>-0.44418816644797854</v>
      </c>
      <c r="V88">
        <f>hist_var_sens!AL88</f>
        <v>-1.0544342647370031</v>
      </c>
      <c r="W88">
        <f>hist_var_sens!AM88</f>
        <v>-1.5167454545170211</v>
      </c>
    </row>
    <row r="89" spans="1:23">
      <c r="A89" s="46">
        <v>44991</v>
      </c>
      <c r="B89">
        <f>hist_var_sens!G89</f>
        <v>-1.4496390704962447E-2</v>
      </c>
      <c r="C89">
        <f>hist_var_sens!H89</f>
        <v>-3.1974176439757751E-2</v>
      </c>
      <c r="D89">
        <f>hist_var_sens!I89</f>
        <v>-1.1556216431443223E-2</v>
      </c>
      <c r="E89">
        <f>hist_var_sens!J89</f>
        <v>-1.0589029841229447E-2</v>
      </c>
      <c r="M89" s="47">
        <v>44992</v>
      </c>
      <c r="N89">
        <f>hist_var_sens!AD89</f>
        <v>4.404354769112981</v>
      </c>
      <c r="O89">
        <f>hist_var_sens!AE89</f>
        <v>2.8958769077749857</v>
      </c>
      <c r="P89">
        <f>hist_var_sens!AF89</f>
        <v>1.6119378318679711</v>
      </c>
      <c r="Q89">
        <f>hist_var_sens!AG89</f>
        <v>1.4754673514939809</v>
      </c>
      <c r="R89">
        <f>hist_var_sens!AH89</f>
        <v>1.1763495993590001</v>
      </c>
      <c r="S89">
        <f>hist_var_sens!AI89</f>
        <v>0.5030979284600251</v>
      </c>
      <c r="T89">
        <f>hist_var_sens!AJ89</f>
        <v>-2.5207363341939182E-2</v>
      </c>
      <c r="U89">
        <f>hist_var_sens!AK89</f>
        <v>-0.1285676533729907</v>
      </c>
      <c r="V89">
        <f>hist_var_sens!AL89</f>
        <v>-4.4798884369992575E-2</v>
      </c>
      <c r="W89">
        <f>hist_var_sens!AM89</f>
        <v>-1.4691749021036871E-2</v>
      </c>
    </row>
    <row r="90" spans="1:23">
      <c r="A90" s="46">
        <v>44992</v>
      </c>
      <c r="B90">
        <f>hist_var_sens!G90</f>
        <v>8.3772273267199715E-3</v>
      </c>
      <c r="C90">
        <f>hist_var_sens!H90</f>
        <v>-1.3333292767604421E-2</v>
      </c>
      <c r="D90">
        <f>hist_var_sens!I90</f>
        <v>1.1691323900810957E-2</v>
      </c>
      <c r="E90">
        <f>hist_var_sens!J90</f>
        <v>-1.7706547561935349E-3</v>
      </c>
      <c r="M90" s="47">
        <v>44993</v>
      </c>
      <c r="N90">
        <f>hist_var_sens!AD90</f>
        <v>-9.3123117748009765</v>
      </c>
      <c r="O90">
        <f>hist_var_sens!AE90</f>
        <v>-15.547230612696014</v>
      </c>
      <c r="P90">
        <f>hist_var_sens!AF90</f>
        <v>-15.255221072861952</v>
      </c>
      <c r="Q90">
        <f>hist_var_sens!AG90</f>
        <v>-12.937175601425988</v>
      </c>
      <c r="R90">
        <f>hist_var_sens!AH90</f>
        <v>-10.397015290226976</v>
      </c>
      <c r="S90">
        <f>hist_var_sens!AI90</f>
        <v>-8.536773699645007</v>
      </c>
      <c r="T90">
        <f>hist_var_sens!AJ90</f>
        <v>-6.9861408072780655</v>
      </c>
      <c r="U90">
        <f>hist_var_sens!AK90</f>
        <v>-5.4246191140090021</v>
      </c>
      <c r="V90">
        <f>hist_var_sens!AL90</f>
        <v>-4.0579955067029942</v>
      </c>
      <c r="W90">
        <f>hist_var_sens!AM90</f>
        <v>-3.1134346938239963</v>
      </c>
    </row>
    <row r="91" spans="1:23">
      <c r="A91" s="46">
        <v>44993</v>
      </c>
      <c r="B91">
        <f>hist_var_sens!G91</f>
        <v>-1.4914661222353631E-2</v>
      </c>
      <c r="C91">
        <f>hist_var_sens!H91</f>
        <v>-6.2039320968491962E-2</v>
      </c>
      <c r="D91">
        <f>hist_var_sens!I91</f>
        <v>-4.0832034129214101E-2</v>
      </c>
      <c r="E91">
        <f>hist_var_sens!J91</f>
        <v>-5.4394111621113295E-3</v>
      </c>
      <c r="M91" s="47">
        <v>44994</v>
      </c>
      <c r="N91">
        <f>hist_var_sens!AD91</f>
        <v>-32.082787179547047</v>
      </c>
      <c r="O91">
        <f>hist_var_sens!AE91</f>
        <v>-36.93750744434697</v>
      </c>
      <c r="P91">
        <f>hist_var_sens!AF91</f>
        <v>-31.267265154924992</v>
      </c>
      <c r="Q91">
        <f>hist_var_sens!AG91</f>
        <v>-28.689290477433016</v>
      </c>
      <c r="R91">
        <f>hist_var_sens!AH91</f>
        <v>-27.219924112866988</v>
      </c>
      <c r="S91">
        <f>hist_var_sens!AI91</f>
        <v>-25.206269565925048</v>
      </c>
      <c r="T91">
        <f>hist_var_sens!AJ91</f>
        <v>-23.550550186896004</v>
      </c>
      <c r="U91">
        <f>hist_var_sens!AK91</f>
        <v>-22.91052511877799</v>
      </c>
      <c r="V91">
        <f>hist_var_sens!AL91</f>
        <v>-22.784367209840035</v>
      </c>
      <c r="W91">
        <f>hist_var_sens!AM91</f>
        <v>-22.66040116535299</v>
      </c>
    </row>
    <row r="92" spans="1:23">
      <c r="A92" s="46">
        <v>44994</v>
      </c>
      <c r="B92">
        <f>hist_var_sens!G92</f>
        <v>-1.3878840593232522E-2</v>
      </c>
      <c r="C92">
        <f>hist_var_sens!H92</f>
        <v>-8.8409531488657933E-3</v>
      </c>
      <c r="D92">
        <f>hist_var_sens!I92</f>
        <v>-2.8112363289858333E-2</v>
      </c>
      <c r="E92">
        <f>hist_var_sens!J92</f>
        <v>-1.4782896545201818E-2</v>
      </c>
      <c r="M92" s="47">
        <v>44995</v>
      </c>
      <c r="N92">
        <f>hist_var_sens!AD92</f>
        <v>-74.982605376484955</v>
      </c>
      <c r="O92">
        <f>hist_var_sens!AE92</f>
        <v>-61.64489295000304</v>
      </c>
      <c r="P92">
        <f>hist_var_sens!AF92</f>
        <v>-42.688697682247003</v>
      </c>
      <c r="Q92">
        <f>hist_var_sens!AG92</f>
        <v>-34.232366098612964</v>
      </c>
      <c r="R92">
        <f>hist_var_sens!AH92</f>
        <v>-27.173710715083025</v>
      </c>
      <c r="S92">
        <f>hist_var_sens!AI92</f>
        <v>-21.868789909467999</v>
      </c>
      <c r="T92">
        <f>hist_var_sens!AJ92</f>
        <v>-19.077175318264956</v>
      </c>
      <c r="U92">
        <f>hist_var_sens!AK92</f>
        <v>-17.952551648568043</v>
      </c>
      <c r="V92">
        <f>hist_var_sens!AL92</f>
        <v>-17.465094040539988</v>
      </c>
      <c r="W92">
        <f>hist_var_sens!AM92</f>
        <v>-16.683071111925976</v>
      </c>
    </row>
    <row r="93" spans="1:23">
      <c r="A93" s="46">
        <v>44995</v>
      </c>
      <c r="B93">
        <f>hist_var_sens!G93</f>
        <v>1.3266153029551919E-2</v>
      </c>
      <c r="C93">
        <f>hist_var_sens!H93</f>
        <v>-5.8143270440081385E-2</v>
      </c>
      <c r="D93">
        <f>hist_var_sens!I93</f>
        <v>-5.7851228309869773E-3</v>
      </c>
      <c r="E93">
        <f>hist_var_sens!J93</f>
        <v>2.1440925894028906E-2</v>
      </c>
      <c r="M93" s="47">
        <v>44998</v>
      </c>
      <c r="N93">
        <f>hist_var_sens!AD93</f>
        <v>20.659818768880012</v>
      </c>
      <c r="O93">
        <f>hist_var_sens!AE93</f>
        <v>21.046880537627029</v>
      </c>
      <c r="P93">
        <f>hist_var_sens!AF93</f>
        <v>18.202181223234</v>
      </c>
      <c r="Q93">
        <f>hist_var_sens!AG93</f>
        <v>16.796489837492963</v>
      </c>
      <c r="R93">
        <f>hist_var_sens!AH93</f>
        <v>14.530056933923992</v>
      </c>
      <c r="S93">
        <f>hist_var_sens!AI93</f>
        <v>13.129489490070062</v>
      </c>
      <c r="T93">
        <f>hist_var_sens!AJ93</f>
        <v>12.977127635413963</v>
      </c>
      <c r="U93">
        <f>hist_var_sens!AK93</f>
        <v>13.613837571807007</v>
      </c>
      <c r="V93">
        <f>hist_var_sens!AL93</f>
        <v>14.448801885479993</v>
      </c>
      <c r="W93">
        <f>hist_var_sens!AM93</f>
        <v>14.95039575744296</v>
      </c>
    </row>
    <row r="94" spans="1:23">
      <c r="A94" s="46">
        <v>44998</v>
      </c>
      <c r="B94">
        <f>hist_var_sens!G94</f>
        <v>1.4089118279551505E-2</v>
      </c>
      <c r="C94">
        <f>hist_var_sens!H94</f>
        <v>8.7687997436292076E-3</v>
      </c>
      <c r="D94">
        <f>hist_var_sens!I94</f>
        <v>-8.3126490619799265E-3</v>
      </c>
      <c r="E94">
        <f>hist_var_sens!J94</f>
        <v>2.7055827155415324E-2</v>
      </c>
      <c r="M94" s="47">
        <v>44999</v>
      </c>
      <c r="N94">
        <f>hist_var_sens!AD94</f>
        <v>-24.492007748924056</v>
      </c>
      <c r="O94">
        <f>hist_var_sens!AE94</f>
        <v>-21.512148249897002</v>
      </c>
      <c r="P94">
        <f>hist_var_sens!AF94</f>
        <v>-17.813589867535022</v>
      </c>
      <c r="Q94">
        <f>hist_var_sens!AG94</f>
        <v>-15.276143991796998</v>
      </c>
      <c r="R94">
        <f>hist_var_sens!AH94</f>
        <v>-14.694270176005968</v>
      </c>
      <c r="S94">
        <f>hist_var_sens!AI94</f>
        <v>-14.900503244428057</v>
      </c>
      <c r="T94">
        <f>hist_var_sens!AJ94</f>
        <v>-14.388323073833003</v>
      </c>
      <c r="U94">
        <f>hist_var_sens!AK94</f>
        <v>-13.460649416459983</v>
      </c>
      <c r="V94">
        <f>hist_var_sens!AL94</f>
        <v>-12.374427655081968</v>
      </c>
      <c r="W94">
        <f>hist_var_sens!AM94</f>
        <v>-11.334242290975959</v>
      </c>
    </row>
    <row r="95" spans="1:23">
      <c r="A95" s="46">
        <v>44999</v>
      </c>
      <c r="B95">
        <f>hist_var_sens!G95</f>
        <v>2.6214811154834372E-3</v>
      </c>
      <c r="C95">
        <f>hist_var_sens!H95</f>
        <v>-9.3880621790893848E-3</v>
      </c>
      <c r="D95">
        <f>hist_var_sens!I95</f>
        <v>-1.8440878549990658E-2</v>
      </c>
      <c r="E95">
        <f>hist_var_sens!J95</f>
        <v>1.7830400422410131E-2</v>
      </c>
      <c r="M95" s="47">
        <v>45000</v>
      </c>
      <c r="N95">
        <f>hist_var_sens!AD95</f>
        <v>25.375284715970018</v>
      </c>
      <c r="O95">
        <f>hist_var_sens!AE95</f>
        <v>17.385720564032024</v>
      </c>
      <c r="P95">
        <f>hist_var_sens!AF95</f>
        <v>13.434865162538987</v>
      </c>
      <c r="Q95">
        <f>hist_var_sens!AG95</f>
        <v>13.023812609865987</v>
      </c>
      <c r="R95">
        <f>hist_var_sens!AH95</f>
        <v>12.497912965407989</v>
      </c>
      <c r="S95">
        <f>hist_var_sens!AI95</f>
        <v>11.708975093354043</v>
      </c>
      <c r="T95">
        <f>hist_var_sens!AJ95</f>
        <v>10.355098406521005</v>
      </c>
      <c r="U95">
        <f>hist_var_sens!AK95</f>
        <v>8.9327161043219885</v>
      </c>
      <c r="V95">
        <f>hist_var_sens!AL95</f>
        <v>7.6172696379400024</v>
      </c>
      <c r="W95">
        <f>hist_var_sens!AM95</f>
        <v>6.4708680487529646</v>
      </c>
    </row>
    <row r="96" spans="1:23">
      <c r="A96" s="46">
        <v>45000</v>
      </c>
      <c r="B96">
        <f>hist_var_sens!G96</f>
        <v>1.8693950325216591E-2</v>
      </c>
      <c r="C96">
        <f>hist_var_sens!H96</f>
        <v>1.6848014992602689E-2</v>
      </c>
      <c r="D96">
        <f>hist_var_sens!I96</f>
        <v>9.3936667425333908E-3</v>
      </c>
      <c r="E96">
        <f>hist_var_sens!J96</f>
        <v>4.0536562301808132E-2</v>
      </c>
      <c r="M96" s="47">
        <v>45001</v>
      </c>
      <c r="N96">
        <f>hist_var_sens!AD96</f>
        <v>-25.452695112467978</v>
      </c>
      <c r="O96">
        <f>hist_var_sens!AE96</f>
        <v>-28.372571408014011</v>
      </c>
      <c r="P96">
        <f>hist_var_sens!AF96</f>
        <v>-28.624292127773025</v>
      </c>
      <c r="Q96">
        <f>hist_var_sens!AG96</f>
        <v>-26.901186202552967</v>
      </c>
      <c r="R96">
        <f>hist_var_sens!AH96</f>
        <v>-25.125310885822998</v>
      </c>
      <c r="S96">
        <f>hist_var_sens!AI96</f>
        <v>-23.462238452345019</v>
      </c>
      <c r="T96">
        <f>hist_var_sens!AJ96</f>
        <v>-21.83539086095799</v>
      </c>
      <c r="U96">
        <f>hist_var_sens!AK96</f>
        <v>-20.201667093758015</v>
      </c>
      <c r="V96">
        <f>hist_var_sens!AL96</f>
        <v>-18.615846213848005</v>
      </c>
      <c r="W96">
        <f>hist_var_sens!AM96</f>
        <v>-17.163838325423981</v>
      </c>
    </row>
    <row r="97" spans="1:23">
      <c r="A97" s="46">
        <v>45001</v>
      </c>
      <c r="B97">
        <f>hist_var_sens!G97</f>
        <v>-5.4539747340091038E-3</v>
      </c>
      <c r="C97">
        <f>hist_var_sens!H97</f>
        <v>-3.9696275182487417E-2</v>
      </c>
      <c r="D97">
        <f>hist_var_sens!I97</f>
        <v>-4.3993239399362172E-2</v>
      </c>
      <c r="E97">
        <f>hist_var_sens!J97</f>
        <v>1.1694406486734588E-2</v>
      </c>
      <c r="M97" s="47">
        <v>45002</v>
      </c>
      <c r="N97">
        <f>hist_var_sens!AD97</f>
        <v>8.7211743273609557</v>
      </c>
      <c r="O97">
        <f>hist_var_sens!AE97</f>
        <v>7.9141377025089552</v>
      </c>
      <c r="P97">
        <f>hist_var_sens!AF97</f>
        <v>8.3302454102540668</v>
      </c>
      <c r="Q97">
        <f>hist_var_sens!AG97</f>
        <v>8.6768775499700137</v>
      </c>
      <c r="R97">
        <f>hist_var_sens!AH97</f>
        <v>9.0899357633650304</v>
      </c>
      <c r="S97">
        <f>hist_var_sens!AI97</f>
        <v>8.5423565174440323</v>
      </c>
      <c r="T97">
        <f>hist_var_sens!AJ97</f>
        <v>7.6911475110670242</v>
      </c>
      <c r="U97">
        <f>hist_var_sens!AK97</f>
        <v>6.9774239375470017</v>
      </c>
      <c r="V97">
        <f>hist_var_sens!AL97</f>
        <v>6.4488722116419828</v>
      </c>
      <c r="W97">
        <f>hist_var_sens!AM97</f>
        <v>6.0412521285330145</v>
      </c>
    </row>
    <row r="98" spans="1:23">
      <c r="A98" s="46">
        <v>45002</v>
      </c>
      <c r="B98">
        <f>hist_var_sens!G98</f>
        <v>1.5483841667535359E-2</v>
      </c>
      <c r="C98">
        <f>hist_var_sens!H98</f>
        <v>-2.5161176994380474E-3</v>
      </c>
      <c r="D98">
        <f>hist_var_sens!I98</f>
        <v>-1.0619428486483784E-2</v>
      </c>
      <c r="E98">
        <f>hist_var_sens!J98</f>
        <v>-2.5766876061814936E-2</v>
      </c>
      <c r="M98" s="47">
        <v>45005</v>
      </c>
      <c r="N98">
        <f>hist_var_sens!AD98</f>
        <v>29.585449218145001</v>
      </c>
      <c r="O98">
        <f>hist_var_sens!AE98</f>
        <v>27.213280628441002</v>
      </c>
      <c r="P98">
        <f>hist_var_sens!AF98</f>
        <v>21.94603761749493</v>
      </c>
      <c r="Q98">
        <f>hist_var_sens!AG98</f>
        <v>18.657752360295987</v>
      </c>
      <c r="R98">
        <f>hist_var_sens!AH98</f>
        <v>15.779719294199968</v>
      </c>
      <c r="S98">
        <f>hist_var_sens!AI98</f>
        <v>14.274568144365951</v>
      </c>
      <c r="T98">
        <f>hist_var_sens!AJ98</f>
        <v>13.806423997076017</v>
      </c>
      <c r="U98">
        <f>hist_var_sens!AK98</f>
        <v>13.386399684213041</v>
      </c>
      <c r="V98">
        <f>hist_var_sens!AL98</f>
        <v>12.821846436198992</v>
      </c>
      <c r="W98">
        <f>hist_var_sens!AM98</f>
        <v>12.177348516421022</v>
      </c>
    </row>
    <row r="99" spans="1:23">
      <c r="A99" s="46">
        <v>45005</v>
      </c>
      <c r="B99">
        <f>hist_var_sens!G99</f>
        <v>1.1944038251734179E-2</v>
      </c>
      <c r="C99">
        <f>hist_var_sens!H99</f>
        <v>3.0270238739775746E-2</v>
      </c>
      <c r="D99">
        <f>hist_var_sens!I99</f>
        <v>4.8300675720593267E-2</v>
      </c>
      <c r="E99">
        <f>hist_var_sens!J99</f>
        <v>5.6938179737127115E-3</v>
      </c>
      <c r="M99" s="47">
        <v>45006</v>
      </c>
      <c r="N99">
        <f>hist_var_sens!AD99</f>
        <v>-8.5543645582220051</v>
      </c>
      <c r="O99">
        <f>hist_var_sens!AE99</f>
        <v>-17.303352572500959</v>
      </c>
      <c r="P99">
        <f>hist_var_sens!AF99</f>
        <v>-18.795788914354947</v>
      </c>
      <c r="Q99">
        <f>hist_var_sens!AG99</f>
        <v>-17.875563798896017</v>
      </c>
      <c r="R99">
        <f>hist_var_sens!AH99</f>
        <v>-16.148096671037003</v>
      </c>
      <c r="S99">
        <f>hist_var_sens!AI99</f>
        <v>-14.713900251476995</v>
      </c>
      <c r="T99">
        <f>hist_var_sens!AJ99</f>
        <v>-13.589465078675047</v>
      </c>
      <c r="U99">
        <f>hist_var_sens!AK99</f>
        <v>-12.437030581881059</v>
      </c>
      <c r="V99">
        <f>hist_var_sens!AL99</f>
        <v>-11.218751731073977</v>
      </c>
      <c r="W99">
        <f>hist_var_sens!AM99</f>
        <v>-9.996066392379058</v>
      </c>
    </row>
    <row r="100" spans="1:23">
      <c r="A100" s="46">
        <v>45006</v>
      </c>
      <c r="B100">
        <f>hist_var_sens!G100</f>
        <v>-9.1034005885253233E-3</v>
      </c>
      <c r="C100">
        <f>hist_var_sens!H100</f>
        <v>-3.3228431933279512E-2</v>
      </c>
      <c r="D100">
        <f>hist_var_sens!I100</f>
        <v>-2.0478000045765166E-2</v>
      </c>
      <c r="E100">
        <f>hist_var_sens!J100</f>
        <v>-5.4423934248191141E-3</v>
      </c>
      <c r="M100" s="47">
        <v>45007</v>
      </c>
      <c r="N100">
        <f>hist_var_sens!AD100</f>
        <v>-18.001051774230934</v>
      </c>
      <c r="O100">
        <f>hist_var_sens!AE100</f>
        <v>-19.074364545351024</v>
      </c>
      <c r="P100">
        <f>hist_var_sens!AF100</f>
        <v>-18.101970850255</v>
      </c>
      <c r="Q100">
        <f>hist_var_sens!AG100</f>
        <v>-17.240537613434984</v>
      </c>
      <c r="R100">
        <f>hist_var_sens!AH100</f>
        <v>-15.295129817297983</v>
      </c>
      <c r="S100">
        <f>hist_var_sens!AI100</f>
        <v>-13.900839468622973</v>
      </c>
      <c r="T100">
        <f>hist_var_sens!AJ100</f>
        <v>-13.262399159767977</v>
      </c>
      <c r="U100">
        <f>hist_var_sens!AK100</f>
        <v>-12.501730974740985</v>
      </c>
      <c r="V100">
        <f>hist_var_sens!AL100</f>
        <v>-11.586990451454005</v>
      </c>
      <c r="W100">
        <f>hist_var_sens!AM100</f>
        <v>-10.727053078649975</v>
      </c>
    </row>
    <row r="101" spans="1:23">
      <c r="A101" s="46">
        <v>45007</v>
      </c>
      <c r="B101">
        <f>hist_var_sens!G101</f>
        <v>6.9694370452715315E-3</v>
      </c>
      <c r="C101">
        <f>hist_var_sens!H101</f>
        <v>-2.4240199860388834E-2</v>
      </c>
      <c r="D101">
        <f>hist_var_sens!I101</f>
        <v>-5.226506233334427E-3</v>
      </c>
      <c r="E101">
        <f>hist_var_sens!J101</f>
        <v>1.972168345275005E-2</v>
      </c>
      <c r="M101" s="47">
        <v>45008</v>
      </c>
      <c r="N101">
        <f>hist_var_sens!AD101</f>
        <v>-2.0441606613300078</v>
      </c>
      <c r="O101">
        <f>hist_var_sens!AE101</f>
        <v>-2.0623025130429848</v>
      </c>
      <c r="P101">
        <f>hist_var_sens!AF101</f>
        <v>-1.59770405145504</v>
      </c>
      <c r="Q101">
        <f>hist_var_sens!AG101</f>
        <v>-1.5836693677530322</v>
      </c>
      <c r="R101">
        <f>hist_var_sens!AH101</f>
        <v>-2.2045335257660224</v>
      </c>
      <c r="S101">
        <f>hist_var_sens!AI101</f>
        <v>-2.3636271424650261</v>
      </c>
      <c r="T101">
        <f>hist_var_sens!AJ101</f>
        <v>-2.1082170729529865</v>
      </c>
      <c r="U101">
        <f>hist_var_sens!AK101</f>
        <v>-2.4262935980499947</v>
      </c>
      <c r="V101">
        <f>hist_var_sens!AL101</f>
        <v>-3.1326329915909792</v>
      </c>
      <c r="W101">
        <f>hist_var_sens!AM101</f>
        <v>-3.7593848374859946</v>
      </c>
    </row>
    <row r="102" spans="1:23">
      <c r="A102" s="46">
        <v>45008</v>
      </c>
      <c r="B102">
        <f>hist_var_sens!G102</f>
        <v>8.305717275729263E-3</v>
      </c>
      <c r="C102">
        <f>hist_var_sens!H102</f>
        <v>6.3032637371622791E-3</v>
      </c>
      <c r="D102">
        <f>hist_var_sens!I102</f>
        <v>7.8810402019158232E-3</v>
      </c>
      <c r="E102">
        <f>hist_var_sens!J102</f>
        <v>1.0480491870295872E-2</v>
      </c>
      <c r="M102" s="47">
        <v>45009</v>
      </c>
      <c r="N102">
        <f>hist_var_sens!AD102</f>
        <v>17.570840004474952</v>
      </c>
      <c r="O102">
        <f>hist_var_sens!AE102</f>
        <v>19.893384838581969</v>
      </c>
      <c r="P102">
        <f>hist_var_sens!AF102</f>
        <v>18.050029161194995</v>
      </c>
      <c r="Q102">
        <f>hist_var_sens!AG102</f>
        <v>16.746971184176047</v>
      </c>
      <c r="R102">
        <f>hist_var_sens!AH102</f>
        <v>15.909688024733985</v>
      </c>
      <c r="S102">
        <f>hist_var_sens!AI102</f>
        <v>15.143558736866979</v>
      </c>
      <c r="T102">
        <f>hist_var_sens!AJ102</f>
        <v>14.410681178044955</v>
      </c>
      <c r="U102">
        <f>hist_var_sens!AK102</f>
        <v>14.051629563437974</v>
      </c>
      <c r="V102">
        <f>hist_var_sens!AL102</f>
        <v>13.906701585432966</v>
      </c>
      <c r="W102">
        <f>hist_var_sens!AM102</f>
        <v>13.715280527558972</v>
      </c>
    </row>
    <row r="103" spans="1:23">
      <c r="A103" s="46">
        <v>45009</v>
      </c>
      <c r="B103">
        <f>hist_var_sens!G103</f>
        <v>-1.2293343908878707E-2</v>
      </c>
      <c r="C103">
        <f>hist_var_sens!H103</f>
        <v>4.9742129325580198E-2</v>
      </c>
      <c r="D103">
        <f>hist_var_sens!I103</f>
        <v>8.6878375963195253E-4</v>
      </c>
      <c r="E103">
        <f>hist_var_sens!J103</f>
        <v>-1.4933874313403206E-2</v>
      </c>
      <c r="M103" s="47">
        <v>45012</v>
      </c>
      <c r="N103">
        <f>hist_var_sens!AD103</f>
        <v>3.5975337941029917</v>
      </c>
      <c r="O103">
        <f>hist_var_sens!AE103</f>
        <v>7.4230995693310566</v>
      </c>
      <c r="P103">
        <f>hist_var_sens!AF103</f>
        <v>7.1417069817029946</v>
      </c>
      <c r="Q103">
        <f>hist_var_sens!AG103</f>
        <v>5.8907232680279611</v>
      </c>
      <c r="R103">
        <f>hist_var_sens!AH103</f>
        <v>5.4415687722070283</v>
      </c>
      <c r="S103">
        <f>hist_var_sens!AI103</f>
        <v>4.8991276435620543</v>
      </c>
      <c r="T103">
        <f>hist_var_sens!AJ103</f>
        <v>4.3987428095510621</v>
      </c>
      <c r="U103">
        <f>hist_var_sens!AK103</f>
        <v>4.0501743727900523</v>
      </c>
      <c r="V103">
        <f>hist_var_sens!AL103</f>
        <v>3.7613111078960149</v>
      </c>
      <c r="W103">
        <f>hist_var_sens!AM103</f>
        <v>3.4090966407330363</v>
      </c>
    </row>
    <row r="104" spans="1:23">
      <c r="A104" s="46">
        <v>45012</v>
      </c>
      <c r="B104">
        <f>hist_var_sens!G104</f>
        <v>-3.9804334913478012E-3</v>
      </c>
      <c r="C104">
        <f>hist_var_sens!H104</f>
        <v>-1.2986986834509384E-2</v>
      </c>
      <c r="D104">
        <f>hist_var_sens!I104</f>
        <v>6.9445077320056114E-3</v>
      </c>
      <c r="E104">
        <f>hist_var_sens!J104</f>
        <v>-4.1608765254700364E-3</v>
      </c>
      <c r="M104" s="47">
        <v>45013</v>
      </c>
      <c r="N104">
        <f>hist_var_sens!AD104</f>
        <v>2.877318667287021</v>
      </c>
      <c r="O104">
        <f>hist_var_sens!AE104</f>
        <v>3.2742039471679583</v>
      </c>
      <c r="P104">
        <f>hist_var_sens!AF104</f>
        <v>2.3045573707780598</v>
      </c>
      <c r="Q104">
        <f>hist_var_sens!AG104</f>
        <v>1.5096983976420342</v>
      </c>
      <c r="R104">
        <f>hist_var_sens!AH104</f>
        <v>1.2694676853210185</v>
      </c>
      <c r="S104">
        <f>hist_var_sens!AI104</f>
        <v>1.0831738319729696</v>
      </c>
      <c r="T104">
        <f>hist_var_sens!AJ104</f>
        <v>0.81014097741298474</v>
      </c>
      <c r="U104">
        <f>hist_var_sens!AK104</f>
        <v>0.56143449603196505</v>
      </c>
      <c r="V104">
        <f>hist_var_sens!AL104</f>
        <v>0.35680648005700921</v>
      </c>
      <c r="W104">
        <f>hist_var_sens!AM104</f>
        <v>0.19068290758199324</v>
      </c>
    </row>
    <row r="105" spans="1:23">
      <c r="A105" s="46">
        <v>45013</v>
      </c>
      <c r="B105">
        <f>hist_var_sens!G105</f>
        <v>1.9790902739045269E-2</v>
      </c>
      <c r="C105">
        <f>hist_var_sens!H105</f>
        <v>1.9559045984080203E-2</v>
      </c>
      <c r="D105">
        <f>hist_var_sens!I105</f>
        <v>3.8793017701276744E-2</v>
      </c>
      <c r="E105">
        <f>hist_var_sens!J105</f>
        <v>1.9183847575880986E-2</v>
      </c>
      <c r="M105" s="47">
        <v>45014</v>
      </c>
      <c r="N105">
        <f>hist_var_sens!AD105</f>
        <v>2.6310181426879993</v>
      </c>
      <c r="O105">
        <f>hist_var_sens!AE105</f>
        <v>2.354128663476021</v>
      </c>
      <c r="P105">
        <f>hist_var_sens!AF105</f>
        <v>0.74661444033098656</v>
      </c>
      <c r="Q105">
        <f>hist_var_sens!AG105</f>
        <v>-0.59324779524104476</v>
      </c>
      <c r="R105">
        <f>hist_var_sens!AH105</f>
        <v>-1.5177936397440388</v>
      </c>
      <c r="S105">
        <f>hist_var_sens!AI105</f>
        <v>-1.5826104054939698</v>
      </c>
      <c r="T105">
        <f>hist_var_sens!AJ105</f>
        <v>-1.2205768370620458</v>
      </c>
      <c r="U105">
        <f>hist_var_sens!AK105</f>
        <v>-1.1877952022430054</v>
      </c>
      <c r="V105">
        <f>hist_var_sens!AL105</f>
        <v>-1.4249258009819965</v>
      </c>
      <c r="W105">
        <f>hist_var_sens!AM105</f>
        <v>-1.676267380910021</v>
      </c>
    </row>
    <row r="106" spans="1:23">
      <c r="A106" s="46">
        <v>45014</v>
      </c>
      <c r="B106">
        <f>hist_var_sens!G106</f>
        <v>9.8899032437118617E-3</v>
      </c>
      <c r="C106">
        <f>hist_var_sens!H106</f>
        <v>-1.2905556811007357E-2</v>
      </c>
      <c r="D106">
        <f>hist_var_sens!I106</f>
        <v>1.9917021826109771E-2</v>
      </c>
      <c r="E106">
        <f>hist_var_sens!J106</f>
        <v>1.261985013558875E-2</v>
      </c>
      <c r="M106" s="47">
        <v>45015</v>
      </c>
      <c r="N106">
        <f>hist_var_sens!AD106</f>
        <v>-7.2863230523023681E-2</v>
      </c>
      <c r="O106">
        <f>hist_var_sens!AE106</f>
        <v>-3.1240960503540331</v>
      </c>
      <c r="P106">
        <f>hist_var_sens!AF106</f>
        <v>-4.2856976575030012</v>
      </c>
      <c r="Q106">
        <f>hist_var_sens!AG106</f>
        <v>-4.8499777388139735</v>
      </c>
      <c r="R106">
        <f>hist_var_sens!AH106</f>
        <v>-4.8038393405459843</v>
      </c>
      <c r="S106">
        <f>hist_var_sens!AI106</f>
        <v>-4.8716012822250239</v>
      </c>
      <c r="T106">
        <f>hist_var_sens!AJ106</f>
        <v>-5.0878755278129653</v>
      </c>
      <c r="U106">
        <f>hist_var_sens!AK106</f>
        <v>-5.2502820448629972</v>
      </c>
      <c r="V106">
        <f>hist_var_sens!AL106</f>
        <v>-5.2887302073460072</v>
      </c>
      <c r="W106">
        <f>hist_var_sens!AM106</f>
        <v>-5.1815562275609599</v>
      </c>
    </row>
    <row r="107" spans="1:23">
      <c r="A107" s="46">
        <v>45015</v>
      </c>
      <c r="B107">
        <f>hist_var_sens!G107</f>
        <v>1.5644089827844709E-2</v>
      </c>
      <c r="C107">
        <f>hist_var_sens!H107</f>
        <v>1.0600773871334956E-2</v>
      </c>
      <c r="D107">
        <f>hist_var_sens!I107</f>
        <v>2.5223767274422659E-2</v>
      </c>
      <c r="E107">
        <f>hist_var_sens!J107</f>
        <v>1.4962072134266036E-2</v>
      </c>
      <c r="M107" s="47">
        <v>45016</v>
      </c>
      <c r="N107">
        <f>hist_var_sens!AD107</f>
        <v>0.29823156602305778</v>
      </c>
      <c r="O107">
        <f>hist_var_sens!AE107</f>
        <v>-6.7266218721880042</v>
      </c>
      <c r="P107">
        <f>hist_var_sens!AF107</f>
        <v>-8.0476941939540421</v>
      </c>
      <c r="Q107">
        <f>hist_var_sens!AG107</f>
        <v>-8.1385574995559988</v>
      </c>
      <c r="R107">
        <f>hist_var_sens!AH107</f>
        <v>-7.5008072092659637</v>
      </c>
      <c r="S107">
        <f>hist_var_sens!AI107</f>
        <v>-7.0485102079820283</v>
      </c>
      <c r="T107">
        <f>hist_var_sens!AJ107</f>
        <v>-6.8612644360720179</v>
      </c>
      <c r="U107">
        <f>hist_var_sens!AK107</f>
        <v>-6.5810999041359883</v>
      </c>
      <c r="V107">
        <f>hist_var_sens!AL107</f>
        <v>-6.2414983582740131</v>
      </c>
      <c r="W107">
        <f>hist_var_sens!AM107</f>
        <v>-5.9704650768610188</v>
      </c>
    </row>
    <row r="108" spans="1:23">
      <c r="A108" s="46">
        <v>45016</v>
      </c>
      <c r="B108">
        <f>hist_var_sens!G108</f>
        <v>7.7017469496549751E-3</v>
      </c>
      <c r="C108">
        <f>hist_var_sens!H108</f>
        <v>-3.4968836290349969E-4</v>
      </c>
      <c r="D108">
        <f>hist_var_sens!I108</f>
        <v>6.3491817308694021E-3</v>
      </c>
      <c r="E108">
        <f>hist_var_sens!J108</f>
        <v>-3.7112365570158845E-3</v>
      </c>
      <c r="M108" s="47">
        <v>45019</v>
      </c>
      <c r="N108">
        <f>hist_var_sens!AD108</f>
        <v>-13.050200470074991</v>
      </c>
      <c r="O108">
        <f>hist_var_sens!AE108</f>
        <v>-15.641008753216958</v>
      </c>
      <c r="P108">
        <f>hist_var_sens!AF108</f>
        <v>-15.170448965936972</v>
      </c>
      <c r="Q108">
        <f>hist_var_sens!AG108</f>
        <v>-13.709084794727017</v>
      </c>
      <c r="R108">
        <f>hist_var_sens!AH108</f>
        <v>-13.050531569369014</v>
      </c>
      <c r="S108">
        <f>hist_var_sens!AI108</f>
        <v>-12.17895184950496</v>
      </c>
      <c r="T108">
        <f>hist_var_sens!AJ108</f>
        <v>-11.129773607302974</v>
      </c>
      <c r="U108">
        <f>hist_var_sens!AK108</f>
        <v>-10.316191965204988</v>
      </c>
      <c r="V108">
        <f>hist_var_sens!AL108</f>
        <v>-9.6602520499339963</v>
      </c>
      <c r="W108">
        <f>hist_var_sens!AM108</f>
        <v>-8.9863898393669963</v>
      </c>
    </row>
    <row r="109" spans="1:23">
      <c r="A109" s="46">
        <v>45019</v>
      </c>
      <c r="B109">
        <f>hist_var_sens!G109</f>
        <v>-3.2496298122515199E-3</v>
      </c>
      <c r="C109">
        <f>hist_var_sens!H109</f>
        <v>-2.1336051073077011E-2</v>
      </c>
      <c r="D109">
        <f>hist_var_sens!I109</f>
        <v>3.1545619781541134E-3</v>
      </c>
      <c r="E109">
        <f>hist_var_sens!J109</f>
        <v>-1.7428432353683299E-4</v>
      </c>
      <c r="M109" s="47">
        <v>45020</v>
      </c>
      <c r="N109">
        <f>hist_var_sens!AD109</f>
        <v>-5.8037599473190209</v>
      </c>
      <c r="O109">
        <f>hist_var_sens!AE109</f>
        <v>-6.7752976480010139</v>
      </c>
      <c r="P109">
        <f>hist_var_sens!AF109</f>
        <v>-5.5249232993750255</v>
      </c>
      <c r="Q109">
        <f>hist_var_sens!AG109</f>
        <v>-4.5560447536260176</v>
      </c>
      <c r="R109">
        <f>hist_var_sens!AH109</f>
        <v>-3.8641187601190161</v>
      </c>
      <c r="S109">
        <f>hist_var_sens!AI109</f>
        <v>-3.6688741848140207</v>
      </c>
      <c r="T109">
        <f>hist_var_sens!AJ109</f>
        <v>-3.7780564959980292</v>
      </c>
      <c r="U109">
        <f>hist_var_sens!AK109</f>
        <v>-3.7500175857409919</v>
      </c>
      <c r="V109">
        <f>hist_var_sens!AL109</f>
        <v>-3.6204617727339863</v>
      </c>
      <c r="W109">
        <f>hist_var_sens!AM109</f>
        <v>-3.5346846396970206</v>
      </c>
    </row>
    <row r="110" spans="1:23">
      <c r="A110" s="46">
        <v>45020</v>
      </c>
      <c r="B110">
        <f>hist_var_sens!G110</f>
        <v>-1.1290354672157665E-2</v>
      </c>
      <c r="C110">
        <f>hist_var_sens!H110</f>
        <v>-1.2151649065281434E-2</v>
      </c>
      <c r="D110">
        <f>hist_var_sens!I110</f>
        <v>-2.2798715862255459E-2</v>
      </c>
      <c r="E110">
        <f>hist_var_sens!J110</f>
        <v>-9.8892441782911789E-3</v>
      </c>
      <c r="M110" s="47">
        <v>45021</v>
      </c>
      <c r="N110">
        <f>hist_var_sens!AD110</f>
        <v>6.2521233446229809</v>
      </c>
      <c r="O110">
        <f>hist_var_sens!AE110</f>
        <v>6.6274048971339674</v>
      </c>
      <c r="P110">
        <f>hist_var_sens!AF110</f>
        <v>4.6616275037910517</v>
      </c>
      <c r="Q110">
        <f>hist_var_sens!AG110</f>
        <v>3.0607934251630082</v>
      </c>
      <c r="R110">
        <f>hist_var_sens!AH110</f>
        <v>1.9871285175330002</v>
      </c>
      <c r="S110">
        <f>hist_var_sens!AI110</f>
        <v>1.3644412172270082</v>
      </c>
      <c r="T110">
        <f>hist_var_sens!AJ110</f>
        <v>0.99724543187101888</v>
      </c>
      <c r="U110">
        <f>hist_var_sens!AK110</f>
        <v>0.70320777839198012</v>
      </c>
      <c r="V110">
        <f>hist_var_sens!AL110</f>
        <v>0.44081259697098529</v>
      </c>
      <c r="W110">
        <f>hist_var_sens!AM110</f>
        <v>0.21277656559799685</v>
      </c>
    </row>
    <row r="111" spans="1:23">
      <c r="A111" s="46">
        <v>45021</v>
      </c>
      <c r="B111">
        <f>hist_var_sens!G111</f>
        <v>5.4959240633094542E-3</v>
      </c>
      <c r="C111">
        <f>hist_var_sens!H111</f>
        <v>7.2359729425963693E-3</v>
      </c>
      <c r="D111">
        <f>hist_var_sens!I111</f>
        <v>-8.0450629899588844E-3</v>
      </c>
      <c r="E111">
        <f>hist_var_sens!J111</f>
        <v>2.5532983833292944E-2</v>
      </c>
      <c r="M111" s="47">
        <v>45022</v>
      </c>
      <c r="N111">
        <f>hist_var_sens!AD111</f>
        <v>9.5619429107639959</v>
      </c>
      <c r="O111">
        <f>hist_var_sens!AE111</f>
        <v>13.278239866333017</v>
      </c>
      <c r="P111">
        <f>hist_var_sens!AF111</f>
        <v>13.127865232441943</v>
      </c>
      <c r="Q111">
        <f>hist_var_sens!AG111</f>
        <v>12.09235463899401</v>
      </c>
      <c r="R111">
        <f>hist_var_sens!AH111</f>
        <v>11.018366162888968</v>
      </c>
      <c r="S111">
        <f>hist_var_sens!AI111</f>
        <v>10.499216306580003</v>
      </c>
      <c r="T111">
        <f>hist_var_sens!AJ111</f>
        <v>10.247919386267013</v>
      </c>
      <c r="U111">
        <f>hist_var_sens!AK111</f>
        <v>9.7054826399110148</v>
      </c>
      <c r="V111">
        <f>hist_var_sens!AL111</f>
        <v>8.9695971307780091</v>
      </c>
      <c r="W111">
        <f>hist_var_sens!AM111</f>
        <v>8.2785086619640076</v>
      </c>
    </row>
    <row r="112" spans="1:23">
      <c r="A112" s="46">
        <v>45022</v>
      </c>
      <c r="B112">
        <f>hist_var_sens!G112</f>
        <v>-1.5972346363893664E-2</v>
      </c>
      <c r="C112">
        <f>hist_var_sens!H112</f>
        <v>3.5919028952706711E-3</v>
      </c>
      <c r="D112">
        <f>hist_var_sens!I112</f>
        <v>3.1630153701617481E-2</v>
      </c>
      <c r="E112">
        <f>hist_var_sens!J112</f>
        <v>-7.5789156631743682E-3</v>
      </c>
      <c r="M112" s="76">
        <v>45023</v>
      </c>
      <c r="N112">
        <f>hist_var_sens!AD112</f>
        <v>5.4498911459940205</v>
      </c>
      <c r="O112">
        <f>hist_var_sens!AE112</f>
        <v>3.9352016051900223</v>
      </c>
      <c r="P112">
        <f>hist_var_sens!AF112</f>
        <v>4.1471415536730589</v>
      </c>
      <c r="Q112">
        <f>hist_var_sens!AG112</f>
        <v>4.3063671016950469</v>
      </c>
      <c r="R112">
        <f>hist_var_sens!AH112</f>
        <v>4.2077448533370259</v>
      </c>
      <c r="S112">
        <f>hist_var_sens!AI112</f>
        <v>4.0422407668979847</v>
      </c>
      <c r="T112">
        <f>hist_var_sens!AJ112</f>
        <v>3.8285484087199895</v>
      </c>
      <c r="U112">
        <f>hist_var_sens!AK112</f>
        <v>3.7403081377379923</v>
      </c>
      <c r="V112">
        <f>hist_var_sens!AL112</f>
        <v>3.7041077526219977</v>
      </c>
      <c r="W112">
        <f>hist_var_sens!AM112</f>
        <v>3.6004446238700054</v>
      </c>
    </row>
    <row r="113" spans="1:23">
      <c r="A113" s="46">
        <v>45026</v>
      </c>
      <c r="B113">
        <f>hist_var_sens!G113</f>
        <v>-7.591158994601277E-3</v>
      </c>
      <c r="C113">
        <f>hist_var_sens!H113</f>
        <v>2.7559008922757755E-2</v>
      </c>
      <c r="D113">
        <f>hist_var_sens!I113</f>
        <v>1.1792509686806563E-2</v>
      </c>
      <c r="E113">
        <f>hist_var_sens!J113</f>
        <v>-2.2668423667491E-2</v>
      </c>
      <c r="M113" s="47">
        <v>45026</v>
      </c>
      <c r="N113">
        <f>hist_var_sens!AD113</f>
        <v>1.2740751717719989</v>
      </c>
      <c r="O113">
        <f>hist_var_sens!AE113</f>
        <v>3.4352990771999852</v>
      </c>
      <c r="P113">
        <f>hist_var_sens!AF113</f>
        <v>4.0931433070989787</v>
      </c>
      <c r="Q113">
        <f>hist_var_sens!AG113</f>
        <v>3.294355980109978</v>
      </c>
      <c r="R113">
        <f>hist_var_sens!AH113</f>
        <v>2.8488047931089779</v>
      </c>
      <c r="S113">
        <f>hist_var_sens!AI113</f>
        <v>2.4506843143080186</v>
      </c>
      <c r="T113">
        <f>hist_var_sens!AJ113</f>
        <v>2.0818858077020082</v>
      </c>
      <c r="U113">
        <f>hist_var_sens!AK113</f>
        <v>1.8383968307479972</v>
      </c>
      <c r="V113">
        <f>hist_var_sens!AL113</f>
        <v>1.6625502720990157</v>
      </c>
      <c r="W113">
        <f>hist_var_sens!AM113</f>
        <v>1.4742161128470168</v>
      </c>
    </row>
    <row r="114" spans="1:23">
      <c r="A114" s="46">
        <v>45027</v>
      </c>
      <c r="B114">
        <f>hist_var_sens!G114</f>
        <v>-4.3531746497427193E-3</v>
      </c>
      <c r="C114">
        <f>hist_var_sens!H114</f>
        <v>-8.0111254589114722E-3</v>
      </c>
      <c r="D114">
        <f>hist_var_sens!I114</f>
        <v>-1.5540035747428904E-2</v>
      </c>
      <c r="E114">
        <f>hist_var_sens!J114</f>
        <v>2.3336112127285702E-3</v>
      </c>
      <c r="M114" s="47">
        <v>45027</v>
      </c>
      <c r="N114">
        <f>hist_var_sens!AD114</f>
        <v>-4.7121677625860254</v>
      </c>
      <c r="O114">
        <f>hist_var_sens!AE114</f>
        <v>-8.081365481040006</v>
      </c>
      <c r="P114">
        <f>hist_var_sens!AF114</f>
        <v>-8.4082074847750121</v>
      </c>
      <c r="Q114">
        <f>hist_var_sens!AG114</f>
        <v>-7.6771682046759828</v>
      </c>
      <c r="R114">
        <f>hist_var_sens!AH114</f>
        <v>-6.6210018587549433</v>
      </c>
      <c r="S114">
        <f>hist_var_sens!AI114</f>
        <v>-5.7107777912510098</v>
      </c>
      <c r="T114">
        <f>hist_var_sens!AJ114</f>
        <v>-4.6653969709310044</v>
      </c>
      <c r="U114">
        <f>hist_var_sens!AK114</f>
        <v>-3.2485552062500034</v>
      </c>
      <c r="V114">
        <f>hist_var_sens!AL114</f>
        <v>-1.8318700303429982</v>
      </c>
      <c r="W114">
        <f>hist_var_sens!AM114</f>
        <v>-0.85583536257601012</v>
      </c>
    </row>
    <row r="115" spans="1:23">
      <c r="A115" s="46">
        <v>45028</v>
      </c>
      <c r="B115">
        <f>hist_var_sens!G115</f>
        <v>3.4103513416343434E-2</v>
      </c>
      <c r="C115">
        <f>hist_var_sens!H115</f>
        <v>2.8089705757932126E-3</v>
      </c>
      <c r="D115">
        <f>hist_var_sens!I115</f>
        <v>-1.6574664957571317E-2</v>
      </c>
      <c r="E115">
        <f>hist_var_sens!J115</f>
        <v>2.2399314254654135E-2</v>
      </c>
      <c r="M115" s="47">
        <v>45028</v>
      </c>
      <c r="N115">
        <f>hist_var_sens!AD115</f>
        <v>-0.86419230845097283</v>
      </c>
      <c r="O115">
        <f>hist_var_sens!AE115</f>
        <v>-8.2747449133974138E-2</v>
      </c>
      <c r="P115">
        <f>hist_var_sens!AF115</f>
        <v>0.84396599364100489</v>
      </c>
      <c r="Q115">
        <f>hist_var_sens!AG115</f>
        <v>1.8619088925949518</v>
      </c>
      <c r="R115">
        <f>hist_var_sens!AH115</f>
        <v>2.5070896414399608</v>
      </c>
      <c r="S115">
        <f>hist_var_sens!AI115</f>
        <v>3.037117251329033</v>
      </c>
      <c r="T115">
        <f>hist_var_sens!AJ115</f>
        <v>3.2390865998259759</v>
      </c>
      <c r="U115">
        <f>hist_var_sens!AK115</f>
        <v>2.8295461062589897</v>
      </c>
      <c r="V115">
        <f>hist_var_sens!AL115</f>
        <v>2.2743387264979873</v>
      </c>
      <c r="W115">
        <f>hist_var_sens!AM115</f>
        <v>2.1109338262859794</v>
      </c>
    </row>
    <row r="116" spans="1:23">
      <c r="A116" s="46">
        <v>45029</v>
      </c>
      <c r="B116">
        <f>hist_var_sens!G116</f>
        <v>-2.1139601139946729E-3</v>
      </c>
      <c r="C116">
        <f>hist_var_sens!H116</f>
        <v>3.3613515312617581E-2</v>
      </c>
      <c r="D116">
        <f>hist_var_sens!I116</f>
        <v>4.8155161682230663E-3</v>
      </c>
      <c r="E116">
        <f>hist_var_sens!J116</f>
        <v>-1.2765665112833058E-2</v>
      </c>
      <c r="M116" s="47">
        <v>45029</v>
      </c>
      <c r="N116">
        <f>hist_var_sens!AD116</f>
        <v>11.296700768033963</v>
      </c>
      <c r="O116">
        <f>hist_var_sens!AE116</f>
        <v>12.300494517477958</v>
      </c>
      <c r="P116">
        <f>hist_var_sens!AF116</f>
        <v>11.709661792196972</v>
      </c>
      <c r="Q116">
        <f>hist_var_sens!AG116</f>
        <v>10.831061910949041</v>
      </c>
      <c r="R116">
        <f>hist_var_sens!AH116</f>
        <v>9.9336427604439912</v>
      </c>
      <c r="S116">
        <f>hist_var_sens!AI116</f>
        <v>8.8075364453389646</v>
      </c>
      <c r="T116">
        <f>hist_var_sens!AJ116</f>
        <v>7.6828914652230313</v>
      </c>
      <c r="U116">
        <f>hist_var_sens!AK116</f>
        <v>6.9629797337050077</v>
      </c>
      <c r="V116">
        <f>hist_var_sens!AL116</f>
        <v>6.5500399914339775</v>
      </c>
      <c r="W116">
        <f>hist_var_sens!AM116</f>
        <v>6.2577248611720222</v>
      </c>
    </row>
    <row r="117" spans="1:23">
      <c r="A117" s="46">
        <v>45030</v>
      </c>
      <c r="B117">
        <f>hist_var_sens!G117</f>
        <v>1.210774425852712E-4</v>
      </c>
      <c r="C117">
        <f>hist_var_sens!H117</f>
        <v>2.8794079993153421E-2</v>
      </c>
      <c r="D117">
        <f>hist_var_sens!I117</f>
        <v>1.2779502847749091E-2</v>
      </c>
      <c r="E117">
        <f>hist_var_sens!J117</f>
        <v>9.2961269593094809E-3</v>
      </c>
      <c r="M117" s="47">
        <v>45030</v>
      </c>
      <c r="N117">
        <f>hist_var_sens!AD117</f>
        <v>5.0442438397529932</v>
      </c>
      <c r="O117">
        <f>hist_var_sens!AE117</f>
        <v>7.9489101622660234</v>
      </c>
      <c r="P117">
        <f>hist_var_sens!AF117</f>
        <v>8.3647652857640065</v>
      </c>
      <c r="Q117">
        <f>hist_var_sens!AG117</f>
        <v>7.9935557381529545</v>
      </c>
      <c r="R117">
        <f>hist_var_sens!AH117</f>
        <v>7.8633463347459882</v>
      </c>
      <c r="S117">
        <f>hist_var_sens!AI117</f>
        <v>7.5924069410500392</v>
      </c>
      <c r="T117">
        <f>hist_var_sens!AJ117</f>
        <v>7.1942915338889941</v>
      </c>
      <c r="U117">
        <f>hist_var_sens!AK117</f>
        <v>6.7971799566569899</v>
      </c>
      <c r="V117">
        <f>hist_var_sens!AL117</f>
        <v>6.4906920352079958</v>
      </c>
      <c r="W117">
        <f>hist_var_sens!AM117</f>
        <v>6.3377470879900226</v>
      </c>
    </row>
    <row r="118" spans="1:23">
      <c r="A118" s="46">
        <v>45033</v>
      </c>
      <c r="B118">
        <f>hist_var_sens!G118</f>
        <v>7.5047670182699644E-3</v>
      </c>
      <c r="C118">
        <f>hist_var_sens!H118</f>
        <v>6.2561116978521181E-3</v>
      </c>
      <c r="D118">
        <f>hist_var_sens!I118</f>
        <v>3.9431819784097044E-3</v>
      </c>
      <c r="E118">
        <f>hist_var_sens!J118</f>
        <v>-1.4888768986081047E-3</v>
      </c>
      <c r="M118" s="47">
        <v>45033</v>
      </c>
      <c r="N118">
        <f>hist_var_sens!AD118</f>
        <v>1.4338987791760043</v>
      </c>
      <c r="O118">
        <f>hist_var_sens!AE118</f>
        <v>0.86186816616297401</v>
      </c>
      <c r="P118">
        <f>hist_var_sens!AF118</f>
        <v>-0.24195492997099166</v>
      </c>
      <c r="Q118">
        <f>hist_var_sens!AG118</f>
        <v>-0.88107184112798387</v>
      </c>
      <c r="R118">
        <f>hist_var_sens!AH118</f>
        <v>-1.071646524970979</v>
      </c>
      <c r="S118">
        <f>hist_var_sens!AI118</f>
        <v>-0.94558542526705647</v>
      </c>
      <c r="T118">
        <f>hist_var_sens!AJ118</f>
        <v>-0.71768763444501893</v>
      </c>
      <c r="U118">
        <f>hist_var_sens!AK118</f>
        <v>-0.61968202876398759</v>
      </c>
      <c r="V118">
        <f>hist_var_sens!AL118</f>
        <v>-0.64141544610298029</v>
      </c>
      <c r="W118">
        <f>hist_var_sens!AM118</f>
        <v>-0.72244649150905726</v>
      </c>
    </row>
    <row r="119" spans="1:23">
      <c r="A119" s="46">
        <v>45034</v>
      </c>
      <c r="B119">
        <f>hist_var_sens!G119</f>
        <v>6.9682089263423119E-3</v>
      </c>
      <c r="C119">
        <f>hist_var_sens!H119</f>
        <v>-1.6361259089513913E-2</v>
      </c>
      <c r="D119">
        <f>hist_var_sens!I119</f>
        <v>-4.0062792810264036E-2</v>
      </c>
      <c r="E119">
        <f>hist_var_sens!J119</f>
        <v>2.7743010606884333E-4</v>
      </c>
      <c r="M119" s="47">
        <v>45034</v>
      </c>
      <c r="N119">
        <f>hist_var_sens!AD119</f>
        <v>4.2498755185649966</v>
      </c>
      <c r="O119">
        <f>hist_var_sens!AE119</f>
        <v>6.2862772588369999</v>
      </c>
      <c r="P119">
        <f>hist_var_sens!AF119</f>
        <v>5.7431594300150213</v>
      </c>
      <c r="Q119">
        <f>hist_var_sens!AG119</f>
        <v>4.8797743666800093</v>
      </c>
      <c r="R119">
        <f>hist_var_sens!AH119</f>
        <v>4.354930986186015</v>
      </c>
      <c r="S119">
        <f>hist_var_sens!AI119</f>
        <v>3.6712791528270561</v>
      </c>
      <c r="T119">
        <f>hist_var_sens!AJ119</f>
        <v>2.954202236681025</v>
      </c>
      <c r="U119">
        <f>hist_var_sens!AK119</f>
        <v>2.5433219725840006</v>
      </c>
      <c r="V119">
        <f>hist_var_sens!AL119</f>
        <v>2.3165143915450379</v>
      </c>
      <c r="W119">
        <f>hist_var_sens!AM119</f>
        <v>2.0812187278559935</v>
      </c>
    </row>
    <row r="120" spans="1:23">
      <c r="A120" s="46">
        <v>45035</v>
      </c>
      <c r="B120">
        <f>hist_var_sens!G120</f>
        <v>-5.8462694660468273E-3</v>
      </c>
      <c r="C120">
        <f>hist_var_sens!H120</f>
        <v>-5.3227215174364018E-3</v>
      </c>
      <c r="D120">
        <f>hist_var_sens!I120</f>
        <v>-2.86415666701344E-2</v>
      </c>
      <c r="E120">
        <f>hist_var_sens!J120</f>
        <v>-8.1124770088070175E-3</v>
      </c>
      <c r="M120" s="47">
        <v>45035</v>
      </c>
      <c r="N120">
        <f>hist_var_sens!AD120</f>
        <v>-5.4405061255269338</v>
      </c>
      <c r="O120">
        <f>hist_var_sens!AE120</f>
        <v>-9.706640462179978</v>
      </c>
      <c r="P120">
        <f>hist_var_sens!AF120</f>
        <v>-10.134803868115036</v>
      </c>
      <c r="Q120">
        <f>hist_var_sens!AG120</f>
        <v>-9.0268207466139696</v>
      </c>
      <c r="R120">
        <f>hist_var_sens!AH120</f>
        <v>-8.2004788629520124</v>
      </c>
      <c r="S120">
        <f>hist_var_sens!AI120</f>
        <v>-7.4614780569020462</v>
      </c>
      <c r="T120">
        <f>hist_var_sens!AJ120</f>
        <v>-6.6701873573820487</v>
      </c>
      <c r="U120">
        <f>hist_var_sens!AK120</f>
        <v>-5.9690656878549913</v>
      </c>
      <c r="V120">
        <f>hist_var_sens!AL120</f>
        <v>-5.391456593532018</v>
      </c>
      <c r="W120">
        <f>hist_var_sens!AM120</f>
        <v>-4.943780650468951</v>
      </c>
    </row>
    <row r="121" spans="1:23">
      <c r="A121" s="46">
        <v>45036</v>
      </c>
      <c r="B121">
        <f>hist_var_sens!G121</f>
        <v>-9.7809312181439401E-3</v>
      </c>
      <c r="C121">
        <f>hist_var_sens!H121</f>
        <v>-1.0032823137614555E-3</v>
      </c>
      <c r="D121">
        <f>hist_var_sens!I121</f>
        <v>-5.0546965259895549E-3</v>
      </c>
      <c r="E121">
        <f>hist_var_sens!J121</f>
        <v>-1.223148336573332E-3</v>
      </c>
      <c r="M121" s="47">
        <v>45036</v>
      </c>
      <c r="N121">
        <f>hist_var_sens!AD121</f>
        <v>1.2806152303089513</v>
      </c>
      <c r="O121">
        <f>hist_var_sens!AE121</f>
        <v>0.91545967577003062</v>
      </c>
      <c r="P121">
        <f>hist_var_sens!AF121</f>
        <v>1.3547186332760197</v>
      </c>
      <c r="Q121">
        <f>hist_var_sens!AG121</f>
        <v>1.9667677333429916</v>
      </c>
      <c r="R121">
        <f>hist_var_sens!AH121</f>
        <v>2.5760908133629772</v>
      </c>
      <c r="S121">
        <f>hist_var_sens!AI121</f>
        <v>2.8004154399720314</v>
      </c>
      <c r="T121">
        <f>hist_var_sens!AJ121</f>
        <v>2.7648445167330338</v>
      </c>
      <c r="U121">
        <f>hist_var_sens!AK121</f>
        <v>2.7432931483899887</v>
      </c>
      <c r="V121">
        <f>hist_var_sens!AL121</f>
        <v>2.7739036249870006</v>
      </c>
      <c r="W121">
        <f>hist_var_sens!AM121</f>
        <v>2.835924064176973</v>
      </c>
    </row>
    <row r="122" spans="1:23">
      <c r="A122" s="46">
        <v>45037</v>
      </c>
      <c r="B122">
        <f>hist_var_sens!G122</f>
        <v>1.8785289927993887E-3</v>
      </c>
      <c r="C122">
        <f>hist_var_sens!H122</f>
        <v>-3.6826478214170288E-3</v>
      </c>
      <c r="D122">
        <f>hist_var_sens!I122</f>
        <v>2.9635807054664953E-2</v>
      </c>
      <c r="E122">
        <f>hist_var_sens!J122</f>
        <v>-1.3962783837306425E-2</v>
      </c>
      <c r="M122" s="47">
        <v>45037</v>
      </c>
      <c r="N122">
        <f>hist_var_sens!AD122</f>
        <v>-2.6091482587820014</v>
      </c>
      <c r="O122">
        <f>hist_var_sens!AE122</f>
        <v>-4.7568201281369955</v>
      </c>
      <c r="P122">
        <f>hist_var_sens!AF122</f>
        <v>-5.2723739881069962</v>
      </c>
      <c r="Q122">
        <f>hist_var_sens!AG122</f>
        <v>-5.5607651876900253</v>
      </c>
      <c r="R122">
        <f>hist_var_sens!AH122</f>
        <v>-5.6732639919329646</v>
      </c>
      <c r="S122">
        <f>hist_var_sens!AI122</f>
        <v>-5.754397176933046</v>
      </c>
      <c r="T122">
        <f>hist_var_sens!AJ122</f>
        <v>-5.7807239178440248</v>
      </c>
      <c r="U122">
        <f>hist_var_sens!AK122</f>
        <v>-5.7314755275789802</v>
      </c>
      <c r="V122">
        <f>hist_var_sens!AL122</f>
        <v>-5.6537101114600281</v>
      </c>
      <c r="W122">
        <f>hist_var_sens!AM122</f>
        <v>-5.5964333106769963</v>
      </c>
    </row>
    <row r="123" spans="1:23">
      <c r="A123" s="46">
        <v>45040</v>
      </c>
      <c r="B123">
        <f>hist_var_sens!G123</f>
        <v>-9.4357321767566393E-3</v>
      </c>
      <c r="C123">
        <f>hist_var_sens!H123</f>
        <v>-3.0913966695690465E-2</v>
      </c>
      <c r="D123">
        <f>hist_var_sens!I123</f>
        <v>-1.9983298383718151E-2</v>
      </c>
      <c r="E123">
        <f>hist_var_sens!J123</f>
        <v>-2.2536046811415189E-2</v>
      </c>
      <c r="M123" s="47">
        <v>45040</v>
      </c>
      <c r="N123">
        <f>hist_var_sens!AD123</f>
        <v>-15.043023885625006</v>
      </c>
      <c r="O123">
        <f>hist_var_sens!AE123</f>
        <v>-20.600986993512052</v>
      </c>
      <c r="P123">
        <f>hist_var_sens!AF123</f>
        <v>-20.05566065033597</v>
      </c>
      <c r="Q123">
        <f>hist_var_sens!AG123</f>
        <v>-17.905439890539</v>
      </c>
      <c r="R123">
        <f>hist_var_sens!AH123</f>
        <v>-16.357769940675006</v>
      </c>
      <c r="S123">
        <f>hist_var_sens!AI123</f>
        <v>-14.847665122535956</v>
      </c>
      <c r="T123">
        <f>hist_var_sens!AJ123</f>
        <v>-13.460225677261981</v>
      </c>
      <c r="U123">
        <f>hist_var_sens!AK123</f>
        <v>-12.36473470302802</v>
      </c>
      <c r="V123">
        <f>hist_var_sens!AL123</f>
        <v>-11.544412835617981</v>
      </c>
      <c r="W123">
        <f>hist_var_sens!AM123</f>
        <v>-10.953828333664998</v>
      </c>
    </row>
    <row r="124" spans="1:23">
      <c r="A124" s="46">
        <v>45041</v>
      </c>
      <c r="B124">
        <f>hist_var_sens!G124</f>
        <v>-6.1074097988278453E-5</v>
      </c>
      <c r="C124">
        <f>hist_var_sens!H124</f>
        <v>-1.3869641680497313E-2</v>
      </c>
      <c r="D124">
        <f>hist_var_sens!I124</f>
        <v>-1.9541194080962554E-2</v>
      </c>
      <c r="E124">
        <f>hist_var_sens!J124</f>
        <v>7.2434707851345426E-2</v>
      </c>
      <c r="M124" s="47">
        <v>45041</v>
      </c>
      <c r="N124">
        <f>hist_var_sens!AD124</f>
        <v>0.55378209622800045</v>
      </c>
      <c r="O124">
        <f>hist_var_sens!AE124</f>
        <v>2.3200814948220323</v>
      </c>
      <c r="P124">
        <f>hist_var_sens!AF124</f>
        <v>3.0536194421009606</v>
      </c>
      <c r="Q124">
        <f>hist_var_sens!AG124</f>
        <v>3.2270419615679917</v>
      </c>
      <c r="R124">
        <f>hist_var_sens!AH124</f>
        <v>3.4617656500120217</v>
      </c>
      <c r="S124">
        <f>hist_var_sens!AI124</f>
        <v>3.6050033746289762</v>
      </c>
      <c r="T124">
        <f>hist_var_sens!AJ124</f>
        <v>3.6144725252579972</v>
      </c>
      <c r="U124">
        <f>hist_var_sens!AK124</f>
        <v>3.5072193487430123</v>
      </c>
      <c r="V124">
        <f>hist_var_sens!AL124</f>
        <v>3.374989152233991</v>
      </c>
      <c r="W124">
        <f>hist_var_sens!AM124</f>
        <v>3.3044037392230066</v>
      </c>
    </row>
    <row r="125" spans="1:23">
      <c r="A125" s="46">
        <v>45042</v>
      </c>
      <c r="B125">
        <f>hist_var_sens!G125</f>
        <v>2.8395272056725318E-2</v>
      </c>
      <c r="C125">
        <f>hist_var_sens!H125</f>
        <v>1.5822812511290918E-2</v>
      </c>
      <c r="D125">
        <f>hist_var_sens!I125</f>
        <v>6.0657611350558582E-3</v>
      </c>
      <c r="E125">
        <f>hist_var_sens!J125</f>
        <v>3.2027582251499265E-2</v>
      </c>
      <c r="M125" s="47">
        <v>45042</v>
      </c>
      <c r="N125">
        <f>hist_var_sens!AD125</f>
        <v>12.863634643975052</v>
      </c>
      <c r="O125">
        <f>hist_var_sens!AE125</f>
        <v>15.090039426204003</v>
      </c>
      <c r="P125">
        <f>hist_var_sens!AF125</f>
        <v>14.427126043771999</v>
      </c>
      <c r="Q125">
        <f>hist_var_sens!AG125</f>
        <v>13.630466568399987</v>
      </c>
      <c r="R125">
        <f>hist_var_sens!AH125</f>
        <v>12.739436665163002</v>
      </c>
      <c r="S125">
        <f>hist_var_sens!AI125</f>
        <v>11.871444376963005</v>
      </c>
      <c r="T125">
        <f>hist_var_sens!AJ125</f>
        <v>11.089357793503014</v>
      </c>
      <c r="U125">
        <f>hist_var_sens!AK125</f>
        <v>10.358832580940994</v>
      </c>
      <c r="V125">
        <f>hist_var_sens!AL125</f>
        <v>9.6890874107810259</v>
      </c>
      <c r="W125">
        <f>hist_var_sens!AM125</f>
        <v>9.1014724315950293</v>
      </c>
    </row>
    <row r="126" spans="1:23">
      <c r="A126" s="46">
        <v>45043</v>
      </c>
      <c r="B126">
        <f>hist_var_sens!G126</f>
        <v>7.5411369720266297E-3</v>
      </c>
      <c r="C126">
        <f>hist_var_sens!H126</f>
        <v>1.3499494598315565E-2</v>
      </c>
      <c r="D126">
        <f>hist_var_sens!I126</f>
        <v>2.3255912663676659E-2</v>
      </c>
      <c r="E126">
        <f>hist_var_sens!J126</f>
        <v>7.9717505161629454E-3</v>
      </c>
      <c r="M126" s="47">
        <v>45043</v>
      </c>
      <c r="N126">
        <f>hist_var_sens!AD126</f>
        <v>-1.1366866023250488</v>
      </c>
      <c r="O126">
        <f>hist_var_sens!AE126</f>
        <v>-2.6599674474560295</v>
      </c>
      <c r="P126">
        <f>hist_var_sens!AF126</f>
        <v>-3.8860826835809825</v>
      </c>
      <c r="Q126">
        <f>hist_var_sens!AG126</f>
        <v>-4.6842984323899888</v>
      </c>
      <c r="R126">
        <f>hist_var_sens!AH126</f>
        <v>-5.0943298222610318</v>
      </c>
      <c r="S126">
        <f>hist_var_sens!AI126</f>
        <v>-5.4742106710709697</v>
      </c>
      <c r="T126">
        <f>hist_var_sens!AJ126</f>
        <v>-5.8368009327539747</v>
      </c>
      <c r="U126">
        <f>hist_var_sens!AK126</f>
        <v>-6.0698786534950022</v>
      </c>
      <c r="V126">
        <f>hist_var_sens!AL126</f>
        <v>-6.2024308843160183</v>
      </c>
      <c r="W126">
        <f>hist_var_sens!AM126</f>
        <v>-6.2837948719610477</v>
      </c>
    </row>
    <row r="127" spans="1:23">
      <c r="A127" s="46">
        <v>45044</v>
      </c>
      <c r="B127">
        <f>hist_var_sens!G127</f>
        <v>-5.3042108041867486E-4</v>
      </c>
      <c r="C127">
        <f>hist_var_sens!H127</f>
        <v>-8.1967376590135199E-3</v>
      </c>
      <c r="D127">
        <f>hist_var_sens!I127</f>
        <v>1.5151433970834294E-2</v>
      </c>
      <c r="E127">
        <f>hist_var_sens!J127</f>
        <v>-5.532743106598792E-3</v>
      </c>
      <c r="M127" s="47">
        <v>45044</v>
      </c>
      <c r="N127">
        <f>hist_var_sens!AD127</f>
        <v>5.0901305246490312</v>
      </c>
      <c r="O127">
        <f>hist_var_sens!AE127</f>
        <v>6.4392271979390321</v>
      </c>
      <c r="P127">
        <f>hist_var_sens!AF127</f>
        <v>7.1702552365739827</v>
      </c>
      <c r="Q127">
        <f>hist_var_sens!AG127</f>
        <v>8.0575382504000093</v>
      </c>
      <c r="R127">
        <f>hist_var_sens!AH127</f>
        <v>8.9780248954249995</v>
      </c>
      <c r="S127">
        <f>hist_var_sens!AI127</f>
        <v>10.028585309170973</v>
      </c>
      <c r="T127">
        <f>hist_var_sens!AJ127</f>
        <v>11.003403701295989</v>
      </c>
      <c r="U127">
        <f>hist_var_sens!AK127</f>
        <v>11.673778383109006</v>
      </c>
      <c r="V127">
        <f>hist_var_sens!AL127</f>
        <v>12.133385854447981</v>
      </c>
      <c r="W127">
        <f>hist_var_sens!AM127</f>
        <v>12.513670969804027</v>
      </c>
    </row>
    <row r="128" spans="1:23">
      <c r="A128" s="46">
        <v>45047</v>
      </c>
      <c r="B128">
        <f>hist_var_sens!G128</f>
        <v>-6.1915379603448839E-3</v>
      </c>
      <c r="C128">
        <f>hist_var_sens!H128</f>
        <v>-3.0302973643400621E-2</v>
      </c>
      <c r="D128">
        <f>hist_var_sens!I128</f>
        <v>-2.1558834187979214E-2</v>
      </c>
      <c r="E128">
        <f>hist_var_sens!J128</f>
        <v>-4.908819924702712E-4</v>
      </c>
      <c r="M128" s="47">
        <v>45047</v>
      </c>
      <c r="N128">
        <f>hist_var_sens!AD128</f>
        <v>-13.551441117361993</v>
      </c>
      <c r="O128">
        <f>hist_var_sens!AE128</f>
        <v>-16.45935603479899</v>
      </c>
      <c r="P128">
        <f>hist_var_sens!AF128</f>
        <v>-16.713572413021016</v>
      </c>
      <c r="Q128">
        <f>hist_var_sens!AG128</f>
        <v>-16.279532832641983</v>
      </c>
      <c r="R128">
        <f>hist_var_sens!AH128</f>
        <v>-15.939717783365962</v>
      </c>
      <c r="S128">
        <f>hist_var_sens!AI128</f>
        <v>-15.348234029258986</v>
      </c>
      <c r="T128">
        <f>hist_var_sens!AJ128</f>
        <v>-14.547989743481024</v>
      </c>
      <c r="U128">
        <f>hist_var_sens!AK128</f>
        <v>-13.684815657493999</v>
      </c>
      <c r="V128">
        <f>hist_var_sens!AL128</f>
        <v>-12.870629976848985</v>
      </c>
      <c r="W128">
        <f>hist_var_sens!AM128</f>
        <v>-12.190113576674017</v>
      </c>
    </row>
    <row r="129" spans="1:23">
      <c r="A129" s="46">
        <v>45048</v>
      </c>
      <c r="B129">
        <f>hist_var_sens!G129</f>
        <v>-6.467219909062405E-3</v>
      </c>
      <c r="C129">
        <f>hist_var_sens!H129</f>
        <v>-1.0653475367544574E-2</v>
      </c>
      <c r="D129">
        <f>hist_var_sens!I129</f>
        <v>-8.4750629039165304E-4</v>
      </c>
      <c r="E129">
        <f>hist_var_sens!J129</f>
        <v>-3.3071330621575745E-3</v>
      </c>
      <c r="M129" s="47">
        <v>45048</v>
      </c>
      <c r="N129">
        <f>hist_var_sens!AD129</f>
        <v>-0.54636982997201267</v>
      </c>
      <c r="O129">
        <f>hist_var_sens!AE129</f>
        <v>-4.0600010968840081</v>
      </c>
      <c r="P129">
        <f>hist_var_sens!AF129</f>
        <v>-4.3611166819469691</v>
      </c>
      <c r="Q129">
        <f>hist_var_sens!AG129</f>
        <v>-4.1630362059980053</v>
      </c>
      <c r="R129">
        <f>hist_var_sens!AH129</f>
        <v>-3.88359082405601</v>
      </c>
      <c r="S129">
        <f>hist_var_sens!AI129</f>
        <v>-3.4935813461300231</v>
      </c>
      <c r="T129">
        <f>hist_var_sens!AJ129</f>
        <v>-3.0738607093989954</v>
      </c>
      <c r="U129">
        <f>hist_var_sens!AK129</f>
        <v>-2.7698919115480209</v>
      </c>
      <c r="V129">
        <f>hist_var_sens!AL129</f>
        <v>-2.5334804422700099</v>
      </c>
      <c r="W129">
        <f>hist_var_sens!AM129</f>
        <v>-2.2930185713809781</v>
      </c>
    </row>
    <row r="130" spans="1:23">
      <c r="A130" s="46">
        <v>45049</v>
      </c>
      <c r="B130">
        <f>hist_var_sens!G130</f>
        <v>-9.9134884826301839E-3</v>
      </c>
      <c r="C130">
        <f>hist_var_sens!H130</f>
        <v>-3.1227542130196073E-2</v>
      </c>
      <c r="D130">
        <f>hist_var_sens!I130</f>
        <v>-1.9507959741131509E-2</v>
      </c>
      <c r="E130">
        <f>hist_var_sens!J130</f>
        <v>3.3181064818073036E-3</v>
      </c>
      <c r="M130" s="47">
        <v>45049</v>
      </c>
      <c r="N130">
        <f>hist_var_sens!AD130</f>
        <v>-19.547356820842008</v>
      </c>
      <c r="O130">
        <f>hist_var_sens!AE130</f>
        <v>-21.395875781311037</v>
      </c>
      <c r="P130">
        <f>hist_var_sens!AF130</f>
        <v>-18.092740236275024</v>
      </c>
      <c r="Q130">
        <f>hist_var_sens!AG130</f>
        <v>-15.390843397422028</v>
      </c>
      <c r="R130">
        <f>hist_var_sens!AH130</f>
        <v>-12.578983842702028</v>
      </c>
      <c r="S130">
        <f>hist_var_sens!AI130</f>
        <v>-10.469016460558992</v>
      </c>
      <c r="T130">
        <f>hist_var_sens!AJ130</f>
        <v>-8.9152429894540077</v>
      </c>
      <c r="U130">
        <f>hist_var_sens!AK130</f>
        <v>-7.5706694579959901</v>
      </c>
      <c r="V130">
        <f>hist_var_sens!AL130</f>
        <v>-6.3603232699619916</v>
      </c>
      <c r="W130">
        <f>hist_var_sens!AM130</f>
        <v>-5.2898600102310036</v>
      </c>
    </row>
    <row r="131" spans="1:23">
      <c r="A131" s="46">
        <v>45050</v>
      </c>
      <c r="B131">
        <f>hist_var_sens!G131</f>
        <v>4.6926935985056151E-2</v>
      </c>
      <c r="C131">
        <f>hist_var_sens!H131</f>
        <v>2.6676410281598839E-2</v>
      </c>
      <c r="D131">
        <f>hist_var_sens!I131</f>
        <v>3.7197145635637918E-2</v>
      </c>
      <c r="E131">
        <f>hist_var_sens!J131</f>
        <v>1.7157312562059879E-2</v>
      </c>
      <c r="M131" s="47">
        <v>45050</v>
      </c>
      <c r="N131">
        <f>hist_var_sens!AD131</f>
        <v>13.510552373340035</v>
      </c>
      <c r="O131">
        <f>hist_var_sens!AE131</f>
        <v>17.650725871561011</v>
      </c>
      <c r="P131">
        <f>hist_var_sens!AF131</f>
        <v>16.689887649565041</v>
      </c>
      <c r="Q131">
        <f>hist_var_sens!AG131</f>
        <v>15.175280741146006</v>
      </c>
      <c r="R131">
        <f>hist_var_sens!AH131</f>
        <v>13.602761206098039</v>
      </c>
      <c r="S131">
        <f>hist_var_sens!AI131</f>
        <v>12.36390404707001</v>
      </c>
      <c r="T131">
        <f>hist_var_sens!AJ131</f>
        <v>11.357839602088028</v>
      </c>
      <c r="U131">
        <f>hist_var_sens!AK131</f>
        <v>10.422619335412019</v>
      </c>
      <c r="V131">
        <f>hist_var_sens!AL131</f>
        <v>9.4999922287599894</v>
      </c>
      <c r="W131">
        <f>hist_var_sens!AM131</f>
        <v>8.5730210478509807</v>
      </c>
    </row>
    <row r="132" spans="1:23">
      <c r="A132" s="46">
        <v>45051</v>
      </c>
      <c r="B132">
        <f>hist_var_sens!G132</f>
        <v>-4.0328192225391746E-4</v>
      </c>
      <c r="C132">
        <f>hist_var_sens!H132</f>
        <v>-7.2161782590496326E-4</v>
      </c>
      <c r="D132">
        <f>hist_var_sens!I132</f>
        <v>2.5021432018459411E-3</v>
      </c>
      <c r="E132">
        <f>hist_var_sens!J132</f>
        <v>-6.4382412678150036E-3</v>
      </c>
      <c r="M132" s="47">
        <v>45051</v>
      </c>
      <c r="N132">
        <f>hist_var_sens!AD132</f>
        <v>5.1191872485819436</v>
      </c>
      <c r="O132">
        <f>hist_var_sens!AE132</f>
        <v>6.2313559065370336</v>
      </c>
      <c r="P132">
        <f>hist_var_sens!AF132</f>
        <v>6.2205268653690169</v>
      </c>
      <c r="Q132">
        <f>hist_var_sens!AG132</f>
        <v>5.871615646004039</v>
      </c>
      <c r="R132">
        <f>hist_var_sens!AH132</f>
        <v>5.7186072768599523</v>
      </c>
      <c r="S132">
        <f>hist_var_sens!AI132</f>
        <v>5.628813193390009</v>
      </c>
      <c r="T132">
        <f>hist_var_sens!AJ132</f>
        <v>5.5810697092299746</v>
      </c>
      <c r="U132">
        <f>hist_var_sens!AK132</f>
        <v>5.5101504957140097</v>
      </c>
      <c r="V132">
        <f>hist_var_sens!AL132</f>
        <v>5.4297135788390278</v>
      </c>
      <c r="W132">
        <f>hist_var_sens!AM132</f>
        <v>5.3643280156260094</v>
      </c>
    </row>
    <row r="133" spans="1:23">
      <c r="A133" s="46">
        <v>45054</v>
      </c>
      <c r="B133">
        <f>hist_var_sens!G133</f>
        <v>-9.9711536456322802E-3</v>
      </c>
      <c r="C133">
        <f>hist_var_sens!H133</f>
        <v>-1.0834673916422233E-3</v>
      </c>
      <c r="D133">
        <f>hist_var_sens!I133</f>
        <v>-1.3311143396700142E-2</v>
      </c>
      <c r="E133">
        <f>hist_var_sens!J133</f>
        <v>-5.3458363599258041E-3</v>
      </c>
      <c r="M133" s="47">
        <v>45054</v>
      </c>
      <c r="N133">
        <f>hist_var_sens!AD133</f>
        <v>0.556864855865008</v>
      </c>
      <c r="O133">
        <f>hist_var_sens!AE133</f>
        <v>-0.57330044946700409</v>
      </c>
      <c r="P133">
        <f>hist_var_sens!AF133</f>
        <v>-0.55374927779100469</v>
      </c>
      <c r="Q133">
        <f>hist_var_sens!AG133</f>
        <v>-0.59999791137202441</v>
      </c>
      <c r="R133">
        <f>hist_var_sens!AH133</f>
        <v>-1.1718801975919846</v>
      </c>
      <c r="S133">
        <f>hist_var_sens!AI133</f>
        <v>-1.0069573179940368</v>
      </c>
      <c r="T133">
        <f>hist_var_sens!AJ133</f>
        <v>-0.561825280321962</v>
      </c>
      <c r="U133">
        <f>hist_var_sens!AK133</f>
        <v>-0.34799556103401463</v>
      </c>
      <c r="V133">
        <f>hist_var_sens!AL133</f>
        <v>-0.29629958141701163</v>
      </c>
      <c r="W133">
        <f>hist_var_sens!AM133</f>
        <v>-0.24918047242097896</v>
      </c>
    </row>
    <row r="134" spans="1:23">
      <c r="A134" s="46">
        <v>45055</v>
      </c>
      <c r="B134">
        <f>hist_var_sens!G134</f>
        <v>1.042085721971131E-2</v>
      </c>
      <c r="C134">
        <f>hist_var_sens!H134</f>
        <v>-1.2292158942434295E-2</v>
      </c>
      <c r="D134">
        <f>hist_var_sens!I134</f>
        <v>2.5295695706508692E-3</v>
      </c>
      <c r="E134">
        <f>hist_var_sens!J134</f>
        <v>1.7296438142079484E-2</v>
      </c>
      <c r="M134" s="47">
        <v>45055</v>
      </c>
      <c r="N134">
        <f>hist_var_sens!AD134</f>
        <v>-9.3822197334139652</v>
      </c>
      <c r="O134">
        <f>hist_var_sens!AE134</f>
        <v>-12.278855919674037</v>
      </c>
      <c r="P134">
        <f>hist_var_sens!AF134</f>
        <v>-12.097010919393039</v>
      </c>
      <c r="Q134">
        <f>hist_var_sens!AG134</f>
        <v>-11.341608336759013</v>
      </c>
      <c r="R134">
        <f>hist_var_sens!AH134</f>
        <v>-10.405725925194988</v>
      </c>
      <c r="S134">
        <f>hist_var_sens!AI134</f>
        <v>-9.6991707948219936</v>
      </c>
      <c r="T134">
        <f>hist_var_sens!AJ134</f>
        <v>-9.0504597544020449</v>
      </c>
      <c r="U134">
        <f>hist_var_sens!AK134</f>
        <v>-8.2767319707480187</v>
      </c>
      <c r="V134">
        <f>hist_var_sens!AL134</f>
        <v>-7.5081618834129875</v>
      </c>
      <c r="W134">
        <f>hist_var_sens!AM134</f>
        <v>-6.9062916606120117</v>
      </c>
    </row>
    <row r="135" spans="1:23">
      <c r="A135" s="46">
        <v>45056</v>
      </c>
      <c r="B135">
        <f>hist_var_sens!G135</f>
        <v>1.0947441944930691E-3</v>
      </c>
      <c r="C135">
        <f>hist_var_sens!H135</f>
        <v>2.5622417138140285E-3</v>
      </c>
      <c r="D135">
        <f>hist_var_sens!I135</f>
        <v>-1.6821822260463248E-3</v>
      </c>
      <c r="E135">
        <f>hist_var_sens!J135</f>
        <v>-7.0442855691226214E-3</v>
      </c>
      <c r="M135" s="47">
        <v>45056</v>
      </c>
      <c r="N135">
        <f>hist_var_sens!AD135</f>
        <v>1.2039995763279965</v>
      </c>
      <c r="O135">
        <f>hist_var_sens!AE135</f>
        <v>0.6444844837909941</v>
      </c>
      <c r="P135">
        <f>hist_var_sens!AF135</f>
        <v>-0.27866215518999871</v>
      </c>
      <c r="Q135">
        <f>hist_var_sens!AG135</f>
        <v>-1.3865631135469987</v>
      </c>
      <c r="R135">
        <f>hist_var_sens!AH135</f>
        <v>-2.096865380077015</v>
      </c>
      <c r="S135">
        <f>hist_var_sens!AI135</f>
        <v>-2.7927562258789687</v>
      </c>
      <c r="T135">
        <f>hist_var_sens!AJ135</f>
        <v>-3.4018129756979709</v>
      </c>
      <c r="U135">
        <f>hist_var_sens!AK135</f>
        <v>-3.7616670556869791</v>
      </c>
      <c r="V135">
        <f>hist_var_sens!AL135</f>
        <v>-4.0068528001650092</v>
      </c>
      <c r="W135">
        <f>hist_var_sens!AM135</f>
        <v>-4.2900872983740044</v>
      </c>
    </row>
    <row r="136" spans="1:23">
      <c r="A136" s="46">
        <v>45057</v>
      </c>
      <c r="B136">
        <f>hist_var_sens!G136</f>
        <v>-5.4175927176959293E-3</v>
      </c>
      <c r="C136">
        <f>hist_var_sens!H136</f>
        <v>-1.0952859543650439E-2</v>
      </c>
      <c r="D136">
        <f>hist_var_sens!I136</f>
        <v>-1.684921591194799E-2</v>
      </c>
      <c r="E136">
        <f>hist_var_sens!J136</f>
        <v>-3.6761219518434141E-3</v>
      </c>
      <c r="M136" s="47">
        <v>45057</v>
      </c>
      <c r="N136">
        <f>hist_var_sens!AD136</f>
        <v>5.9594459079699567</v>
      </c>
      <c r="O136">
        <f>hist_var_sens!AE136</f>
        <v>8.7415716867249991</v>
      </c>
      <c r="P136">
        <f>hist_var_sens!AF136</f>
        <v>9.2393051622510072</v>
      </c>
      <c r="Q136">
        <f>hist_var_sens!AG136</f>
        <v>8.7271260325690054</v>
      </c>
      <c r="R136">
        <f>hist_var_sens!AH136</f>
        <v>8.517528033377026</v>
      </c>
      <c r="S136">
        <f>hist_var_sens!AI136</f>
        <v>7.8744574716889737</v>
      </c>
      <c r="T136">
        <f>hist_var_sens!AJ136</f>
        <v>6.9129506960009799</v>
      </c>
      <c r="U136">
        <f>hist_var_sens!AK136</f>
        <v>6.054972941631001</v>
      </c>
      <c r="V136">
        <f>hist_var_sens!AL136</f>
        <v>5.373612389841</v>
      </c>
      <c r="W136">
        <f>hist_var_sens!AM136</f>
        <v>4.865745722302008</v>
      </c>
    </row>
    <row r="137" spans="1:23">
      <c r="A137" s="46">
        <v>45058</v>
      </c>
      <c r="B137">
        <f>hist_var_sens!G137</f>
        <v>-2.8972805412540437E-3</v>
      </c>
      <c r="C137">
        <f>hist_var_sens!H137</f>
        <v>2.0671737490528086E-2</v>
      </c>
      <c r="D137">
        <f>hist_var_sens!I137</f>
        <v>-2.5706658183700659E-3</v>
      </c>
      <c r="E137">
        <f>hist_var_sens!J137</f>
        <v>1.5859082462761354E-3</v>
      </c>
      <c r="M137" s="47">
        <v>45058</v>
      </c>
      <c r="N137">
        <f>hist_var_sens!AD137</f>
        <v>0.15549360158802206</v>
      </c>
      <c r="O137">
        <f>hist_var_sens!AE137</f>
        <v>-0.46515092199800323</v>
      </c>
      <c r="P137">
        <f>hist_var_sens!AF137</f>
        <v>-0.57721534001999031</v>
      </c>
      <c r="Q137">
        <f>hist_var_sens!AG137</f>
        <v>0.20712472848002927</v>
      </c>
      <c r="R137">
        <f>hist_var_sens!AH137</f>
        <v>1.0764227999979918</v>
      </c>
      <c r="S137">
        <f>hist_var_sens!AI137</f>
        <v>1.8088945448840184</v>
      </c>
      <c r="T137">
        <f>hist_var_sens!AJ137</f>
        <v>2.4555518593270125</v>
      </c>
      <c r="U137">
        <f>hist_var_sens!AK137</f>
        <v>2.9699327896019758</v>
      </c>
      <c r="V137">
        <f>hist_var_sens!AL137</f>
        <v>3.3969666383339843</v>
      </c>
      <c r="W137">
        <f>hist_var_sens!AM137</f>
        <v>3.783394552311012</v>
      </c>
    </row>
    <row r="138" spans="1:23">
      <c r="A138" s="46">
        <v>45061</v>
      </c>
      <c r="B138">
        <f>hist_var_sens!G138</f>
        <v>0</v>
      </c>
      <c r="C138">
        <f>hist_var_sens!H138</f>
        <v>-1.0488127511834144E-2</v>
      </c>
      <c r="D138">
        <f>hist_var_sens!I138</f>
        <v>-3.3505226244816777E-2</v>
      </c>
      <c r="E138">
        <f>hist_var_sens!J138</f>
        <v>7.3676836454312777E-3</v>
      </c>
      <c r="M138" s="47">
        <v>45061</v>
      </c>
      <c r="N138">
        <f>hist_var_sens!AD138</f>
        <v>5.089911510757009</v>
      </c>
      <c r="O138">
        <f>hist_var_sens!AE138</f>
        <v>5.2793052199780197</v>
      </c>
      <c r="P138">
        <f>hist_var_sens!AF138</f>
        <v>4.8042159049679896</v>
      </c>
      <c r="Q138">
        <f>hist_var_sens!AG138</f>
        <v>4.9040254342689469</v>
      </c>
      <c r="R138">
        <f>hist_var_sens!AH138</f>
        <v>4.8369677513429572</v>
      </c>
      <c r="S138">
        <f>hist_var_sens!AI138</f>
        <v>4.6828016603949614</v>
      </c>
      <c r="T138">
        <f>hist_var_sens!AJ138</f>
        <v>4.5205639584529678</v>
      </c>
      <c r="U138">
        <f>hist_var_sens!AK138</f>
        <v>4.3540770523100427</v>
      </c>
      <c r="V138">
        <f>hist_var_sens!AL138</f>
        <v>4.2051591644220316</v>
      </c>
      <c r="W138">
        <f>hist_var_sens!AM138</f>
        <v>4.0943102484329588</v>
      </c>
    </row>
    <row r="139" spans="1:23">
      <c r="A139" s="46">
        <v>45062</v>
      </c>
      <c r="B139">
        <f>hist_var_sens!G139</f>
        <v>3.6031423491997838E-3</v>
      </c>
      <c r="C139">
        <f>hist_var_sens!H139</f>
        <v>4.4225160637549665E-2</v>
      </c>
      <c r="D139">
        <f>hist_var_sens!I139</f>
        <v>2.2222313479792533E-2</v>
      </c>
      <c r="E139">
        <f>hist_var_sens!J139</f>
        <v>9.4515881344985342E-3</v>
      </c>
      <c r="M139" s="47">
        <v>45062</v>
      </c>
      <c r="N139">
        <f>hist_var_sens!AD139</f>
        <v>4.2538351077740097</v>
      </c>
      <c r="O139">
        <f>hist_var_sens!AE139</f>
        <v>6.5358065615390286</v>
      </c>
      <c r="P139">
        <f>hist_var_sens!AF139</f>
        <v>6.4031296586790356</v>
      </c>
      <c r="Q139">
        <f>hist_var_sens!AG139</f>
        <v>6.0150839182710607</v>
      </c>
      <c r="R139">
        <f>hist_var_sens!AH139</f>
        <v>5.2976340980580297</v>
      </c>
      <c r="S139">
        <f>hist_var_sens!AI139</f>
        <v>4.6164411670870233</v>
      </c>
      <c r="T139">
        <f>hist_var_sens!AJ139</f>
        <v>4.0227547471070189</v>
      </c>
      <c r="U139">
        <f>hist_var_sens!AK139</f>
        <v>3.452433297348942</v>
      </c>
      <c r="V139">
        <f>hist_var_sens!AL139</f>
        <v>2.9544990979309822</v>
      </c>
      <c r="W139">
        <f>hist_var_sens!AM139</f>
        <v>2.5885086282460139</v>
      </c>
    </row>
    <row r="140" spans="1:23">
      <c r="A140" s="46">
        <v>45063</v>
      </c>
      <c r="B140">
        <f>hist_var_sens!G140</f>
        <v>1.3666054675764538E-2</v>
      </c>
      <c r="C140">
        <f>hist_var_sens!H140</f>
        <v>-3.5002685659696331E-3</v>
      </c>
      <c r="D140">
        <f>hist_var_sens!I140</f>
        <v>1.2173897672875578E-2</v>
      </c>
      <c r="E140">
        <f>hist_var_sens!J140</f>
        <v>1.4394896533019397E-2</v>
      </c>
      <c r="M140" s="47">
        <v>45063</v>
      </c>
      <c r="N140">
        <f>hist_var_sens!AD140</f>
        <v>9.2195811601190201</v>
      </c>
      <c r="O140">
        <f>hist_var_sens!AE140</f>
        <v>13.069982278794967</v>
      </c>
      <c r="P140">
        <f>hist_var_sens!AF140</f>
        <v>12.663499070764972</v>
      </c>
      <c r="Q140">
        <f>hist_var_sens!AG140</f>
        <v>11.932039722986968</v>
      </c>
      <c r="R140">
        <f>hist_var_sens!AH140</f>
        <v>10.739968452240026</v>
      </c>
      <c r="S140">
        <f>hist_var_sens!AI140</f>
        <v>9.5732736282930215</v>
      </c>
      <c r="T140">
        <f>hist_var_sens!AJ140</f>
        <v>8.6350986283620372</v>
      </c>
      <c r="U140">
        <f>hist_var_sens!AK140</f>
        <v>7.8351229832630125</v>
      </c>
      <c r="V140">
        <f>hist_var_sens!AL140</f>
        <v>7.1612039882550107</v>
      </c>
      <c r="W140">
        <f>hist_var_sens!AM140</f>
        <v>6.6227770934659809</v>
      </c>
    </row>
    <row r="141" spans="1:23">
      <c r="A141" s="46">
        <v>45064</v>
      </c>
      <c r="B141">
        <f>hist_var_sens!G141</f>
        <v>6.2851627712290359E-4</v>
      </c>
      <c r="C141">
        <f>hist_var_sens!H141</f>
        <v>-1.2644861486888925E-2</v>
      </c>
      <c r="D141">
        <f>hist_var_sens!I141</f>
        <v>8.5906765757570724E-4</v>
      </c>
      <c r="E141">
        <f>hist_var_sens!J141</f>
        <v>-5.6522435282635453E-4</v>
      </c>
      <c r="M141" s="47">
        <v>45064</v>
      </c>
      <c r="N141">
        <f>hist_var_sens!AD141</f>
        <v>-1.7199007195730505</v>
      </c>
      <c r="O141">
        <f>hist_var_sens!AE141</f>
        <v>1.3645113562970463</v>
      </c>
      <c r="P141">
        <f>hist_var_sens!AF141</f>
        <v>3.3769298682399809</v>
      </c>
      <c r="Q141">
        <f>hist_var_sens!AG141</f>
        <v>3.7329004782019752</v>
      </c>
      <c r="R141">
        <f>hist_var_sens!AH141</f>
        <v>4.5254837888440012</v>
      </c>
      <c r="S141">
        <f>hist_var_sens!AI141</f>
        <v>4.9562674857199509</v>
      </c>
      <c r="T141">
        <f>hist_var_sens!AJ141</f>
        <v>5.0181091567469416</v>
      </c>
      <c r="U141">
        <f>hist_var_sens!AK141</f>
        <v>5.0113387211490199</v>
      </c>
      <c r="V141">
        <f>hist_var_sens!AL141</f>
        <v>4.9981668498839946</v>
      </c>
      <c r="W141">
        <f>hist_var_sens!AM141</f>
        <v>4.9838608897419947</v>
      </c>
    </row>
    <row r="142" spans="1:23">
      <c r="A142" s="46">
        <v>45065</v>
      </c>
      <c r="B142">
        <f>hist_var_sens!G142</f>
        <v>-5.48078401832508E-3</v>
      </c>
      <c r="C142">
        <f>hist_var_sens!H142</f>
        <v>8.182156730239587E-3</v>
      </c>
      <c r="D142">
        <f>hist_var_sens!I142</f>
        <v>-1.7167487118217029E-3</v>
      </c>
      <c r="E142">
        <f>hist_var_sens!J142</f>
        <v>8.9213384240274252E-3</v>
      </c>
      <c r="M142" s="47">
        <v>45065</v>
      </c>
      <c r="N142">
        <f>hist_var_sens!AD142</f>
        <v>3.8378061450539818</v>
      </c>
      <c r="O142">
        <f>hist_var_sens!AE142</f>
        <v>2.3912550091859801</v>
      </c>
      <c r="P142">
        <f>hist_var_sens!AF142</f>
        <v>2.5627363412570463</v>
      </c>
      <c r="Q142">
        <f>hist_var_sens!AG142</f>
        <v>2.4457294243340062</v>
      </c>
      <c r="R142">
        <f>hist_var_sens!AH142</f>
        <v>2.1834426618769913</v>
      </c>
      <c r="S142">
        <f>hist_var_sens!AI142</f>
        <v>2.4642657970220387</v>
      </c>
      <c r="T142">
        <f>hist_var_sens!AJ142</f>
        <v>2.9316497981550507</v>
      </c>
      <c r="U142">
        <f>hist_var_sens!AK142</f>
        <v>3.1763499781779778</v>
      </c>
      <c r="V142">
        <f>hist_var_sens!AL142</f>
        <v>3.2536034934969873</v>
      </c>
      <c r="W142">
        <f>hist_var_sens!AM142</f>
        <v>3.2801642866690099</v>
      </c>
    </row>
    <row r="143" spans="1:23">
      <c r="A143" s="46">
        <v>45068</v>
      </c>
      <c r="B143">
        <f>hist_var_sens!G143</f>
        <v>-1.5154950541217849E-2</v>
      </c>
      <c r="C143">
        <f>hist_var_sens!H143</f>
        <v>8.4686127428830194E-3</v>
      </c>
      <c r="D143">
        <f>hist_var_sens!I143</f>
        <v>8.5984167557369151E-3</v>
      </c>
      <c r="E143">
        <f>hist_var_sens!J143</f>
        <v>-1.8432067602816793E-2</v>
      </c>
      <c r="M143" s="47">
        <v>45068</v>
      </c>
      <c r="N143">
        <f>hist_var_sens!AD143</f>
        <v>1.8800222224110015</v>
      </c>
      <c r="O143">
        <f>hist_var_sens!AE143</f>
        <v>0.25684496038298754</v>
      </c>
      <c r="P143">
        <f>hist_var_sens!AF143</f>
        <v>-0.76474776083503004</v>
      </c>
      <c r="Q143">
        <f>hist_var_sens!AG143</f>
        <v>-0.94102061813997051</v>
      </c>
      <c r="R143">
        <f>hist_var_sens!AH143</f>
        <v>-1.0601571024980438</v>
      </c>
      <c r="S143">
        <f>hist_var_sens!AI143</f>
        <v>-1.5235986197129763</v>
      </c>
      <c r="T143">
        <f>hist_var_sens!AJ143</f>
        <v>-1.8719760187550087</v>
      </c>
      <c r="U143">
        <f>hist_var_sens!AK143</f>
        <v>-1.7894002186599756</v>
      </c>
      <c r="V143">
        <f>hist_var_sens!AL143</f>
        <v>-1.5188258306869651</v>
      </c>
      <c r="W143">
        <f>hist_var_sens!AM143</f>
        <v>-1.3326453458519656</v>
      </c>
    </row>
    <row r="144" spans="1:23">
      <c r="A144" s="46">
        <v>45069</v>
      </c>
      <c r="B144">
        <f>hist_var_sens!G144</f>
        <v>1.6320022793316902E-3</v>
      </c>
      <c r="C144">
        <f>hist_var_sens!H144</f>
        <v>-1.6794887636246592E-2</v>
      </c>
      <c r="D144">
        <f>hist_var_sens!I144</f>
        <v>-3.4100544604646954E-2</v>
      </c>
      <c r="E144">
        <f>hist_var_sens!J144</f>
        <v>-4.4724161576730204E-3</v>
      </c>
      <c r="M144" s="47">
        <v>45069</v>
      </c>
      <c r="N144">
        <f>hist_var_sens!AD144</f>
        <v>6.5324170759860358</v>
      </c>
      <c r="O144">
        <f>hist_var_sens!AE144</f>
        <v>5.3223760235959761</v>
      </c>
      <c r="P144">
        <f>hist_var_sens!AF144</f>
        <v>3.6508544209010174</v>
      </c>
      <c r="Q144">
        <f>hist_var_sens!AG144</f>
        <v>3.346182551065974</v>
      </c>
      <c r="R144">
        <f>hist_var_sens!AH144</f>
        <v>2.2579670448229923</v>
      </c>
      <c r="S144">
        <f>hist_var_sens!AI144</f>
        <v>1.8653050933519628</v>
      </c>
      <c r="T144">
        <f>hist_var_sens!AJ144</f>
        <v>1.8682841433100006</v>
      </c>
      <c r="U144">
        <f>hist_var_sens!AK144</f>
        <v>1.6963693486669873</v>
      </c>
      <c r="V144">
        <f>hist_var_sens!AL144</f>
        <v>1.4226065941569388</v>
      </c>
      <c r="W144">
        <f>hist_var_sens!AM144</f>
        <v>1.2075985968190013</v>
      </c>
    </row>
    <row r="145" spans="1:23">
      <c r="A145" s="46">
        <v>45070</v>
      </c>
      <c r="B145">
        <f>hist_var_sens!G145</f>
        <v>6.6922751185218843E-3</v>
      </c>
      <c r="C145">
        <f>hist_var_sens!H145</f>
        <v>2.4909728075881432E-3</v>
      </c>
      <c r="D145">
        <f>hist_var_sens!I145</f>
        <v>4.4130443509053929E-3</v>
      </c>
      <c r="E145">
        <f>hist_var_sens!J145</f>
        <v>3.8457792014629844E-2</v>
      </c>
      <c r="M145" s="47">
        <v>45070</v>
      </c>
      <c r="N145">
        <f>hist_var_sens!AD145</f>
        <v>10.617423579730028</v>
      </c>
      <c r="O145">
        <f>hist_var_sens!AE145</f>
        <v>14.478069996094051</v>
      </c>
      <c r="P145">
        <f>hist_var_sens!AF145</f>
        <v>14.249707177730956</v>
      </c>
      <c r="Q145">
        <f>hist_var_sens!AG145</f>
        <v>14.031179011307001</v>
      </c>
      <c r="R145">
        <f>hist_var_sens!AH145</f>
        <v>13.751376590697001</v>
      </c>
      <c r="S145">
        <f>hist_var_sens!AI145</f>
        <v>12.579560685481022</v>
      </c>
      <c r="T145">
        <f>hist_var_sens!AJ145</f>
        <v>11.305604712672986</v>
      </c>
      <c r="U145">
        <f>hist_var_sens!AK145</f>
        <v>10.75409452209998</v>
      </c>
      <c r="V145">
        <f>hist_var_sens!AL145</f>
        <v>10.523693886801064</v>
      </c>
      <c r="W145">
        <f>hist_var_sens!AM145</f>
        <v>10.124726469088948</v>
      </c>
    </row>
    <row r="146" spans="1:23">
      <c r="A146" s="46">
        <v>45071</v>
      </c>
      <c r="B146">
        <f>hist_var_sens!G146</f>
        <v>1.4104871964721211E-2</v>
      </c>
      <c r="C146">
        <f>hist_var_sens!H146</f>
        <v>4.9698575054635263E-3</v>
      </c>
      <c r="D146">
        <f>hist_var_sens!I146</f>
        <v>6.239031537478823E-2</v>
      </c>
      <c r="E146">
        <f>hist_var_sens!J146</f>
        <v>2.1385731006426933E-2</v>
      </c>
      <c r="M146" s="47">
        <v>45071</v>
      </c>
      <c r="N146">
        <f>hist_var_sens!AD146</f>
        <v>4.2077237804049457</v>
      </c>
      <c r="O146">
        <f>hist_var_sens!AE146</f>
        <v>7.3051044589189651</v>
      </c>
      <c r="P146">
        <f>hist_var_sens!AF146</f>
        <v>7.1510243672510274</v>
      </c>
      <c r="Q146">
        <f>hist_var_sens!AG146</f>
        <v>6.3993459897750125</v>
      </c>
      <c r="R146">
        <f>hist_var_sens!AH146</f>
        <v>5.2750320794600629</v>
      </c>
      <c r="S146">
        <f>hist_var_sens!AI146</f>
        <v>4.2849792373490097</v>
      </c>
      <c r="T146">
        <f>hist_var_sens!AJ146</f>
        <v>3.4186032527509793</v>
      </c>
      <c r="U146">
        <f>hist_var_sens!AK146</f>
        <v>2.5432996703850241</v>
      </c>
      <c r="V146">
        <f>hist_var_sens!AL146</f>
        <v>1.7410603417399724</v>
      </c>
      <c r="W146">
        <f>hist_var_sens!AM146</f>
        <v>1.1135769017480563</v>
      </c>
    </row>
    <row r="147" spans="1:23">
      <c r="A147" s="46">
        <v>45072</v>
      </c>
      <c r="B147">
        <f>hist_var_sens!G147</f>
        <v>1.0659503244432766E-2</v>
      </c>
      <c r="C147">
        <f>hist_var_sens!H147</f>
        <v>-1.7661714884661395E-3</v>
      </c>
      <c r="D147">
        <f>hist_var_sens!I147</f>
        <v>4.1356400888096889E-2</v>
      </c>
      <c r="E147">
        <f>hist_var_sens!J147</f>
        <v>-5.0468358253080714E-3</v>
      </c>
      <c r="M147" s="47">
        <v>45072</v>
      </c>
      <c r="N147">
        <f>hist_var_sens!AD147</f>
        <v>-4.9558472094659436</v>
      </c>
      <c r="O147">
        <f>hist_var_sens!AE147</f>
        <v>-12.138110919845957</v>
      </c>
      <c r="P147">
        <f>hist_var_sens!AF147</f>
        <v>-14.080758321209016</v>
      </c>
      <c r="Q147">
        <f>hist_var_sens!AG147</f>
        <v>-14.475945191224984</v>
      </c>
      <c r="R147">
        <f>hist_var_sens!AH147</f>
        <v>-14.009446138869009</v>
      </c>
      <c r="S147">
        <f>hist_var_sens!AI147</f>
        <v>-13.286622776382053</v>
      </c>
      <c r="T147">
        <f>hist_var_sens!AJ147</f>
        <v>-12.776635613298005</v>
      </c>
      <c r="U147">
        <f>hist_var_sens!AK147</f>
        <v>-12.66837545768</v>
      </c>
      <c r="V147">
        <f>hist_var_sens!AL147</f>
        <v>-12.657026454078041</v>
      </c>
      <c r="W147">
        <f>hist_var_sens!AM147</f>
        <v>-12.441293831767993</v>
      </c>
    </row>
    <row r="148" spans="1:23">
      <c r="A148" s="46">
        <v>45076</v>
      </c>
      <c r="B148">
        <f>hist_var_sens!G148</f>
        <v>-2.8193245302721159E-4</v>
      </c>
      <c r="C148">
        <f>hist_var_sens!H148</f>
        <v>-1.6631204609327876E-2</v>
      </c>
      <c r="D148">
        <f>hist_var_sens!I148</f>
        <v>-4.6862588644168701E-2</v>
      </c>
      <c r="E148">
        <f>hist_var_sens!J148</f>
        <v>-8.51416607369615E-3</v>
      </c>
      <c r="M148" s="47">
        <v>45076</v>
      </c>
      <c r="N148">
        <f>hist_var_sens!AD148</f>
        <v>-6.0989575517310382</v>
      </c>
      <c r="O148">
        <f>hist_var_sens!AE148</f>
        <v>-7.947099310890021</v>
      </c>
      <c r="P148">
        <f>hist_var_sens!AF148</f>
        <v>-7.925993400298009</v>
      </c>
      <c r="Q148">
        <f>hist_var_sens!AG148</f>
        <v>-8.0947775342130051</v>
      </c>
      <c r="R148">
        <f>hist_var_sens!AH148</f>
        <v>-7.6387511269470494</v>
      </c>
      <c r="S148">
        <f>hist_var_sens!AI148</f>
        <v>-7.0694264111000047</v>
      </c>
      <c r="T148">
        <f>hist_var_sens!AJ148</f>
        <v>-6.6280749482319763</v>
      </c>
      <c r="U148">
        <f>hist_var_sens!AK148</f>
        <v>-6.2914693759109905</v>
      </c>
      <c r="V148">
        <f>hist_var_sens!AL148</f>
        <v>-6.0025248413129315</v>
      </c>
      <c r="W148">
        <f>hist_var_sens!AM148</f>
        <v>-5.7169019006890478</v>
      </c>
    </row>
    <row r="149" spans="1:23">
      <c r="A149" s="46">
        <v>45077</v>
      </c>
      <c r="B149">
        <f>hist_var_sens!G149</f>
        <v>1.6022470785580056E-2</v>
      </c>
      <c r="C149">
        <f>hist_var_sens!H149</f>
        <v>7.6169234654284157E-3</v>
      </c>
      <c r="D149">
        <f>hist_var_sens!I149</f>
        <v>9.1665940170915228E-3</v>
      </c>
      <c r="E149">
        <f>hist_var_sens!J149</f>
        <v>1.2759095091606332E-2</v>
      </c>
      <c r="M149" s="47">
        <v>45077</v>
      </c>
      <c r="N149">
        <f>hist_var_sens!AD149</f>
        <v>-5.2572611280680279</v>
      </c>
      <c r="O149">
        <f>hist_var_sens!AE149</f>
        <v>-6.2533613533380379</v>
      </c>
      <c r="P149">
        <f>hist_var_sens!AF149</f>
        <v>-5.6922557726059999</v>
      </c>
      <c r="Q149">
        <f>hist_var_sens!AG149</f>
        <v>-4.7947559296430269</v>
      </c>
      <c r="R149">
        <f>hist_var_sens!AH149</f>
        <v>-4.4938013990879906</v>
      </c>
      <c r="S149">
        <f>hist_var_sens!AI149</f>
        <v>-3.9410206249319844</v>
      </c>
      <c r="T149">
        <f>hist_var_sens!AJ149</f>
        <v>-3.2674993209910048</v>
      </c>
      <c r="U149">
        <f>hist_var_sens!AK149</f>
        <v>-2.80353509560502</v>
      </c>
      <c r="V149">
        <f>hist_var_sens!AL149</f>
        <v>-2.5073233068820255</v>
      </c>
      <c r="W149">
        <f>hist_var_sens!AM149</f>
        <v>-2.294123097785969</v>
      </c>
    </row>
    <row r="150" spans="1:23">
      <c r="A150" s="46">
        <v>45078</v>
      </c>
      <c r="B150">
        <f>hist_var_sens!G150</f>
        <v>4.7753669639050145E-3</v>
      </c>
      <c r="C150">
        <f>hist_var_sens!H150</f>
        <v>3.3477212132884349E-2</v>
      </c>
      <c r="D150">
        <f>hist_var_sens!I150</f>
        <v>2.312144461786958E-2</v>
      </c>
      <c r="E150">
        <f>hist_var_sens!J150</f>
        <v>8.4792782072018458E-3</v>
      </c>
      <c r="M150" s="47">
        <v>45078</v>
      </c>
      <c r="N150">
        <f>hist_var_sens!AD150</f>
        <v>11.550224384170027</v>
      </c>
      <c r="O150">
        <f>hist_var_sens!AE150</f>
        <v>16.378777409550015</v>
      </c>
      <c r="P150">
        <f>hist_var_sens!AF150</f>
        <v>16.300009849180007</v>
      </c>
      <c r="Q150">
        <f>hist_var_sens!AG150</f>
        <v>15.347880464591999</v>
      </c>
      <c r="R150">
        <f>hist_var_sens!AH150</f>
        <v>14.438283107303038</v>
      </c>
      <c r="S150">
        <f>hist_var_sens!AI150</f>
        <v>13.243527362779005</v>
      </c>
      <c r="T150">
        <f>hist_var_sens!AJ150</f>
        <v>12.011528321667006</v>
      </c>
      <c r="U150">
        <f>hist_var_sens!AK150</f>
        <v>11.002606742575999</v>
      </c>
      <c r="V150">
        <f>hist_var_sens!AL150</f>
        <v>10.191673154041</v>
      </c>
      <c r="W150">
        <f>hist_var_sens!AM150</f>
        <v>9.5230855168319799</v>
      </c>
    </row>
    <row r="151" spans="1:23">
      <c r="A151" s="46">
        <v>45079</v>
      </c>
      <c r="B151">
        <f>hist_var_sens!G151</f>
        <v>-7.5711411264491879E-3</v>
      </c>
      <c r="C151">
        <f>hist_var_sens!H151</f>
        <v>-5.9211735561578438E-3</v>
      </c>
      <c r="D151">
        <f>hist_var_sens!I151</f>
        <v>1.6142065489013202E-2</v>
      </c>
      <c r="E151">
        <f>hist_var_sens!J151</f>
        <v>1.6100578797635379E-3</v>
      </c>
      <c r="M151" s="47">
        <v>45079</v>
      </c>
      <c r="N151">
        <f>hist_var_sens!AD151</f>
        <v>-3.2522134524669983</v>
      </c>
      <c r="O151">
        <f>hist_var_sens!AE151</f>
        <v>-4.4158606103549687</v>
      </c>
      <c r="P151">
        <f>hist_var_sens!AF151</f>
        <v>-3.7427406541450106</v>
      </c>
      <c r="Q151">
        <f>hist_var_sens!AG151</f>
        <v>-3.5595449543909807</v>
      </c>
      <c r="R151">
        <f>hist_var_sens!AH151</f>
        <v>-3.3108937497010329</v>
      </c>
      <c r="S151">
        <f>hist_var_sens!AI151</f>
        <v>-2.7671978722729889</v>
      </c>
      <c r="T151">
        <f>hist_var_sens!AJ151</f>
        <v>-2.2199585601270084</v>
      </c>
      <c r="U151">
        <f>hist_var_sens!AK151</f>
        <v>-1.8543654326039909</v>
      </c>
      <c r="V151">
        <f>hist_var_sens!AL151</f>
        <v>-1.6125747934429835</v>
      </c>
      <c r="W151">
        <f>hist_var_sens!AM151</f>
        <v>-1.4194043172929827</v>
      </c>
    </row>
    <row r="152" spans="1:23">
      <c r="A152" s="46">
        <v>45082</v>
      </c>
      <c r="B152">
        <f>hist_var_sens!G152</f>
        <v>-2.0602815470640579E-3</v>
      </c>
      <c r="C152">
        <f>hist_var_sens!H152</f>
        <v>2.4176518424224414E-2</v>
      </c>
      <c r="D152">
        <f>hist_var_sens!I152</f>
        <v>2.7005560939769913E-2</v>
      </c>
      <c r="E152">
        <f>hist_var_sens!J152</f>
        <v>-6.7275255256190603E-3</v>
      </c>
      <c r="M152" s="47">
        <v>45082</v>
      </c>
      <c r="N152">
        <f>hist_var_sens!AD152</f>
        <v>1.4581652091100183</v>
      </c>
      <c r="O152">
        <f>hist_var_sens!AE152</f>
        <v>4.5672944043619736</v>
      </c>
      <c r="P152">
        <f>hist_var_sens!AF152</f>
        <v>3.7743406951450122</v>
      </c>
      <c r="Q152">
        <f>hist_var_sens!AG152</f>
        <v>2.7103935466730316</v>
      </c>
      <c r="R152">
        <f>hist_var_sens!AH152</f>
        <v>2.0624172791770117</v>
      </c>
      <c r="S152">
        <f>hist_var_sens!AI152</f>
        <v>1.171710612224014</v>
      </c>
      <c r="T152">
        <f>hist_var_sens!AJ152</f>
        <v>0.39401043327898233</v>
      </c>
      <c r="U152">
        <f>hist_var_sens!AK152</f>
        <v>4.2217196302013482E-2</v>
      </c>
      <c r="V152">
        <f>hist_var_sens!AL152</f>
        <v>-0.12691893699304235</v>
      </c>
      <c r="W152">
        <f>hist_var_sens!AM152</f>
        <v>-0.36869721970603231</v>
      </c>
    </row>
    <row r="153" spans="1:23">
      <c r="A153" s="46">
        <v>45083</v>
      </c>
      <c r="B153">
        <f>hist_var_sens!G153</f>
        <v>-7.7562890212631297E-3</v>
      </c>
      <c r="C153">
        <f>hist_var_sens!H153</f>
        <v>8.5529025248956003E-3</v>
      </c>
      <c r="D153">
        <f>hist_var_sens!I153</f>
        <v>5.1044075973508685E-2</v>
      </c>
      <c r="E153">
        <f>hist_var_sens!J153</f>
        <v>-3.0867795437838796E-2</v>
      </c>
      <c r="M153" s="47">
        <v>45083</v>
      </c>
      <c r="N153">
        <f>hist_var_sens!AD153</f>
        <v>2.2726672888549739</v>
      </c>
      <c r="O153">
        <f>hist_var_sens!AE153</f>
        <v>4.651532668248012</v>
      </c>
      <c r="P153">
        <f>hist_var_sens!AF153</f>
        <v>5.3586880291540266</v>
      </c>
      <c r="Q153">
        <f>hist_var_sens!AG153</f>
        <v>6.4543632165849765</v>
      </c>
      <c r="R153">
        <f>hist_var_sens!AH153</f>
        <v>6.873610479972009</v>
      </c>
      <c r="S153">
        <f>hist_var_sens!AI153</f>
        <v>7.5593575789039553</v>
      </c>
      <c r="T153">
        <f>hist_var_sens!AJ153</f>
        <v>8.1460148358760556</v>
      </c>
      <c r="U153">
        <f>hist_var_sens!AK153</f>
        <v>8.2255955950719795</v>
      </c>
      <c r="V153">
        <f>hist_var_sens!AL153</f>
        <v>8.040534223849038</v>
      </c>
      <c r="W153">
        <f>hist_var_sens!AM153</f>
        <v>7.8610898297220428</v>
      </c>
    </row>
    <row r="154" spans="1:23">
      <c r="A154" s="46">
        <v>45084</v>
      </c>
      <c r="B154">
        <f>hist_var_sens!G154</f>
        <v>1.5465072193996843E-2</v>
      </c>
      <c r="C154">
        <f>hist_var_sens!H154</f>
        <v>-8.4803707405765039E-3</v>
      </c>
      <c r="D154">
        <f>hist_var_sens!I154</f>
        <v>-7.3580187559985077E-4</v>
      </c>
      <c r="E154">
        <f>hist_var_sens!J154</f>
        <v>5.8135780511798796E-3</v>
      </c>
      <c r="M154" s="47">
        <v>45084</v>
      </c>
      <c r="N154">
        <f>hist_var_sens!AD154</f>
        <v>-1.6498784073199628</v>
      </c>
      <c r="O154">
        <f>hist_var_sens!AE154</f>
        <v>-2.6424129214239893</v>
      </c>
      <c r="P154">
        <f>hist_var_sens!AF154</f>
        <v>-4.2698220172059793</v>
      </c>
      <c r="Q154">
        <f>hist_var_sens!AG154</f>
        <v>-5.3473568488560108</v>
      </c>
      <c r="R154">
        <f>hist_var_sens!AH154</f>
        <v>-5.5211669367170177</v>
      </c>
      <c r="S154">
        <f>hist_var_sens!AI154</f>
        <v>-6.0129380420329701</v>
      </c>
      <c r="T154">
        <f>hist_var_sens!AJ154</f>
        <v>-6.5534195414420484</v>
      </c>
      <c r="U154">
        <f>hist_var_sens!AK154</f>
        <v>-6.8701721958840114</v>
      </c>
      <c r="V154">
        <f>hist_var_sens!AL154</f>
        <v>-6.9931544128660343</v>
      </c>
      <c r="W154">
        <f>hist_var_sens!AM154</f>
        <v>-6.9871984733110155</v>
      </c>
    </row>
    <row r="155" spans="1:23">
      <c r="A155" s="46">
        <v>45085</v>
      </c>
      <c r="B155">
        <f>hist_var_sens!G155</f>
        <v>2.1598665173103715E-3</v>
      </c>
      <c r="C155">
        <f>hist_var_sens!H155</f>
        <v>1.3685506381817536E-3</v>
      </c>
      <c r="D155">
        <f>hist_var_sens!I155</f>
        <v>1.1782028058322958E-2</v>
      </c>
      <c r="E155">
        <f>hist_var_sens!J155</f>
        <v>4.7039477517856199E-3</v>
      </c>
      <c r="M155" s="47">
        <v>45085</v>
      </c>
      <c r="N155">
        <f>hist_var_sens!AD155</f>
        <v>4.9695211840750098</v>
      </c>
      <c r="O155">
        <f>hist_var_sens!AE155</f>
        <v>8.1243440044209692</v>
      </c>
      <c r="P155">
        <f>hist_var_sens!AF155</f>
        <v>8.320767110654991</v>
      </c>
      <c r="Q155">
        <f>hist_var_sens!AG155</f>
        <v>7.2382674577370354</v>
      </c>
      <c r="R155">
        <f>hist_var_sens!AH155</f>
        <v>5.7877337839760266</v>
      </c>
      <c r="S155">
        <f>hist_var_sens!AI155</f>
        <v>4.8233496456530354</v>
      </c>
      <c r="T155">
        <f>hist_var_sens!AJ155</f>
        <v>4.1895295494080029</v>
      </c>
      <c r="U155">
        <f>hist_var_sens!AK155</f>
        <v>3.7308215911960319</v>
      </c>
      <c r="V155">
        <f>hist_var_sens!AL155</f>
        <v>3.3766439010260441</v>
      </c>
      <c r="W155">
        <f>hist_var_sens!AM155</f>
        <v>3.0910817615249773</v>
      </c>
    </row>
    <row r="156" spans="1:23">
      <c r="A156" s="46">
        <v>45086</v>
      </c>
      <c r="B156">
        <f>hist_var_sens!G156</f>
        <v>1.5638785938715483E-2</v>
      </c>
      <c r="C156">
        <f>hist_var_sens!H156</f>
        <v>-4.7831031399476753E-3</v>
      </c>
      <c r="D156">
        <f>hist_var_sens!I156</f>
        <v>2.9110763316193555E-3</v>
      </c>
      <c r="E156">
        <f>hist_var_sens!J156</f>
        <v>1.5483983581859873E-2</v>
      </c>
      <c r="M156" s="47">
        <v>45086</v>
      </c>
      <c r="N156">
        <f>hist_var_sens!AD156</f>
        <v>0.69004263348798611</v>
      </c>
      <c r="O156">
        <f>hist_var_sens!AE156</f>
        <v>-1.8869238450829746</v>
      </c>
      <c r="P156">
        <f>hist_var_sens!AF156</f>
        <v>-1.5257522335420521</v>
      </c>
      <c r="Q156">
        <f>hist_var_sens!AG156</f>
        <v>-1.4814326690930357</v>
      </c>
      <c r="R156">
        <f>hist_var_sens!AH156</f>
        <v>-1.3041383636980264</v>
      </c>
      <c r="S156">
        <f>hist_var_sens!AI156</f>
        <v>-0.8340186979350489</v>
      </c>
      <c r="T156">
        <f>hist_var_sens!AJ156</f>
        <v>-0.33209266754395672</v>
      </c>
      <c r="U156">
        <f>hist_var_sens!AK156</f>
        <v>4.6683042861997426E-2</v>
      </c>
      <c r="V156">
        <f>hist_var_sens!AL156</f>
        <v>0.29756949075095129</v>
      </c>
      <c r="W156">
        <f>hist_var_sens!AM156</f>
        <v>0.43555391368500784</v>
      </c>
    </row>
    <row r="157" spans="1:23">
      <c r="A157" s="46">
        <v>45089</v>
      </c>
      <c r="B157">
        <f>hist_var_sens!G157</f>
        <v>-2.611715044621099E-3</v>
      </c>
      <c r="C157">
        <f>hist_var_sens!H157</f>
        <v>9.268782947125187E-3</v>
      </c>
      <c r="D157">
        <f>hist_var_sens!I157</f>
        <v>2.5399323485363112E-2</v>
      </c>
      <c r="E157">
        <f>hist_var_sens!J157</f>
        <v>7.3526858200843037E-3</v>
      </c>
      <c r="M157" s="47">
        <v>45089</v>
      </c>
      <c r="N157">
        <f>hist_var_sens!AD157</f>
        <v>3.8219224036519646</v>
      </c>
      <c r="O157">
        <f>hist_var_sens!AE157</f>
        <v>10.403159190294012</v>
      </c>
      <c r="P157">
        <f>hist_var_sens!AF157</f>
        <v>11.468455073737061</v>
      </c>
      <c r="Q157">
        <f>hist_var_sens!AG157</f>
        <v>11.363669950733984</v>
      </c>
      <c r="R157">
        <f>hist_var_sens!AH157</f>
        <v>10.471467842736033</v>
      </c>
      <c r="S157">
        <f>hist_var_sens!AI157</f>
        <v>9.5673138473140185</v>
      </c>
      <c r="T157">
        <f>hist_var_sens!AJ157</f>
        <v>8.7053453119289443</v>
      </c>
      <c r="U157">
        <f>hist_var_sens!AK157</f>
        <v>7.7964309994729692</v>
      </c>
      <c r="V157">
        <f>hist_var_sens!AL157</f>
        <v>6.9513335031549941</v>
      </c>
      <c r="W157">
        <f>hist_var_sens!AM157</f>
        <v>6.2825189983500147</v>
      </c>
    </row>
    <row r="158" spans="1:23">
      <c r="A158" s="46">
        <v>45090</v>
      </c>
      <c r="B158">
        <f>hist_var_sens!G158</f>
        <v>3.4913505140341528E-3</v>
      </c>
      <c r="C158">
        <f>hist_var_sens!H158</f>
        <v>-9.5237690265967956E-3</v>
      </c>
      <c r="D158">
        <f>hist_var_sens!I158</f>
        <v>4.9539192940268872E-3</v>
      </c>
      <c r="E158">
        <f>hist_var_sens!J158</f>
        <v>9.1237925633704808E-3</v>
      </c>
      <c r="M158" s="47">
        <v>45090</v>
      </c>
      <c r="N158">
        <f>hist_var_sens!AD158</f>
        <v>2.4940100343650435</v>
      </c>
      <c r="O158">
        <f>hist_var_sens!AE158</f>
        <v>1.094404626479986</v>
      </c>
      <c r="P158">
        <f>hist_var_sens!AF158</f>
        <v>3.5482561212968333E-2</v>
      </c>
      <c r="Q158">
        <f>hist_var_sens!AG158</f>
        <v>-1.0069058227309831</v>
      </c>
      <c r="R158">
        <f>hist_var_sens!AH158</f>
        <v>-1.838774230591006</v>
      </c>
      <c r="S158">
        <f>hist_var_sens!AI158</f>
        <v>-2.3793273962920134</v>
      </c>
      <c r="T158">
        <f>hist_var_sens!AJ158</f>
        <v>-2.7876963151979988</v>
      </c>
      <c r="U158">
        <f>hist_var_sens!AK158</f>
        <v>-3.1561317690449728</v>
      </c>
      <c r="V158">
        <f>hist_var_sens!AL158</f>
        <v>-3.4963296543679552</v>
      </c>
      <c r="W158">
        <f>hist_var_sens!AM158</f>
        <v>-3.8036865331120273</v>
      </c>
    </row>
    <row r="159" spans="1:23">
      <c r="A159" s="46">
        <v>45091</v>
      </c>
      <c r="B159">
        <f>hist_var_sens!G159</f>
        <v>1.1198772229496834E-2</v>
      </c>
      <c r="C159">
        <f>hist_var_sens!H159</f>
        <v>8.5852102500789673E-3</v>
      </c>
      <c r="D159">
        <f>hist_var_sens!I159</f>
        <v>1.7605559976245244E-2</v>
      </c>
      <c r="E159">
        <f>hist_var_sens!J159</f>
        <v>3.1896593564368692E-2</v>
      </c>
      <c r="M159" s="47">
        <v>45091</v>
      </c>
      <c r="N159">
        <f>hist_var_sens!AD159</f>
        <v>-1.6503410055740408</v>
      </c>
      <c r="O159">
        <f>hist_var_sens!AE159</f>
        <v>-3.8910960809929866</v>
      </c>
      <c r="P159">
        <f>hist_var_sens!AF159</f>
        <v>-5.7451412359670053</v>
      </c>
      <c r="Q159">
        <f>hist_var_sens!AG159</f>
        <v>-6.8491099733029861</v>
      </c>
      <c r="R159">
        <f>hist_var_sens!AH159</f>
        <v>-6.5092942143950285</v>
      </c>
      <c r="S159">
        <f>hist_var_sens!AI159</f>
        <v>-6.4225657290079701</v>
      </c>
      <c r="T159">
        <f>hist_var_sens!AJ159</f>
        <v>-6.3309964614009786</v>
      </c>
      <c r="U159">
        <f>hist_var_sens!AK159</f>
        <v>-5.8482861726070343</v>
      </c>
      <c r="V159">
        <f>hist_var_sens!AL159</f>
        <v>-5.187459465883018</v>
      </c>
      <c r="W159">
        <f>hist_var_sens!AM159</f>
        <v>-4.5872165411769972</v>
      </c>
    </row>
    <row r="160" spans="1:23">
      <c r="A160" s="46">
        <v>45092</v>
      </c>
      <c r="B160">
        <f>hist_var_sens!G160</f>
        <v>-5.8599619547533566E-3</v>
      </c>
      <c r="C160">
        <f>hist_var_sens!H160</f>
        <v>-6.1287058332286648E-3</v>
      </c>
      <c r="D160">
        <f>hist_var_sens!I160</f>
        <v>-2.0761018025232669E-3</v>
      </c>
      <c r="E160">
        <f>hist_var_sens!J160</f>
        <v>-1.6575720455390131E-2</v>
      </c>
      <c r="M160" s="47">
        <v>45092</v>
      </c>
      <c r="N160">
        <f>hist_var_sens!AD160</f>
        <v>2.4649041140380188</v>
      </c>
      <c r="O160">
        <f>hist_var_sens!AE160</f>
        <v>7.1400943707979749</v>
      </c>
      <c r="P160">
        <f>hist_var_sens!AF160</f>
        <v>8.2619437602530343</v>
      </c>
      <c r="Q160">
        <f>hist_var_sens!AG160</f>
        <v>7.6159878629170059</v>
      </c>
      <c r="R160">
        <f>hist_var_sens!AH160</f>
        <v>6.7546289025720299</v>
      </c>
      <c r="S160">
        <f>hist_var_sens!AI160</f>
        <v>5.8758103260039825</v>
      </c>
      <c r="T160">
        <f>hist_var_sens!AJ160</f>
        <v>5.0414197465389883</v>
      </c>
      <c r="U160">
        <f>hist_var_sens!AK160</f>
        <v>4.2964217920460346</v>
      </c>
      <c r="V160">
        <f>hist_var_sens!AL160</f>
        <v>3.6509561845109868</v>
      </c>
      <c r="W160">
        <f>hist_var_sens!AM160</f>
        <v>3.1027753711219965</v>
      </c>
    </row>
    <row r="161" spans="1:23">
      <c r="A161" s="46">
        <v>45093</v>
      </c>
      <c r="B161">
        <f>hist_var_sens!G161</f>
        <v>4.8669161605663369E-4</v>
      </c>
      <c r="C161">
        <f>hist_var_sens!H161</f>
        <v>-1.0962710405528653E-2</v>
      </c>
      <c r="D161">
        <f>hist_var_sens!I161</f>
        <v>-1.3869639245848275E-2</v>
      </c>
      <c r="E161">
        <f>hist_var_sens!J161</f>
        <v>-1.2502534540925536E-2</v>
      </c>
      <c r="M161" s="47">
        <v>45093</v>
      </c>
      <c r="N161">
        <f>hist_var_sens!AD161</f>
        <v>2.9067802825749611</v>
      </c>
      <c r="O161">
        <f>hist_var_sens!AE161</f>
        <v>3.6252499174459913</v>
      </c>
      <c r="P161">
        <f>hist_var_sens!AF161</f>
        <v>4.5091789233259876</v>
      </c>
      <c r="Q161">
        <f>hist_var_sens!AG161</f>
        <v>-1.2875244233380434</v>
      </c>
      <c r="R161">
        <f>hist_var_sens!AH161</f>
        <v>-1.6494243742570109</v>
      </c>
      <c r="S161">
        <f>hist_var_sens!AI161</f>
        <v>-0.92041189602001805</v>
      </c>
      <c r="T161">
        <f>hist_var_sens!AJ161</f>
        <v>-0.9820113034639949</v>
      </c>
      <c r="U161">
        <f>hist_var_sens!AK161</f>
        <v>-0.84371228316997005</v>
      </c>
      <c r="V161">
        <f>hist_var_sens!AL161</f>
        <v>-0.56287085970600781</v>
      </c>
      <c r="W161">
        <f>hist_var_sens!AM161</f>
        <v>-0.3052524771830073</v>
      </c>
    </row>
    <row r="162" spans="1:23">
      <c r="A162" s="46">
        <v>45097</v>
      </c>
      <c r="B162">
        <f>hist_var_sens!G162</f>
        <v>-5.6752777886803774E-3</v>
      </c>
      <c r="C162">
        <f>hist_var_sens!H162</f>
        <v>-1.0391415560300321E-2</v>
      </c>
      <c r="D162">
        <f>hist_var_sens!I162</f>
        <v>-1.4064639526107592E-2</v>
      </c>
      <c r="E162">
        <f>hist_var_sens!J162</f>
        <v>-1.3282141238008083E-2</v>
      </c>
      <c r="M162" s="76">
        <v>45096</v>
      </c>
      <c r="N162">
        <f>hist_var_sens!AD162</f>
        <v>-2.6841711221739506</v>
      </c>
      <c r="O162">
        <f>hist_var_sens!AE162</f>
        <v>-6.0220237459539945</v>
      </c>
      <c r="P162">
        <f>hist_var_sens!AF162</f>
        <v>-7.6830263042910323</v>
      </c>
      <c r="Q162">
        <f>hist_var_sens!AG162</f>
        <v>-2.2192437924229562</v>
      </c>
      <c r="R162">
        <f>hist_var_sens!AH162</f>
        <v>-2.3862273581200242</v>
      </c>
      <c r="S162">
        <f>hist_var_sens!AI162</f>
        <v>-3.3568553585890113</v>
      </c>
      <c r="T162">
        <f>hist_var_sens!AJ162</f>
        <v>-3.3254476724629836</v>
      </c>
      <c r="U162">
        <f>hist_var_sens!AK162</f>
        <v>-3.4864601815750436</v>
      </c>
      <c r="V162">
        <f>hist_var_sens!AL162</f>
        <v>-3.8083999531649675</v>
      </c>
      <c r="W162">
        <f>hist_var_sens!AM162</f>
        <v>-4.0973716190409455</v>
      </c>
    </row>
    <row r="163" spans="1:23">
      <c r="A163" s="46">
        <v>45098</v>
      </c>
      <c r="B163">
        <f>hist_var_sens!G163</f>
        <v>1.6525187866053059E-2</v>
      </c>
      <c r="C163">
        <f>hist_var_sens!H163</f>
        <v>-2.1351121084161928E-2</v>
      </c>
      <c r="D163">
        <f>hist_var_sens!I163</f>
        <v>1.2125498806467183E-2</v>
      </c>
      <c r="E163">
        <f>hist_var_sens!J163</f>
        <v>1.8437548947331406E-2</v>
      </c>
      <c r="M163" s="47">
        <v>45097</v>
      </c>
      <c r="N163">
        <f>hist_var_sens!AD163</f>
        <v>0.88094773534899695</v>
      </c>
      <c r="O163">
        <f>hist_var_sens!AE163</f>
        <v>-0.26398761076400212</v>
      </c>
      <c r="P163">
        <f>hist_var_sens!AF163</f>
        <v>-0.67358554659301129</v>
      </c>
      <c r="Q163">
        <f>hist_var_sens!AG163</f>
        <v>-0.54247167980504829</v>
      </c>
      <c r="R163">
        <f>hist_var_sens!AH163</f>
        <v>-0.30554991892799144</v>
      </c>
      <c r="S163">
        <f>hist_var_sens!AI163</f>
        <v>-0.1949569509209631</v>
      </c>
      <c r="T163">
        <f>hist_var_sens!AJ163</f>
        <v>-0.18218892968199785</v>
      </c>
      <c r="U163">
        <f>hist_var_sens!AK163</f>
        <v>-0.24942988758998308</v>
      </c>
      <c r="V163">
        <f>hist_var_sens!AL163</f>
        <v>-0.33680960182400077</v>
      </c>
      <c r="W163">
        <f>hist_var_sens!AM163</f>
        <v>-0.38395895140805325</v>
      </c>
    </row>
    <row r="164" spans="1:23">
      <c r="A164" s="46">
        <v>45099</v>
      </c>
      <c r="B164">
        <f>hist_var_sens!G164</f>
        <v>-1.711228585684732E-3</v>
      </c>
      <c r="C164">
        <f>hist_var_sens!H164</f>
        <v>-7.5106433769943637E-3</v>
      </c>
      <c r="D164">
        <f>hist_var_sens!I164</f>
        <v>-1.198023251144853E-2</v>
      </c>
      <c r="E164">
        <f>hist_var_sens!J164</f>
        <v>-1.3805930290832769E-2</v>
      </c>
      <c r="M164" s="47">
        <v>45098</v>
      </c>
      <c r="N164">
        <f>hist_var_sens!AD164</f>
        <v>3.9351515659969554</v>
      </c>
      <c r="O164">
        <f>hist_var_sens!AE164</f>
        <v>8.759716346547</v>
      </c>
      <c r="P164">
        <f>hist_var_sens!AF164</f>
        <v>9.2602352160800478</v>
      </c>
      <c r="Q164">
        <f>hist_var_sens!AG164</f>
        <v>8.8212660787040384</v>
      </c>
      <c r="R164">
        <f>hist_var_sens!AH164</f>
        <v>8.2884022110019799</v>
      </c>
      <c r="S164">
        <f>hist_var_sens!AI164</f>
        <v>8.4440573676979742</v>
      </c>
      <c r="T164">
        <f>hist_var_sens!AJ164</f>
        <v>8.6243463264869948</v>
      </c>
      <c r="U164">
        <f>hist_var_sens!AK164</f>
        <v>8.1542317461200113</v>
      </c>
      <c r="V164">
        <f>hist_var_sens!AL164</f>
        <v>7.3222103297179704</v>
      </c>
      <c r="W164">
        <f>hist_var_sens!AM164</f>
        <v>6.6244129594240224</v>
      </c>
    </row>
    <row r="165" spans="1:23">
      <c r="A165" s="46">
        <v>45100</v>
      </c>
      <c r="B165">
        <f>hist_var_sens!G165</f>
        <v>-7.5529262500367844E-3</v>
      </c>
      <c r="C165">
        <f>hist_var_sens!H165</f>
        <v>1.2252246550420454E-2</v>
      </c>
      <c r="D165">
        <f>hist_var_sens!I165</f>
        <v>6.4193300311699009E-3</v>
      </c>
      <c r="E165">
        <f>hist_var_sens!J165</f>
        <v>-1.9162955949976634E-2</v>
      </c>
      <c r="M165" s="47">
        <v>45099</v>
      </c>
      <c r="N165">
        <f>hist_var_sens!AD165</f>
        <v>-3.7261826314909792</v>
      </c>
      <c r="O165">
        <f>hist_var_sens!AE165</f>
        <v>-5.8649378567390134</v>
      </c>
      <c r="P165">
        <f>hist_var_sens!AF165</f>
        <v>-5.4336969273810487</v>
      </c>
      <c r="Q165">
        <f>hist_var_sens!AG165</f>
        <v>-5.1472292861490239</v>
      </c>
      <c r="R165">
        <f>hist_var_sens!AH165</f>
        <v>-4.9851710916529877</v>
      </c>
      <c r="S165">
        <f>hist_var_sens!AI165</f>
        <v>-5.3840901156879815</v>
      </c>
      <c r="T165">
        <f>hist_var_sens!AJ165</f>
        <v>-5.9205596163280223</v>
      </c>
      <c r="U165">
        <f>hist_var_sens!AK165</f>
        <v>-5.8058603461950273</v>
      </c>
      <c r="V165">
        <f>hist_var_sens!AL165</f>
        <v>-5.2904468856779934</v>
      </c>
      <c r="W165">
        <f>hist_var_sens!AM165</f>
        <v>-4.8583997359939737</v>
      </c>
    </row>
    <row r="166" spans="1:23">
      <c r="A166" s="46">
        <v>45103</v>
      </c>
      <c r="B166">
        <f>hist_var_sens!G166</f>
        <v>1.5058996702878025E-2</v>
      </c>
      <c r="C166">
        <f>hist_var_sens!H166</f>
        <v>5.3399272315919344E-3</v>
      </c>
      <c r="D166">
        <f>hist_var_sens!I166</f>
        <v>2.126157461556577E-2</v>
      </c>
      <c r="E166">
        <f>hist_var_sens!J166</f>
        <v>1.8167963418658228E-2</v>
      </c>
      <c r="M166" s="47">
        <v>45100</v>
      </c>
      <c r="N166">
        <f>hist_var_sens!AD166</f>
        <v>0.72656522237000976</v>
      </c>
      <c r="O166">
        <f>hist_var_sens!AE166</f>
        <v>-1.5910284779580008</v>
      </c>
      <c r="P166">
        <f>hist_var_sens!AF166</f>
        <v>-2.9300756969639909</v>
      </c>
      <c r="Q166">
        <f>hist_var_sens!AG166</f>
        <v>-3.089708749876019</v>
      </c>
      <c r="R166">
        <f>hist_var_sens!AH166</f>
        <v>-2.9432099087049748</v>
      </c>
      <c r="S166">
        <f>hist_var_sens!AI166</f>
        <v>-2.6886577188450085</v>
      </c>
      <c r="T166">
        <f>hist_var_sens!AJ166</f>
        <v>-2.3971823113989874</v>
      </c>
      <c r="U166">
        <f>hist_var_sens!AK166</f>
        <v>-2.170205214922019</v>
      </c>
      <c r="V166">
        <f>hist_var_sens!AL166</f>
        <v>-1.986100806989008</v>
      </c>
      <c r="W166">
        <f>hist_var_sens!AM166</f>
        <v>-1.7980482680950149</v>
      </c>
    </row>
    <row r="167" spans="1:23">
      <c r="A167" s="46">
        <v>45104</v>
      </c>
      <c r="B167">
        <f>hist_var_sens!G167</f>
        <v>6.3278475961467961E-3</v>
      </c>
      <c r="C167">
        <f>hist_var_sens!H167</f>
        <v>-6.0197915777768785E-3</v>
      </c>
      <c r="D167">
        <f>hist_var_sens!I167</f>
        <v>2.6370594134002001E-2</v>
      </c>
      <c r="E167">
        <f>hist_var_sens!J167</f>
        <v>3.8258378053230846E-3</v>
      </c>
      <c r="M167" s="47">
        <v>45103</v>
      </c>
      <c r="N167">
        <f>hist_var_sens!AD167</f>
        <v>4.1891259239269782</v>
      </c>
      <c r="O167">
        <f>hist_var_sens!AE167</f>
        <v>7.8583651108780215</v>
      </c>
      <c r="P167">
        <f>hist_var_sens!AF167</f>
        <v>8.110911089974012</v>
      </c>
      <c r="Q167">
        <f>hist_var_sens!AG167</f>
        <v>7.4432332517940232</v>
      </c>
      <c r="R167">
        <f>hist_var_sens!AH167</f>
        <v>6.4962497689109719</v>
      </c>
      <c r="S167">
        <f>hist_var_sens!AI167</f>
        <v>5.6037118049120229</v>
      </c>
      <c r="T167">
        <f>hist_var_sens!AJ167</f>
        <v>4.9808768839480075</v>
      </c>
      <c r="U167">
        <f>hist_var_sens!AK167</f>
        <v>4.6165568895679963</v>
      </c>
      <c r="V167">
        <f>hist_var_sens!AL167</f>
        <v>4.3761639797069982</v>
      </c>
      <c r="W167">
        <f>hist_var_sens!AM167</f>
        <v>4.1219498390170086</v>
      </c>
    </row>
    <row r="168" spans="1:23">
      <c r="A168" s="46">
        <v>45105</v>
      </c>
      <c r="B168">
        <f>hist_var_sens!G168</f>
        <v>1.7965144109655107E-3</v>
      </c>
      <c r="C168">
        <f>hist_var_sens!H168</f>
        <v>2.1018850667274158E-2</v>
      </c>
      <c r="D168">
        <f>hist_var_sens!I168</f>
        <v>1.0818116643824593E-2</v>
      </c>
      <c r="E168">
        <f>hist_var_sens!J168</f>
        <v>-2.3821059833506464E-3</v>
      </c>
      <c r="M168" s="47">
        <v>45104</v>
      </c>
      <c r="N168">
        <f>hist_var_sens!AD168</f>
        <v>-1.7087714097799993</v>
      </c>
      <c r="O168">
        <f>hist_var_sens!AE168</f>
        <v>-4.7260136891830173</v>
      </c>
      <c r="P168">
        <f>hist_var_sens!AF168</f>
        <v>-5.4177200634279723</v>
      </c>
      <c r="Q168">
        <f>hist_var_sens!AG168</f>
        <v>-5.8738045765609899</v>
      </c>
      <c r="R168">
        <f>hist_var_sens!AH168</f>
        <v>-5.8487300718249733</v>
      </c>
      <c r="S168">
        <f>hist_var_sens!AI168</f>
        <v>-5.508256310439025</v>
      </c>
      <c r="T168">
        <f>hist_var_sens!AJ168</f>
        <v>-5.2795088050929664</v>
      </c>
      <c r="U168">
        <f>hist_var_sens!AK168</f>
        <v>-5.2318097878529395</v>
      </c>
      <c r="V168">
        <f>hist_var_sens!AL168</f>
        <v>-5.2567066482989837</v>
      </c>
      <c r="W168">
        <f>hist_var_sens!AM168</f>
        <v>-5.2227029427990432</v>
      </c>
    </row>
    <row r="169" spans="1:23">
      <c r="A169" s="46">
        <v>45106</v>
      </c>
      <c r="B169">
        <f>hist_var_sens!G169</f>
        <v>2.3102521137023047E-2</v>
      </c>
      <c r="C169">
        <f>hist_var_sens!H169</f>
        <v>1.0467379339300642E-3</v>
      </c>
      <c r="D169">
        <f>hist_var_sens!I169</f>
        <v>1.2040138280845269E-2</v>
      </c>
      <c r="E169">
        <f>hist_var_sens!J169</f>
        <v>1.6385649882259434E-2</v>
      </c>
      <c r="M169" s="47">
        <v>45105</v>
      </c>
      <c r="N169">
        <f>hist_var_sens!AD169</f>
        <v>9.0552757307690168</v>
      </c>
      <c r="O169">
        <f>hist_var_sens!AE169</f>
        <v>14.348480579543036</v>
      </c>
      <c r="P169">
        <f>hist_var_sens!AF169</f>
        <v>16.077055436674939</v>
      </c>
      <c r="Q169">
        <f>hist_var_sens!AG169</f>
        <v>16.423214587841031</v>
      </c>
      <c r="R169">
        <f>hist_var_sens!AH169</f>
        <v>16.054056891791969</v>
      </c>
      <c r="S169">
        <f>hist_var_sens!AI169</f>
        <v>15.550495086562034</v>
      </c>
      <c r="T169">
        <f>hist_var_sens!AJ169</f>
        <v>15.019959225642948</v>
      </c>
      <c r="U169">
        <f>hist_var_sens!AK169</f>
        <v>14.314883210163956</v>
      </c>
      <c r="V169">
        <f>hist_var_sens!AL169</f>
        <v>13.538411518030994</v>
      </c>
      <c r="W169">
        <f>hist_var_sens!AM169</f>
        <v>12.842272839069038</v>
      </c>
    </row>
    <row r="170" spans="1:23">
      <c r="A170" s="46">
        <v>45107</v>
      </c>
      <c r="B170">
        <f>hist_var_sens!G170</f>
        <v>-7.7846241360097768E-3</v>
      </c>
      <c r="C170">
        <f>hist_var_sens!H170</f>
        <v>1.777629239131806E-2</v>
      </c>
      <c r="D170">
        <f>hist_var_sens!I170</f>
        <v>7.2702662301413756E-3</v>
      </c>
      <c r="E170">
        <f>hist_var_sens!J170</f>
        <v>-7.4881093126037968E-3</v>
      </c>
      <c r="M170" s="47">
        <v>45106</v>
      </c>
      <c r="N170">
        <f>hist_var_sens!AD170</f>
        <v>-1.8522522219129729</v>
      </c>
      <c r="O170">
        <f>hist_var_sens!AE170</f>
        <v>0.37511045659598119</v>
      </c>
      <c r="P170">
        <f>hist_var_sens!AF170</f>
        <v>0.67403377868903436</v>
      </c>
      <c r="Q170">
        <f>hist_var_sens!AG170</f>
        <v>0.25408820847894198</v>
      </c>
      <c r="R170">
        <f>hist_var_sens!AH170</f>
        <v>-0.43529421203197805</v>
      </c>
      <c r="S170">
        <f>hist_var_sens!AI170</f>
        <v>-1.1122182498360389</v>
      </c>
      <c r="T170">
        <f>hist_var_sens!AJ170</f>
        <v>-1.6728485660389563</v>
      </c>
      <c r="U170">
        <f>hist_var_sens!AK170</f>
        <v>-2.0118559742859921</v>
      </c>
      <c r="V170">
        <f>hist_var_sens!AL170</f>
        <v>-2.2043734166279916</v>
      </c>
      <c r="W170">
        <f>hist_var_sens!AM170</f>
        <v>-2.3551443242310341</v>
      </c>
    </row>
    <row r="171" spans="1:23">
      <c r="A171" s="46">
        <v>45110</v>
      </c>
      <c r="B171">
        <f>hist_var_sens!G171</f>
        <v>-5.8713956714244731E-3</v>
      </c>
      <c r="C171">
        <f>hist_var_sens!H171</f>
        <v>-4.1096260420256936E-3</v>
      </c>
      <c r="D171">
        <f>hist_var_sens!I171</f>
        <v>7.2178583335393842E-3</v>
      </c>
      <c r="E171">
        <f>hist_var_sens!J171</f>
        <v>4.7336730608016353E-4</v>
      </c>
      <c r="M171" s="47">
        <v>45107</v>
      </c>
      <c r="N171">
        <f>hist_var_sens!AD171</f>
        <v>1.8487081405999666</v>
      </c>
      <c r="O171">
        <f>hist_var_sens!AE171</f>
        <v>4.2952110150090013</v>
      </c>
      <c r="P171">
        <f>hist_var_sens!AF171</f>
        <v>5.4076408831280069</v>
      </c>
      <c r="Q171">
        <f>hist_var_sens!AG171</f>
        <v>5.7945845685219988</v>
      </c>
      <c r="R171">
        <f>hist_var_sens!AH171</f>
        <v>5.2682083889740019</v>
      </c>
      <c r="S171">
        <f>hist_var_sens!AI171</f>
        <v>4.8897288299760282</v>
      </c>
      <c r="T171">
        <f>hist_var_sens!AJ171</f>
        <v>4.7030001037130091</v>
      </c>
      <c r="U171">
        <f>hist_var_sens!AK171</f>
        <v>4.4554586282720408</v>
      </c>
      <c r="V171">
        <f>hist_var_sens!AL171</f>
        <v>4.1469937004819792</v>
      </c>
      <c r="W171">
        <f>hist_var_sens!AM171</f>
        <v>3.8397027506740371</v>
      </c>
    </row>
    <row r="172" spans="1:23">
      <c r="A172" s="46">
        <v>45112</v>
      </c>
      <c r="B172">
        <f>hist_var_sens!G172</f>
        <v>2.5087076428282895E-3</v>
      </c>
      <c r="C172">
        <f>hist_var_sens!H172</f>
        <v>-2.7510308772638936E-2</v>
      </c>
      <c r="D172">
        <f>hist_var_sens!I172</f>
        <v>-2.4104214833272408E-2</v>
      </c>
      <c r="E172">
        <f>hist_var_sens!J172</f>
        <v>9.226719686879381E-3</v>
      </c>
      <c r="M172" s="47">
        <v>45110</v>
      </c>
      <c r="N172">
        <f>hist_var_sens!AD172</f>
        <v>-0.87667047472400617</v>
      </c>
      <c r="O172">
        <f>hist_var_sens!AE172</f>
        <v>1.2024879934129791</v>
      </c>
      <c r="P172">
        <f>hist_var_sens!AF172</f>
        <v>3.3316601316710215</v>
      </c>
      <c r="Q172">
        <f>hist_var_sens!AG172</f>
        <v>4.8556900284670022</v>
      </c>
      <c r="R172">
        <f>hist_var_sens!AH172</f>
        <v>6.3660185389730062</v>
      </c>
      <c r="S172">
        <f>hist_var_sens!AI172</f>
        <v>7.2342106604179888</v>
      </c>
      <c r="T172">
        <f>hist_var_sens!AJ172</f>
        <v>7.6067668749089936</v>
      </c>
      <c r="U172">
        <f>hist_var_sens!AK172</f>
        <v>7.8469798774279811</v>
      </c>
      <c r="V172">
        <f>hist_var_sens!AL172</f>
        <v>8.0165590696320432</v>
      </c>
      <c r="W172">
        <f>hist_var_sens!AM172</f>
        <v>8.0879118081749599</v>
      </c>
    </row>
    <row r="173" spans="1:23">
      <c r="A173" s="46">
        <v>45113</v>
      </c>
      <c r="B173">
        <f>hist_var_sens!G173</f>
        <v>-5.8912930284433784E-3</v>
      </c>
      <c r="C173">
        <f>hist_var_sens!H173</f>
        <v>8.8401447588528637E-3</v>
      </c>
      <c r="D173">
        <f>hist_var_sens!I173</f>
        <v>0</v>
      </c>
      <c r="E173">
        <f>hist_var_sens!J173</f>
        <v>-1.1867455978651353E-2</v>
      </c>
      <c r="M173" s="47">
        <v>45112</v>
      </c>
      <c r="N173">
        <f>hist_var_sens!AD173</f>
        <v>4.56637039061604</v>
      </c>
      <c r="O173">
        <f>hist_var_sens!AE173</f>
        <v>5.6558187555770525</v>
      </c>
      <c r="P173">
        <f>hist_var_sens!AF173</f>
        <v>8.1226276844850034</v>
      </c>
      <c r="Q173">
        <f>hist_var_sens!AG173</f>
        <v>9.8065369646540415</v>
      </c>
      <c r="R173">
        <f>hist_var_sens!AH173</f>
        <v>11.002086971185973</v>
      </c>
      <c r="S173">
        <f>hist_var_sens!AI173</f>
        <v>11.257271176337014</v>
      </c>
      <c r="T173">
        <f>hist_var_sens!AJ173</f>
        <v>10.898514455340985</v>
      </c>
      <c r="U173">
        <f>hist_var_sens!AK173</f>
        <v>10.450072281827996</v>
      </c>
      <c r="V173">
        <f>hist_var_sens!AL173</f>
        <v>10.027004211486945</v>
      </c>
      <c r="W173">
        <f>hist_var_sens!AM173</f>
        <v>9.6252076546210485</v>
      </c>
    </row>
    <row r="174" spans="1:23">
      <c r="A174" s="46">
        <v>45114</v>
      </c>
      <c r="B174">
        <f>hist_var_sens!G174</f>
        <v>-1.0855813064592712E-2</v>
      </c>
      <c r="C174">
        <f>hist_var_sens!H174</f>
        <v>4.5566156961971416E-3</v>
      </c>
      <c r="D174">
        <f>hist_var_sens!I174</f>
        <v>6.0079445253913288E-3</v>
      </c>
      <c r="E174">
        <f>hist_var_sens!J174</f>
        <v>-1.5983688430394105E-2</v>
      </c>
      <c r="M174" s="47">
        <v>45113</v>
      </c>
      <c r="N174">
        <f>hist_var_sens!AD174</f>
        <v>-3.2353258888210417</v>
      </c>
      <c r="O174">
        <f>hist_var_sens!AE174</f>
        <v>-5.1510408651430497</v>
      </c>
      <c r="P174">
        <f>hist_var_sens!AF174</f>
        <v>-4.4584973668740364</v>
      </c>
      <c r="Q174">
        <f>hist_var_sens!AG174</f>
        <v>-3.0928229728090226</v>
      </c>
      <c r="R174">
        <f>hist_var_sens!AH174</f>
        <v>-2.0082153482060132</v>
      </c>
      <c r="S174">
        <f>hist_var_sens!AI174</f>
        <v>-0.91519185155604366</v>
      </c>
      <c r="T174">
        <f>hist_var_sens!AJ174</f>
        <v>0.19761186763896099</v>
      </c>
      <c r="U174">
        <f>hist_var_sens!AK174</f>
        <v>0.99292035382399224</v>
      </c>
      <c r="V174">
        <f>hist_var_sens!AL174</f>
        <v>1.5217455935480351</v>
      </c>
      <c r="W174">
        <f>hist_var_sens!AM174</f>
        <v>1.9121526991319748</v>
      </c>
    </row>
    <row r="175" spans="1:23">
      <c r="A175" s="46">
        <v>45117</v>
      </c>
      <c r="B175">
        <f>hist_var_sens!G175</f>
        <v>-2.8100778768175294E-3</v>
      </c>
      <c r="C175">
        <f>hist_var_sens!H175</f>
        <v>1.2561103451015132E-2</v>
      </c>
      <c r="D175">
        <f>hist_var_sens!I175</f>
        <v>1.0617117439024382E-2</v>
      </c>
      <c r="E175">
        <f>hist_var_sens!J175</f>
        <v>1.9288067820959487E-3</v>
      </c>
      <c r="M175" s="47">
        <v>45114</v>
      </c>
      <c r="N175">
        <f>hist_var_sens!AD175</f>
        <v>-2.5537665971709504</v>
      </c>
      <c r="O175">
        <f>hist_var_sens!AE175</f>
        <v>-7.188782173980016</v>
      </c>
      <c r="P175">
        <f>hist_var_sens!AF175</f>
        <v>-9.1000234914020286</v>
      </c>
      <c r="Q175">
        <f>hist_var_sens!AG175</f>
        <v>-9.5781073377619599</v>
      </c>
      <c r="R175">
        <f>hist_var_sens!AH175</f>
        <v>-9.1825269801559806</v>
      </c>
      <c r="S175">
        <f>hist_var_sens!AI175</f>
        <v>-8.2530901483660042</v>
      </c>
      <c r="T175">
        <f>hist_var_sens!AJ175</f>
        <v>-7.1241721382639405</v>
      </c>
      <c r="U175">
        <f>hist_var_sens!AK175</f>
        <v>-6.0636029771359707</v>
      </c>
      <c r="V175">
        <f>hist_var_sens!AL175</f>
        <v>-5.13112958739001</v>
      </c>
      <c r="W175">
        <f>hist_var_sens!AM175</f>
        <v>-4.3359061796439944</v>
      </c>
    </row>
    <row r="176" spans="1:23">
      <c r="A176" s="46">
        <v>45118</v>
      </c>
      <c r="B176">
        <f>hist_var_sens!G176</f>
        <v>8.9856058053621179E-3</v>
      </c>
      <c r="C176">
        <f>hist_var_sens!H176</f>
        <v>1.1716052508452979E-2</v>
      </c>
      <c r="D176">
        <f>hist_var_sens!I176</f>
        <v>-6.5650175365983277E-4</v>
      </c>
      <c r="E176">
        <f>hist_var_sens!J176</f>
        <v>1.4226764929248681E-2</v>
      </c>
      <c r="M176" s="47">
        <v>45117</v>
      </c>
      <c r="N176">
        <f>hist_var_sens!AD176</f>
        <v>2.7186827481339577</v>
      </c>
      <c r="O176">
        <f>hist_var_sens!AE176</f>
        <v>2.3237032484450109</v>
      </c>
      <c r="P176">
        <f>hist_var_sens!AF176</f>
        <v>0.96880847710804907</v>
      </c>
      <c r="Q176">
        <f>hist_var_sens!AG176</f>
        <v>-0.45667719864000977</v>
      </c>
      <c r="R176">
        <f>hist_var_sens!AH176</f>
        <v>-1.5557299925239576</v>
      </c>
      <c r="S176">
        <f>hist_var_sens!AI176</f>
        <v>-2.381583923460953</v>
      </c>
      <c r="T176">
        <f>hist_var_sens!AJ176</f>
        <v>-3.027374506739053</v>
      </c>
      <c r="U176">
        <f>hist_var_sens!AK176</f>
        <v>-3.3152436354710186</v>
      </c>
      <c r="V176">
        <f>hist_var_sens!AL176</f>
        <v>-3.3701859715189881</v>
      </c>
      <c r="W176">
        <f>hist_var_sens!AM176</f>
        <v>-3.3605548910570215</v>
      </c>
    </row>
    <row r="177" spans="1:23">
      <c r="A177" s="46">
        <v>45119</v>
      </c>
      <c r="B177">
        <f>hist_var_sens!G177</f>
        <v>4.0575262941848766E-3</v>
      </c>
      <c r="C177">
        <f>hist_var_sens!H177</f>
        <v>1.0558594602330329E-2</v>
      </c>
      <c r="D177">
        <f>hist_var_sens!I177</f>
        <v>-1.9711363632838319E-3</v>
      </c>
      <c r="E177">
        <f>hist_var_sens!J177</f>
        <v>1.6192203236392588E-2</v>
      </c>
      <c r="M177" s="47">
        <v>45118</v>
      </c>
      <c r="N177">
        <f>hist_var_sens!AD177</f>
        <v>-7.9551261178480157</v>
      </c>
      <c r="O177">
        <f>hist_var_sens!AE177</f>
        <v>-14.445783357522959</v>
      </c>
      <c r="P177">
        <f>hist_var_sens!AF177</f>
        <v>-16.283798991391027</v>
      </c>
      <c r="Q177">
        <f>hist_var_sens!AG177</f>
        <v>-16.627561186414034</v>
      </c>
      <c r="R177">
        <f>hist_var_sens!AH177</f>
        <v>-15.798611183017035</v>
      </c>
      <c r="S177">
        <f>hist_var_sens!AI177</f>
        <v>-14.695026277376996</v>
      </c>
      <c r="T177">
        <f>hist_var_sens!AJ177</f>
        <v>-13.552475450614999</v>
      </c>
      <c r="U177">
        <f>hist_var_sens!AK177</f>
        <v>-12.510355081931031</v>
      </c>
      <c r="V177">
        <f>hist_var_sens!AL177</f>
        <v>-11.621618254507027</v>
      </c>
      <c r="W177">
        <f>hist_var_sens!AM177</f>
        <v>-10.915611473336986</v>
      </c>
    </row>
    <row r="178" spans="1:23">
      <c r="A178" s="46">
        <v>45120</v>
      </c>
      <c r="B178">
        <f>hist_var_sens!G178</f>
        <v>7.8725747891983389E-4</v>
      </c>
      <c r="C178">
        <f>hist_var_sens!H178</f>
        <v>-1.8874339484957425E-2</v>
      </c>
      <c r="D178">
        <f>hist_var_sens!I178</f>
        <v>-1.3824867973724064E-2</v>
      </c>
      <c r="E178">
        <f>hist_var_sens!J178</f>
        <v>7.5293345053879523E-3</v>
      </c>
      <c r="M178" s="47">
        <v>45119</v>
      </c>
      <c r="N178">
        <f>hist_var_sens!AD178</f>
        <v>-6.2300235771369641</v>
      </c>
      <c r="O178">
        <f>hist_var_sens!AE178</f>
        <v>-13.521946399942046</v>
      </c>
      <c r="P178">
        <f>hist_var_sens!AF178</f>
        <v>-15.230783099223002</v>
      </c>
      <c r="Q178">
        <f>hist_var_sens!AG178</f>
        <v>-13.902653665451014</v>
      </c>
      <c r="R178">
        <f>hist_var_sens!AH178</f>
        <v>-12.504193490315979</v>
      </c>
      <c r="S178">
        <f>hist_var_sens!AI178</f>
        <v>-11.867332503649047</v>
      </c>
      <c r="T178">
        <f>hist_var_sens!AJ178</f>
        <v>-11.522894851947948</v>
      </c>
      <c r="U178">
        <f>hist_var_sens!AK178</f>
        <v>-11.088606203893958</v>
      </c>
      <c r="V178">
        <f>hist_var_sens!AL178</f>
        <v>-10.538406662757987</v>
      </c>
      <c r="W178">
        <f>hist_var_sens!AM178</f>
        <v>-9.9373922683249774</v>
      </c>
    </row>
    <row r="179" spans="1:23">
      <c r="A179" s="46">
        <v>45121</v>
      </c>
      <c r="B179">
        <f>hist_var_sens!G179</f>
        <v>1.7305487420269827E-2</v>
      </c>
      <c r="C179">
        <f>hist_var_sens!H179</f>
        <v>9.9622123341618352E-3</v>
      </c>
      <c r="D179">
        <f>hist_var_sens!I179</f>
        <v>-5.9412535518032161E-2</v>
      </c>
      <c r="E179">
        <f>hist_var_sens!J179</f>
        <v>1.4193073541262091E-3</v>
      </c>
      <c r="M179" s="47">
        <v>45120</v>
      </c>
      <c r="N179">
        <f>hist_var_sens!AD179</f>
        <v>5.9384917519270104</v>
      </c>
      <c r="O179">
        <f>hist_var_sens!AE179</f>
        <v>12.35750039300404</v>
      </c>
      <c r="P179">
        <f>hist_var_sens!AF179</f>
        <v>12.993352376168</v>
      </c>
      <c r="Q179">
        <f>hist_var_sens!AG179</f>
        <v>11.240960999678029</v>
      </c>
      <c r="R179">
        <f>hist_var_sens!AH179</f>
        <v>9.5520842039530098</v>
      </c>
      <c r="S179">
        <f>hist_var_sens!AI179</f>
        <v>8.2932621564200257</v>
      </c>
      <c r="T179">
        <f>hist_var_sens!AJ179</f>
        <v>7.3105771980999652</v>
      </c>
      <c r="U179">
        <f>hist_var_sens!AK179</f>
        <v>6.502658655975976</v>
      </c>
      <c r="V179">
        <f>hist_var_sens!AL179</f>
        <v>5.8465840083039842</v>
      </c>
      <c r="W179">
        <f>hist_var_sens!AM179</f>
        <v>5.3472470435299986</v>
      </c>
    </row>
    <row r="180" spans="1:23">
      <c r="A180" s="46">
        <v>45124</v>
      </c>
      <c r="B180">
        <f>hist_var_sens!G180</f>
        <v>-1.3402479734074824E-3</v>
      </c>
      <c r="C180">
        <f>hist_var_sens!H180</f>
        <v>4.4217736108911554E-2</v>
      </c>
      <c r="D180">
        <f>hist_var_sens!I180</f>
        <v>5.6777473442870541E-3</v>
      </c>
      <c r="E180">
        <f>hist_var_sens!J180</f>
        <v>3.979977958282177E-2</v>
      </c>
      <c r="M180" s="47">
        <v>45121</v>
      </c>
      <c r="N180">
        <f>hist_var_sens!AD180</f>
        <v>-1.3143812786380049</v>
      </c>
      <c r="O180">
        <f>hist_var_sens!AE180</f>
        <v>-2.2240770928180082</v>
      </c>
      <c r="P180">
        <f>hist_var_sens!AF180</f>
        <v>-3.0137092839879753</v>
      </c>
      <c r="Q180">
        <f>hist_var_sens!AG180</f>
        <v>-3.5227529905779846</v>
      </c>
      <c r="R180">
        <f>hist_var_sens!AH180</f>
        <v>-3.5517376031260484</v>
      </c>
      <c r="S180">
        <f>hist_var_sens!AI180</f>
        <v>-3.3900245081779774</v>
      </c>
      <c r="T180">
        <f>hist_var_sens!AJ180</f>
        <v>-3.1735504694319765</v>
      </c>
      <c r="U180">
        <f>hist_var_sens!AK180</f>
        <v>-2.8829581713379904</v>
      </c>
      <c r="V180">
        <f>hist_var_sens!AL180</f>
        <v>-2.581577137967944</v>
      </c>
      <c r="W180">
        <f>hist_var_sens!AM180</f>
        <v>-2.3392190407080236</v>
      </c>
    </row>
    <row r="181" spans="1:23">
      <c r="A181" s="46">
        <v>45125</v>
      </c>
      <c r="B181">
        <f>hist_var_sens!G181</f>
        <v>7.0717647697331465E-3</v>
      </c>
      <c r="C181">
        <f>hist_var_sens!H181</f>
        <v>2.7035806613708413E-2</v>
      </c>
      <c r="D181">
        <f>hist_var_sens!I181</f>
        <v>-4.9400081320345457E-3</v>
      </c>
      <c r="E181">
        <f>hist_var_sens!J181</f>
        <v>-1.2267337519796695E-2</v>
      </c>
      <c r="M181" s="47">
        <v>45124</v>
      </c>
      <c r="N181">
        <f>hist_var_sens!AD181</f>
        <v>1.1855282339470059</v>
      </c>
      <c r="O181">
        <f>hist_var_sens!AE181</f>
        <v>1.4335964170630184</v>
      </c>
      <c r="P181">
        <f>hist_var_sens!AF181</f>
        <v>0.56758356281501332</v>
      </c>
      <c r="Q181">
        <f>hist_var_sens!AG181</f>
        <v>-0.21599348313798561</v>
      </c>
      <c r="R181">
        <f>hist_var_sens!AH181</f>
        <v>-0.66884126454100357</v>
      </c>
      <c r="S181">
        <f>hist_var_sens!AI181</f>
        <v>-0.81538208666805112</v>
      </c>
      <c r="T181">
        <f>hist_var_sens!AJ181</f>
        <v>-0.9035090285220565</v>
      </c>
      <c r="U181">
        <f>hist_var_sens!AK181</f>
        <v>-1.0614387468320385</v>
      </c>
      <c r="V181">
        <f>hist_var_sens!AL181</f>
        <v>-1.2766390505630083</v>
      </c>
      <c r="W181">
        <f>hist_var_sens!AM181</f>
        <v>-1.5069976340739699</v>
      </c>
    </row>
    <row r="182" spans="1:23">
      <c r="A182" s="46">
        <v>45126</v>
      </c>
      <c r="B182">
        <f>hist_var_sens!G182</f>
        <v>-1.0097380428452207E-2</v>
      </c>
      <c r="C182">
        <f>hist_var_sens!H182</f>
        <v>5.074524309079953E-3</v>
      </c>
      <c r="D182">
        <f>hist_var_sens!I182</f>
        <v>-4.9645329652546755E-3</v>
      </c>
      <c r="E182">
        <f>hist_var_sens!J182</f>
        <v>-2.3121539698709004E-2</v>
      </c>
      <c r="M182" s="47">
        <v>45125</v>
      </c>
      <c r="N182">
        <f>hist_var_sens!AD182</f>
        <v>0.18780478462099293</v>
      </c>
      <c r="O182">
        <f>hist_var_sens!AE182</f>
        <v>0.10053625723795145</v>
      </c>
      <c r="P182">
        <f>hist_var_sens!AF182</f>
        <v>-1.066308529881002</v>
      </c>
      <c r="Q182">
        <f>hist_var_sens!AG182</f>
        <v>-1.6249699451090227</v>
      </c>
      <c r="R182">
        <f>hist_var_sens!AH182</f>
        <v>-2.2659285258280066</v>
      </c>
      <c r="S182">
        <f>hist_var_sens!AI182</f>
        <v>-2.7514033717689763</v>
      </c>
      <c r="T182">
        <f>hist_var_sens!AJ182</f>
        <v>-3.0774936123519754</v>
      </c>
      <c r="U182">
        <f>hist_var_sens!AK182</f>
        <v>-3.3972700685289818</v>
      </c>
      <c r="V182">
        <f>hist_var_sens!AL182</f>
        <v>-3.7016202437169938</v>
      </c>
      <c r="W182">
        <f>hist_var_sens!AM182</f>
        <v>-3.9461737612739993</v>
      </c>
    </row>
    <row r="183" spans="1:23">
      <c r="A183" s="46">
        <v>45127</v>
      </c>
      <c r="B183">
        <f>hist_var_sens!G183</f>
        <v>-6.1616466210685505E-3</v>
      </c>
      <c r="C183">
        <f>hist_var_sens!H183</f>
        <v>9.151151671568547E-3</v>
      </c>
      <c r="D183">
        <f>hist_var_sens!I183</f>
        <v>-7.1274809492108959E-3</v>
      </c>
      <c r="E183">
        <f>hist_var_sens!J183</f>
        <v>-8.9370786113847078E-3</v>
      </c>
      <c r="M183" s="47">
        <v>45126</v>
      </c>
      <c r="N183">
        <f>hist_var_sens!AD183</f>
        <v>3.804488519680016</v>
      </c>
      <c r="O183">
        <f>hist_var_sens!AE183</f>
        <v>7.7123021439550605</v>
      </c>
      <c r="P183">
        <f>hist_var_sens!AF183</f>
        <v>10.553924245279012</v>
      </c>
      <c r="Q183">
        <f>hist_var_sens!AG183</f>
        <v>11.905694033957984</v>
      </c>
      <c r="R183">
        <f>hist_var_sens!AH183</f>
        <v>12.524881091857051</v>
      </c>
      <c r="S183">
        <f>hist_var_sens!AI183</f>
        <v>12.461979595482022</v>
      </c>
      <c r="T183">
        <f>hist_var_sens!AJ183</f>
        <v>12.077483947985982</v>
      </c>
      <c r="U183">
        <f>hist_var_sens!AK183</f>
        <v>11.677445493403008</v>
      </c>
      <c r="V183">
        <f>hist_var_sens!AL183</f>
        <v>11.296438835186953</v>
      </c>
      <c r="W183">
        <f>hist_var_sens!AM183</f>
        <v>10.905929318450955</v>
      </c>
    </row>
    <row r="184" spans="1:23">
      <c r="A184" s="46">
        <v>45128</v>
      </c>
      <c r="B184">
        <f>hist_var_sens!G184</f>
        <v>4.2199594379292993E-3</v>
      </c>
      <c r="C184">
        <f>hist_var_sens!H184</f>
        <v>2.0950579621759502E-2</v>
      </c>
      <c r="D184">
        <f>hist_var_sens!I184</f>
        <v>1.3062302321527941E-2</v>
      </c>
      <c r="E184">
        <f>hist_var_sens!J184</f>
        <v>3.897904186304757E-3</v>
      </c>
      <c r="M184" s="47">
        <v>45127</v>
      </c>
      <c r="N184">
        <f>hist_var_sens!AD184</f>
        <v>7.8575126173999199E-2</v>
      </c>
      <c r="O184">
        <f>hist_var_sens!AE184</f>
        <v>1.0600557062119542</v>
      </c>
      <c r="P184">
        <f>hist_var_sens!AF184</f>
        <v>0.93114743157596269</v>
      </c>
      <c r="Q184">
        <f>hist_var_sens!AG184</f>
        <v>0.54709890174302334</v>
      </c>
      <c r="R184">
        <f>hist_var_sens!AH184</f>
        <v>1.5005617498980994E-2</v>
      </c>
      <c r="S184">
        <f>hist_var_sens!AI184</f>
        <v>-0.46249192529899952</v>
      </c>
      <c r="T184">
        <f>hist_var_sens!AJ184</f>
        <v>-0.77631278901195422</v>
      </c>
      <c r="U184">
        <f>hist_var_sens!AK184</f>
        <v>-0.90075382751499122</v>
      </c>
      <c r="V184">
        <f>hist_var_sens!AL184</f>
        <v>-0.89720895857195448</v>
      </c>
      <c r="W184">
        <f>hist_var_sens!AM184</f>
        <v>-0.83142082390200156</v>
      </c>
    </row>
    <row r="185" spans="1:23">
      <c r="A185" s="46">
        <v>45131</v>
      </c>
      <c r="B185">
        <f>hist_var_sens!G185</f>
        <v>4.51361450290233E-3</v>
      </c>
      <c r="C185">
        <f>hist_var_sens!H185</f>
        <v>-1.5313892776975369E-2</v>
      </c>
      <c r="D185">
        <f>hist_var_sens!I185</f>
        <v>-2.7220644755766799E-2</v>
      </c>
      <c r="E185">
        <f>hist_var_sens!J185</f>
        <v>1.7009159848909494E-2</v>
      </c>
      <c r="M185" s="47">
        <v>45128</v>
      </c>
      <c r="N185">
        <f>hist_var_sens!AD185</f>
        <v>2.0048982926399588</v>
      </c>
      <c r="O185">
        <f>hist_var_sens!AE185</f>
        <v>3.5072053995199859</v>
      </c>
      <c r="P185">
        <f>hist_var_sens!AF185</f>
        <v>4.0784654069830202</v>
      </c>
      <c r="Q185">
        <f>hist_var_sens!AG185</f>
        <v>3.7495719048349918</v>
      </c>
      <c r="R185">
        <f>hist_var_sens!AH185</f>
        <v>3.3289815541649723</v>
      </c>
      <c r="S185">
        <f>hist_var_sens!AI185</f>
        <v>3.1444679150390007</v>
      </c>
      <c r="T185">
        <f>hist_var_sens!AJ185</f>
        <v>3.0044640252530064</v>
      </c>
      <c r="U185">
        <f>hist_var_sens!AK185</f>
        <v>2.7128477095970243</v>
      </c>
      <c r="V185">
        <f>hist_var_sens!AL185</f>
        <v>2.3687130311169509</v>
      </c>
      <c r="W185">
        <f>hist_var_sens!AM185</f>
        <v>2.1125041635960269</v>
      </c>
    </row>
    <row r="186" spans="1:23">
      <c r="A186" s="46">
        <v>45132</v>
      </c>
      <c r="B186">
        <f>hist_var_sens!G186</f>
        <v>4.5450811438152439E-3</v>
      </c>
      <c r="C186">
        <f>hist_var_sens!H186</f>
        <v>8.0870434567306138E-3</v>
      </c>
      <c r="D186">
        <f>hist_var_sens!I186</f>
        <v>6.627451930613093E-3</v>
      </c>
      <c r="E186">
        <f>hist_var_sens!J186</f>
        <v>-3.7637489321953432E-2</v>
      </c>
      <c r="M186" s="47">
        <v>45131</v>
      </c>
      <c r="N186">
        <f>hist_var_sens!AD186</f>
        <v>1.9886381312789885</v>
      </c>
      <c r="O186">
        <f>hist_var_sens!AE186</f>
        <v>3.8732934474140084</v>
      </c>
      <c r="P186">
        <f>hist_var_sens!AF186</f>
        <v>5.3091466589839929</v>
      </c>
      <c r="Q186">
        <f>hist_var_sens!AG186</f>
        <v>5.7575442231670024</v>
      </c>
      <c r="R186">
        <f>hist_var_sens!AH186</f>
        <v>6.1010459289750214</v>
      </c>
      <c r="S186">
        <f>hist_var_sens!AI186</f>
        <v>5.9406139211709563</v>
      </c>
      <c r="T186">
        <f>hist_var_sens!AJ186</f>
        <v>5.5650091519919567</v>
      </c>
      <c r="U186">
        <f>hist_var_sens!AK186</f>
        <v>5.3828464416299378</v>
      </c>
      <c r="V186">
        <f>hist_var_sens!AL186</f>
        <v>5.3423860078650325</v>
      </c>
      <c r="W186">
        <f>hist_var_sens!AM186</f>
        <v>5.3094607999849828</v>
      </c>
    </row>
    <row r="187" spans="1:23">
      <c r="A187" s="46">
        <v>45133</v>
      </c>
      <c r="B187">
        <f>hist_var_sens!G187</f>
        <v>-6.5810483127101138E-3</v>
      </c>
      <c r="C187">
        <f>hist_var_sens!H187</f>
        <v>-1.419305411124816E-2</v>
      </c>
      <c r="D187">
        <f>hist_var_sens!I187</f>
        <v>4.3891129375266402E-3</v>
      </c>
      <c r="E187">
        <f>hist_var_sens!J187</f>
        <v>-2.0872246841850628E-2</v>
      </c>
      <c r="M187" s="47">
        <v>45132</v>
      </c>
      <c r="N187">
        <f>hist_var_sens!AD187</f>
        <v>-2.1682534402060054</v>
      </c>
      <c r="O187">
        <f>hist_var_sens!AE187</f>
        <v>-5.8782947377819532</v>
      </c>
      <c r="P187">
        <f>hist_var_sens!AF187</f>
        <v>-8.2199093176340412</v>
      </c>
      <c r="Q187">
        <f>hist_var_sens!AG187</f>
        <v>-8.7607583337889761</v>
      </c>
      <c r="R187">
        <f>hist_var_sens!AH187</f>
        <v>-8.6589976224779601</v>
      </c>
      <c r="S187">
        <f>hist_var_sens!AI187</f>
        <v>-7.9779926228409899</v>
      </c>
      <c r="T187">
        <f>hist_var_sens!AJ187</f>
        <v>-7.0888272013840128</v>
      </c>
      <c r="U187">
        <f>hist_var_sens!AK187</f>
        <v>-6.4025838468969445</v>
      </c>
      <c r="V187">
        <f>hist_var_sens!AL187</f>
        <v>-5.8941935719730028</v>
      </c>
      <c r="W187">
        <f>hist_var_sens!AM187</f>
        <v>-5.4592307269230034</v>
      </c>
    </row>
    <row r="188" spans="1:23">
      <c r="A188" s="46">
        <v>45134</v>
      </c>
      <c r="B188">
        <f>hist_var_sens!G188</f>
        <v>1.350798881228088E-2</v>
      </c>
      <c r="C188">
        <f>hist_var_sens!H188</f>
        <v>-1.5650361314757388E-3</v>
      </c>
      <c r="D188">
        <f>hist_var_sens!I188</f>
        <v>-3.4231608805875502E-2</v>
      </c>
      <c r="E188">
        <f>hist_var_sens!J188</f>
        <v>2.3131360635868736E-2</v>
      </c>
      <c r="M188" s="47">
        <v>45133</v>
      </c>
      <c r="N188">
        <f>hist_var_sens!AD188</f>
        <v>4.1985850554820265</v>
      </c>
      <c r="O188">
        <f>hist_var_sens!AE188</f>
        <v>10.888193557373956</v>
      </c>
      <c r="P188">
        <f>hist_var_sens!AF188</f>
        <v>13.653897665629049</v>
      </c>
      <c r="Q188">
        <f>hist_var_sens!AG188</f>
        <v>15.034928122403951</v>
      </c>
      <c r="R188">
        <f>hist_var_sens!AH188</f>
        <v>15.281991581007</v>
      </c>
      <c r="S188">
        <f>hist_var_sens!AI188</f>
        <v>15.271451588245998</v>
      </c>
      <c r="T188">
        <f>hist_var_sens!AJ188</f>
        <v>15.170093638470009</v>
      </c>
      <c r="U188">
        <f>hist_var_sens!AK188</f>
        <v>14.905374535203949</v>
      </c>
      <c r="V188">
        <f>hist_var_sens!AL188</f>
        <v>14.549912653600977</v>
      </c>
      <c r="W188">
        <f>hist_var_sens!AM188</f>
        <v>14.191099460490047</v>
      </c>
    </row>
    <row r="189" spans="1:23">
      <c r="A189" s="46">
        <v>45135</v>
      </c>
      <c r="B189">
        <f>hist_var_sens!G189</f>
        <v>3.1659690580485567E-3</v>
      </c>
      <c r="C189">
        <f>hist_var_sens!H189</f>
        <v>3.1348193103517552E-3</v>
      </c>
      <c r="D189">
        <f>hist_var_sens!I189</f>
        <v>-3.7707128992586769E-3</v>
      </c>
      <c r="E189">
        <f>hist_var_sens!J189</f>
        <v>-7.2405305924680974E-3</v>
      </c>
      <c r="M189" s="47">
        <v>45134</v>
      </c>
      <c r="N189">
        <f>hist_var_sens!AD189</f>
        <v>-2.2916136341349924</v>
      </c>
      <c r="O189">
        <f>hist_var_sens!AE189</f>
        <v>-3.6025471439789931</v>
      </c>
      <c r="P189">
        <f>hist_var_sens!AF189</f>
        <v>-4.6795493388369911</v>
      </c>
      <c r="Q189">
        <f>hist_var_sens!AG189</f>
        <v>-5.0420550870449583</v>
      </c>
      <c r="R189">
        <f>hist_var_sens!AH189</f>
        <v>-4.9957864525380229</v>
      </c>
      <c r="S189">
        <f>hist_var_sens!AI189</f>
        <v>-4.6231852581749697</v>
      </c>
      <c r="T189">
        <f>hist_var_sens!AJ189</f>
        <v>-4.1608166459229654</v>
      </c>
      <c r="U189">
        <f>hist_var_sens!AK189</f>
        <v>-3.7949593090509657</v>
      </c>
      <c r="V189">
        <f>hist_var_sens!AL189</f>
        <v>-3.5209933445400079</v>
      </c>
      <c r="W189">
        <f>hist_var_sens!AM189</f>
        <v>-3.2998991288870489</v>
      </c>
    </row>
    <row r="190" spans="1:23">
      <c r="A190" s="46">
        <v>45138</v>
      </c>
      <c r="B190">
        <f>hist_var_sens!G190</f>
        <v>-4.2759183960571212E-3</v>
      </c>
      <c r="C190">
        <f>hist_var_sens!H190</f>
        <v>-1.1874985488775636E-2</v>
      </c>
      <c r="D190">
        <f>hist_var_sens!I190</f>
        <v>1.5897059971085259E-2</v>
      </c>
      <c r="E190">
        <f>hist_var_sens!J190</f>
        <v>1.2502357365284933E-3</v>
      </c>
      <c r="M190" s="47">
        <v>45135</v>
      </c>
      <c r="N190">
        <f>hist_var_sens!AD190</f>
        <v>-1.4803191277310002</v>
      </c>
      <c r="O190">
        <f>hist_var_sens!AE190</f>
        <v>-3.0358035532700169</v>
      </c>
      <c r="P190">
        <f>hist_var_sens!AF190</f>
        <v>-3.219035058024053</v>
      </c>
      <c r="Q190">
        <f>hist_var_sens!AG190</f>
        <v>-3.0472278041029921</v>
      </c>
      <c r="R190">
        <f>hist_var_sens!AH190</f>
        <v>-2.3681200490500292</v>
      </c>
      <c r="S190">
        <f>hist_var_sens!AI190</f>
        <v>-1.896095375749987</v>
      </c>
      <c r="T190">
        <f>hist_var_sens!AJ190</f>
        <v>-1.7375497084900355</v>
      </c>
      <c r="U190">
        <f>hist_var_sens!AK190</f>
        <v>-1.7248153005409994</v>
      </c>
      <c r="V190">
        <f>hist_var_sens!AL190</f>
        <v>-1.7475155827869489</v>
      </c>
      <c r="W190">
        <f>hist_var_sens!AM190</f>
        <v>-1.7359136789379948</v>
      </c>
    </row>
    <row r="191" spans="1:23">
      <c r="A191" s="46">
        <v>45139</v>
      </c>
      <c r="B191">
        <f>hist_var_sens!G191</f>
        <v>-1.5489926658546205E-2</v>
      </c>
      <c r="C191">
        <f>hist_var_sens!H191</f>
        <v>-1.3598968626992503E-2</v>
      </c>
      <c r="D191">
        <f>hist_var_sens!I191</f>
        <v>-2.8315960672201101E-2</v>
      </c>
      <c r="E191">
        <f>hist_var_sens!J191</f>
        <v>-2.6282871240962957E-2</v>
      </c>
      <c r="M191" s="47">
        <v>45138</v>
      </c>
      <c r="N191">
        <f>hist_var_sens!AD191</f>
        <v>0.52816481876702404</v>
      </c>
      <c r="O191">
        <f>hist_var_sens!AE191</f>
        <v>2.6438349430470129</v>
      </c>
      <c r="P191">
        <f>hist_var_sens!AF191</f>
        <v>4.4763429457110595</v>
      </c>
      <c r="Q191">
        <f>hist_var_sens!AG191</f>
        <v>5.7676088999819575</v>
      </c>
      <c r="R191">
        <f>hist_var_sens!AH191</f>
        <v>6.2725957547159901</v>
      </c>
      <c r="S191">
        <f>hist_var_sens!AI191</f>
        <v>6.635943512685941</v>
      </c>
      <c r="T191">
        <f>hist_var_sens!AJ191</f>
        <v>7.0811630318050325</v>
      </c>
      <c r="U191">
        <f>hist_var_sens!AK191</f>
        <v>7.4934285550549982</v>
      </c>
      <c r="V191">
        <f>hist_var_sens!AL191</f>
        <v>7.8186831521849518</v>
      </c>
      <c r="W191">
        <f>hist_var_sens!AM191</f>
        <v>8.0245683437220325</v>
      </c>
    </row>
    <row r="192" spans="1:23">
      <c r="A192" s="46">
        <v>45140</v>
      </c>
      <c r="B192">
        <f>hist_var_sens!G192</f>
        <v>-7.3216908162935246E-3</v>
      </c>
      <c r="C192">
        <f>hist_var_sens!H192</f>
        <v>7.0534704823379535E-3</v>
      </c>
      <c r="D192">
        <f>hist_var_sens!I192</f>
        <v>4.6012416864908978E-3</v>
      </c>
      <c r="E192">
        <f>hist_var_sens!J192</f>
        <v>-2.5649485118200976E-3</v>
      </c>
      <c r="M192" s="47">
        <v>45139</v>
      </c>
      <c r="N192">
        <f>hist_var_sens!AD192</f>
        <v>-2.3503506505589966</v>
      </c>
      <c r="O192">
        <f>hist_var_sens!AE192</f>
        <v>-4.7021562559380197</v>
      </c>
      <c r="P192">
        <f>hist_var_sens!AF192</f>
        <v>-4.4837665184720157</v>
      </c>
      <c r="Q192">
        <f>hist_var_sens!AG192</f>
        <v>-3.2070735545029763</v>
      </c>
      <c r="R192">
        <f>hist_var_sens!AH192</f>
        <v>-1.7970571899439403</v>
      </c>
      <c r="S192">
        <f>hist_var_sens!AI192</f>
        <v>-0.70769792329998527</v>
      </c>
      <c r="T192">
        <f>hist_var_sens!AJ192</f>
        <v>9.6593270723019375E-2</v>
      </c>
      <c r="U192">
        <f>hist_var_sens!AK192</f>
        <v>0.75009610230200585</v>
      </c>
      <c r="V192">
        <f>hist_var_sens!AL192</f>
        <v>1.3095771681230495</v>
      </c>
      <c r="W192">
        <f>hist_var_sens!AM192</f>
        <v>1.7975609788140057</v>
      </c>
    </row>
    <row r="193" spans="1:23">
      <c r="A193" s="46">
        <v>45141</v>
      </c>
      <c r="B193">
        <f>hist_var_sens!G193</f>
        <v>-4.8020006298773232E-2</v>
      </c>
      <c r="C193">
        <f>hist_var_sens!H193</f>
        <v>-3.502066108013957E-3</v>
      </c>
      <c r="D193">
        <f>hist_var_sens!I193</f>
        <v>-1.6030469016132587E-2</v>
      </c>
      <c r="E193">
        <f>hist_var_sens!J193</f>
        <v>3.4286940897558793E-3</v>
      </c>
      <c r="M193" s="47">
        <v>45140</v>
      </c>
      <c r="N193">
        <f>hist_var_sens!AD193</f>
        <v>0.79338361056793816</v>
      </c>
      <c r="O193">
        <f>hist_var_sens!AE193</f>
        <v>1.3759455049120599</v>
      </c>
      <c r="P193">
        <f>hist_var_sens!AF193</f>
        <v>3.7438772911179559</v>
      </c>
      <c r="Q193">
        <f>hist_var_sens!AG193</f>
        <v>5.7798591963649502</v>
      </c>
      <c r="R193">
        <f>hist_var_sens!AH193</f>
        <v>6.9165976884259797</v>
      </c>
      <c r="S193">
        <f>hist_var_sens!AI193</f>
        <v>8.1002781988770423</v>
      </c>
      <c r="T193">
        <f>hist_var_sens!AJ193</f>
        <v>9.2983495059809762</v>
      </c>
      <c r="U193">
        <f>hist_var_sens!AK193</f>
        <v>10.278715688828989</v>
      </c>
      <c r="V193">
        <f>hist_var_sens!AL193</f>
        <v>11.051309807180997</v>
      </c>
      <c r="W193">
        <f>hist_var_sens!AM193</f>
        <v>11.663037840288979</v>
      </c>
    </row>
    <row r="194" spans="1:23">
      <c r="A194" s="46">
        <v>45142</v>
      </c>
      <c r="B194">
        <f>hist_var_sens!G194</f>
        <v>-1.7253816463797755E-2</v>
      </c>
      <c r="C194">
        <f>hist_var_sens!H194</f>
        <v>1.8530351645190013E-2</v>
      </c>
      <c r="D194">
        <f>hist_var_sens!I194</f>
        <v>3.8788698386293952E-3</v>
      </c>
      <c r="E194">
        <f>hist_var_sens!J194</f>
        <v>7.1083504806894737E-3</v>
      </c>
      <c r="M194" s="47">
        <v>45141</v>
      </c>
      <c r="N194">
        <f>hist_var_sens!AD194</f>
        <v>-4.1336800481620024</v>
      </c>
      <c r="O194">
        <f>hist_var_sens!AE194</f>
        <v>-8.627988540315032</v>
      </c>
      <c r="P194">
        <f>hist_var_sens!AF194</f>
        <v>-11.00450169024797</v>
      </c>
      <c r="Q194">
        <f>hist_var_sens!AG194</f>
        <v>-12.318372722991967</v>
      </c>
      <c r="R194">
        <f>hist_var_sens!AH194</f>
        <v>-12.511312323418982</v>
      </c>
      <c r="S194">
        <f>hist_var_sens!AI194</f>
        <v>-12.876201058990011</v>
      </c>
      <c r="T194">
        <f>hist_var_sens!AJ194</f>
        <v>-13.14982345506699</v>
      </c>
      <c r="U194">
        <f>hist_var_sens!AK194</f>
        <v>-12.916964533305</v>
      </c>
      <c r="V194">
        <f>hist_var_sens!AL194</f>
        <v>-12.425390285212002</v>
      </c>
      <c r="W194">
        <f>hist_var_sens!AM194</f>
        <v>-11.992449171411984</v>
      </c>
    </row>
    <row r="195" spans="1:23">
      <c r="A195" s="46">
        <v>45145</v>
      </c>
      <c r="B195">
        <f>hist_var_sens!G195</f>
        <v>5.3116905748193943E-3</v>
      </c>
      <c r="C195">
        <f>hist_var_sens!H195</f>
        <v>-1.9134238269739035E-2</v>
      </c>
      <c r="D195">
        <f>hist_var_sens!I195</f>
        <v>-4.6367215981376608E-3</v>
      </c>
      <c r="E195">
        <f>hist_var_sens!J195</f>
        <v>-1.229892260056642E-2</v>
      </c>
      <c r="M195" s="47">
        <v>45142</v>
      </c>
      <c r="N195">
        <f>hist_var_sens!AD195</f>
        <v>-1.0017695532449356</v>
      </c>
      <c r="O195">
        <f>hist_var_sens!AE195</f>
        <v>-3.4902906898889863</v>
      </c>
      <c r="P195">
        <f>hist_var_sens!AF195</f>
        <v>-3.4465516492840353</v>
      </c>
      <c r="Q195">
        <f>hist_var_sens!AG195</f>
        <v>-2.9012776648090073</v>
      </c>
      <c r="R195">
        <f>hist_var_sens!AH195</f>
        <v>-2.2342631653490126</v>
      </c>
      <c r="S195">
        <f>hist_var_sens!AI195</f>
        <v>-1.4745675332469843</v>
      </c>
      <c r="T195">
        <f>hist_var_sens!AJ195</f>
        <v>-0.76048257724802004</v>
      </c>
      <c r="U195">
        <f>hist_var_sens!AK195</f>
        <v>-0.1816432369949883</v>
      </c>
      <c r="V195">
        <f>hist_var_sens!AL195</f>
        <v>0.28655576983900588</v>
      </c>
      <c r="W195">
        <f>hist_var_sens!AM195</f>
        <v>0.68016534036798026</v>
      </c>
    </row>
    <row r="196" spans="1:23">
      <c r="A196" s="46">
        <v>45146</v>
      </c>
      <c r="B196">
        <f>hist_var_sens!G196</f>
        <v>-8.9543159211091794E-3</v>
      </c>
      <c r="C196">
        <f>hist_var_sens!H196</f>
        <v>-1.311157824994813E-2</v>
      </c>
      <c r="D196">
        <f>hist_var_sens!I196</f>
        <v>-1.1646038889623123E-2</v>
      </c>
      <c r="E196">
        <f>hist_var_sens!J196</f>
        <v>-1.1715871724594096E-2</v>
      </c>
      <c r="M196" s="47">
        <v>45145</v>
      </c>
      <c r="N196">
        <f>hist_var_sens!AD196</f>
        <v>0.24683447732695707</v>
      </c>
      <c r="O196">
        <f>hist_var_sens!AE196</f>
        <v>-0.63315235117503144</v>
      </c>
      <c r="P196">
        <f>hist_var_sens!AF196</f>
        <v>-1.7795988360719965</v>
      </c>
      <c r="Q196">
        <f>hist_var_sens!AG196</f>
        <v>-2.8086562343290074</v>
      </c>
      <c r="R196">
        <f>hist_var_sens!AH196</f>
        <v>-3.7220124450969978</v>
      </c>
      <c r="S196">
        <f>hist_var_sens!AI196</f>
        <v>-4.3308643145250487</v>
      </c>
      <c r="T196">
        <f>hist_var_sens!AJ196</f>
        <v>-4.7606043779230278</v>
      </c>
      <c r="U196">
        <f>hist_var_sens!AK196</f>
        <v>-5.1279627709679971</v>
      </c>
      <c r="V196">
        <f>hist_var_sens!AL196</f>
        <v>-5.424404066626046</v>
      </c>
      <c r="W196">
        <f>hist_var_sens!AM196</f>
        <v>-5.6184404486089861</v>
      </c>
    </row>
    <row r="197" spans="1:23">
      <c r="A197" s="46">
        <v>45147</v>
      </c>
      <c r="B197">
        <f>hist_var_sens!G197</f>
        <v>-1.2346223646760857E-3</v>
      </c>
      <c r="C197">
        <f>hist_var_sens!H197</f>
        <v>2.5923649613539546E-3</v>
      </c>
      <c r="D197">
        <f>hist_var_sens!I197</f>
        <v>-4.4776064629024726E-2</v>
      </c>
      <c r="E197">
        <f>hist_var_sens!J197</f>
        <v>2.1721923350956907E-3</v>
      </c>
      <c r="M197" s="47">
        <v>45146</v>
      </c>
      <c r="N197">
        <f>hist_var_sens!AD197</f>
        <v>1.25759404878599</v>
      </c>
      <c r="O197">
        <f>hist_var_sens!AE197</f>
        <v>2.9268913695910252</v>
      </c>
      <c r="P197">
        <f>hist_var_sens!AF197</f>
        <v>2.9508554708470442</v>
      </c>
      <c r="Q197">
        <f>hist_var_sens!AG197</f>
        <v>2.4685319599680038</v>
      </c>
      <c r="R197">
        <f>hist_var_sens!AH197</f>
        <v>1.8883162311409545</v>
      </c>
      <c r="S197">
        <f>hist_var_sens!AI197</f>
        <v>1.2574997813150079</v>
      </c>
      <c r="T197">
        <f>hist_var_sens!AJ197</f>
        <v>0.62254036619205366</v>
      </c>
      <c r="U197">
        <f>hist_var_sens!AK197</f>
        <v>2.2707585911954653E-2</v>
      </c>
      <c r="V197">
        <f>hist_var_sens!AL197</f>
        <v>-0.49437231639901102</v>
      </c>
      <c r="W197">
        <f>hist_var_sens!AM197</f>
        <v>-0.88796987135000838</v>
      </c>
    </row>
    <row r="198" spans="1:23">
      <c r="A198" s="46">
        <v>45148</v>
      </c>
      <c r="B198">
        <f>hist_var_sens!G198</f>
        <v>3.3759245320075237E-4</v>
      </c>
      <c r="C198">
        <f>hist_var_sens!H198</f>
        <v>1.1312184939070047E-2</v>
      </c>
      <c r="D198">
        <f>hist_var_sens!I198</f>
        <v>-1.6447420620502307E-3</v>
      </c>
      <c r="E198">
        <f>hist_var_sens!J198</f>
        <v>-5.9454225731657706E-3</v>
      </c>
      <c r="M198" s="47">
        <v>45147</v>
      </c>
      <c r="N198">
        <f>hist_var_sens!AD198</f>
        <v>-4.4607396182949621E-2</v>
      </c>
      <c r="O198">
        <f>hist_var_sens!AE198</f>
        <v>2.2005601499720111</v>
      </c>
      <c r="P198">
        <f>hist_var_sens!AF198</f>
        <v>4.2629237293649593</v>
      </c>
      <c r="Q198">
        <f>hist_var_sens!AG198</f>
        <v>5.940621561544984</v>
      </c>
      <c r="R198">
        <f>hist_var_sens!AH198</f>
        <v>6.7417978015820585</v>
      </c>
      <c r="S198">
        <f>hist_var_sens!AI198</f>
        <v>6.9957746187779977</v>
      </c>
      <c r="T198">
        <f>hist_var_sens!AJ198</f>
        <v>7.1256736662889812</v>
      </c>
      <c r="U198">
        <f>hist_var_sens!AK198</f>
        <v>7.3639229533590393</v>
      </c>
      <c r="V198">
        <f>hist_var_sens!AL198</f>
        <v>7.6002366715720306</v>
      </c>
      <c r="W198">
        <f>hist_var_sens!AM198</f>
        <v>7.6883613831659616</v>
      </c>
    </row>
    <row r="199" spans="1:23">
      <c r="A199" s="46">
        <v>45149</v>
      </c>
      <c r="B199">
        <f>hist_var_sens!G199</f>
        <v>9.393119328057864E-3</v>
      </c>
      <c r="C199">
        <f>hist_var_sens!H199</f>
        <v>-1.1505279790364975E-2</v>
      </c>
      <c r="D199">
        <f>hist_var_sens!I199</f>
        <v>4.9422714287303826E-3</v>
      </c>
      <c r="E199">
        <f>hist_var_sens!J199</f>
        <v>9.4389956414098197E-3</v>
      </c>
      <c r="M199" s="47">
        <v>45148</v>
      </c>
      <c r="N199">
        <f>hist_var_sens!AD199</f>
        <v>3.2294238197139862</v>
      </c>
      <c r="O199">
        <f>hist_var_sens!AE199</f>
        <v>7.033428074813969</v>
      </c>
      <c r="P199">
        <f>hist_var_sens!AF199</f>
        <v>9.2189184812880445</v>
      </c>
      <c r="Q199">
        <f>hist_var_sens!AG199</f>
        <v>9.6367548117570063</v>
      </c>
      <c r="R199">
        <f>hist_var_sens!AH199</f>
        <v>10.005350214217987</v>
      </c>
      <c r="S199">
        <f>hist_var_sens!AI199</f>
        <v>9.9943241152439946</v>
      </c>
      <c r="T199">
        <f>hist_var_sens!AJ199</f>
        <v>9.651484957748993</v>
      </c>
      <c r="U199">
        <f>hist_var_sens!AK199</f>
        <v>9.1883733432140264</v>
      </c>
      <c r="V199">
        <f>hist_var_sens!AL199</f>
        <v>8.6822040027480227</v>
      </c>
      <c r="W199">
        <f>hist_var_sens!AM199</f>
        <v>8.1706116086580067</v>
      </c>
    </row>
    <row r="200" spans="1:23">
      <c r="A200" s="46">
        <v>45152</v>
      </c>
      <c r="B200">
        <f>hist_var_sens!G200</f>
        <v>-1.120031615546413E-2</v>
      </c>
      <c r="C200">
        <f>hist_var_sens!H200</f>
        <v>-3.2007728572248317E-2</v>
      </c>
      <c r="D200">
        <f>hist_var_sens!I200</f>
        <v>-1.8032762184593043E-2</v>
      </c>
      <c r="E200">
        <f>hist_var_sens!J200</f>
        <v>-6.7277596731128986E-3</v>
      </c>
      <c r="M200" s="47">
        <v>45149</v>
      </c>
      <c r="N200">
        <f>hist_var_sens!AD200</f>
        <v>3.2604137754600053</v>
      </c>
      <c r="O200">
        <f>hist_var_sens!AE200</f>
        <v>5.4611039769349858</v>
      </c>
      <c r="P200">
        <f>hist_var_sens!AF200</f>
        <v>5.4573574799050144</v>
      </c>
      <c r="Q200">
        <f>hist_var_sens!AG200</f>
        <v>4.7416651352980015</v>
      </c>
      <c r="R200">
        <f>hist_var_sens!AH200</f>
        <v>3.7113447950289786</v>
      </c>
      <c r="S200">
        <f>hist_var_sens!AI200</f>
        <v>3.0145058908419982</v>
      </c>
      <c r="T200">
        <f>hist_var_sens!AJ200</f>
        <v>2.5182584160089725</v>
      </c>
      <c r="U200">
        <f>hist_var_sens!AK200</f>
        <v>1.9886936507549495</v>
      </c>
      <c r="V200">
        <f>hist_var_sens!AL200</f>
        <v>1.5177853391589586</v>
      </c>
      <c r="W200">
        <f>hist_var_sens!AM200</f>
        <v>1.2352070471530197</v>
      </c>
    </row>
    <row r="201" spans="1:23">
      <c r="A201" s="46">
        <v>45153</v>
      </c>
      <c r="B201">
        <f>hist_var_sens!G201</f>
        <v>-4.9591086653676397E-3</v>
      </c>
      <c r="C201">
        <f>hist_var_sens!H201</f>
        <v>-2.1710126921708151E-2</v>
      </c>
      <c r="D201">
        <f>hist_var_sens!I201</f>
        <v>-1.4190235747179814E-2</v>
      </c>
      <c r="E201">
        <f>hist_var_sens!J201</f>
        <v>-2.4284231934451617E-3</v>
      </c>
      <c r="M201" s="47">
        <v>45152</v>
      </c>
      <c r="N201">
        <f>hist_var_sens!AD201</f>
        <v>-1.3386156071440447</v>
      </c>
      <c r="O201">
        <f>hist_var_sens!AE201</f>
        <v>-0.66028584020098868</v>
      </c>
      <c r="P201">
        <f>hist_var_sens!AF201</f>
        <v>0.74350112691995429</v>
      </c>
      <c r="Q201">
        <f>hist_var_sens!AG201</f>
        <v>2.068560256745025</v>
      </c>
      <c r="R201">
        <f>hist_var_sens!AH201</f>
        <v>3.1660413603960129</v>
      </c>
      <c r="S201">
        <f>hist_var_sens!AI201</f>
        <v>3.7135999539970181</v>
      </c>
      <c r="T201">
        <f>hist_var_sens!AJ201</f>
        <v>3.9054066530660321</v>
      </c>
      <c r="U201">
        <f>hist_var_sens!AK201</f>
        <v>3.9750704215479882</v>
      </c>
      <c r="V201">
        <f>hist_var_sens!AL201</f>
        <v>3.9925069834850087</v>
      </c>
      <c r="W201">
        <f>hist_var_sens!AM201</f>
        <v>3.9806677178279988</v>
      </c>
    </row>
    <row r="202" spans="1:23">
      <c r="A202" s="46">
        <v>45154</v>
      </c>
      <c r="B202">
        <f>hist_var_sens!G202</f>
        <v>-1.4555084335899693E-2</v>
      </c>
      <c r="C202">
        <f>hist_var_sens!H202</f>
        <v>-3.41384733932526E-4</v>
      </c>
      <c r="D202">
        <f>hist_var_sens!I202</f>
        <v>1.6934854170895797E-3</v>
      </c>
      <c r="E202">
        <f>hist_var_sens!J202</f>
        <v>-1.0986198395303348E-2</v>
      </c>
      <c r="M202" s="47">
        <v>45153</v>
      </c>
      <c r="N202">
        <f>hist_var_sens!AD202</f>
        <v>1.6376283491290056</v>
      </c>
      <c r="O202">
        <f>hist_var_sens!AE202</f>
        <v>2.3882858559590159</v>
      </c>
      <c r="P202">
        <f>hist_var_sens!AF202</f>
        <v>2.5547794840210387</v>
      </c>
      <c r="Q202">
        <f>hist_var_sens!AG202</f>
        <v>2.895033553223028</v>
      </c>
      <c r="R202">
        <f>hist_var_sens!AH202</f>
        <v>2.9193453266029845</v>
      </c>
      <c r="S202">
        <f>hist_var_sens!AI202</f>
        <v>2.9735677162309737</v>
      </c>
      <c r="T202">
        <f>hist_var_sens!AJ202</f>
        <v>3.1501815190650149</v>
      </c>
      <c r="U202">
        <f>hist_var_sens!AK202</f>
        <v>3.3693283034789969</v>
      </c>
      <c r="V202">
        <f>hist_var_sens!AL202</f>
        <v>3.5409854736880018</v>
      </c>
      <c r="W202">
        <f>hist_var_sens!AM202</f>
        <v>3.5955828261539926</v>
      </c>
    </row>
    <row r="203" spans="1:23">
      <c r="A203" s="46">
        <v>45155</v>
      </c>
      <c r="B203">
        <f>hist_var_sens!G203</f>
        <v>2.8160418580456259E-3</v>
      </c>
      <c r="C203">
        <f>hist_var_sens!H203</f>
        <v>-5.8060430806793351E-3</v>
      </c>
      <c r="D203">
        <f>hist_var_sens!I203</f>
        <v>1.0989002498460465E-2</v>
      </c>
      <c r="E203">
        <f>hist_var_sens!J203</f>
        <v>-1.2623397545139525E-3</v>
      </c>
      <c r="M203" s="47">
        <v>45154</v>
      </c>
      <c r="N203">
        <f>hist_var_sens!AD203</f>
        <v>-1.6359437938810033</v>
      </c>
      <c r="O203">
        <f>hist_var_sens!AE203</f>
        <v>-0.90181642850600818</v>
      </c>
      <c r="P203">
        <f>hist_var_sens!AF203</f>
        <v>1.391668643333996</v>
      </c>
      <c r="Q203">
        <f>hist_var_sens!AG203</f>
        <v>3.3209054671249487</v>
      </c>
      <c r="R203">
        <f>hist_var_sens!AH203</f>
        <v>4.0782703840389765</v>
      </c>
      <c r="S203">
        <f>hist_var_sens!AI203</f>
        <v>4.8525408123400311</v>
      </c>
      <c r="T203">
        <f>hist_var_sens!AJ203</f>
        <v>5.5833377394339658</v>
      </c>
      <c r="U203">
        <f>hist_var_sens!AK203</f>
        <v>5.9756249204960534</v>
      </c>
      <c r="V203">
        <f>hist_var_sens!AL203</f>
        <v>6.1552950463839711</v>
      </c>
      <c r="W203">
        <f>hist_var_sens!AM203</f>
        <v>6.2858222552179823</v>
      </c>
    </row>
    <row r="204" spans="1:23">
      <c r="A204" s="46">
        <v>45156</v>
      </c>
      <c r="B204">
        <f>hist_var_sens!G204</f>
        <v>7.7367835231942905E-3</v>
      </c>
      <c r="C204">
        <f>hist_var_sens!H204</f>
        <v>1.3741223324312823E-3</v>
      </c>
      <c r="D204">
        <f>hist_var_sens!I204</f>
        <v>8.3608057045037043E-4</v>
      </c>
      <c r="E204">
        <f>hist_var_sens!J204</f>
        <v>1.7062708213903433E-2</v>
      </c>
      <c r="M204" s="47">
        <v>45155</v>
      </c>
      <c r="N204">
        <f>hist_var_sens!AD204</f>
        <v>-1.7616047282329599</v>
      </c>
      <c r="O204">
        <f>hist_var_sens!AE204</f>
        <v>-2.7636636118119617</v>
      </c>
      <c r="P204">
        <f>hist_var_sens!AF204</f>
        <v>-4.136008246148001</v>
      </c>
      <c r="Q204">
        <f>hist_var_sens!AG204</f>
        <v>-4.8538780286729724</v>
      </c>
      <c r="R204">
        <f>hist_var_sens!AH204</f>
        <v>-5.2751401439699723</v>
      </c>
      <c r="S204">
        <f>hist_var_sens!AI204</f>
        <v>-5.5140371298670328</v>
      </c>
      <c r="T204">
        <f>hist_var_sens!AJ204</f>
        <v>-5.6012031123609667</v>
      </c>
      <c r="U204">
        <f>hist_var_sens!AK204</f>
        <v>-5.6077763912610461</v>
      </c>
      <c r="V204">
        <f>hist_var_sens!AL204</f>
        <v>-5.527422815513952</v>
      </c>
      <c r="W204">
        <f>hist_var_sens!AM204</f>
        <v>-5.3438108043599861</v>
      </c>
    </row>
    <row r="205" spans="1:23">
      <c r="A205" s="46">
        <v>45159</v>
      </c>
      <c r="B205">
        <f>hist_var_sens!G205</f>
        <v>7.9048906632421811E-3</v>
      </c>
      <c r="C205">
        <f>hist_var_sens!H205</f>
        <v>-2.4356748351291868E-2</v>
      </c>
      <c r="D205">
        <f>hist_var_sens!I205</f>
        <v>-8.3542454609928374E-3</v>
      </c>
      <c r="E205">
        <f>hist_var_sens!J205</f>
        <v>1.8018259658270086E-3</v>
      </c>
      <c r="M205" s="47">
        <v>45156</v>
      </c>
      <c r="N205">
        <f>hist_var_sens!AD205</f>
        <v>3.1090621856520033</v>
      </c>
      <c r="O205">
        <f>hist_var_sens!AE205</f>
        <v>4.6409779725609805</v>
      </c>
      <c r="P205">
        <f>hist_var_sens!AF205</f>
        <v>6.0910063728979864</v>
      </c>
      <c r="Q205">
        <f>hist_var_sens!AG205</f>
        <v>6.9066411858510062</v>
      </c>
      <c r="R205">
        <f>hist_var_sens!AH205</f>
        <v>7.4802782919539821</v>
      </c>
      <c r="S205">
        <f>hist_var_sens!AI205</f>
        <v>8.133359541242017</v>
      </c>
      <c r="T205">
        <f>hist_var_sens!AJ205</f>
        <v>8.6235497743499678</v>
      </c>
      <c r="U205">
        <f>hist_var_sens!AK205</f>
        <v>8.8474485104960561</v>
      </c>
      <c r="V205">
        <f>hist_var_sens!AL205</f>
        <v>8.896401936559009</v>
      </c>
      <c r="W205">
        <f>hist_var_sens!AM205</f>
        <v>8.866917739476996</v>
      </c>
    </row>
    <row r="206" spans="1:23">
      <c r="A206" s="46">
        <v>45160</v>
      </c>
      <c r="B206">
        <f>hist_var_sens!G206</f>
        <v>2.1948955044949647E-2</v>
      </c>
      <c r="C206">
        <f>hist_var_sens!H206</f>
        <v>3.5165932274061618E-4</v>
      </c>
      <c r="D206">
        <f>hist_var_sens!I206</f>
        <v>7.5822069553459492E-3</v>
      </c>
      <c r="E206">
        <f>hist_var_sens!J206</f>
        <v>1.4079322320399212E-2</v>
      </c>
      <c r="M206" s="47">
        <v>45159</v>
      </c>
      <c r="N206">
        <f>hist_var_sens!AD206</f>
        <v>2.3091618003909935</v>
      </c>
      <c r="O206">
        <f>hist_var_sens!AE206</f>
        <v>3.5415853287319718</v>
      </c>
      <c r="P206">
        <f>hist_var_sens!AF206</f>
        <v>3.2232755309000161</v>
      </c>
      <c r="Q206">
        <f>hist_var_sens!AG206</f>
        <v>2.2589738092600173</v>
      </c>
      <c r="R206">
        <f>hist_var_sens!AH206</f>
        <v>1.4812036223300211</v>
      </c>
      <c r="S206">
        <f>hist_var_sens!AI206</f>
        <v>0.48497574827499612</v>
      </c>
      <c r="T206">
        <f>hist_var_sens!AJ206</f>
        <v>-0.40988152586296511</v>
      </c>
      <c r="U206">
        <f>hist_var_sens!AK206</f>
        <v>-0.89279836727899908</v>
      </c>
      <c r="V206">
        <f>hist_var_sens!AL206</f>
        <v>-1.1818896332200373</v>
      </c>
      <c r="W206">
        <f>hist_var_sens!AM206</f>
        <v>-1.5224722254979923</v>
      </c>
    </row>
    <row r="207" spans="1:23">
      <c r="A207" s="46">
        <v>45161</v>
      </c>
      <c r="B207">
        <f>hist_var_sens!G207</f>
        <v>-2.6170528724572262E-2</v>
      </c>
      <c r="C207">
        <f>hist_var_sens!H207</f>
        <v>5.9753567042413192E-3</v>
      </c>
      <c r="D207">
        <f>hist_var_sens!I207</f>
        <v>-1.7558626052817439E-2</v>
      </c>
      <c r="E207">
        <f>hist_var_sens!J207</f>
        <v>-2.1498429880811298E-2</v>
      </c>
      <c r="M207" s="47">
        <v>45160</v>
      </c>
      <c r="N207">
        <f>hist_var_sens!AD207</f>
        <v>-4.2222221302200271</v>
      </c>
      <c r="O207">
        <f>hist_var_sens!AE207</f>
        <v>-8.2648768880779624</v>
      </c>
      <c r="P207">
        <f>hist_var_sens!AF207</f>
        <v>-10.080259112835998</v>
      </c>
      <c r="Q207">
        <f>hist_var_sens!AG207</f>
        <v>-10.936769728743037</v>
      </c>
      <c r="R207">
        <f>hist_var_sens!AH207</f>
        <v>-11.646897348843027</v>
      </c>
      <c r="S207">
        <f>hist_var_sens!AI207</f>
        <v>-12.121374635609</v>
      </c>
      <c r="T207">
        <f>hist_var_sens!AJ207</f>
        <v>-12.413784506044994</v>
      </c>
      <c r="U207">
        <f>hist_var_sens!AK207</f>
        <v>-12.644749555357008</v>
      </c>
      <c r="V207">
        <f>hist_var_sens!AL207</f>
        <v>-12.80412621192599</v>
      </c>
      <c r="W207">
        <f>hist_var_sens!AM207</f>
        <v>-12.862281716201004</v>
      </c>
    </row>
    <row r="208" spans="1:23">
      <c r="A208" s="46">
        <v>45162</v>
      </c>
      <c r="B208">
        <f>hist_var_sens!G208</f>
        <v>1.2643158361943518E-2</v>
      </c>
      <c r="C208">
        <f>hist_var_sens!H208</f>
        <v>-4.1929098638908702E-3</v>
      </c>
      <c r="D208">
        <f>hist_var_sens!I208</f>
        <v>1.3617065412806051E-2</v>
      </c>
      <c r="E208">
        <f>hist_var_sens!J208</f>
        <v>9.4071437299074745E-3</v>
      </c>
      <c r="M208" s="47">
        <v>45161</v>
      </c>
      <c r="N208">
        <f>hist_var_sens!AD208</f>
        <v>5.2141848027480178</v>
      </c>
      <c r="O208">
        <f>hist_var_sens!AE208</f>
        <v>6.2366785724729539</v>
      </c>
      <c r="P208">
        <f>hist_var_sens!AF208</f>
        <v>5.1485283095419749</v>
      </c>
      <c r="Q208">
        <f>hist_var_sens!AG208</f>
        <v>4.5655432887620195</v>
      </c>
      <c r="R208">
        <f>hist_var_sens!AH208</f>
        <v>4.3497474710950392</v>
      </c>
      <c r="S208">
        <f>hist_var_sens!AI208</f>
        <v>4.070904656037003</v>
      </c>
      <c r="T208">
        <f>hist_var_sens!AJ208</f>
        <v>3.8580382964549518</v>
      </c>
      <c r="U208">
        <f>hist_var_sens!AK208</f>
        <v>3.8442563391780094</v>
      </c>
      <c r="V208">
        <f>hist_var_sens!AL208</f>
        <v>3.9140553206300224</v>
      </c>
      <c r="W208">
        <f>hist_var_sens!AM208</f>
        <v>3.9420341722209984</v>
      </c>
    </row>
    <row r="209" spans="1:23">
      <c r="A209" s="46">
        <v>45163</v>
      </c>
      <c r="B209">
        <f>hist_var_sens!G209</f>
        <v>8.8460991702530301E-3</v>
      </c>
      <c r="C209">
        <f>hist_var_sens!H209</f>
        <v>9.1228241105174579E-3</v>
      </c>
      <c r="D209">
        <f>hist_var_sens!I209</f>
        <v>-8.3959061132021784E-4</v>
      </c>
      <c r="E209">
        <f>hist_var_sens!J209</f>
        <v>2.2292226890452405E-3</v>
      </c>
      <c r="M209" s="47">
        <v>45162</v>
      </c>
      <c r="N209">
        <f>hist_var_sens!AD209</f>
        <v>4.2698536325269654</v>
      </c>
      <c r="O209">
        <f>hist_var_sens!AE209</f>
        <v>3.7731900148740145</v>
      </c>
      <c r="P209">
        <f>hist_var_sens!AF209</f>
        <v>2.5383649232670056</v>
      </c>
      <c r="Q209">
        <f>hist_var_sens!AG209</f>
        <v>2.0774945832719576</v>
      </c>
      <c r="R209">
        <f>hist_var_sens!AH209</f>
        <v>1.5459254776519633</v>
      </c>
      <c r="S209">
        <f>hist_var_sens!AI209</f>
        <v>1.3276838065030132</v>
      </c>
      <c r="T209">
        <f>hist_var_sens!AJ209</f>
        <v>1.1319918078120383</v>
      </c>
      <c r="U209">
        <f>hist_var_sens!AK209</f>
        <v>0.70878477333100043</v>
      </c>
      <c r="V209">
        <f>hist_var_sens!AL209</f>
        <v>0.22046528014199596</v>
      </c>
      <c r="W209">
        <f>hist_var_sens!AM209</f>
        <v>-0.14469983107195938</v>
      </c>
    </row>
    <row r="210" spans="1:23">
      <c r="A210" s="46">
        <v>45166</v>
      </c>
      <c r="B210">
        <f>hist_var_sens!G210</f>
        <v>2.1810325875590175E-2</v>
      </c>
      <c r="C210">
        <f>hist_var_sens!H210</f>
        <v>1.4255877650317439E-2</v>
      </c>
      <c r="D210">
        <f>hist_var_sens!I210</f>
        <v>1.2605039148104069E-2</v>
      </c>
      <c r="E210">
        <f>hist_var_sens!J210</f>
        <v>1.4550445214112528E-2</v>
      </c>
      <c r="M210" s="47">
        <v>45163</v>
      </c>
      <c r="N210">
        <f>hist_var_sens!AD210</f>
        <v>0.46593143603404497</v>
      </c>
      <c r="O210">
        <f>hist_var_sens!AE210</f>
        <v>-0.89597614600200881</v>
      </c>
      <c r="P210">
        <f>hist_var_sens!AF210</f>
        <v>-2.0163069994860034</v>
      </c>
      <c r="Q210">
        <f>hist_var_sens!AG210</f>
        <v>-2.7753101048429847</v>
      </c>
      <c r="R210">
        <f>hist_var_sens!AH210</f>
        <v>-2.9391859225180035</v>
      </c>
      <c r="S210">
        <f>hist_var_sens!AI210</f>
        <v>-3.0522610647339827</v>
      </c>
      <c r="T210">
        <f>hist_var_sens!AJ210</f>
        <v>-3.1688834343040346</v>
      </c>
      <c r="U210">
        <f>hist_var_sens!AK210</f>
        <v>-3.1519343739180168</v>
      </c>
      <c r="V210">
        <f>hist_var_sens!AL210</f>
        <v>-3.0114262611940363</v>
      </c>
      <c r="W210">
        <f>hist_var_sens!AM210</f>
        <v>-2.7807944094580122</v>
      </c>
    </row>
    <row r="211" spans="1:23">
      <c r="A211" s="46">
        <v>45167</v>
      </c>
      <c r="B211">
        <f>hist_var_sens!G211</f>
        <v>1.9172258159408928E-2</v>
      </c>
      <c r="C211">
        <f>hist_var_sens!H211</f>
        <v>-4.4565722620250048E-3</v>
      </c>
      <c r="D211">
        <f>hist_var_sens!I211</f>
        <v>-1.6597562830831247E-3</v>
      </c>
      <c r="E211">
        <f>hist_var_sens!J211</f>
        <v>1.1571259772402698E-3</v>
      </c>
      <c r="M211" s="47">
        <v>45166</v>
      </c>
      <c r="N211">
        <f>hist_var_sens!AD211</f>
        <v>-7.7874528075640157</v>
      </c>
      <c r="O211">
        <f>hist_var_sens!AE211</f>
        <v>-10.996015138323989</v>
      </c>
      <c r="P211">
        <f>hist_var_sens!AF211</f>
        <v>-11.742672395346002</v>
      </c>
      <c r="Q211">
        <f>hist_var_sens!AG211</f>
        <v>-11.327703990074017</v>
      </c>
      <c r="R211">
        <f>hist_var_sens!AH211</f>
        <v>-11.00399501472997</v>
      </c>
      <c r="S211">
        <f>hist_var_sens!AI211</f>
        <v>-10.615488187563013</v>
      </c>
      <c r="T211">
        <f>hist_var_sens!AJ211</f>
        <v>-10.07834545815399</v>
      </c>
      <c r="U211">
        <f>hist_var_sens!AK211</f>
        <v>-9.5407996838690199</v>
      </c>
      <c r="V211">
        <f>hist_var_sens!AL211</f>
        <v>-9.0373009071989525</v>
      </c>
      <c r="W211">
        <f>hist_var_sens!AM211</f>
        <v>-8.5795354876980205</v>
      </c>
    </row>
    <row r="212" spans="1:23">
      <c r="A212" s="46">
        <v>45168</v>
      </c>
      <c r="B212">
        <f>hist_var_sens!G212</f>
        <v>1.1724299352937617E-3</v>
      </c>
      <c r="C212">
        <f>hist_var_sens!H212</f>
        <v>-4.5139015153914386E-3</v>
      </c>
      <c r="D212">
        <f>hist_var_sens!I212</f>
        <v>8.3125782694268846E-3</v>
      </c>
      <c r="E212">
        <f>hist_var_sens!J212</f>
        <v>-3.1326356132114208E-3</v>
      </c>
      <c r="M212" s="47">
        <v>45167</v>
      </c>
      <c r="N212">
        <f>hist_var_sens!AD212</f>
        <v>-1.5057496764509652</v>
      </c>
      <c r="O212">
        <f>hist_var_sens!AE212</f>
        <v>-1.4582138014889585</v>
      </c>
      <c r="P212">
        <f>hist_var_sens!AF212</f>
        <v>-1.2004616101179977</v>
      </c>
      <c r="Q212">
        <f>hist_var_sens!AG212</f>
        <v>-1.0416505346269589</v>
      </c>
      <c r="R212">
        <f>hist_var_sens!AH212</f>
        <v>-0.6149979637749825</v>
      </c>
      <c r="S212">
        <f>hist_var_sens!AI212</f>
        <v>-0.36761030303797404</v>
      </c>
      <c r="T212">
        <f>hist_var_sens!AJ212</f>
        <v>-0.33944852562299566</v>
      </c>
      <c r="U212">
        <f>hist_var_sens!AK212</f>
        <v>-0.41349928238398892</v>
      </c>
      <c r="V212">
        <f>hist_var_sens!AL212</f>
        <v>-0.52492569263505595</v>
      </c>
      <c r="W212">
        <f>hist_var_sens!AM212</f>
        <v>-0.63446469876299316</v>
      </c>
    </row>
    <row r="213" spans="1:23">
      <c r="A213" s="46">
        <v>45169</v>
      </c>
      <c r="B213">
        <f>hist_var_sens!G213</f>
        <v>8.4633342706792458E-3</v>
      </c>
      <c r="C213">
        <f>hist_var_sens!H213</f>
        <v>1.0812648151639292E-2</v>
      </c>
      <c r="D213">
        <f>hist_var_sens!I213</f>
        <v>8.2436303387378729E-4</v>
      </c>
      <c r="E213">
        <f>hist_var_sens!J213</f>
        <v>2.7458686227808116E-3</v>
      </c>
      <c r="M213" s="47">
        <v>45168</v>
      </c>
      <c r="N213">
        <f>hist_var_sens!AD213</f>
        <v>-2.2103768274550628</v>
      </c>
      <c r="O213">
        <f>hist_var_sens!AE213</f>
        <v>-2.2305019681530256</v>
      </c>
      <c r="P213">
        <f>hist_var_sens!AF213</f>
        <v>-2.683431040971032</v>
      </c>
      <c r="Q213">
        <f>hist_var_sens!AG213</f>
        <v>-3.0275180605560115</v>
      </c>
      <c r="R213">
        <f>hist_var_sens!AH213</f>
        <v>-3.2208381062789893</v>
      </c>
      <c r="S213">
        <f>hist_var_sens!AI213</f>
        <v>-3.3006393702660066</v>
      </c>
      <c r="T213">
        <f>hist_var_sens!AJ213</f>
        <v>-3.2865126152229611</v>
      </c>
      <c r="U213">
        <f>hist_var_sens!AK213</f>
        <v>-3.2458583365169851</v>
      </c>
      <c r="V213">
        <f>hist_var_sens!AL213</f>
        <v>-3.188100987652001</v>
      </c>
      <c r="W213">
        <f>hist_var_sens!AM213</f>
        <v>-3.1122263444020164</v>
      </c>
    </row>
    <row r="214" spans="1:23">
      <c r="A214" s="46">
        <v>45170</v>
      </c>
      <c r="B214">
        <f>hist_var_sens!G214</f>
        <v>1.2666851966307568E-3</v>
      </c>
      <c r="C214">
        <f>hist_var_sens!H214</f>
        <v>-1.1387163993150762E-2</v>
      </c>
      <c r="D214">
        <f>hist_var_sens!I214</f>
        <v>-4.1185874095137631E-3</v>
      </c>
      <c r="E214">
        <f>hist_var_sens!J214</f>
        <v>1.4878508876982277E-2</v>
      </c>
      <c r="M214" s="47">
        <v>45169</v>
      </c>
      <c r="N214">
        <f>hist_var_sens!AD214</f>
        <v>-0.44168502849495361</v>
      </c>
      <c r="O214">
        <f>hist_var_sens!AE214</f>
        <v>0.25083805876000009</v>
      </c>
      <c r="P214">
        <f>hist_var_sens!AF214</f>
        <v>1.9954014909960571</v>
      </c>
      <c r="Q214">
        <f>hist_var_sens!AG214</f>
        <v>3.2069572282290153</v>
      </c>
      <c r="R214">
        <f>hist_var_sens!AH214</f>
        <v>4.3819851618159822</v>
      </c>
      <c r="S214">
        <f>hist_var_sens!AI214</f>
        <v>5.4277150555389477</v>
      </c>
      <c r="T214">
        <f>hist_var_sens!AJ214</f>
        <v>6.2213463461850003</v>
      </c>
      <c r="U214">
        <f>hist_var_sens!AK214</f>
        <v>6.8070202466309624</v>
      </c>
      <c r="V214">
        <f>hist_var_sens!AL214</f>
        <v>7.1853602538280574</v>
      </c>
      <c r="W214">
        <f>hist_var_sens!AM214</f>
        <v>7.3469194838270138</v>
      </c>
    </row>
    <row r="215" spans="1:23">
      <c r="A215" s="46">
        <v>45174</v>
      </c>
      <c r="B215">
        <f>hist_var_sens!G215</f>
        <v>-3.5793308508541122E-2</v>
      </c>
      <c r="C215">
        <f>hist_var_sens!H215</f>
        <v>-9.0749992004753866E-3</v>
      </c>
      <c r="D215">
        <f>hist_var_sens!I215</f>
        <v>-1.6543489325485661E-3</v>
      </c>
      <c r="E215">
        <f>hist_var_sens!J215</f>
        <v>-2.0085926774552343E-3</v>
      </c>
      <c r="M215" s="47">
        <v>45170</v>
      </c>
      <c r="N215">
        <f>hist_var_sens!AD215</f>
        <v>5.8308505514999966</v>
      </c>
      <c r="O215">
        <f>hist_var_sens!AE215</f>
        <v>8.9330144056719991</v>
      </c>
      <c r="P215">
        <f>hist_var_sens!AF215</f>
        <v>8.628292549923005</v>
      </c>
      <c r="Q215">
        <f>hist_var_sens!AG215</f>
        <v>8.1690602131699599</v>
      </c>
      <c r="R215">
        <f>hist_var_sens!AH215</f>
        <v>7.9350210829479826</v>
      </c>
      <c r="S215">
        <f>hist_var_sens!AI215</f>
        <v>7.6538767686970548</v>
      </c>
      <c r="T215">
        <f>hist_var_sens!AJ215</f>
        <v>7.5100973122959465</v>
      </c>
      <c r="U215">
        <f>hist_var_sens!AK215</f>
        <v>7.6071310817479869</v>
      </c>
      <c r="V215">
        <f>hist_var_sens!AL215</f>
        <v>7.8183274660609952</v>
      </c>
      <c r="W215">
        <f>hist_var_sens!AM215</f>
        <v>8.0152358194320037</v>
      </c>
    </row>
    <row r="216" spans="1:23">
      <c r="A216" s="46">
        <v>45175</v>
      </c>
      <c r="B216">
        <f>hist_var_sens!G216</f>
        <v>-2.9249352078860258E-2</v>
      </c>
      <c r="C216">
        <f>hist_var_sens!H216</f>
        <v>-9.1581800422316784E-3</v>
      </c>
      <c r="D216">
        <f>hist_var_sens!I216</f>
        <v>-9.1134078667783891E-3</v>
      </c>
      <c r="E216">
        <f>hist_var_sens!J216</f>
        <v>-8.9221514076743835E-3</v>
      </c>
      <c r="M216" s="47">
        <v>45174</v>
      </c>
      <c r="N216">
        <f>hist_var_sens!AD216</f>
        <v>2.1098237240299578</v>
      </c>
      <c r="O216">
        <f>hist_var_sens!AE216</f>
        <v>5.113651966434027</v>
      </c>
      <c r="P216">
        <f>hist_var_sens!AF216</f>
        <v>6.3216893931999918</v>
      </c>
      <c r="Q216">
        <f>hist_var_sens!AG216</f>
        <v>6.2748005173979964</v>
      </c>
      <c r="R216">
        <f>hist_var_sens!AH216</f>
        <v>5.7323897403389887</v>
      </c>
      <c r="S216">
        <f>hist_var_sens!AI216</f>
        <v>4.9826149438719769</v>
      </c>
      <c r="T216">
        <f>hist_var_sens!AJ216</f>
        <v>4.1654250697480135</v>
      </c>
      <c r="U216">
        <f>hist_var_sens!AK216</f>
        <v>3.3777567386080594</v>
      </c>
      <c r="V216">
        <f>hist_var_sens!AL216</f>
        <v>2.6833284916889797</v>
      </c>
      <c r="W216">
        <f>hist_var_sens!AM216</f>
        <v>2.1281763311239987</v>
      </c>
    </row>
    <row r="217" spans="1:23">
      <c r="A217" s="46">
        <v>45176</v>
      </c>
      <c r="B217">
        <f>hist_var_sens!G217</f>
        <v>3.4916803661932949E-3</v>
      </c>
      <c r="C217">
        <f>hist_var_sens!H217</f>
        <v>8.1763667168914811E-3</v>
      </c>
      <c r="D217">
        <f>hist_var_sens!I217</f>
        <v>2.8428013131712726E-2</v>
      </c>
      <c r="E217">
        <f>hist_var_sens!J217</f>
        <v>1.3215626110126388E-2</v>
      </c>
      <c r="M217" s="47">
        <v>45175</v>
      </c>
      <c r="N217">
        <f>hist_var_sens!AD217</f>
        <v>-3.0887035645249528</v>
      </c>
      <c r="O217">
        <f>hist_var_sens!AE217</f>
        <v>-6.8398448643050553</v>
      </c>
      <c r="P217">
        <f>hist_var_sens!AF217</f>
        <v>-6.8475193886840398</v>
      </c>
      <c r="Q217">
        <f>hist_var_sens!AG217</f>
        <v>-5.8234138997249882</v>
      </c>
      <c r="R217">
        <f>hist_var_sens!AH217</f>
        <v>-4.7714578583849674</v>
      </c>
      <c r="S217">
        <f>hist_var_sens!AI217</f>
        <v>-4.153123125675978</v>
      </c>
      <c r="T217">
        <f>hist_var_sens!AJ217</f>
        <v>-3.6332513676790024</v>
      </c>
      <c r="U217">
        <f>hist_var_sens!AK217</f>
        <v>-2.974625675817022</v>
      </c>
      <c r="V217">
        <f>hist_var_sens!AL217</f>
        <v>-2.332700457554973</v>
      </c>
      <c r="W217">
        <f>hist_var_sens!AM217</f>
        <v>-1.880385347666977</v>
      </c>
    </row>
    <row r="218" spans="1:23">
      <c r="A218" s="46">
        <v>45177</v>
      </c>
      <c r="B218">
        <f>hist_var_sens!G218</f>
        <v>6.6225752471258392E-3</v>
      </c>
      <c r="C218">
        <f>hist_var_sens!H218</f>
        <v>4.2312825308123969E-3</v>
      </c>
      <c r="D218">
        <f>hist_var_sens!I218</f>
        <v>-6.5040034163542648E-3</v>
      </c>
      <c r="E218">
        <f>hist_var_sens!J218</f>
        <v>1.0979241596319911E-2</v>
      </c>
      <c r="M218" s="47">
        <v>45176</v>
      </c>
      <c r="N218">
        <f>hist_var_sens!AD218</f>
        <v>1.5558307840789904</v>
      </c>
      <c r="O218">
        <f>hist_var_sens!AE218</f>
        <v>3.2459020559010012</v>
      </c>
      <c r="P218">
        <f>hist_var_sens!AF218</f>
        <v>2.9390470430919886</v>
      </c>
      <c r="Q218">
        <f>hist_var_sens!AG218</f>
        <v>2.247894615065027</v>
      </c>
      <c r="R218">
        <f>hist_var_sens!AH218</f>
        <v>1.4513379524840053</v>
      </c>
      <c r="S218">
        <f>hist_var_sens!AI218</f>
        <v>0.82612843975198025</v>
      </c>
      <c r="T218">
        <f>hist_var_sens!AJ218</f>
        <v>0.26693574151498423</v>
      </c>
      <c r="U218">
        <f>hist_var_sens!AK218</f>
        <v>-0.2771350362480024</v>
      </c>
      <c r="V218">
        <f>hist_var_sens!AL218</f>
        <v>-0.73444439931201477</v>
      </c>
      <c r="W218">
        <f>hist_var_sens!AM218</f>
        <v>-1.0323694852969885</v>
      </c>
    </row>
    <row r="219" spans="1:23">
      <c r="A219" s="46">
        <v>45180</v>
      </c>
      <c r="B219">
        <f>hist_var_sens!G219</f>
        <v>-1.7060658074820378E-2</v>
      </c>
      <c r="C219">
        <f>hist_var_sens!H219</f>
        <v>1.7205053072980592E-2</v>
      </c>
      <c r="D219">
        <f>hist_var_sens!I219</f>
        <v>1.8821538705751317E-2</v>
      </c>
      <c r="E219">
        <f>hist_var_sens!J219</f>
        <v>-1.8257766375357476E-2</v>
      </c>
      <c r="M219" s="47">
        <v>45177</v>
      </c>
      <c r="N219">
        <f>hist_var_sens!AD219</f>
        <v>0.69073615601197846</v>
      </c>
      <c r="O219">
        <f>hist_var_sens!AE219</f>
        <v>0.46496168080605027</v>
      </c>
      <c r="P219">
        <f>hist_var_sens!AF219</f>
        <v>0.91126870760203926</v>
      </c>
      <c r="Q219">
        <f>hist_var_sens!AG219</f>
        <v>1.2620721354560105</v>
      </c>
      <c r="R219">
        <f>hist_var_sens!AH219</f>
        <v>1.5856838677149461</v>
      </c>
      <c r="S219">
        <f>hist_var_sens!AI219</f>
        <v>2.0541772897669786</v>
      </c>
      <c r="T219">
        <f>hist_var_sens!AJ219</f>
        <v>2.475938546480025</v>
      </c>
      <c r="U219">
        <f>hist_var_sens!AK219</f>
        <v>2.7596940936289864</v>
      </c>
      <c r="V219">
        <f>hist_var_sens!AL219</f>
        <v>2.9560908908069643</v>
      </c>
      <c r="W219">
        <f>hist_var_sens!AM219</f>
        <v>3.1202594133229731</v>
      </c>
    </row>
    <row r="220" spans="1:23">
      <c r="A220" s="46">
        <v>45181</v>
      </c>
      <c r="B220">
        <f>hist_var_sens!G220</f>
        <v>-1.1854814803727631E-2</v>
      </c>
      <c r="C220">
        <f>hist_var_sens!H220</f>
        <v>-3.1067190292760616E-3</v>
      </c>
      <c r="D220">
        <f>hist_var_sens!I220</f>
        <v>1.526105256340049E-2</v>
      </c>
      <c r="E220">
        <f>hist_var_sens!J220</f>
        <v>1.2930741062461504E-2</v>
      </c>
      <c r="M220" s="47">
        <v>45180</v>
      </c>
      <c r="N220">
        <f>hist_var_sens!AD220</f>
        <v>0.26567398010303445</v>
      </c>
      <c r="O220">
        <f>hist_var_sens!AE220</f>
        <v>1.2871022972389679</v>
      </c>
      <c r="P220">
        <f>hist_var_sens!AF220</f>
        <v>1.0430856009129714</v>
      </c>
      <c r="Q220">
        <f>hist_var_sens!AG220</f>
        <v>0.51326203488098743</v>
      </c>
      <c r="R220">
        <f>hist_var_sens!AH220</f>
        <v>-0.28121458595799231</v>
      </c>
      <c r="S220">
        <f>hist_var_sens!AI220</f>
        <v>-0.93960947583897336</v>
      </c>
      <c r="T220">
        <f>hist_var_sens!AJ220</f>
        <v>-1.5197257750840243</v>
      </c>
      <c r="U220">
        <f>hist_var_sens!AK220</f>
        <v>-2.1063470297449927</v>
      </c>
      <c r="V220">
        <f>hist_var_sens!AL220</f>
        <v>-2.6189325192899764</v>
      </c>
      <c r="W220">
        <f>hist_var_sens!AM220</f>
        <v>-2.9734351382999789</v>
      </c>
    </row>
    <row r="221" spans="1:23">
      <c r="A221" s="46">
        <v>45182</v>
      </c>
      <c r="B221">
        <f>hist_var_sens!G221</f>
        <v>8.7826324847146697E-3</v>
      </c>
      <c r="C221">
        <f>hist_var_sens!H221</f>
        <v>1.108043150959781E-2</v>
      </c>
      <c r="D221">
        <f>hist_var_sens!I221</f>
        <v>-1.5822835662983037E-3</v>
      </c>
      <c r="E221">
        <f>hist_var_sens!J221</f>
        <v>7.8557143402495644E-3</v>
      </c>
      <c r="M221" s="47">
        <v>45181</v>
      </c>
      <c r="N221">
        <f>hist_var_sens!AD221</f>
        <v>-0.4004382946769941</v>
      </c>
      <c r="O221">
        <f>hist_var_sens!AE221</f>
        <v>-1.190854538399011</v>
      </c>
      <c r="P221">
        <f>hist_var_sens!AF221</f>
        <v>-1.7100890881979747</v>
      </c>
      <c r="Q221">
        <f>hist_var_sens!AG221</f>
        <v>-1.8597037599880211</v>
      </c>
      <c r="R221">
        <f>hist_var_sens!AH221</f>
        <v>-1.7200917282889776</v>
      </c>
      <c r="S221">
        <f>hist_var_sens!AI221</f>
        <v>-1.6270424089560169</v>
      </c>
      <c r="T221">
        <f>hist_var_sens!AJ221</f>
        <v>-1.5054501818469874</v>
      </c>
      <c r="U221">
        <f>hist_var_sens!AK221</f>
        <v>-1.2821617668080236</v>
      </c>
      <c r="V221">
        <f>hist_var_sens!AL221</f>
        <v>-1.0556218822090069</v>
      </c>
      <c r="W221">
        <f>hist_var_sens!AM221</f>
        <v>-0.92125044191801453</v>
      </c>
    </row>
    <row r="222" spans="1:23">
      <c r="A222" s="46">
        <v>45183</v>
      </c>
      <c r="B222">
        <f>hist_var_sens!G222</f>
        <v>-4.1540889213840249E-3</v>
      </c>
      <c r="C222">
        <f>hist_var_sens!H222</f>
        <v>-1.2328820085340086E-2</v>
      </c>
      <c r="D222">
        <f>hist_var_sens!I222</f>
        <v>-7.9243581507293381E-4</v>
      </c>
      <c r="E222">
        <f>hist_var_sens!J222</f>
        <v>-2.5036925473373994E-2</v>
      </c>
      <c r="M222" s="47">
        <v>45182</v>
      </c>
      <c r="N222">
        <f>hist_var_sens!AD222</f>
        <v>0.32818589702096612</v>
      </c>
      <c r="O222">
        <f>hist_var_sens!AE222</f>
        <v>2.2155196942939828</v>
      </c>
      <c r="P222">
        <f>hist_var_sens!AF222</f>
        <v>2.6362772432459574</v>
      </c>
      <c r="Q222">
        <f>hist_var_sens!AG222</f>
        <v>2.6913382969630248</v>
      </c>
      <c r="R222">
        <f>hist_var_sens!AH222</f>
        <v>2.9637725488400326</v>
      </c>
      <c r="S222">
        <f>hist_var_sens!AI222</f>
        <v>3.1715019707580225</v>
      </c>
      <c r="T222">
        <f>hist_var_sens!AJ222</f>
        <v>3.3791076816060137</v>
      </c>
      <c r="U222">
        <f>hist_var_sens!AK222</f>
        <v>3.6862718430190347</v>
      </c>
      <c r="V222">
        <f>hist_var_sens!AL222</f>
        <v>3.9818082864939708</v>
      </c>
      <c r="W222">
        <f>hist_var_sens!AM222</f>
        <v>4.1559677531610024</v>
      </c>
    </row>
    <row r="223" spans="1:23">
      <c r="A223" s="46">
        <v>45184</v>
      </c>
      <c r="B223">
        <f>hist_var_sens!G223</f>
        <v>1.6913457529191156E-2</v>
      </c>
      <c r="C223">
        <f>hist_var_sens!H223</f>
        <v>-2.7738711508278335E-3</v>
      </c>
      <c r="D223">
        <f>hist_var_sens!I223</f>
        <v>-2.1411527145236087E-2</v>
      </c>
      <c r="E223">
        <f>hist_var_sens!J223</f>
        <v>-3.5128207439818482E-3</v>
      </c>
      <c r="M223" s="47">
        <v>45183</v>
      </c>
      <c r="N223">
        <f>hist_var_sens!AD223</f>
        <v>0.82135787802299631</v>
      </c>
      <c r="O223">
        <f>hist_var_sens!AE223</f>
        <v>2.2678425662030213</v>
      </c>
      <c r="P223">
        <f>hist_var_sens!AF223</f>
        <v>2.6408301423640204</v>
      </c>
      <c r="Q223">
        <f>hist_var_sens!AG223</f>
        <v>2.5517716454959842</v>
      </c>
      <c r="R223">
        <f>hist_var_sens!AH223</f>
        <v>2.505138105107982</v>
      </c>
      <c r="S223">
        <f>hist_var_sens!AI223</f>
        <v>2.8008886711999859</v>
      </c>
      <c r="T223">
        <f>hist_var_sens!AJ223</f>
        <v>3.0546878319159809</v>
      </c>
      <c r="U223">
        <f>hist_var_sens!AK223</f>
        <v>3.0033979687110053</v>
      </c>
      <c r="V223">
        <f>hist_var_sens!AL223</f>
        <v>2.7887158676370012</v>
      </c>
      <c r="W223">
        <f>hist_var_sens!AM223</f>
        <v>2.5678315875089783</v>
      </c>
    </row>
    <row r="224" spans="1:23">
      <c r="A224" s="46">
        <v>45187</v>
      </c>
      <c r="B224">
        <f>hist_var_sens!G224</f>
        <v>6.1808184986864578E-3</v>
      </c>
      <c r="C224">
        <f>hist_var_sens!H224</f>
        <v>-3.8248265805943538E-3</v>
      </c>
      <c r="D224">
        <f>hist_var_sens!I224</f>
        <v>1.7828258196218805E-2</v>
      </c>
      <c r="E224">
        <f>hist_var_sens!J224</f>
        <v>-1.2460053140582739E-3</v>
      </c>
      <c r="M224" s="47">
        <v>45184</v>
      </c>
      <c r="N224">
        <f>hist_var_sens!AD224</f>
        <v>1.1888378756400031</v>
      </c>
      <c r="O224">
        <f>hist_var_sens!AE224</f>
        <v>2.5280878313010264</v>
      </c>
      <c r="P224">
        <f>hist_var_sens!AF224</f>
        <v>1.9524514426449979</v>
      </c>
      <c r="Q224">
        <f>hist_var_sens!AG224</f>
        <v>1.408211743995011</v>
      </c>
      <c r="R224">
        <f>hist_var_sens!AH224</f>
        <v>0.74089874704599823</v>
      </c>
      <c r="S224">
        <f>hist_var_sens!AI224</f>
        <v>0.1490999025360179</v>
      </c>
      <c r="T224">
        <f>hist_var_sens!AJ224</f>
        <v>-0.43481848448399807</v>
      </c>
      <c r="U224">
        <f>hist_var_sens!AK224</f>
        <v>-0.79303735669701558</v>
      </c>
      <c r="V224">
        <f>hist_var_sens!AL224</f>
        <v>-0.9495732931519979</v>
      </c>
      <c r="W224">
        <f>hist_var_sens!AM224</f>
        <v>-0.96656822989898972</v>
      </c>
    </row>
    <row r="225" spans="1:23">
      <c r="A225" s="46">
        <v>45188</v>
      </c>
      <c r="B225">
        <f>hist_var_sens!G225</f>
        <v>-1.9992218535887396E-2</v>
      </c>
      <c r="C225">
        <f>hist_var_sens!H225</f>
        <v>-3.4903951332898586E-3</v>
      </c>
      <c r="D225">
        <f>hist_var_sens!I225</f>
        <v>-1.5923617094135922E-2</v>
      </c>
      <c r="E225">
        <f>hist_var_sens!J225</f>
        <v>-2.397679830286259E-2</v>
      </c>
      <c r="M225" s="47">
        <v>45187</v>
      </c>
      <c r="N225">
        <f>hist_var_sens!AD225</f>
        <v>1.74662575151599</v>
      </c>
      <c r="O225">
        <f>hist_var_sens!AE225</f>
        <v>4.8122924423300155</v>
      </c>
      <c r="P225">
        <f>hist_var_sens!AF225</f>
        <v>5.9598257951660321</v>
      </c>
      <c r="Q225">
        <f>hist_var_sens!AG225</f>
        <v>6.2238425793709888</v>
      </c>
      <c r="R225">
        <f>hist_var_sens!AH225</f>
        <v>6.202103765306985</v>
      </c>
      <c r="S225">
        <f>hist_var_sens!AI225</f>
        <v>6.1716408256049657</v>
      </c>
      <c r="T225">
        <f>hist_var_sens!AJ225</f>
        <v>6.1294567535750275</v>
      </c>
      <c r="U225">
        <f>hist_var_sens!AK225</f>
        <v>5.9144442448479797</v>
      </c>
      <c r="V225">
        <f>hist_var_sens!AL225</f>
        <v>5.5814220338290532</v>
      </c>
      <c r="W225">
        <f>hist_var_sens!AM225</f>
        <v>5.2365738435959654</v>
      </c>
    </row>
    <row r="226" spans="1:23">
      <c r="A226" s="46">
        <v>45189</v>
      </c>
      <c r="B226">
        <f>hist_var_sens!G226</f>
        <v>-8.8893496963372565E-3</v>
      </c>
      <c r="C226">
        <f>hist_var_sens!H226</f>
        <v>-1.7513138622864299E-2</v>
      </c>
      <c r="D226">
        <f>hist_var_sens!I226</f>
        <v>-1.2945025301483448E-2</v>
      </c>
      <c r="E226">
        <f>hist_var_sens!J226</f>
        <v>-3.8656971019047637E-3</v>
      </c>
      <c r="M226" s="47">
        <v>45188</v>
      </c>
      <c r="N226">
        <f>hist_var_sens!AD226</f>
        <v>1.5699816599340499</v>
      </c>
      <c r="O226">
        <f>hist_var_sens!AE226</f>
        <v>0.88002439937298615</v>
      </c>
      <c r="P226">
        <f>hist_var_sens!AF226</f>
        <v>-2.0441806750023939E-2</v>
      </c>
      <c r="Q226">
        <f>hist_var_sens!AG226</f>
        <v>-0.77447842474896722</v>
      </c>
      <c r="R226">
        <f>hist_var_sens!AH226</f>
        <v>-1.2735749520329658</v>
      </c>
      <c r="S226">
        <f>hist_var_sens!AI226</f>
        <v>-1.602573070108998</v>
      </c>
      <c r="T226">
        <f>hist_var_sens!AJ226</f>
        <v>-1.8919649848479769</v>
      </c>
      <c r="U226">
        <f>hist_var_sens!AK226</f>
        <v>-1.9679895696049499</v>
      </c>
      <c r="V226">
        <f>hist_var_sens!AL226</f>
        <v>-1.8966580854530568</v>
      </c>
      <c r="W226">
        <f>hist_var_sens!AM226</f>
        <v>-1.7972737778629981</v>
      </c>
    </row>
    <row r="227" spans="1:23">
      <c r="A227" s="46">
        <v>45190</v>
      </c>
      <c r="B227">
        <f>hist_var_sens!G227</f>
        <v>4.9444258918518447E-3</v>
      </c>
      <c r="C227">
        <f>hist_var_sens!H227</f>
        <v>-1.4616736717482204E-2</v>
      </c>
      <c r="D227">
        <f>hist_var_sens!I227</f>
        <v>1.8852561844802329E-2</v>
      </c>
      <c r="E227">
        <f>hist_var_sens!J227</f>
        <v>-7.8865750738464913E-3</v>
      </c>
      <c r="M227" s="47">
        <v>45189</v>
      </c>
      <c r="N227">
        <f>hist_var_sens!AD227</f>
        <v>-0.22840345038202536</v>
      </c>
      <c r="O227">
        <f>hist_var_sens!AE227</f>
        <v>3.1585283390779537</v>
      </c>
      <c r="P227">
        <f>hist_var_sens!AF227</f>
        <v>5.6353903409359782</v>
      </c>
      <c r="Q227">
        <f>hist_var_sens!AG227</f>
        <v>7.8998405439510009</v>
      </c>
      <c r="R227">
        <f>hist_var_sens!AH227</f>
        <v>9.8142144311719886</v>
      </c>
      <c r="S227">
        <f>hist_var_sens!AI227</f>
        <v>11.03324994574599</v>
      </c>
      <c r="T227">
        <f>hist_var_sens!AJ227</f>
        <v>11.896265313825968</v>
      </c>
      <c r="U227">
        <f>hist_var_sens!AK227</f>
        <v>12.426140940246938</v>
      </c>
      <c r="V227">
        <f>hist_var_sens!AL227</f>
        <v>12.733540643815044</v>
      </c>
      <c r="W227">
        <f>hist_var_sens!AM227</f>
        <v>12.929911307276026</v>
      </c>
    </row>
    <row r="228" spans="1:23">
      <c r="A228" s="46">
        <v>45191</v>
      </c>
      <c r="B228">
        <f>hist_var_sens!G228</f>
        <v>7.3803203216884494E-3</v>
      </c>
      <c r="C228">
        <f>hist_var_sens!H228</f>
        <v>-1.4471680810073106E-3</v>
      </c>
      <c r="D228">
        <f>hist_var_sens!I228</f>
        <v>1.2067493842102373E-2</v>
      </c>
      <c r="E228">
        <f>hist_var_sens!J228</f>
        <v>1.6718858594400032E-3</v>
      </c>
      <c r="M228" s="47">
        <v>45190</v>
      </c>
      <c r="N228">
        <f>hist_var_sens!AD228</f>
        <v>-1.2945893493639811</v>
      </c>
      <c r="O228">
        <f>hist_var_sens!AE228</f>
        <v>-2.6427629253549663</v>
      </c>
      <c r="P228">
        <f>hist_var_sens!AF228</f>
        <v>-3.6112929446120017</v>
      </c>
      <c r="Q228">
        <f>hist_var_sens!AG228</f>
        <v>-3.8381276314550239</v>
      </c>
      <c r="R228">
        <f>hist_var_sens!AH228</f>
        <v>-4.0326390923479947</v>
      </c>
      <c r="S228">
        <f>hist_var_sens!AI228</f>
        <v>-4.0758681297389803</v>
      </c>
      <c r="T228">
        <f>hist_var_sens!AJ228</f>
        <v>-3.9794477555710195</v>
      </c>
      <c r="U228">
        <f>hist_var_sens!AK228</f>
        <v>-3.7878953876199772</v>
      </c>
      <c r="V228">
        <f>hist_var_sens!AL228</f>
        <v>-3.5985557810730429</v>
      </c>
      <c r="W228">
        <f>hist_var_sens!AM228</f>
        <v>-3.5055625305229627</v>
      </c>
    </row>
    <row r="229" spans="1:23">
      <c r="A229" s="46">
        <v>45194</v>
      </c>
      <c r="B229">
        <f>hist_var_sens!G229</f>
        <v>-2.339841824324207E-2</v>
      </c>
      <c r="C229">
        <f>hist_var_sens!H229</f>
        <v>-1.5579703608186168E-2</v>
      </c>
      <c r="D229">
        <f>hist_var_sens!I229</f>
        <v>-1.1923605802505066E-2</v>
      </c>
      <c r="E229">
        <f>hist_var_sens!J229</f>
        <v>-1.7005752850407285E-2</v>
      </c>
      <c r="M229" s="47">
        <v>45191</v>
      </c>
      <c r="N229">
        <f>hist_var_sens!AD229</f>
        <v>-0.47571438661506149</v>
      </c>
      <c r="O229">
        <f>hist_var_sens!AE229</f>
        <v>-0.23549928296701106</v>
      </c>
      <c r="P229">
        <f>hist_var_sens!AF229</f>
        <v>1.1161057525590352</v>
      </c>
      <c r="Q229">
        <f>hist_var_sens!AG229</f>
        <v>2.6055964312549778</v>
      </c>
      <c r="R229">
        <f>hist_var_sens!AH229</f>
        <v>4.2864340666749765</v>
      </c>
      <c r="S229">
        <f>hist_var_sens!AI229</f>
        <v>6.0609981185429787</v>
      </c>
      <c r="T229">
        <f>hist_var_sens!AJ229</f>
        <v>7.6237679697920004</v>
      </c>
      <c r="U229">
        <f>hist_var_sens!AK229</f>
        <v>8.6974520977459857</v>
      </c>
      <c r="V229">
        <f>hist_var_sens!AL229</f>
        <v>9.436091357588051</v>
      </c>
      <c r="W229">
        <f>hist_var_sens!AM229</f>
        <v>10.069120535641934</v>
      </c>
    </row>
    <row r="230" spans="1:23">
      <c r="A230" s="46">
        <v>45195</v>
      </c>
      <c r="B230">
        <f>hist_var_sens!G230</f>
        <v>-8.8975480397495144E-3</v>
      </c>
      <c r="C230">
        <f>hist_var_sens!H230</f>
        <v>3.680523251036405E-3</v>
      </c>
      <c r="D230">
        <f>hist_var_sens!I230</f>
        <v>-3.2180310398726153E-3</v>
      </c>
      <c r="E230">
        <f>hist_var_sens!J230</f>
        <v>2.0823944120735849E-3</v>
      </c>
      <c r="M230" s="47">
        <v>45194</v>
      </c>
      <c r="N230">
        <f>hist_var_sens!AD230</f>
        <v>-0.52092304943698875</v>
      </c>
      <c r="O230">
        <f>hist_var_sens!AE230</f>
        <v>-0.69146090264302074</v>
      </c>
      <c r="P230">
        <f>hist_var_sens!AF230</f>
        <v>-0.51644470977801893</v>
      </c>
      <c r="Q230">
        <f>hist_var_sens!AG230</f>
        <v>-8.6199822584981378E-2</v>
      </c>
      <c r="R230">
        <f>hist_var_sens!AH230</f>
        <v>0.1630506636939727</v>
      </c>
      <c r="S230">
        <f>hist_var_sens!AI230</f>
        <v>0.20663656302703781</v>
      </c>
      <c r="T230">
        <f>hist_var_sens!AJ230</f>
        <v>0.40654272437400107</v>
      </c>
      <c r="U230">
        <f>hist_var_sens!AK230</f>
        <v>0.73943975050699828</v>
      </c>
      <c r="V230">
        <f>hist_var_sens!AL230</f>
        <v>1.1047807667589893</v>
      </c>
      <c r="W230">
        <f>hist_var_sens!AM230</f>
        <v>1.3988369022610581</v>
      </c>
    </row>
    <row r="231" spans="1:23">
      <c r="A231" s="46">
        <v>45196</v>
      </c>
      <c r="B231">
        <f>hist_var_sens!G231</f>
        <v>1.5257061212450296E-3</v>
      </c>
      <c r="C231">
        <f>hist_var_sens!H231</f>
        <v>1.0634369962287726E-2</v>
      </c>
      <c r="D231">
        <f>hist_var_sens!I231</f>
        <v>1.3720744849802458E-2</v>
      </c>
      <c r="E231">
        <f>hist_var_sens!J231</f>
        <v>2.7175381005202226E-3</v>
      </c>
      <c r="M231" s="47">
        <v>45195</v>
      </c>
      <c r="N231">
        <f>hist_var_sens!AD231</f>
        <v>3.0248364000820538</v>
      </c>
      <c r="O231">
        <f>hist_var_sens!AE231</f>
        <v>4.8177548932320375</v>
      </c>
      <c r="P231">
        <f>hist_var_sens!AF231</f>
        <v>5.9713867496160447</v>
      </c>
      <c r="Q231">
        <f>hist_var_sens!AG231</f>
        <v>6.5279551044020163</v>
      </c>
      <c r="R231">
        <f>hist_var_sens!AH231</f>
        <v>7.1208438760070329</v>
      </c>
      <c r="S231">
        <f>hist_var_sens!AI231</f>
        <v>7.193415862421018</v>
      </c>
      <c r="T231">
        <f>hist_var_sens!AJ231</f>
        <v>6.81984450134801</v>
      </c>
      <c r="U231">
        <f>hist_var_sens!AK231</f>
        <v>6.4371691188840066</v>
      </c>
      <c r="V231">
        <f>hist_var_sens!AL231</f>
        <v>6.1283658165010166</v>
      </c>
      <c r="W231">
        <f>hist_var_sens!AM231</f>
        <v>5.8715277742039937</v>
      </c>
    </row>
    <row r="232" spans="1:23">
      <c r="A232" s="46">
        <v>45197</v>
      </c>
      <c r="B232">
        <f>hist_var_sens!G232</f>
        <v>3.0464113496799783E-3</v>
      </c>
      <c r="C232">
        <f>hist_var_sens!H232</f>
        <v>-6.5311782622444747E-3</v>
      </c>
      <c r="D232">
        <f>hist_var_sens!I232</f>
        <v>-1.1146531965895101E-2</v>
      </c>
      <c r="E232">
        <f>hist_var_sens!J232</f>
        <v>6.7274159083794416E-3</v>
      </c>
      <c r="M232" s="47">
        <v>45196</v>
      </c>
      <c r="N232">
        <f>hist_var_sens!AD232</f>
        <v>-3.8442508156490138</v>
      </c>
      <c r="O232">
        <f>hist_var_sens!AE232</f>
        <v>-6.5879421246269745</v>
      </c>
      <c r="P232">
        <f>hist_var_sens!AF232</f>
        <v>-6.2754529270890593</v>
      </c>
      <c r="Q232">
        <f>hist_var_sens!AG232</f>
        <v>-5.657604193461049</v>
      </c>
      <c r="R232">
        <f>hist_var_sens!AH232</f>
        <v>-5.0461299560369817</v>
      </c>
      <c r="S232">
        <f>hist_var_sens!AI232</f>
        <v>-4.2014907817049947</v>
      </c>
      <c r="T232">
        <f>hist_var_sens!AJ232</f>
        <v>-3.3990895290189616</v>
      </c>
      <c r="U232">
        <f>hist_var_sens!AK232</f>
        <v>-2.7087624042539811</v>
      </c>
      <c r="V232">
        <f>hist_var_sens!AL232</f>
        <v>-2.1458366095010453</v>
      </c>
      <c r="W232">
        <f>hist_var_sens!AM232</f>
        <v>-1.7136854149680385</v>
      </c>
    </row>
    <row r="233" spans="1:23">
      <c r="A233" s="46">
        <v>45198</v>
      </c>
      <c r="B233">
        <f>hist_var_sens!G233</f>
        <v>1.4835621180061764E-2</v>
      </c>
      <c r="C233">
        <f>hist_var_sens!H233</f>
        <v>-2.4835623196088785E-2</v>
      </c>
      <c r="D233">
        <f>hist_var_sens!I233</f>
        <v>-8.8566701288396166E-3</v>
      </c>
      <c r="E233">
        <f>hist_var_sens!J233</f>
        <v>1.9160647113177554E-2</v>
      </c>
      <c r="M233" s="47">
        <v>45197</v>
      </c>
      <c r="N233">
        <f>hist_var_sens!AD233</f>
        <v>-0.69556476414801838</v>
      </c>
      <c r="O233">
        <f>hist_var_sens!AE233</f>
        <v>-1.9379644377860021</v>
      </c>
      <c r="P233">
        <f>hist_var_sens!AF233</f>
        <v>-3.1027546219929842</v>
      </c>
      <c r="Q233">
        <f>hist_var_sens!AG233</f>
        <v>-3.6332962200449903</v>
      </c>
      <c r="R233">
        <f>hist_var_sens!AH233</f>
        <v>-3.5345148635740342</v>
      </c>
      <c r="S233">
        <f>hist_var_sens!AI233</f>
        <v>-3.500899648458053</v>
      </c>
      <c r="T233">
        <f>hist_var_sens!AJ233</f>
        <v>-3.487044176210055</v>
      </c>
      <c r="U233">
        <f>hist_var_sens!AK233</f>
        <v>-3.3117519504709954</v>
      </c>
      <c r="V233">
        <f>hist_var_sens!AL233</f>
        <v>-3.045271602650987</v>
      </c>
      <c r="W233">
        <f>hist_var_sens!AM233</f>
        <v>-2.808920440181967</v>
      </c>
    </row>
    <row r="234" spans="1:23">
      <c r="A234" s="46">
        <v>45201</v>
      </c>
      <c r="B234">
        <f>hist_var_sens!G234</f>
        <v>-7.7698151431530027E-3</v>
      </c>
      <c r="C234">
        <f>hist_var_sens!H234</f>
        <v>-2.9588028201581906E-2</v>
      </c>
      <c r="D234">
        <f>hist_var_sens!I234</f>
        <v>-1.9496406361750762E-2</v>
      </c>
      <c r="E234">
        <f>hist_var_sens!J234</f>
        <v>-2.6134180316018218E-2</v>
      </c>
      <c r="M234" s="47">
        <v>45198</v>
      </c>
      <c r="N234">
        <f>hist_var_sens!AD234</f>
        <v>3.6077632192420275</v>
      </c>
      <c r="O234">
        <f>hist_var_sens!AE234</f>
        <v>6.0643213570959338</v>
      </c>
      <c r="P234">
        <f>hist_var_sens!AF234</f>
        <v>7.9120503324209972</v>
      </c>
      <c r="Q234">
        <f>hist_var_sens!AG234</f>
        <v>9.3192283540319973</v>
      </c>
      <c r="R234">
        <f>hist_var_sens!AH234</f>
        <v>10.13472425882199</v>
      </c>
      <c r="S234">
        <f>hist_var_sens!AI234</f>
        <v>10.722571211973994</v>
      </c>
      <c r="T234">
        <f>hist_var_sens!AJ234</f>
        <v>11.026997832290011</v>
      </c>
      <c r="U234">
        <f>hist_var_sens!AK234</f>
        <v>10.83296823421502</v>
      </c>
      <c r="V234">
        <f>hist_var_sens!AL234</f>
        <v>10.379168998167973</v>
      </c>
      <c r="W234">
        <f>hist_var_sens!AM234</f>
        <v>9.9712314717739776</v>
      </c>
    </row>
    <row r="235" spans="1:23">
      <c r="A235" s="46">
        <v>45202</v>
      </c>
      <c r="B235">
        <f>hist_var_sens!G235</f>
        <v>7.3086163732478671E-3</v>
      </c>
      <c r="C235">
        <f>hist_var_sens!H235</f>
        <v>1.1579142293824951E-3</v>
      </c>
      <c r="D235">
        <f>hist_var_sens!I235</f>
        <v>-6.6279406432832033E-3</v>
      </c>
      <c r="E235">
        <f>hist_var_sens!J235</f>
        <v>1.7773372472483118E-2</v>
      </c>
      <c r="M235" s="47">
        <v>45201</v>
      </c>
      <c r="N235">
        <f>hist_var_sens!AD235</f>
        <v>0.37093430135796968</v>
      </c>
      <c r="O235">
        <f>hist_var_sens!AE235</f>
        <v>2.0038744352010585</v>
      </c>
      <c r="P235">
        <f>hist_var_sens!AF235</f>
        <v>4.5514762914000002</v>
      </c>
      <c r="Q235">
        <f>hist_var_sens!AG235</f>
        <v>6.8842067087180467</v>
      </c>
      <c r="R235">
        <f>hist_var_sens!AH235</f>
        <v>8.3721392246220017</v>
      </c>
      <c r="S235">
        <f>hist_var_sens!AI235</f>
        <v>9.3514373526160099</v>
      </c>
      <c r="T235">
        <f>hist_var_sens!AJ235</f>
        <v>10.056785575662044</v>
      </c>
      <c r="U235">
        <f>hist_var_sens!AK235</f>
        <v>10.771087181719944</v>
      </c>
      <c r="V235">
        <f>hist_var_sens!AL235</f>
        <v>11.445758357561051</v>
      </c>
      <c r="W235">
        <f>hist_var_sens!AM235</f>
        <v>11.955914001859982</v>
      </c>
    </row>
    <row r="236" spans="1:23">
      <c r="A236" s="46">
        <v>45203</v>
      </c>
      <c r="B236">
        <f>hist_var_sens!G236</f>
        <v>7.1979760810680915E-3</v>
      </c>
      <c r="C236">
        <f>hist_var_sens!H236</f>
        <v>4.6259503351984144E-3</v>
      </c>
      <c r="D236">
        <f>hist_var_sens!I236</f>
        <v>-7.5062367037000977E-3</v>
      </c>
      <c r="E236">
        <f>hist_var_sens!J236</f>
        <v>1.2540135927570084E-3</v>
      </c>
      <c r="M236" s="47">
        <v>45202</v>
      </c>
      <c r="N236">
        <f>hist_var_sens!AD236</f>
        <v>-6.8472602406399741</v>
      </c>
      <c r="O236">
        <f>hist_var_sens!AE236</f>
        <v>-8.8255366141200273</v>
      </c>
      <c r="P236">
        <f>hist_var_sens!AF236</f>
        <v>-8.1336892472459734</v>
      </c>
      <c r="Q236">
        <f>hist_var_sens!AG236</f>
        <v>-8.0501876963470078</v>
      </c>
      <c r="R236">
        <f>hist_var_sens!AH236</f>
        <v>-7.6065116062869889</v>
      </c>
      <c r="S236">
        <f>hist_var_sens!AI236</f>
        <v>-7.3984190649669515</v>
      </c>
      <c r="T236">
        <f>hist_var_sens!AJ236</f>
        <v>-7.2510066563929998</v>
      </c>
      <c r="U236">
        <f>hist_var_sens!AK236</f>
        <v>-6.7244046697459421</v>
      </c>
      <c r="V236">
        <f>hist_var_sens!AL236</f>
        <v>-6.0415731362990082</v>
      </c>
      <c r="W236">
        <f>hist_var_sens!AM236</f>
        <v>-5.5438385734079416</v>
      </c>
    </row>
    <row r="237" spans="1:23">
      <c r="A237" s="46">
        <v>45204</v>
      </c>
      <c r="B237">
        <f>hist_var_sens!G237</f>
        <v>1.4750512532410553E-2</v>
      </c>
      <c r="C237">
        <f>hist_var_sens!H237</f>
        <v>3.837755835722767E-4</v>
      </c>
      <c r="D237">
        <f>hist_var_sens!I237</f>
        <v>8.403387880038693E-3</v>
      </c>
      <c r="E237">
        <f>hist_var_sens!J237</f>
        <v>2.4737084547361343E-2</v>
      </c>
      <c r="M237" s="47">
        <v>45203</v>
      </c>
      <c r="N237">
        <f>hist_var_sens!AD237</f>
        <v>-1.9079420411890342</v>
      </c>
      <c r="O237">
        <f>hist_var_sens!AE237</f>
        <v>-3.0231235366449951</v>
      </c>
      <c r="P237">
        <f>hist_var_sens!AF237</f>
        <v>-3.3455940653050185</v>
      </c>
      <c r="Q237">
        <f>hist_var_sens!AG237</f>
        <v>-3.5463049423770099</v>
      </c>
      <c r="R237">
        <f>hist_var_sens!AH237</f>
        <v>-3.6209428999819937</v>
      </c>
      <c r="S237">
        <f>hist_var_sens!AI237</f>
        <v>-3.1897199981810456</v>
      </c>
      <c r="T237">
        <f>hist_var_sens!AJ237</f>
        <v>-2.6308552823780391</v>
      </c>
      <c r="U237">
        <f>hist_var_sens!AK237</f>
        <v>-2.4216266380910207</v>
      </c>
      <c r="V237">
        <f>hist_var_sens!AL237</f>
        <v>-2.3788862080630082</v>
      </c>
      <c r="W237">
        <f>hist_var_sens!AM237</f>
        <v>-2.1994744859990534</v>
      </c>
    </row>
    <row r="238" spans="1:23">
      <c r="A238" s="46">
        <v>45205</v>
      </c>
      <c r="B238">
        <f>hist_var_sens!G238</f>
        <v>8.4511324635785368E-3</v>
      </c>
      <c r="C238">
        <f>hist_var_sens!H238</f>
        <v>9.2059979493166466E-3</v>
      </c>
      <c r="D238">
        <f>hist_var_sens!I238</f>
        <v>5.8332246508328023E-3</v>
      </c>
      <c r="E238">
        <f>hist_var_sens!J238</f>
        <v>7.8225119285109113E-3</v>
      </c>
      <c r="M238" s="47">
        <v>45204</v>
      </c>
      <c r="N238">
        <f>hist_var_sens!AD238</f>
        <v>4.6943617741120045</v>
      </c>
      <c r="O238">
        <f>hist_var_sens!AE238</f>
        <v>5.1877275118029917</v>
      </c>
      <c r="P238">
        <f>hist_var_sens!AF238</f>
        <v>5.2151575276800086</v>
      </c>
      <c r="Q238">
        <f>hist_var_sens!AG238</f>
        <v>5.9488454124449754</v>
      </c>
      <c r="R238">
        <f>hist_var_sens!AH238</f>
        <v>6.0177288091260026</v>
      </c>
      <c r="S238">
        <f>hist_var_sens!AI238</f>
        <v>5.993129249758991</v>
      </c>
      <c r="T238">
        <f>hist_var_sens!AJ238</f>
        <v>6.1802127218799772</v>
      </c>
      <c r="U238">
        <f>hist_var_sens!AK238</f>
        <v>6.2592134455639883</v>
      </c>
      <c r="V238">
        <f>hist_var_sens!AL238</f>
        <v>6.2387446614370345</v>
      </c>
      <c r="W238">
        <f>hist_var_sens!AM238</f>
        <v>6.204130958077994</v>
      </c>
    </row>
    <row r="239" spans="1:23">
      <c r="A239" s="75">
        <v>45208</v>
      </c>
      <c r="B239">
        <f>hist_var_sens!G239</f>
        <v>-3.3521595926183645E-3</v>
      </c>
      <c r="C239">
        <f>hist_var_sens!H239</f>
        <v>2.6605880780132374E-2</v>
      </c>
      <c r="D239">
        <f>hist_var_sens!I239</f>
        <v>1.0770498204959011E-2</v>
      </c>
      <c r="E239">
        <f>hist_var_sens!J239</f>
        <v>-4.3356662872785501E-3</v>
      </c>
      <c r="M239" s="47">
        <v>45205</v>
      </c>
      <c r="N239">
        <f>hist_var_sens!AD239</f>
        <v>-7.4940373858940061</v>
      </c>
      <c r="O239">
        <f>hist_var_sens!AE239</f>
        <v>-10.400211819708016</v>
      </c>
      <c r="P239">
        <f>hist_var_sens!AF239</f>
        <v>-11.004699675779966</v>
      </c>
      <c r="Q239">
        <f>hist_var_sens!AG239</f>
        <v>-11.729624571475972</v>
      </c>
      <c r="R239">
        <f>hist_var_sens!AH239</f>
        <v>-11.968651430186995</v>
      </c>
      <c r="S239">
        <f>hist_var_sens!AI239</f>
        <v>-12.151624113831</v>
      </c>
      <c r="T239">
        <f>hist_var_sens!AJ239</f>
        <v>-12.308492015293965</v>
      </c>
      <c r="U239">
        <f>hist_var_sens!AK239</f>
        <v>-12.165236864553966</v>
      </c>
      <c r="V239">
        <f>hist_var_sens!AL239</f>
        <v>-11.861932667930065</v>
      </c>
      <c r="W239">
        <f>hist_var_sens!AM239</f>
        <v>-11.608165727357983</v>
      </c>
    </row>
    <row r="240" spans="1:23">
      <c r="A240" s="46">
        <v>45209</v>
      </c>
      <c r="B240">
        <f>hist_var_sens!G240</f>
        <v>7.90398363547129E-3</v>
      </c>
      <c r="C240">
        <f>hist_var_sens!H240</f>
        <v>3.7020269829257657E-4</v>
      </c>
      <c r="D240">
        <f>hist_var_sens!I240</f>
        <v>4.0984155839851599E-3</v>
      </c>
      <c r="E240">
        <f>hist_var_sens!J240</f>
        <v>1.2271940778711965E-2</v>
      </c>
      <c r="M240" s="47">
        <v>45209</v>
      </c>
      <c r="N240">
        <f>hist_var_sens!AD240</f>
        <v>1.1695439533410124</v>
      </c>
      <c r="O240">
        <f>hist_var_sens!AE240</f>
        <v>1.8517971466300298</v>
      </c>
      <c r="P240">
        <f>hist_var_sens!AF240</f>
        <v>0.81155133243498989</v>
      </c>
      <c r="Q240">
        <f>hist_var_sens!AG240</f>
        <v>-0.47385286627801837</v>
      </c>
      <c r="R240">
        <f>hist_var_sens!AH240</f>
        <v>-1.7539794574260303</v>
      </c>
      <c r="S240">
        <f>hist_var_sens!AI240</f>
        <v>-2.7916859810910024</v>
      </c>
      <c r="T240">
        <f>hist_var_sens!AJ240</f>
        <v>-3.7354544175970119</v>
      </c>
      <c r="U240">
        <f>hist_var_sens!AK240</f>
        <v>-4.6737064452110486</v>
      </c>
      <c r="V240">
        <f>hist_var_sens!AL240</f>
        <v>-5.5612108092739643</v>
      </c>
      <c r="W240">
        <f>hist_var_sens!AM240</f>
        <v>-6.3247647618940031</v>
      </c>
    </row>
    <row r="241" spans="1:23">
      <c r="A241" s="46">
        <v>45210</v>
      </c>
      <c r="B241">
        <f>hist_var_sens!G241</f>
        <v>5.0612320506258079E-3</v>
      </c>
      <c r="C241">
        <f>hist_var_sens!H241</f>
        <v>-4.4411987427763755E-3</v>
      </c>
      <c r="D241">
        <f>hist_var_sens!I241</f>
        <v>-2.0408104047082265E-2</v>
      </c>
      <c r="E241">
        <f>hist_var_sens!J241</f>
        <v>-3.7903831403595101E-3</v>
      </c>
      <c r="M241" s="47">
        <v>45210</v>
      </c>
      <c r="N241">
        <f>hist_var_sens!AD241</f>
        <v>3.5814409989470137</v>
      </c>
      <c r="O241">
        <f>hist_var_sens!AE241</f>
        <v>6.0432964463139758</v>
      </c>
      <c r="P241">
        <f>hist_var_sens!AF241</f>
        <v>7.4796043384609687</v>
      </c>
      <c r="Q241">
        <f>hist_var_sens!AG241</f>
        <v>8.3504525237920042</v>
      </c>
      <c r="R241">
        <f>hist_var_sens!AH241</f>
        <v>9.0830966859820066</v>
      </c>
      <c r="S241">
        <f>hist_var_sens!AI241</f>
        <v>9.5966970311429929</v>
      </c>
      <c r="T241">
        <f>hist_var_sens!AJ241</f>
        <v>9.9313264948119873</v>
      </c>
      <c r="U241">
        <f>hist_var_sens!AK241</f>
        <v>10.086607520198992</v>
      </c>
      <c r="V241">
        <f>hist_var_sens!AL241</f>
        <v>10.191216498543001</v>
      </c>
      <c r="W241">
        <f>hist_var_sens!AM241</f>
        <v>10.373812143236044</v>
      </c>
    </row>
    <row r="242" spans="1:23">
      <c r="A242" s="46">
        <v>45211</v>
      </c>
      <c r="B242">
        <f>hist_var_sens!G242</f>
        <v>-1.0292786570811008E-2</v>
      </c>
      <c r="C242">
        <f>hist_var_sens!H242</f>
        <v>-5.2044441113651141E-3</v>
      </c>
      <c r="D242">
        <f>hist_var_sens!I242</f>
        <v>-1.5833340597640744E-2</v>
      </c>
      <c r="E242">
        <f>hist_var_sens!J242</f>
        <v>-1.0357475283150563E-2</v>
      </c>
      <c r="M242" s="47">
        <v>45211</v>
      </c>
      <c r="N242">
        <f>hist_var_sens!AD242</f>
        <v>-1.5419191226270086</v>
      </c>
      <c r="O242">
        <f>hist_var_sens!AE242</f>
        <v>-1.6873565836529603</v>
      </c>
      <c r="P242">
        <f>hist_var_sens!AF242</f>
        <v>-2.9187930277840142</v>
      </c>
      <c r="Q242">
        <f>hist_var_sens!AG242</f>
        <v>-4.1196936245359996</v>
      </c>
      <c r="R242">
        <f>hist_var_sens!AH242</f>
        <v>-5.2489154400459785</v>
      </c>
      <c r="S242">
        <f>hist_var_sens!AI242</f>
        <v>-6.2817412884019763</v>
      </c>
      <c r="T242">
        <f>hist_var_sens!AJ242</f>
        <v>-7.0232685194109719</v>
      </c>
      <c r="U242">
        <f>hist_var_sens!AK242</f>
        <v>-7.3621142433129974</v>
      </c>
      <c r="V242">
        <f>hist_var_sens!AL242</f>
        <v>-7.4886218914339828</v>
      </c>
      <c r="W242">
        <f>hist_var_sens!AM242</f>
        <v>-7.6178339208360368</v>
      </c>
    </row>
    <row r="243" spans="1:23">
      <c r="A243" s="46">
        <v>45212</v>
      </c>
      <c r="B243">
        <f>hist_var_sens!G243</f>
        <v>-7.2680722671736309E-4</v>
      </c>
      <c r="C243">
        <f>hist_var_sens!H243</f>
        <v>8.5949624509977784E-3</v>
      </c>
      <c r="D243">
        <f>hist_var_sens!I243</f>
        <v>1.0160912502537034E-2</v>
      </c>
      <c r="E243">
        <f>hist_var_sens!J243</f>
        <v>1.4981844974726544E-2</v>
      </c>
      <c r="M243" s="47">
        <v>45212</v>
      </c>
      <c r="N243">
        <f>hist_var_sens!AD243</f>
        <v>1.3477520761529664</v>
      </c>
      <c r="O243">
        <f>hist_var_sens!AE243</f>
        <v>3.0612227339079507</v>
      </c>
      <c r="P243">
        <f>hist_var_sens!AF243</f>
        <v>4.5639800403080022</v>
      </c>
      <c r="Q243">
        <f>hist_var_sens!AG243</f>
        <v>5.234180006492978</v>
      </c>
      <c r="R243">
        <f>hist_var_sens!AH243</f>
        <v>5.9372892690139762</v>
      </c>
      <c r="S243">
        <f>hist_var_sens!AI243</f>
        <v>6.5724714763470278</v>
      </c>
      <c r="T243">
        <f>hist_var_sens!AJ243</f>
        <v>6.9360993800419992</v>
      </c>
      <c r="U243">
        <f>hist_var_sens!AK243</f>
        <v>6.9755720798630323</v>
      </c>
      <c r="V243">
        <f>hist_var_sens!AL243</f>
        <v>6.8794617501220099</v>
      </c>
      <c r="W243">
        <f>hist_var_sens!AM243</f>
        <v>6.8485679757020188</v>
      </c>
    </row>
    <row r="244" spans="1:23">
      <c r="A244" s="46">
        <v>45215</v>
      </c>
      <c r="B244">
        <f>hist_var_sens!G244</f>
        <v>-8.7847628834215596E-3</v>
      </c>
      <c r="C244">
        <f>hist_var_sens!H244</f>
        <v>2.3341957505761846E-2</v>
      </c>
      <c r="D244">
        <f>hist_var_sens!I244</f>
        <v>9.2203535964316963E-3</v>
      </c>
      <c r="E244">
        <f>hist_var_sens!J244</f>
        <v>-1.7437254645238376E-3</v>
      </c>
      <c r="M244" s="47">
        <v>45215</v>
      </c>
      <c r="N244">
        <f>hist_var_sens!AD244</f>
        <v>5.7807447443620346</v>
      </c>
      <c r="O244">
        <f>hist_var_sens!AE244</f>
        <v>10.410738378137038</v>
      </c>
      <c r="P244">
        <f>hist_var_sens!AF244</f>
        <v>13.017321937470044</v>
      </c>
      <c r="Q244">
        <f>hist_var_sens!AG244</f>
        <v>14.391087521902005</v>
      </c>
      <c r="R244">
        <f>hist_var_sens!AH244</f>
        <v>14.874121096777049</v>
      </c>
      <c r="S244">
        <f>hist_var_sens!AI244</f>
        <v>14.82706625555795</v>
      </c>
      <c r="T244">
        <f>hist_var_sens!AJ244</f>
        <v>14.481861601707003</v>
      </c>
      <c r="U244">
        <f>hist_var_sens!AK244</f>
        <v>13.986101878106991</v>
      </c>
      <c r="V244">
        <f>hist_var_sens!AL244</f>
        <v>13.408253283535981</v>
      </c>
      <c r="W244">
        <f>hist_var_sens!AM244</f>
        <v>12.788732535288991</v>
      </c>
    </row>
    <row r="245" spans="1:23">
      <c r="A245" s="46">
        <v>45216</v>
      </c>
      <c r="B245">
        <f>hist_var_sens!G245</f>
        <v>-7.3948682022263457E-3</v>
      </c>
      <c r="C245">
        <f>hist_var_sens!H245</f>
        <v>-1.1223774054515578E-2</v>
      </c>
      <c r="D245">
        <f>hist_var_sens!I245</f>
        <v>-2.408641376725118E-2</v>
      </c>
      <c r="E245">
        <f>hist_var_sens!J245</f>
        <v>-5.8724171731457941E-3</v>
      </c>
      <c r="M245" s="47">
        <v>45216</v>
      </c>
      <c r="N245">
        <f>hist_var_sens!AD245</f>
        <v>-0.61819109860701549</v>
      </c>
      <c r="O245">
        <f>hist_var_sens!AE245</f>
        <v>1.1371287672439641</v>
      </c>
      <c r="P245">
        <f>hist_var_sens!AF245</f>
        <v>3.2545554473530078</v>
      </c>
      <c r="Q245">
        <f>hist_var_sens!AG245</f>
        <v>4.2883825410960226</v>
      </c>
      <c r="R245">
        <f>hist_var_sens!AH245</f>
        <v>4.8526169586599748</v>
      </c>
      <c r="S245">
        <f>hist_var_sens!AI245</f>
        <v>4.8205843555350345</v>
      </c>
      <c r="T245">
        <f>hist_var_sens!AJ245</f>
        <v>4.6216295825830116</v>
      </c>
      <c r="U245">
        <f>hist_var_sens!AK245</f>
        <v>4.5667559417039705</v>
      </c>
      <c r="V245">
        <f>hist_var_sens!AL245</f>
        <v>4.6378355446510113</v>
      </c>
      <c r="W245">
        <f>hist_var_sens!AM245</f>
        <v>4.7492774887639841</v>
      </c>
    </row>
    <row r="246" spans="1:23">
      <c r="A246" s="46">
        <v>45217</v>
      </c>
      <c r="B246">
        <f>hist_var_sens!G246</f>
        <v>-2.1609507165961661E-3</v>
      </c>
      <c r="C246">
        <f>hist_var_sens!H246</f>
        <v>-1.2815832017962547E-2</v>
      </c>
      <c r="D246">
        <f>hist_var_sens!I246</f>
        <v>-1.8723378509196476E-2</v>
      </c>
      <c r="E246">
        <f>hist_var_sens!J246</f>
        <v>3.6654476383344292E-3</v>
      </c>
      <c r="M246" s="47">
        <v>45217</v>
      </c>
      <c r="N246">
        <f>hist_var_sens!AD246</f>
        <v>-4.1315074510209913</v>
      </c>
      <c r="O246">
        <f>hist_var_sens!AE246</f>
        <v>-4.0682231968279527</v>
      </c>
      <c r="P246">
        <f>hist_var_sens!AF246</f>
        <v>-1.3496439784090042</v>
      </c>
      <c r="Q246">
        <f>hist_var_sens!AG246</f>
        <v>1.6107233766519957</v>
      </c>
      <c r="R246">
        <f>hist_var_sens!AH246</f>
        <v>3.3635803604570302</v>
      </c>
      <c r="S246">
        <f>hist_var_sens!AI246</f>
        <v>4.6181661379929988</v>
      </c>
      <c r="T246">
        <f>hist_var_sens!AJ246</f>
        <v>5.6607734500169897</v>
      </c>
      <c r="U246">
        <f>hist_var_sens!AK246</f>
        <v>6.518981020828055</v>
      </c>
      <c r="V246">
        <f>hist_var_sens!AL246</f>
        <v>7.2116134696609961</v>
      </c>
      <c r="W246">
        <f>hist_var_sens!AM246</f>
        <v>7.7464189505099812</v>
      </c>
    </row>
    <row r="247" spans="1:23">
      <c r="A247" s="46">
        <v>45218</v>
      </c>
      <c r="B247">
        <f>hist_var_sens!G247</f>
        <v>-1.4704274675535922E-2</v>
      </c>
      <c r="C247">
        <f>hist_var_sens!H247</f>
        <v>-2.4109748836530942E-2</v>
      </c>
      <c r="D247">
        <f>hist_var_sens!I247</f>
        <v>9.5403162060210267E-3</v>
      </c>
      <c r="E247">
        <f>hist_var_sens!J247</f>
        <v>-1.4034718005030644E-2</v>
      </c>
      <c r="M247" s="47">
        <v>45218</v>
      </c>
      <c r="N247">
        <f>hist_var_sens!AD247</f>
        <v>-4.0229353590289643</v>
      </c>
      <c r="O247">
        <f>hist_var_sens!AE247</f>
        <v>-8.384302830988025</v>
      </c>
      <c r="P247">
        <f>hist_var_sens!AF247</f>
        <v>-10.173339981409054</v>
      </c>
      <c r="Q247">
        <f>hist_var_sens!AG247</f>
        <v>-10.38397235537801</v>
      </c>
      <c r="R247">
        <f>hist_var_sens!AH247</f>
        <v>-9.9297456521180152</v>
      </c>
      <c r="S247">
        <f>hist_var_sens!AI247</f>
        <v>-9.0633293902270253</v>
      </c>
      <c r="T247">
        <f>hist_var_sens!AJ247</f>
        <v>-8.133273995728981</v>
      </c>
      <c r="U247">
        <f>hist_var_sens!AK247</f>
        <v>-7.3203558277180196</v>
      </c>
      <c r="V247">
        <f>hist_var_sens!AL247</f>
        <v>-6.6012076224900014</v>
      </c>
      <c r="W247">
        <f>hist_var_sens!AM247</f>
        <v>-5.9201099642419708</v>
      </c>
    </row>
    <row r="248" spans="1:23">
      <c r="A248" s="46">
        <v>45219</v>
      </c>
      <c r="B248">
        <f>hist_var_sens!G248</f>
        <v>6.941266469993046E-4</v>
      </c>
      <c r="C248">
        <f>hist_var_sens!H248</f>
        <v>-2.8126166472164482E-2</v>
      </c>
      <c r="D248">
        <f>hist_var_sens!I248</f>
        <v>-1.3745748842037053E-2</v>
      </c>
      <c r="E248">
        <f>hist_var_sens!J248</f>
        <v>8.1121331834923538E-3</v>
      </c>
      <c r="M248" s="47">
        <v>45219</v>
      </c>
      <c r="N248">
        <f>hist_var_sens!AD248</f>
        <v>0.41586392508098646</v>
      </c>
      <c r="O248">
        <f>hist_var_sens!AE248</f>
        <v>-3.384708745318016</v>
      </c>
      <c r="P248">
        <f>hist_var_sens!AF248</f>
        <v>-5.6913301301420027</v>
      </c>
      <c r="Q248">
        <f>hist_var_sens!AG248</f>
        <v>-6.4835572085730071</v>
      </c>
      <c r="R248">
        <f>hist_var_sens!AH248</f>
        <v>-7.0994658118440217</v>
      </c>
      <c r="S248">
        <f>hist_var_sens!AI248</f>
        <v>-7.3370911115260009</v>
      </c>
      <c r="T248">
        <f>hist_var_sens!AJ248</f>
        <v>-7.4227752352980234</v>
      </c>
      <c r="U248">
        <f>hist_var_sens!AK248</f>
        <v>-7.7049525451899914</v>
      </c>
      <c r="V248">
        <f>hist_var_sens!AL248</f>
        <v>-8.0801435103920038</v>
      </c>
      <c r="W248">
        <f>hist_var_sens!AM248</f>
        <v>-8.3725248803089709</v>
      </c>
    </row>
    <row r="249" spans="1:23">
      <c r="A249" s="46">
        <v>45222</v>
      </c>
      <c r="B249">
        <f>hist_var_sens!G249</f>
        <v>2.543334712626244E-3</v>
      </c>
      <c r="C249">
        <f>hist_var_sens!H249</f>
        <v>-3.9108651203884071E-3</v>
      </c>
      <c r="D249">
        <f>hist_var_sens!I249</f>
        <v>-7.8396142163503768E-3</v>
      </c>
      <c r="E249">
        <f>hist_var_sens!J249</f>
        <v>3.6742405181606763E-3</v>
      </c>
      <c r="M249" s="47">
        <v>45222</v>
      </c>
      <c r="N249">
        <f>hist_var_sens!AD249</f>
        <v>1.1416272740479712</v>
      </c>
      <c r="O249">
        <f>hist_var_sens!AE249</f>
        <v>3.7139390500870451</v>
      </c>
      <c r="P249">
        <f>hist_var_sens!AF249</f>
        <v>4.1663699261969969</v>
      </c>
      <c r="Q249">
        <f>hist_var_sens!AG249</f>
        <v>3.4250243417380255</v>
      </c>
      <c r="R249">
        <f>hist_var_sens!AH249</f>
        <v>2.574721045595016</v>
      </c>
      <c r="S249">
        <f>hist_var_sens!AI249</f>
        <v>1.6477219041630131</v>
      </c>
      <c r="T249">
        <f>hist_var_sens!AJ249</f>
        <v>0.83152067878698721</v>
      </c>
      <c r="U249">
        <f>hist_var_sens!AK249</f>
        <v>0.32109942228297772</v>
      </c>
      <c r="V249">
        <f>hist_var_sens!AL249</f>
        <v>2.757642930950599E-3</v>
      </c>
      <c r="W249">
        <f>hist_var_sens!AM249</f>
        <v>-0.27215642036802767</v>
      </c>
    </row>
    <row r="250" spans="1:23">
      <c r="A250" s="46">
        <v>45223</v>
      </c>
      <c r="B250">
        <f>hist_var_sens!G250</f>
        <v>-1.3491581744069059E-2</v>
      </c>
      <c r="C250">
        <f>hist_var_sens!H250</f>
        <v>3.140968114861975E-3</v>
      </c>
      <c r="D250">
        <f>hist_var_sens!I250</f>
        <v>1.3169354821451762E-2</v>
      </c>
      <c r="E250">
        <f>hist_var_sens!J250</f>
        <v>3.0678046863106712E-2</v>
      </c>
      <c r="M250" s="47">
        <v>45223</v>
      </c>
      <c r="N250">
        <f>hist_var_sens!AD250</f>
        <v>1.5015597998740278</v>
      </c>
      <c r="O250">
        <f>hist_var_sens!AE250</f>
        <v>3.9263946951689777</v>
      </c>
      <c r="P250">
        <f>hist_var_sens!AF250</f>
        <v>5.9586825662560212</v>
      </c>
      <c r="Q250">
        <f>hist_var_sens!AG250</f>
        <v>7.432668232639009</v>
      </c>
      <c r="R250">
        <f>hist_var_sens!AH250</f>
        <v>8.9434271504229557</v>
      </c>
      <c r="S250">
        <f>hist_var_sens!AI250</f>
        <v>9.8125606191339774</v>
      </c>
      <c r="T250">
        <f>hist_var_sens!AJ250</f>
        <v>10.217192122956991</v>
      </c>
      <c r="U250">
        <f>hist_var_sens!AK250</f>
        <v>10.512852421009979</v>
      </c>
      <c r="V250">
        <f>hist_var_sens!AL250</f>
        <v>10.774863206878052</v>
      </c>
      <c r="W250">
        <f>hist_var_sens!AM250</f>
        <v>11.00128809973698</v>
      </c>
    </row>
    <row r="251" spans="1:23">
      <c r="A251" s="46">
        <v>45224</v>
      </c>
      <c r="B251">
        <f>hist_var_sens!G251</f>
        <v>-2.4605546085137431E-2</v>
      </c>
      <c r="C251">
        <f>hist_var_sens!H251</f>
        <v>2.2309172066205196E-2</v>
      </c>
      <c r="D251">
        <f>hist_var_sens!I251</f>
        <v>-1.6464393006527245E-2</v>
      </c>
      <c r="E251">
        <f>hist_var_sens!J251</f>
        <v>-3.7514323637527158E-2</v>
      </c>
      <c r="M251" s="47">
        <v>45224</v>
      </c>
      <c r="N251">
        <f>hist_var_sens!AD251</f>
        <v>-4.1002626819799932</v>
      </c>
      <c r="O251">
        <f>hist_var_sens!AE251</f>
        <v>-7.4728124453320168</v>
      </c>
      <c r="P251">
        <f>hist_var_sens!AF251</f>
        <v>-9.4976039074230059</v>
      </c>
      <c r="Q251">
        <f>hist_var_sens!AG251</f>
        <v>-10.551848324775042</v>
      </c>
      <c r="R251">
        <f>hist_var_sens!AH251</f>
        <v>-11.139794840475947</v>
      </c>
      <c r="S251">
        <f>hist_var_sens!AI251</f>
        <v>-11.242255220296968</v>
      </c>
      <c r="T251">
        <f>hist_var_sens!AJ251</f>
        <v>-11.020763465196953</v>
      </c>
      <c r="U251">
        <f>hist_var_sens!AK251</f>
        <v>-10.726409338159964</v>
      </c>
      <c r="V251">
        <f>hist_var_sens!AL251</f>
        <v>-10.462315739001998</v>
      </c>
      <c r="W251">
        <f>hist_var_sens!AM251</f>
        <v>-10.279027954296986</v>
      </c>
    </row>
    <row r="252" spans="1:23">
      <c r="A252" s="46">
        <v>45225</v>
      </c>
      <c r="B252">
        <f>hist_var_sens!G252</f>
        <v>7.9692944568974244E-3</v>
      </c>
      <c r="C252">
        <f>hist_var_sens!H252</f>
        <v>-3.6370607895743645E-2</v>
      </c>
      <c r="D252">
        <f>hist_var_sens!I252</f>
        <v>-0.12246694671369462</v>
      </c>
      <c r="E252">
        <f>hist_var_sens!J252</f>
        <v>5.8556099268693984E-3</v>
      </c>
      <c r="M252" s="47">
        <v>45225</v>
      </c>
      <c r="N252">
        <f>hist_var_sens!AD252</f>
        <v>-1.2881504761830254</v>
      </c>
      <c r="O252">
        <f>hist_var_sens!AE252</f>
        <v>-2.8637128003600187</v>
      </c>
      <c r="P252">
        <f>hist_var_sens!AF252</f>
        <v>-3.6070999416639578</v>
      </c>
      <c r="Q252">
        <f>hist_var_sens!AG252</f>
        <v>-3.3858751533489411</v>
      </c>
      <c r="R252">
        <f>hist_var_sens!AH252</f>
        <v>-3.2397522165180521</v>
      </c>
      <c r="S252">
        <f>hist_var_sens!AI252</f>
        <v>-2.5688667195909733</v>
      </c>
      <c r="T252">
        <f>hist_var_sens!AJ252</f>
        <v>-1.6583654318500645</v>
      </c>
      <c r="U252">
        <f>hist_var_sens!AK252</f>
        <v>-0.92624928947397656</v>
      </c>
      <c r="V252">
        <f>hist_var_sens!AL252</f>
        <v>-0.36677955689699837</v>
      </c>
      <c r="W252">
        <f>hist_var_sens!AM252</f>
        <v>0.10504154789398035</v>
      </c>
    </row>
    <row r="253" spans="1:23">
      <c r="A253" s="46">
        <v>45226</v>
      </c>
      <c r="B253">
        <f>hist_var_sens!G253</f>
        <v>1.2305189482971324E-2</v>
      </c>
      <c r="C253">
        <f>hist_var_sens!H253</f>
        <v>2.0659533799994856E-2</v>
      </c>
      <c r="D253">
        <f>hist_var_sens!I253</f>
        <v>-1.9076314537156636E-2</v>
      </c>
      <c r="E253">
        <f>hist_var_sens!J253</f>
        <v>2.2740345284682828E-2</v>
      </c>
      <c r="M253" s="47">
        <v>45226</v>
      </c>
      <c r="N253">
        <f>hist_var_sens!AD253</f>
        <v>1.2997543787759969</v>
      </c>
      <c r="O253">
        <f>hist_var_sens!AE253</f>
        <v>1.4666933058940512</v>
      </c>
      <c r="P253">
        <f>hist_var_sens!AF253</f>
        <v>1.4512935670010081</v>
      </c>
      <c r="Q253">
        <f>hist_var_sens!AG253</f>
        <v>1.4492023564149914</v>
      </c>
      <c r="R253">
        <f>hist_var_sens!AH253</f>
        <v>1.6618606199130666</v>
      </c>
      <c r="S253">
        <f>hist_var_sens!AI253</f>
        <v>1.5834661776070043</v>
      </c>
      <c r="T253">
        <f>hist_var_sens!AJ253</f>
        <v>1.3676417772520018</v>
      </c>
      <c r="U253">
        <f>hist_var_sens!AK253</f>
        <v>1.2618570282079551</v>
      </c>
      <c r="V253">
        <f>hist_var_sens!AL253</f>
        <v>1.2196928365650062</v>
      </c>
      <c r="W253">
        <f>hist_var_sens!AM253</f>
        <v>1.1469155349660283</v>
      </c>
    </row>
    <row r="254" spans="1:23">
      <c r="A254" s="52">
        <v>45229</v>
      </c>
      <c r="B254" s="53"/>
      <c r="C254" s="53"/>
      <c r="D254" s="53"/>
      <c r="E254" s="53"/>
      <c r="M254" s="55">
        <v>45229</v>
      </c>
      <c r="N254" s="53"/>
      <c r="O254" s="53"/>
      <c r="P254" s="53"/>
      <c r="Q254" s="53"/>
      <c r="R254" s="53"/>
      <c r="S254" s="53"/>
      <c r="T254" s="53"/>
      <c r="U254" s="53"/>
      <c r="V254" s="53"/>
      <c r="W254" s="53"/>
    </row>
  </sheetData>
  <mergeCells count="4">
    <mergeCell ref="A2:E2"/>
    <mergeCell ref="A1:E1"/>
    <mergeCell ref="M2:W2"/>
    <mergeCell ref="M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 example</vt:lpstr>
      <vt:lpstr>proj swap pv</vt:lpstr>
      <vt:lpstr> RETIRED_hist_var_full</vt:lpstr>
      <vt:lpstr> hist_var_full</vt:lpstr>
      <vt:lpstr>hist_var_sens</vt:lpstr>
      <vt:lpstr>param_var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 Keung WONG</dc:creator>
  <cp:lastModifiedBy>Ann</cp:lastModifiedBy>
  <dcterms:created xsi:type="dcterms:W3CDTF">2025-02-09T06:45:33Z</dcterms:created>
  <dcterms:modified xsi:type="dcterms:W3CDTF">2025-03-07T05:20:54Z</dcterms:modified>
</cp:coreProperties>
</file>