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T" sheetId="1" r:id="rId3"/>
    <sheet state="visible" name="MechE Parts" sheetId="2" r:id="rId4"/>
    <sheet state="visible" name="PCB Parts List" sheetId="3" r:id="rId5"/>
    <sheet state="visible" name="Shock breakoff" sheetId="4" r:id="rId6"/>
  </sheets>
  <definedNames/>
  <calcPr/>
</workbook>
</file>

<file path=xl/sharedStrings.xml><?xml version="1.0" encoding="utf-8"?>
<sst xmlns="http://schemas.openxmlformats.org/spreadsheetml/2006/main" count="244" uniqueCount="102">
  <si>
    <t>Parts List for Jolt</t>
  </si>
  <si>
    <t>Last Updated:</t>
  </si>
  <si>
    <t>Name:</t>
  </si>
  <si>
    <t>Package Type:</t>
  </si>
  <si>
    <t>Distributor</t>
  </si>
  <si>
    <t>Amount</t>
  </si>
  <si>
    <t>Cost (per 1)</t>
  </si>
  <si>
    <t>Total Cost:</t>
  </si>
  <si>
    <t>Description:</t>
  </si>
  <si>
    <t>Link:</t>
  </si>
  <si>
    <t>COM-08720</t>
  </si>
  <si>
    <t>SMD</t>
  </si>
  <si>
    <t>Mouser</t>
  </si>
  <si>
    <t xml:space="preserve">Micro USB Connector </t>
  </si>
  <si>
    <t>https://www.mouser.com/ProductDetail/Wurth-Electronics/629105150921?qs=sGAEpiMZZMulM8LPOQ%252byk2Wnkghg7F8rYcUZnSiyrrsVt5Us70CR3w%3d%3d</t>
  </si>
  <si>
    <t>Push button for reset on attiny84</t>
  </si>
  <si>
    <t>https://www.mouser.com/ProductDetail/SparkFun/COM-08720?qs=WyAARYrbSnaaMDwitZjU3A%3D%3D</t>
  </si>
  <si>
    <t>710-629105150921 (USB connector)</t>
  </si>
  <si>
    <t xml:space="preserve">Battery </t>
  </si>
  <si>
    <t>SMT</t>
  </si>
  <si>
    <t>https://www.adafruit.com/product/1317</t>
  </si>
  <si>
    <t>Micro USB Connector AB</t>
  </si>
  <si>
    <t>JST-PH 2-Pin (battery connector)</t>
  </si>
  <si>
    <t>Lipo Battery</t>
  </si>
  <si>
    <t>https://www.adafruit.com/product/1769</t>
  </si>
  <si>
    <t>Order Status</t>
  </si>
  <si>
    <t>NA</t>
  </si>
  <si>
    <t>Coin cell 2032 Retainer</t>
  </si>
  <si>
    <t>https://www.digikey.com/product-detail/en/BK-912/BK-912-ND/2647825?WT.z_cid=ref_netcomponents_dkc_buynow&amp;utm_source=netcomponents&amp;utm_medium=aggregator&amp;utm_campaign=buynow</t>
  </si>
  <si>
    <t>Pin Header (2.54 mm Height)</t>
  </si>
  <si>
    <t>https://www.google.com/search?q=pin+header&amp;rlz=1C1CHBF_enUS744US744&amp;source=lnms&amp;tbm=isch&amp;sa=X&amp;ved=0ahUKEwjuxfmivb7eAhWCm1kKHeDpBHAQ_AUIEygB&amp;biw=1500&amp;bih=859</t>
  </si>
  <si>
    <t>Adafruit</t>
  </si>
  <si>
    <t>MCP7381 12T</t>
  </si>
  <si>
    <t>3.7v 150mAh w/ JST</t>
  </si>
  <si>
    <t>AVT50-1.0K-ND</t>
  </si>
  <si>
    <t>Digikey</t>
  </si>
  <si>
    <t>RES ADJ 1.0K OHM 50W 10% LUGS</t>
  </si>
  <si>
    <t>https://www.digikey.com/product-detail/en/vishay-huntington-electric-inc/AVT05006E1K000KE/AVT50-1.0K-ND/257637</t>
  </si>
  <si>
    <t>Lipo charger</t>
  </si>
  <si>
    <t>https://www.mouser.com/ProductDetail/Microchip-Technology/MCP73812T-420I-OT?qs=sGAEpiMZZMsfD%252bbMpEGFJS8kMlsuKlsQ6iuXRmUI3HE%3d</t>
  </si>
  <si>
    <t>JST Connector</t>
  </si>
  <si>
    <t>JST-PH 2-Pin</t>
  </si>
  <si>
    <t>AP7361C 33E</t>
  </si>
  <si>
    <t>3.3v Regulator</t>
  </si>
  <si>
    <t>https://www.mouser.com/ProductDetail/Diodes-Incorporated/AP7361C-33E-13?qs=sGAEpiMZZMsGz1a6aV8DcK3Ple2JfpeNG2fMxAP9cPY%3d</t>
  </si>
  <si>
    <t>ATtiny84A</t>
  </si>
  <si>
    <t>Microcontroller</t>
  </si>
  <si>
    <t>https://www.mouser.com/ProductDetail/Microchip-Technology-Atmel/ATTINY84A-SSU?qs=sGAEpiMZZMteY%252blXHTQ5JG0Q8sCJEYM9</t>
  </si>
  <si>
    <t>THT</t>
  </si>
  <si>
    <t>https://www.mouser.com/ProductDetail/Microchip-Technology-Atmel/ATTINY84-20PU?qs=sGAEpiMZZMv256HIxPBQcJsmw879xCtO</t>
  </si>
  <si>
    <t>DS1305</t>
  </si>
  <si>
    <t>RTC SPI Clock</t>
  </si>
  <si>
    <t>https://www.digikey.com/product-detail/en/maxim-integrated/DS1305/DS1305-ND/869061</t>
  </si>
  <si>
    <t>https://www.digikey.com/product-detail/en/maxim-integrated/DS1305E/DS1305E-ND/869062</t>
  </si>
  <si>
    <t>Crystal (for DS1305)</t>
  </si>
  <si>
    <t>32.768Khz Crystal 6pf</t>
  </si>
  <si>
    <t>https://www.digikey.com/product-detail/en/epson/C-002RX-32.7680K-E-PBFREE/SER3205-ND/1022093</t>
  </si>
  <si>
    <t>https://www.digikey.com/product-detail/en/iqd-frequency-products/LFXTAL016178REEL/1923-1021-1-ND/8634031</t>
  </si>
  <si>
    <t>Crystal (for ATtiny84)</t>
  </si>
  <si>
    <t>16Mhz Crystal 18pf</t>
  </si>
  <si>
    <t>https://www.digikey.com/product-detail/en/abracon-llc/ABLS-16.000MHZ-B4-T/535-10226-1-ND/2184261</t>
  </si>
  <si>
    <t>BK-912</t>
  </si>
  <si>
    <t>0 Ohm Resistor</t>
  </si>
  <si>
    <t>0 ohm resistor for SPI</t>
  </si>
  <si>
    <t>https://www.mouser.com/ProductDetail/Vishay/CRCW06030000Z0EAC?qs=sGAEpiMZZMvdGkrng054t0DrEhLhGh8gVdekwV2DIfMElhhGuTWywg%3d%3d</t>
  </si>
  <si>
    <t>4.7uf SMD Caps</t>
  </si>
  <si>
    <t>4.7uf SMD Cap</t>
  </si>
  <si>
    <t>https://www.digikey.com/product-detail/en/samsung-electro-mechanics/CL10A475KP8NNNC/1276-1044-1-ND/3889130</t>
  </si>
  <si>
    <t>Coin cell 2032</t>
  </si>
  <si>
    <t>https://www.digikey.com/product-detail/en/panasonic-bsg/CR2032/P189-ND/31939</t>
  </si>
  <si>
    <t>18pf smd cap</t>
  </si>
  <si>
    <t>5.6k Resistor</t>
  </si>
  <si>
    <t>https://www.digikey.com/product-detail/en/vishay-bc-components/MBA02040C5601FCT00/BC3283CT-ND/6138786</t>
  </si>
  <si>
    <t>https://www.mouser.com/ProductDetail/KEMET/C0603C180K5RACAUTO?qs=sGAEpiMZZMs0AnBnWHyRQIWFEZ3XO4u4SZxFJLKrt7AL2TNafhIDyA%3d%3d</t>
  </si>
  <si>
    <t>0.022uF Cap</t>
  </si>
  <si>
    <t>330 Ohm Resistor</t>
  </si>
  <si>
    <t>Cermaic, 50V 0.022uf</t>
  </si>
  <si>
    <t>https://www.digikey.com/product-detail/en/kemet/C315C223K5R5TA7303/399-14089-1-ND/6562591</t>
  </si>
  <si>
    <t>Switch</t>
  </si>
  <si>
    <t>DPDT Slide Switch</t>
  </si>
  <si>
    <t>https://www.digikey.com/product-detail/en/c-k/JS202011CQN/401-2001-ND/1640097</t>
  </si>
  <si>
    <t>22uF Cap</t>
  </si>
  <si>
    <t>Ceramic, 22uF, 16V</t>
  </si>
  <si>
    <t>https://www.digikey.com/product-detail/en/tdk-corporation/FG11X7R1C226MRT06/445-173115-1-ND/5811720</t>
  </si>
  <si>
    <t>TOTAL</t>
  </si>
  <si>
    <t>(for condensed board, you can go down to 0402 or even 0201 (although good luch hand placign those things……)</t>
  </si>
  <si>
    <t>TODO:  0603</t>
  </si>
  <si>
    <t>Caps</t>
  </si>
  <si>
    <t>try to get standard ceramic 0603 caps</t>
  </si>
  <si>
    <t>Resistors</t>
  </si>
  <si>
    <t>standard 0603</t>
  </si>
  <si>
    <t>LED</t>
  </si>
  <si>
    <t>you can snag 0603 LEDs too….</t>
  </si>
  <si>
    <t>https://www.mouser.com/ProductDetail/KOA-Speer/SG73G1JTTD3300D?qs=sGAEpiMZZMtlubZbdhIBIFC33eDTuoa6KTXOWe4pG5Q%3d</t>
  </si>
  <si>
    <t>1M resistor</t>
  </si>
  <si>
    <t>https://www.mouser.com/ProductDetail/Vishay/CRCW06031M00FKEAC?qs=sGAEpiMZZMtlubZbdhIBIIZe04wfiaJWcRkQBQsj3Z8%3d</t>
  </si>
  <si>
    <t>10k resistor</t>
  </si>
  <si>
    <t>https://www.mouser.com/ProductDetail/Vishay/CRCW060310K0FKEAC?qs=sGAEpiMZZMtlubZbdhIBIIZe04wfiaJWNE%252b7tlPkrYc%3d</t>
  </si>
  <si>
    <t>47 resistor</t>
  </si>
  <si>
    <t>https://www.digikey.com/product-detail/en/panasonic-electronic-components/ERJ-3GEYJ470V/P47GCT-ND/62691</t>
  </si>
  <si>
    <t>100k resistor</t>
  </si>
  <si>
    <t>https://www.digikey.com/product-detail/en/bourns-inc/CR0603-JW-104ELF/CR0603-JW-104ELFCT-ND/3767631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</si>
</sst>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"/>
  </numFmts>
  <fonts count="26">
    <font>
      <sz val="11.0"/>
      <color rgb="FF000000"/>
      <name val="Calibri"/>
    </font>
    <font>
      <b/>
      <sz val="11.0"/>
      <color rgb="FF000000"/>
      <name val="Calibri"/>
    </font>
    <font>
      <sz val="11.0"/>
      <color rgb="FF333333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/>
    <font>
      <u/>
      <color rgb="FF0000FF"/>
    </font>
    <font>
      <sz val="11.0"/>
      <color rgb="FF7F6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rgb="FF7F6000"/>
    </font>
    <font>
      <u/>
      <sz val="11.0"/>
      <color rgb="FF0563C1"/>
      <name val="Calibri"/>
    </font>
    <font>
      <u/>
      <sz val="11.0"/>
      <color rgb="FF7E3794"/>
      <name val="Inconsolata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/>
      <top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14" xfId="0" applyAlignment="1" applyFont="1" applyNumberFormat="1">
      <alignment horizontal="center"/>
    </xf>
    <xf borderId="0" fillId="0" fontId="0" numFmtId="18" xfId="0" applyAlignment="1" applyFont="1" applyNumberFormat="1">
      <alignment horizont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vertical="top"/>
    </xf>
    <xf borderId="4" fillId="2" fontId="1" numFmtId="0" xfId="0" applyBorder="1" applyFont="1"/>
    <xf borderId="4" fillId="2" fontId="0" numFmtId="0" xfId="0" applyBorder="1" applyFont="1"/>
    <xf borderId="5" fillId="3" fontId="2" numFmtId="0" xfId="0" applyAlignment="1" applyBorder="1" applyFill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6" fillId="3" fontId="0" numFmtId="0" xfId="0" applyAlignment="1" applyBorder="1" applyFont="1">
      <alignment horizontal="center"/>
    </xf>
    <xf borderId="6" fillId="3" fontId="0" numFmtId="164" xfId="0" applyAlignment="1" applyBorder="1" applyFont="1" applyNumberFormat="1">
      <alignment horizontal="center"/>
    </xf>
    <xf borderId="7" fillId="4" fontId="0" numFmtId="0" xfId="0" applyAlignment="1" applyBorder="1" applyFill="1" applyFont="1">
      <alignment horizontal="center" readingOrder="0" vertical="bottom"/>
    </xf>
    <xf borderId="6" fillId="3" fontId="0" numFmtId="164" xfId="0" applyAlignment="1" applyBorder="1" applyFont="1" applyNumberFormat="1">
      <alignment horizontal="center" vertical="top"/>
    </xf>
    <xf borderId="7" fillId="4" fontId="3" numFmtId="0" xfId="0" applyAlignment="1" applyBorder="1" applyFont="1">
      <alignment vertical="bottom"/>
    </xf>
    <xf borderId="6" fillId="3" fontId="4" numFmtId="0" xfId="0" applyAlignment="1" applyBorder="1" applyFont="1">
      <alignment horizontal="left"/>
    </xf>
    <xf borderId="8" fillId="3" fontId="0" numFmtId="0" xfId="0" applyBorder="1" applyFont="1"/>
    <xf borderId="7" fillId="4" fontId="0" numFmtId="0" xfId="0" applyAlignment="1" applyBorder="1" applyFont="1">
      <alignment horizontal="center" vertical="bottom"/>
    </xf>
    <xf borderId="7" fillId="4" fontId="0" numFmtId="164" xfId="0" applyAlignment="1" applyBorder="1" applyFont="1" applyNumberFormat="1">
      <alignment horizontal="center" vertical="top"/>
    </xf>
    <xf borderId="7" fillId="4" fontId="0" numFmtId="164" xfId="0" applyAlignment="1" applyBorder="1" applyFont="1" applyNumberFormat="1">
      <alignment horizontal="center" vertical="bottom"/>
    </xf>
    <xf borderId="9" fillId="4" fontId="5" numFmtId="0" xfId="0" applyAlignment="1" applyBorder="1" applyFont="1">
      <alignment vertical="bottom"/>
    </xf>
    <xf borderId="5" fillId="4" fontId="2" numFmtId="0" xfId="0" applyAlignment="1" applyBorder="1" applyFont="1">
      <alignment horizontal="center" vertical="center"/>
    </xf>
    <xf borderId="10" fillId="3" fontId="0" numFmtId="0" xfId="0" applyAlignment="1" applyBorder="1" applyFont="1">
      <alignment horizontal="center" readingOrder="0" vertical="bottom"/>
    </xf>
    <xf borderId="6" fillId="4" fontId="0" numFmtId="0" xfId="0" applyAlignment="1" applyBorder="1" applyFont="1">
      <alignment horizontal="center"/>
    </xf>
    <xf borderId="6" fillId="4" fontId="0" numFmtId="164" xfId="0" applyAlignment="1" applyBorder="1" applyFont="1" applyNumberFormat="1">
      <alignment horizontal="center"/>
    </xf>
    <xf borderId="10" fillId="3" fontId="6" numFmtId="0" xfId="0" applyAlignment="1" applyBorder="1" applyFont="1">
      <alignment vertical="bottom"/>
    </xf>
    <xf borderId="6" fillId="4" fontId="0" numFmtId="164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bottom"/>
    </xf>
    <xf borderId="6" fillId="4" fontId="7" numFmtId="0" xfId="0" applyAlignment="1" applyBorder="1" applyFont="1">
      <alignment horizontal="left"/>
    </xf>
    <xf borderId="10" fillId="3" fontId="0" numFmtId="164" xfId="0" applyAlignment="1" applyBorder="1" applyFont="1" applyNumberFormat="1">
      <alignment horizontal="center" vertical="top"/>
    </xf>
    <xf borderId="10" fillId="3" fontId="0" numFmtId="164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vertical="bottom"/>
    </xf>
    <xf borderId="4" fillId="4" fontId="0" numFmtId="0" xfId="0" applyBorder="1" applyFont="1"/>
    <xf borderId="10" fillId="5" fontId="0" numFmtId="0" xfId="0" applyAlignment="1" applyBorder="1" applyFill="1" applyFont="1">
      <alignment horizontal="center" readingOrder="0" vertical="bottom"/>
    </xf>
    <xf borderId="10" fillId="5" fontId="8" numFmtId="0" xfId="0" applyAlignment="1" applyBorder="1" applyFont="1">
      <alignment vertical="bottom"/>
    </xf>
    <xf borderId="10" fillId="5" fontId="0" numFmtId="0" xfId="0" applyAlignment="1" applyBorder="1" applyFont="1">
      <alignment horizontal="center" vertical="bottom"/>
    </xf>
    <xf borderId="10" fillId="5" fontId="0" numFmtId="164" xfId="0" applyAlignment="1" applyBorder="1" applyFont="1" applyNumberFormat="1">
      <alignment horizontal="center" vertical="top"/>
    </xf>
    <xf borderId="2" fillId="2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vertical="center"/>
    </xf>
    <xf borderId="10" fillId="5" fontId="0" numFmtId="164" xfId="0" applyAlignment="1" applyBorder="1" applyFont="1" applyNumberFormat="1">
      <alignment horizontal="center" vertical="bottom"/>
    </xf>
    <xf borderId="11" fillId="5" fontId="5" numFmtId="0" xfId="0" applyAlignment="1" applyBorder="1" applyFont="1">
      <alignment vertical="bottom"/>
    </xf>
    <xf borderId="10" fillId="6" fontId="0" numFmtId="0" xfId="0" applyAlignment="1" applyBorder="1" applyFill="1" applyFont="1">
      <alignment horizontal="center" vertical="bottom"/>
    </xf>
    <xf borderId="10" fillId="6" fontId="9" numFmtId="0" xfId="0" applyAlignment="1" applyBorder="1" applyFont="1">
      <alignment vertical="bottom"/>
    </xf>
    <xf borderId="10" fillId="6" fontId="0" numFmtId="164" xfId="0" applyAlignment="1" applyBorder="1" applyFont="1" applyNumberFormat="1">
      <alignment horizontal="center" vertical="top"/>
    </xf>
    <xf borderId="10" fillId="6" fontId="0" numFmtId="164" xfId="0" applyAlignment="1" applyBorder="1" applyFont="1" applyNumberFormat="1">
      <alignment horizontal="center" vertical="bottom"/>
    </xf>
    <xf borderId="11" fillId="6" fontId="5" numFmtId="0" xfId="0" applyAlignment="1" applyBorder="1" applyFont="1">
      <alignment vertical="bottom"/>
    </xf>
    <xf borderId="0" fillId="5" fontId="10" numFmtId="0" xfId="0" applyAlignment="1" applyFont="1">
      <alignment horizontal="center" readingOrder="0"/>
    </xf>
    <xf borderId="0" fillId="5" fontId="11" numFmtId="0" xfId="0" applyAlignment="1" applyFont="1">
      <alignment readingOrder="0"/>
    </xf>
    <xf borderId="0" fillId="5" fontId="10" numFmtId="0" xfId="0" applyFont="1"/>
    <xf borderId="6" fillId="3" fontId="1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2" fillId="3" fontId="0" numFmtId="0" xfId="0" applyAlignment="1" applyBorder="1" applyFont="1">
      <alignment horizontal="center"/>
    </xf>
    <xf borderId="7" fillId="4" fontId="12" numFmtId="0" xfId="0" applyAlignment="1" applyBorder="1" applyFont="1">
      <alignment horizontal="center" readingOrder="0" vertical="bottom"/>
    </xf>
    <xf borderId="2" fillId="3" fontId="0" numFmtId="164" xfId="0" applyAlignment="1" applyBorder="1" applyFont="1" applyNumberFormat="1">
      <alignment horizontal="center"/>
    </xf>
    <xf borderId="12" fillId="4" fontId="0" numFmtId="0" xfId="0" applyAlignment="1" applyBorder="1" applyFont="1">
      <alignment horizontal="center"/>
    </xf>
    <xf borderId="2" fillId="3" fontId="0" numFmtId="164" xfId="0" applyAlignment="1" applyBorder="1" applyFont="1" applyNumberFormat="1">
      <alignment horizontal="center" vertical="top"/>
    </xf>
    <xf borderId="10" fillId="4" fontId="0" numFmtId="0" xfId="0" applyAlignment="1" applyBorder="1" applyFont="1">
      <alignment horizontal="center" vertical="bottom"/>
    </xf>
    <xf borderId="2" fillId="3" fontId="13" numFmtId="0" xfId="0" applyAlignment="1" applyBorder="1" applyFont="1">
      <alignment horizontal="left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0" numFmtId="0" xfId="0" applyAlignment="1" applyBorder="1" applyFont="1">
      <alignment horizontal="center" readingOrder="0"/>
    </xf>
    <xf borderId="10" fillId="4" fontId="12" numFmtId="0" xfId="0" applyAlignment="1" applyBorder="1" applyFont="1">
      <alignment horizontal="center" readingOrder="0" vertical="bottom"/>
    </xf>
    <xf borderId="6" fillId="3" fontId="0" numFmtId="164" xfId="0" applyAlignment="1" applyBorder="1" applyFont="1" applyNumberFormat="1">
      <alignment horizontal="center" readingOrder="0"/>
    </xf>
    <xf borderId="10" fillId="4" fontId="0" numFmtId="164" xfId="0" applyAlignment="1" applyBorder="1" applyFont="1" applyNumberFormat="1">
      <alignment horizontal="center" vertical="bottom"/>
    </xf>
    <xf borderId="13" fillId="3" fontId="0" numFmtId="0" xfId="0" applyBorder="1" applyFont="1"/>
    <xf borderId="10" fillId="4" fontId="0" numFmtId="164" xfId="0" applyAlignment="1" applyBorder="1" applyFont="1" applyNumberFormat="1">
      <alignment horizontal="center" vertical="top"/>
    </xf>
    <xf borderId="1" fillId="4" fontId="0" numFmtId="0" xfId="0" applyAlignment="1" applyBorder="1" applyFont="1">
      <alignment horizontal="center" vertical="center"/>
    </xf>
    <xf borderId="2" fillId="4" fontId="0" numFmtId="0" xfId="0" applyAlignment="1" applyBorder="1" applyFont="1">
      <alignment horizontal="center"/>
    </xf>
    <xf borderId="2" fillId="4" fontId="0" numFmtId="164" xfId="0" applyAlignment="1" applyBorder="1" applyFont="1" applyNumberFormat="1">
      <alignment horizontal="center"/>
    </xf>
    <xf borderId="6" fillId="3" fontId="14" numFmtId="0" xfId="0" applyAlignment="1" applyBorder="1" applyFont="1">
      <alignment horizontal="left" readingOrder="0"/>
    </xf>
    <xf borderId="2" fillId="4" fontId="15" numFmtId="0" xfId="0" applyAlignment="1" applyBorder="1" applyFont="1">
      <alignment horizontal="left"/>
    </xf>
    <xf borderId="10" fillId="4" fontId="16" numFmtId="0" xfId="0" applyAlignment="1" applyBorder="1" applyFont="1">
      <alignment vertical="bottom"/>
    </xf>
    <xf borderId="13" fillId="4" fontId="0" numFmtId="0" xfId="0" applyBorder="1" applyFont="1"/>
    <xf borderId="11" fillId="4" fontId="5" numFmtId="0" xfId="0" applyAlignment="1" applyBorder="1" applyFont="1">
      <alignment vertical="bottom"/>
    </xf>
    <xf borderId="12" fillId="3" fontId="0" numFmtId="0" xfId="0" applyAlignment="1" applyBorder="1" applyFont="1">
      <alignment horizontal="center"/>
    </xf>
    <xf borderId="10" fillId="3" fontId="12" numFmtId="0" xfId="0" applyAlignment="1" applyBorder="1" applyFont="1">
      <alignment horizontal="center" readingOrder="0" vertical="bottom"/>
    </xf>
    <xf borderId="12" fillId="4" fontId="0" numFmtId="0" xfId="0" applyAlignment="1" applyBorder="1" applyFont="1">
      <alignment horizontal="center" vertical="bottom"/>
    </xf>
    <xf borderId="1" fillId="4" fontId="0" numFmtId="0" xfId="0" applyAlignment="1" applyBorder="1" applyFont="1">
      <alignment horizontal="center"/>
    </xf>
    <xf borderId="12" fillId="3" fontId="0" numFmtId="0" xfId="0" applyAlignment="1" applyBorder="1" applyFont="1">
      <alignment horizontal="center" vertical="bottom"/>
    </xf>
    <xf borderId="1" fillId="3" fontId="0" numFmtId="0" xfId="0" applyAlignment="1" applyBorder="1" applyFont="1">
      <alignment horizontal="center"/>
    </xf>
    <xf borderId="12" fillId="6" fontId="0" numFmtId="0" xfId="0" applyAlignment="1" applyBorder="1" applyFont="1">
      <alignment horizontal="center" vertical="bottom"/>
    </xf>
    <xf borderId="10" fillId="6" fontId="0" numFmtId="0" xfId="0" applyAlignment="1" applyBorder="1" applyFont="1">
      <alignment horizontal="center" readingOrder="0" vertical="bottom"/>
    </xf>
    <xf borderId="14" fillId="3" fontId="0" numFmtId="0" xfId="0" applyAlignment="1" applyBorder="1" applyFont="1">
      <alignment horizontal="center"/>
    </xf>
    <xf borderId="10" fillId="6" fontId="12" numFmtId="0" xfId="0" applyAlignment="1" applyBorder="1" applyFont="1">
      <alignment horizontal="center" readingOrder="0" vertical="bottom"/>
    </xf>
    <xf borderId="15" fillId="3" fontId="0" numFmtId="0" xfId="0" applyAlignment="1" applyBorder="1" applyFont="1">
      <alignment horizontal="center"/>
    </xf>
    <xf borderId="10" fillId="6" fontId="5" numFmtId="0" xfId="0" applyAlignment="1" applyBorder="1" applyFont="1">
      <alignment vertical="bottom"/>
    </xf>
    <xf borderId="15" fillId="3" fontId="0" numFmtId="164" xfId="0" applyAlignment="1" applyBorder="1" applyFont="1" applyNumberFormat="1">
      <alignment horizontal="center"/>
    </xf>
    <xf borderId="15" fillId="3" fontId="0" numFmtId="164" xfId="0" applyAlignment="1" applyBorder="1" applyFont="1" applyNumberFormat="1">
      <alignment horizontal="center" vertical="top"/>
    </xf>
    <xf borderId="10" fillId="4" fontId="5" numFmtId="0" xfId="0" applyAlignment="1" applyBorder="1" applyFont="1">
      <alignment vertical="bottom"/>
    </xf>
    <xf borderId="15" fillId="3" fontId="17" numFmtId="0" xfId="0" applyAlignment="1" applyBorder="1" applyFont="1">
      <alignment horizontal="left"/>
    </xf>
    <xf borderId="10" fillId="6" fontId="10" numFmtId="0" xfId="0" applyAlignment="1" applyBorder="1" applyFont="1">
      <alignment horizontal="center" readingOrder="0"/>
    </xf>
    <xf borderId="1" fillId="5" fontId="0" numFmtId="0" xfId="0" applyAlignment="1" applyBorder="1" applyFont="1">
      <alignment horizontal="center"/>
    </xf>
    <xf borderId="2" fillId="5" fontId="0" numFmtId="0" xfId="0" applyAlignment="1" applyBorder="1" applyFont="1">
      <alignment horizontal="center"/>
    </xf>
    <xf borderId="10" fillId="6" fontId="18" numFmtId="0" xfId="0" applyAlignment="1" applyBorder="1" applyFont="1">
      <alignment horizontal="center" readingOrder="0"/>
    </xf>
    <xf borderId="2" fillId="5" fontId="0" numFmtId="164" xfId="0" applyAlignment="1" applyBorder="1" applyFont="1" applyNumberFormat="1">
      <alignment horizontal="center"/>
    </xf>
    <xf borderId="10" fillId="6" fontId="10" numFmtId="165" xfId="0" applyAlignment="1" applyBorder="1" applyFont="1" applyNumberFormat="1">
      <alignment horizontal="center" readingOrder="0"/>
    </xf>
    <xf borderId="2" fillId="5" fontId="0" numFmtId="164" xfId="0" applyAlignment="1" applyBorder="1" applyFont="1" applyNumberFormat="1">
      <alignment horizontal="center" vertical="top"/>
    </xf>
    <xf borderId="10" fillId="6" fontId="10" numFmtId="165" xfId="0" applyAlignment="1" applyBorder="1" applyFont="1" applyNumberFormat="1">
      <alignment horizontal="center"/>
    </xf>
    <xf borderId="2" fillId="5" fontId="19" numFmtId="0" xfId="0" applyAlignment="1" applyBorder="1" applyFont="1">
      <alignment horizontal="left"/>
    </xf>
    <xf borderId="10" fillId="6" fontId="20" numFmtId="0" xfId="0" applyAlignment="1" applyBorder="1" applyFont="1">
      <alignment readingOrder="0"/>
    </xf>
    <xf borderId="2" fillId="5" fontId="0" numFmtId="0" xfId="0" applyBorder="1" applyFont="1"/>
    <xf borderId="16" fillId="6" fontId="10" numFmtId="0" xfId="0" applyBorder="1" applyFont="1"/>
    <xf borderId="1" fillId="6" fontId="0" numFmtId="0" xfId="0" applyAlignment="1" applyBorder="1" applyFont="1">
      <alignment horizontal="center"/>
    </xf>
    <xf borderId="10" fillId="5" fontId="10" numFmtId="0" xfId="0" applyAlignment="1" applyBorder="1" applyFont="1">
      <alignment horizontal="center" readingOrder="0"/>
    </xf>
    <xf borderId="2" fillId="6" fontId="0" numFmtId="0" xfId="0" applyAlignment="1" applyBorder="1" applyFont="1">
      <alignment horizontal="center"/>
    </xf>
    <xf borderId="2" fillId="6" fontId="0" numFmtId="164" xfId="0" applyAlignment="1" applyBorder="1" applyFont="1" applyNumberFormat="1">
      <alignment horizontal="center"/>
    </xf>
    <xf borderId="2" fillId="6" fontId="0" numFmtId="164" xfId="0" applyAlignment="1" applyBorder="1" applyFont="1" applyNumberFormat="1">
      <alignment horizontal="center" vertical="top"/>
    </xf>
    <xf borderId="2" fillId="6" fontId="21" numFmtId="0" xfId="0" applyAlignment="1" applyBorder="1" applyFont="1">
      <alignment horizontal="left"/>
    </xf>
    <xf borderId="2" fillId="6" fontId="0" numFmtId="0" xfId="0" applyBorder="1" applyFont="1"/>
    <xf borderId="1" fillId="6" fontId="0" numFmtId="0" xfId="0" applyAlignment="1" applyBorder="1" applyFont="1">
      <alignment horizontal="center" readingOrder="0"/>
    </xf>
    <xf borderId="2" fillId="6" fontId="0" numFmtId="0" xfId="0" applyAlignment="1" applyBorder="1" applyFont="1">
      <alignment horizontal="center" readingOrder="0"/>
    </xf>
    <xf borderId="2" fillId="6" fontId="0" numFmtId="164" xfId="0" applyAlignment="1" applyBorder="1" applyFont="1" applyNumberFormat="1">
      <alignment horizontal="center" readingOrder="0"/>
    </xf>
    <xf borderId="2" fillId="6" fontId="22" numFmtId="0" xfId="0" applyAlignment="1" applyBorder="1" applyFont="1">
      <alignment horizontal="left" readingOrder="0"/>
    </xf>
    <xf borderId="1" fillId="4" fontId="0" numFmtId="0" xfId="0" applyAlignment="1" applyBorder="1" applyFont="1">
      <alignment horizontal="center" readingOrder="0"/>
    </xf>
    <xf borderId="2" fillId="4" fontId="0" numFmtId="0" xfId="0" applyAlignment="1" applyBorder="1" applyFont="1">
      <alignment horizontal="center" readingOrder="0"/>
    </xf>
    <xf borderId="2" fillId="4" fontId="0" numFmtId="164" xfId="0" applyAlignment="1" applyBorder="1" applyFont="1" applyNumberFormat="1">
      <alignment horizontal="center" readingOrder="0"/>
    </xf>
    <xf borderId="2" fillId="4" fontId="0" numFmtId="164" xfId="0" applyAlignment="1" applyBorder="1" applyFont="1" applyNumberFormat="1">
      <alignment horizontal="center" vertical="top"/>
    </xf>
    <xf borderId="2" fillId="4" fontId="23" numFmtId="0" xfId="0" applyAlignment="1" applyBorder="1" applyFont="1">
      <alignment horizontal="left" readingOrder="0"/>
    </xf>
    <xf borderId="2" fillId="4" fontId="0" numFmtId="0" xfId="0" applyBorder="1" applyFont="1"/>
    <xf borderId="0" fillId="7" fontId="10" numFmtId="0" xfId="0" applyAlignment="1" applyFill="1" applyFont="1">
      <alignment readingOrder="0"/>
    </xf>
    <xf borderId="0" fillId="7" fontId="10" numFmtId="0" xfId="0" applyFont="1"/>
    <xf borderId="0" fillId="7" fontId="10" numFmtId="164" xfId="0" applyFont="1" applyNumberFormat="1"/>
    <xf borderId="0" fillId="7" fontId="0" numFmtId="0" xfId="0" applyAlignment="1" applyFont="1">
      <alignment horizontal="left"/>
    </xf>
    <xf borderId="0" fillId="5" fontId="0" numFmtId="0" xfId="0" applyAlignment="1" applyFont="1">
      <alignment horizontal="center"/>
    </xf>
    <xf borderId="10" fillId="5" fontId="18" numFmtId="0" xfId="0" applyAlignment="1" applyBorder="1" applyFont="1">
      <alignment horizontal="center" readingOrder="0"/>
    </xf>
    <xf borderId="10" fillId="5" fontId="10" numFmtId="165" xfId="0" applyAlignment="1" applyBorder="1" applyFont="1" applyNumberFormat="1">
      <alignment horizontal="center" readingOrder="0"/>
    </xf>
    <xf borderId="10" fillId="5" fontId="10" numFmtId="165" xfId="0" applyAlignment="1" applyBorder="1" applyFont="1" applyNumberFormat="1">
      <alignment horizontal="center"/>
    </xf>
    <xf borderId="10" fillId="5" fontId="24" numFmtId="0" xfId="0" applyAlignment="1" applyBorder="1" applyFont="1">
      <alignment readingOrder="0"/>
    </xf>
    <xf borderId="16" fillId="5" fontId="10" numFmtId="0" xfId="0" applyBorder="1" applyFont="1"/>
    <xf borderId="10" fillId="6" fontId="25" numFmtId="0" xfId="0" applyAlignment="1" applyBorder="1" applyFont="1">
      <alignment readingOrder="0"/>
    </xf>
    <xf borderId="10" fillId="6" fontId="10" numFmtId="0" xfId="0" applyAlignment="1" applyBorder="1" applyFont="1">
      <alignment horizontal="center"/>
    </xf>
    <xf borderId="10" fillId="6" fontId="10" numFmtId="0" xfId="0" applyAlignment="1" applyBorder="1" applyFont="1">
      <alignment readingOrder="0"/>
    </xf>
    <xf borderId="10" fillId="5" fontId="10" numFmtId="0" xfId="0" applyAlignment="1" applyBorder="1" applyFont="1">
      <alignment horizontal="center"/>
    </xf>
    <xf borderId="10" fillId="5" fontId="10" numFmtId="0" xfId="0" applyAlignment="1" applyBorder="1" applyFont="1">
      <alignment readingOrder="0"/>
    </xf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digikey.com/product-detail/en/epson/C-002RX-32.7680K-E-PBFREE/SER3205-ND/1022093" TargetMode="External"/><Relationship Id="rId10" Type="http://schemas.openxmlformats.org/officeDocument/2006/relationships/hyperlink" Target="https://www.digikey.com/product-detail/en/maxim-integrated/DS1305E/DS1305E-ND/869062" TargetMode="External"/><Relationship Id="rId13" Type="http://schemas.openxmlformats.org/officeDocument/2006/relationships/hyperlink" Target="https://www.digikey.com/product-detail/en/abracon-llc/ABLS-16.000MHZ-B4-T/535-10226-1-ND/2184261" TargetMode="External"/><Relationship Id="rId12" Type="http://schemas.openxmlformats.org/officeDocument/2006/relationships/hyperlink" Target="https://www.digikey.com/product-detail/en/iqd-frequency-products/LFXTAL016178REEL/1923-1021-1-ND/8634031" TargetMode="External"/><Relationship Id="rId1" Type="http://schemas.openxmlformats.org/officeDocument/2006/relationships/hyperlink" Target="https://www.mouser.com/ProductDetail/SparkFun/COM-08720?qs=WyAARYrbSnaaMDwitZjU3A%3D%3D" TargetMode="External"/><Relationship Id="rId2" Type="http://schemas.openxmlformats.org/officeDocument/2006/relationships/hyperlink" Target="https://www.mouser.com/ProductDetail/Wurth-Electronics/629105150921?qs=sGAEpiMZZMulM8LPOQ%252byk2Wnkghg7F8rYcUZnSiyrrsVt5Us70CR3w%3d%3d" TargetMode="External"/><Relationship Id="rId3" Type="http://schemas.openxmlformats.org/officeDocument/2006/relationships/hyperlink" Target="https://www.adafruit.com/product/1317" TargetMode="External"/><Relationship Id="rId4" Type="http://schemas.openxmlformats.org/officeDocument/2006/relationships/hyperlink" Target="https://www.mouser.com/ProductDetail/Microchip-Technology/MCP73812T-420I-OT?qs=sGAEpiMZZMsfD%252bbMpEGFJS8kMlsuKlsQ6iuXRmUI3HE%3d" TargetMode="External"/><Relationship Id="rId9" Type="http://schemas.openxmlformats.org/officeDocument/2006/relationships/hyperlink" Target="https://www.digikey.com/product-detail/en/maxim-integrated/DS1305/DS1305-ND/869061" TargetMode="External"/><Relationship Id="rId15" Type="http://schemas.openxmlformats.org/officeDocument/2006/relationships/hyperlink" Target="https://www.digikey.com/product-detail/en/panasonic-bsg/CR2032/P189-ND/31939" TargetMode="External"/><Relationship Id="rId14" Type="http://schemas.openxmlformats.org/officeDocument/2006/relationships/hyperlink" Target="https://www.digikey.com/product-detail/en/BK-912/BK-912-ND/2647825?WT.z_cid=ref_netcomponents_dkc_buynow&amp;utm_source=netcomponents&amp;utm_medium=aggregator&amp;utm_campaign=buynow" TargetMode="External"/><Relationship Id="rId17" Type="http://schemas.openxmlformats.org/officeDocument/2006/relationships/hyperlink" Target="https://www.digikey.com/product-detail/en/tdk-corporation/FG11X7R1C226MRT06/445-173115-1-ND/5811720" TargetMode="External"/><Relationship Id="rId16" Type="http://schemas.openxmlformats.org/officeDocument/2006/relationships/hyperlink" Target="https://www.digikey.com/product-detail/en/kemet/C315C223K5R5TA7303/399-14089-1-ND/6562591" TargetMode="External"/><Relationship Id="rId5" Type="http://schemas.openxmlformats.org/officeDocument/2006/relationships/hyperlink" Target="https://www.adafruit.com/product/1769" TargetMode="External"/><Relationship Id="rId19" Type="http://schemas.openxmlformats.org/officeDocument/2006/relationships/hyperlink" Target="https://www.digikey.com/product-detail/en/samsung-electro-mechanics/CL10A475KP8NNNC/1276-1044-1-ND/3889130" TargetMode="External"/><Relationship Id="rId6" Type="http://schemas.openxmlformats.org/officeDocument/2006/relationships/hyperlink" Target="https://www.mouser.com/ProductDetail/Diodes-Incorporated/AP7361C-33E-13?qs=sGAEpiMZZMsGz1a6aV8DcK3Ple2JfpeNG2fMxAP9cPY%3d" TargetMode="External"/><Relationship Id="rId18" Type="http://schemas.openxmlformats.org/officeDocument/2006/relationships/hyperlink" Target="https://www.mouser.com/ProductDetail/Vishay/CRCW06030000Z0EAC?qs=sGAEpiMZZMvdGkrng054t0DrEhLhGh8gVdekwV2DIfMElhhGuTWywg%3d%3d" TargetMode="External"/><Relationship Id="rId7" Type="http://schemas.openxmlformats.org/officeDocument/2006/relationships/hyperlink" Target="https://www.mouser.com/ProductDetail/Microchip-Technology-Atmel/ATTINY84A-SSU?qs=sGAEpiMZZMteY%252blXHTQ5JG0Q8sCJEYM9" TargetMode="External"/><Relationship Id="rId8" Type="http://schemas.openxmlformats.org/officeDocument/2006/relationships/hyperlink" Target="https://www.mouser.com/ProductDetail/Microchip-Technology-Atmel/ATTINY84-20PU?qs=sGAEpiMZZMv256HIxPBQcJsmw879xCt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Wurth-Electronics/629105150921?qs=sGAEpiMZZMulM8LPOQ%252byk2Wnkghg7F8rYcUZnSiyrrsVt5Us70CR3w%3d%3d" TargetMode="External"/><Relationship Id="rId2" Type="http://schemas.openxmlformats.org/officeDocument/2006/relationships/hyperlink" Target="https://www.adafruit.com/product/1317" TargetMode="External"/><Relationship Id="rId3" Type="http://schemas.openxmlformats.org/officeDocument/2006/relationships/hyperlink" Target="https://www.adafruit.com/product/1769" TargetMode="External"/><Relationship Id="rId4" Type="http://schemas.openxmlformats.org/officeDocument/2006/relationships/hyperlink" Target="https://www.digikey.com/product-detail/en/BK-912/BK-912-ND/2647825?WT.z_cid=ref_netcomponents_dkc_buynow&amp;utm_source=netcomponents&amp;utm_medium=aggregator&amp;utm_campaign=buynow" TargetMode="External"/><Relationship Id="rId5" Type="http://schemas.openxmlformats.org/officeDocument/2006/relationships/hyperlink" Target="https://www.google.com/search?q=pin+header&amp;rlz=1C1CHBF_enUS744US744&amp;source=lnms&amp;tbm=isch&amp;sa=X&amp;ved=0ahUKEwjuxfmivb7eAhWCm1kKHeDpBHAQ_AUIEygB&amp;biw=1500&amp;bih=859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com/ProductDetail/Vishay/CRCW06030000Z0EAC?qs=sGAEpiMZZMvdGkrng054t0DrEhLhGh8gVdekwV2DIfMElhhGuTWywg%3d%3d" TargetMode="External"/><Relationship Id="rId10" Type="http://schemas.openxmlformats.org/officeDocument/2006/relationships/hyperlink" Target="https://www.digikey.com/product-detail/en/BK-912/BK-912-ND/2647825?WT.z_cid=ref_netcomponents_dkc_buynow&amp;utm_source=netcomponents&amp;utm_medium=aggregator&amp;utm_campaign=buynow" TargetMode="External"/><Relationship Id="rId13" Type="http://schemas.openxmlformats.org/officeDocument/2006/relationships/hyperlink" Target="https://www.mouser.com/ProductDetail/KEMET/C0603C180K5RACAUTO?qs=sGAEpiMZZMs0AnBnWHyRQIWFEZ3XO4u4SZxFJLKrt7AL2TNafhIDyA%3d%3d" TargetMode="External"/><Relationship Id="rId12" Type="http://schemas.openxmlformats.org/officeDocument/2006/relationships/hyperlink" Target="https://www.digikey.com/product-detail/en/samsung-electro-mechanics/CL10A475KP8NNNC/1276-1044-1-ND/3889130" TargetMode="External"/><Relationship Id="rId1" Type="http://schemas.openxmlformats.org/officeDocument/2006/relationships/hyperlink" Target="https://www.mouser.com/ProductDetail/SparkFun/COM-08720?qs=WyAARYrbSnaaMDwitZjU3A%3D%3D" TargetMode="External"/><Relationship Id="rId2" Type="http://schemas.openxmlformats.org/officeDocument/2006/relationships/hyperlink" Target="https://www.mouser.com/ProductDetail/Wurth-Electronics/629105150921?qs=sGAEpiMZZMulM8LPOQ%252byk2Wnkghg7F8rYcUZnSiyrrsVt5Us70CR3w%3d%3d" TargetMode="External"/><Relationship Id="rId3" Type="http://schemas.openxmlformats.org/officeDocument/2006/relationships/hyperlink" Target="https://www.mouser.com/ProductDetail/Microchip-Technology/MCP73812T-420I-OT?qs=sGAEpiMZZMsfD%252bbMpEGFJS8kMlsuKlsQ6iuXRmUI3HE%3d" TargetMode="External"/><Relationship Id="rId4" Type="http://schemas.openxmlformats.org/officeDocument/2006/relationships/hyperlink" Target="https://www.adafruit.com/product/1769" TargetMode="External"/><Relationship Id="rId9" Type="http://schemas.openxmlformats.org/officeDocument/2006/relationships/hyperlink" Target="https://www.digikey.com/product-detail/en/abracon-llc/ABLS-16.000MHZ-B4-T/535-10226-1-ND/2184261" TargetMode="External"/><Relationship Id="rId15" Type="http://schemas.openxmlformats.org/officeDocument/2006/relationships/hyperlink" Target="https://www.mouser.com/ProductDetail/Vishay/CRCW06031M00FKEAC?qs=sGAEpiMZZMtlubZbdhIBIIZe04wfiaJWcRkQBQsj3Z8%3d" TargetMode="External"/><Relationship Id="rId14" Type="http://schemas.openxmlformats.org/officeDocument/2006/relationships/hyperlink" Target="https://www.mouser.com/ProductDetail/KOA-Speer/SG73G1JTTD3300D?qs=sGAEpiMZZMtlubZbdhIBIFC33eDTuoa6KTXOWe4pG5Q%3d" TargetMode="External"/><Relationship Id="rId17" Type="http://schemas.openxmlformats.org/officeDocument/2006/relationships/hyperlink" Target="https://www.digikey.com/product-detail/en/panasonic-electronic-components/ERJ-3GEYJ470V/P47GCT-ND/62691" TargetMode="External"/><Relationship Id="rId16" Type="http://schemas.openxmlformats.org/officeDocument/2006/relationships/hyperlink" Target="https://www.mouser.com/ProductDetail/Vishay/CRCW060310K0FKEAC?qs=sGAEpiMZZMtlubZbdhIBIIZe04wfiaJWNE%252b7tlPkrYc%3d" TargetMode="External"/><Relationship Id="rId5" Type="http://schemas.openxmlformats.org/officeDocument/2006/relationships/hyperlink" Target="https://www.mouser.com/ProductDetail/Diodes-Incorporated/AP7361C-33E-13?qs=sGAEpiMZZMsGz1a6aV8DcK3Ple2JfpeNG2fMxAP9cPY%3d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www.mouser.com/ProductDetail/Microchip-Technology-Atmel/ATTINY84A-SSU?qs=sGAEpiMZZMteY%252blXHTQ5JG0Q8sCJEYM9" TargetMode="External"/><Relationship Id="rId18" Type="http://schemas.openxmlformats.org/officeDocument/2006/relationships/hyperlink" Target="https://www.digikey.com/product-detail/en/bourns-inc/CR0603-JW-104ELF/CR0603-JW-104ELFCT-ND/3767631" TargetMode="External"/><Relationship Id="rId7" Type="http://schemas.openxmlformats.org/officeDocument/2006/relationships/hyperlink" Target="https://www.digikey.com/product-detail/en/maxim-integrated/DS1305E/DS1305E-ND/869062" TargetMode="External"/><Relationship Id="rId8" Type="http://schemas.openxmlformats.org/officeDocument/2006/relationships/hyperlink" Target="https://www.digikey.com/product-detail/en/iqd-frequency-products/LFXTAL016178REEL/1923-1021-1-ND/863403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vishay-huntington-electric-inc/AVT05006E1K000KE/AVT50-1.0K-ND/257637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20.29"/>
    <col customWidth="1" min="3" max="3" width="18.14"/>
    <col customWidth="1" min="4" max="4" width="11.71"/>
    <col customWidth="1" min="5" max="5" width="15.71"/>
    <col customWidth="1" min="6" max="6" width="19.29"/>
    <col customWidth="1" min="7" max="7" width="32.86"/>
    <col customWidth="1" min="8" max="8" width="173.0"/>
    <col customWidth="1" min="9" max="26" width="8.86"/>
  </cols>
  <sheetData>
    <row r="1" ht="14.25" customHeight="1">
      <c r="A1" s="1" t="s">
        <v>0</v>
      </c>
      <c r="B1" s="1" t="s">
        <v>1</v>
      </c>
      <c r="C1" s="2">
        <v>43401.0</v>
      </c>
      <c r="D1" s="3">
        <v>0.8569444444444444</v>
      </c>
    </row>
    <row r="2" ht="14.25" customHeight="1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6" t="s">
        <v>8</v>
      </c>
      <c r="H2" s="6" t="s">
        <v>9</v>
      </c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0" t="s">
        <v>10</v>
      </c>
      <c r="B3" s="11" t="s">
        <v>11</v>
      </c>
      <c r="C3" s="12" t="s">
        <v>12</v>
      </c>
      <c r="D3" s="12">
        <v>10.0</v>
      </c>
      <c r="E3" s="13">
        <v>0.95</v>
      </c>
      <c r="F3" s="15">
        <f t="shared" ref="F3:F23" si="1">E3*D3</f>
        <v>9.5</v>
      </c>
      <c r="G3" s="12" t="s">
        <v>15</v>
      </c>
      <c r="H3" s="17" t="s">
        <v>16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3" t="s">
        <v>17</v>
      </c>
      <c r="B4" s="25" t="s">
        <v>19</v>
      </c>
      <c r="C4" s="25" t="s">
        <v>12</v>
      </c>
      <c r="D4" s="25">
        <v>10.0</v>
      </c>
      <c r="E4" s="26">
        <v>1.81</v>
      </c>
      <c r="F4" s="28">
        <f t="shared" si="1"/>
        <v>18.1</v>
      </c>
      <c r="G4" s="25" t="s">
        <v>21</v>
      </c>
      <c r="H4" s="30" t="s">
        <v>14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4.25" customHeight="1">
      <c r="A5" s="40" t="s">
        <v>23</v>
      </c>
      <c r="B5" s="53" t="s">
        <v>26</v>
      </c>
      <c r="C5" s="53" t="s">
        <v>31</v>
      </c>
      <c r="D5" s="53">
        <v>4.0</v>
      </c>
      <c r="E5" s="55">
        <v>5.95</v>
      </c>
      <c r="F5" s="57">
        <f t="shared" si="1"/>
        <v>23.8</v>
      </c>
      <c r="G5" s="53" t="s">
        <v>33</v>
      </c>
      <c r="H5" s="59" t="s">
        <v>20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4.25" customHeight="1">
      <c r="A6" s="67" t="s">
        <v>32</v>
      </c>
      <c r="B6" s="68" t="s">
        <v>11</v>
      </c>
      <c r="C6" s="68" t="s">
        <v>12</v>
      </c>
      <c r="D6" s="68">
        <v>10.0</v>
      </c>
      <c r="E6" s="69">
        <v>0.56</v>
      </c>
      <c r="F6" s="28">
        <f t="shared" si="1"/>
        <v>5.6</v>
      </c>
      <c r="G6" s="68" t="s">
        <v>38</v>
      </c>
      <c r="H6" s="71" t="s">
        <v>39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5.75" customHeight="1">
      <c r="A7" s="40" t="s">
        <v>40</v>
      </c>
      <c r="B7" s="53" t="s">
        <v>11</v>
      </c>
      <c r="C7" s="53" t="s">
        <v>31</v>
      </c>
      <c r="D7" s="53">
        <v>10.0</v>
      </c>
      <c r="E7" s="55">
        <v>0.75</v>
      </c>
      <c r="F7" s="15">
        <f t="shared" si="1"/>
        <v>7.5</v>
      </c>
      <c r="G7" s="53" t="s">
        <v>41</v>
      </c>
      <c r="H7" s="59" t="s">
        <v>24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4.25" customHeight="1">
      <c r="A8" s="67" t="s">
        <v>42</v>
      </c>
      <c r="B8" s="68" t="s">
        <v>11</v>
      </c>
      <c r="C8" s="68" t="s">
        <v>12</v>
      </c>
      <c r="D8" s="68">
        <v>10.0</v>
      </c>
      <c r="E8" s="69">
        <v>0.57</v>
      </c>
      <c r="F8" s="28">
        <f t="shared" si="1"/>
        <v>5.7</v>
      </c>
      <c r="G8" s="68" t="s">
        <v>43</v>
      </c>
      <c r="H8" s="71" t="s">
        <v>44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4.25" customHeight="1">
      <c r="A9" s="40" t="s">
        <v>45</v>
      </c>
      <c r="B9" s="53" t="s">
        <v>11</v>
      </c>
      <c r="C9" s="53" t="s">
        <v>12</v>
      </c>
      <c r="D9" s="53">
        <v>10.0</v>
      </c>
      <c r="E9" s="55">
        <v>0.81</v>
      </c>
      <c r="F9" s="15">
        <f t="shared" si="1"/>
        <v>8.1</v>
      </c>
      <c r="G9" s="53" t="s">
        <v>46</v>
      </c>
      <c r="H9" s="59" t="s">
        <v>47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4.25" customHeight="1">
      <c r="A10" s="67" t="s">
        <v>45</v>
      </c>
      <c r="B10" s="68" t="s">
        <v>48</v>
      </c>
      <c r="C10" s="68" t="s">
        <v>12</v>
      </c>
      <c r="D10" s="68">
        <v>5.0</v>
      </c>
      <c r="E10" s="69">
        <v>2.04</v>
      </c>
      <c r="F10" s="28">
        <f t="shared" si="1"/>
        <v>10.2</v>
      </c>
      <c r="G10" s="68" t="s">
        <v>46</v>
      </c>
      <c r="H10" s="71" t="s">
        <v>49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14.25" customHeight="1">
      <c r="A11" s="40" t="s">
        <v>50</v>
      </c>
      <c r="B11" s="53" t="s">
        <v>48</v>
      </c>
      <c r="C11" s="53" t="s">
        <v>35</v>
      </c>
      <c r="D11" s="53">
        <v>5.0</v>
      </c>
      <c r="E11" s="55">
        <v>5.62</v>
      </c>
      <c r="F11" s="15">
        <f t="shared" si="1"/>
        <v>28.1</v>
      </c>
      <c r="G11" s="53" t="s">
        <v>51</v>
      </c>
      <c r="H11" s="59" t="s">
        <v>52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4.25" customHeight="1">
      <c r="A12" s="67" t="s">
        <v>50</v>
      </c>
      <c r="B12" s="68" t="s">
        <v>11</v>
      </c>
      <c r="C12" s="68" t="s">
        <v>35</v>
      </c>
      <c r="D12" s="68">
        <v>10.0</v>
      </c>
      <c r="E12" s="69">
        <v>5.07</v>
      </c>
      <c r="F12" s="28">
        <f t="shared" si="1"/>
        <v>50.7</v>
      </c>
      <c r="G12" s="68" t="s">
        <v>51</v>
      </c>
      <c r="H12" s="71" t="s">
        <v>53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4.25" customHeight="1">
      <c r="A13" s="40" t="s">
        <v>54</v>
      </c>
      <c r="B13" s="53" t="s">
        <v>48</v>
      </c>
      <c r="C13" s="53" t="s">
        <v>35</v>
      </c>
      <c r="D13" s="53">
        <v>5.0</v>
      </c>
      <c r="E13" s="55">
        <v>0.54</v>
      </c>
      <c r="F13" s="15">
        <f t="shared" si="1"/>
        <v>2.7</v>
      </c>
      <c r="G13" s="53" t="s">
        <v>55</v>
      </c>
      <c r="H13" s="59" t="s">
        <v>56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4.25" customHeight="1">
      <c r="A14" s="78" t="s">
        <v>54</v>
      </c>
      <c r="B14" s="68" t="s">
        <v>11</v>
      </c>
      <c r="C14" s="68" t="s">
        <v>35</v>
      </c>
      <c r="D14" s="68">
        <v>10.0</v>
      </c>
      <c r="E14" s="69">
        <v>0.57</v>
      </c>
      <c r="F14" s="28">
        <f t="shared" si="1"/>
        <v>5.7</v>
      </c>
      <c r="G14" s="68" t="s">
        <v>55</v>
      </c>
      <c r="H14" s="71" t="s">
        <v>57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4.25" customHeight="1">
      <c r="A15" s="80" t="s">
        <v>58</v>
      </c>
      <c r="B15" s="53" t="s">
        <v>11</v>
      </c>
      <c r="C15" s="53" t="s">
        <v>35</v>
      </c>
      <c r="D15" s="53">
        <v>10.0</v>
      </c>
      <c r="E15" s="55">
        <v>0.27</v>
      </c>
      <c r="F15" s="15">
        <f t="shared" si="1"/>
        <v>2.7</v>
      </c>
      <c r="G15" s="53" t="s">
        <v>59</v>
      </c>
      <c r="H15" s="59" t="s">
        <v>60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4.25" customHeight="1">
      <c r="A16" s="78" t="s">
        <v>61</v>
      </c>
      <c r="B16" s="68" t="s">
        <v>11</v>
      </c>
      <c r="C16" s="68" t="s">
        <v>35</v>
      </c>
      <c r="D16" s="68">
        <v>10.0</v>
      </c>
      <c r="E16" s="69">
        <v>0.44</v>
      </c>
      <c r="F16" s="28">
        <f t="shared" si="1"/>
        <v>4.4</v>
      </c>
      <c r="G16" s="68" t="s">
        <v>27</v>
      </c>
      <c r="H16" s="71" t="s">
        <v>28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4.25" customHeight="1">
      <c r="A17" s="83">
        <v>2032.0</v>
      </c>
      <c r="B17" s="85" t="s">
        <v>26</v>
      </c>
      <c r="C17" s="85" t="s">
        <v>35</v>
      </c>
      <c r="D17" s="85">
        <v>5.0</v>
      </c>
      <c r="E17" s="87">
        <v>0.29</v>
      </c>
      <c r="F17" s="88">
        <f t="shared" si="1"/>
        <v>1.45</v>
      </c>
      <c r="G17" s="85" t="s">
        <v>68</v>
      </c>
      <c r="H17" s="90" t="s">
        <v>69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92" t="s">
        <v>71</v>
      </c>
      <c r="B18" s="93" t="s">
        <v>48</v>
      </c>
      <c r="C18" s="93" t="s">
        <v>35</v>
      </c>
      <c r="D18" s="93">
        <v>10.0</v>
      </c>
      <c r="E18" s="95">
        <v>0.24</v>
      </c>
      <c r="F18" s="97">
        <f t="shared" si="1"/>
        <v>2.4</v>
      </c>
      <c r="G18" s="93" t="s">
        <v>71</v>
      </c>
      <c r="H18" s="99" t="s">
        <v>72</v>
      </c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4.25" customHeight="1">
      <c r="A19" s="103" t="s">
        <v>74</v>
      </c>
      <c r="B19" s="105" t="s">
        <v>48</v>
      </c>
      <c r="C19" s="105" t="s">
        <v>35</v>
      </c>
      <c r="D19" s="105">
        <v>10.0</v>
      </c>
      <c r="E19" s="106">
        <v>0.215</v>
      </c>
      <c r="F19" s="107">
        <f t="shared" si="1"/>
        <v>2.15</v>
      </c>
      <c r="G19" s="105" t="s">
        <v>76</v>
      </c>
      <c r="H19" s="108" t="s">
        <v>77</v>
      </c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ht="14.25" customHeight="1">
      <c r="A20" s="92" t="s">
        <v>78</v>
      </c>
      <c r="B20" s="93" t="s">
        <v>48</v>
      </c>
      <c r="C20" s="93" t="s">
        <v>35</v>
      </c>
      <c r="D20" s="93">
        <v>10.0</v>
      </c>
      <c r="E20" s="95">
        <v>0.416</v>
      </c>
      <c r="F20" s="97">
        <f t="shared" si="1"/>
        <v>4.16</v>
      </c>
      <c r="G20" s="93" t="s">
        <v>79</v>
      </c>
      <c r="H20" s="99" t="s">
        <v>80</v>
      </c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4.25" customHeight="1">
      <c r="A21" s="110" t="s">
        <v>81</v>
      </c>
      <c r="B21" s="111" t="s">
        <v>48</v>
      </c>
      <c r="C21" s="111" t="s">
        <v>35</v>
      </c>
      <c r="D21" s="111">
        <v>10.0</v>
      </c>
      <c r="E21" s="112">
        <v>0.91</v>
      </c>
      <c r="F21" s="107">
        <f t="shared" si="1"/>
        <v>9.1</v>
      </c>
      <c r="G21" s="111" t="s">
        <v>82</v>
      </c>
      <c r="H21" s="113" t="s">
        <v>83</v>
      </c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ht="14.25" customHeight="1">
      <c r="A22" s="114" t="s">
        <v>62</v>
      </c>
      <c r="B22" s="115" t="s">
        <v>48</v>
      </c>
      <c r="C22" s="115" t="s">
        <v>12</v>
      </c>
      <c r="D22" s="115">
        <v>30.0</v>
      </c>
      <c r="E22" s="116">
        <v>0.17</v>
      </c>
      <c r="F22" s="117">
        <f t="shared" si="1"/>
        <v>5.1</v>
      </c>
      <c r="G22" s="115" t="s">
        <v>63</v>
      </c>
      <c r="H22" s="118" t="s">
        <v>64</v>
      </c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</row>
    <row r="23" ht="14.25" customHeight="1">
      <c r="A23" s="114" t="s">
        <v>65</v>
      </c>
      <c r="B23" s="115" t="s">
        <v>11</v>
      </c>
      <c r="C23" s="115" t="s">
        <v>35</v>
      </c>
      <c r="D23" s="115">
        <v>30.0</v>
      </c>
      <c r="E23" s="116">
        <v>0.15</v>
      </c>
      <c r="F23" s="97">
        <f t="shared" si="1"/>
        <v>4.5</v>
      </c>
      <c r="G23" s="115" t="s">
        <v>66</v>
      </c>
      <c r="H23" s="118" t="s">
        <v>67</v>
      </c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ht="14.25" customHeight="1">
      <c r="A24" s="110"/>
      <c r="B24" s="111"/>
      <c r="C24" s="111"/>
      <c r="D24" s="111"/>
      <c r="E24" s="112"/>
      <c r="F24" s="107"/>
      <c r="G24" s="111"/>
      <c r="H24" s="113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ht="14.25" customHeight="1">
      <c r="A25" s="120" t="s">
        <v>84</v>
      </c>
      <c r="B25" s="121">
        <f t="shared" ref="B25:C25" si="2">SUMPRODUCT(1/COUNTIF(B3:B22,B3:B22))</f>
        <v>4</v>
      </c>
      <c r="C25" s="121">
        <f t="shared" si="2"/>
        <v>3</v>
      </c>
      <c r="D25" s="121">
        <f>sum(D3:D22)</f>
        <v>194</v>
      </c>
      <c r="E25" s="122">
        <f>AVERAGE(E3:E23)</f>
        <v>1.349571429</v>
      </c>
      <c r="F25" s="122">
        <f>sum(F3:F23)</f>
        <v>211.66</v>
      </c>
      <c r="G25" s="123"/>
      <c r="H25" s="121"/>
    </row>
    <row r="26" ht="14.25" customHeight="1">
      <c r="F26" s="1" t="s">
        <v>85</v>
      </c>
    </row>
    <row r="27" ht="14.25" customHeight="1">
      <c r="A27" s="1" t="s">
        <v>86</v>
      </c>
      <c r="B27" s="1"/>
      <c r="C27" s="1"/>
      <c r="D27" s="1"/>
      <c r="E27" s="1"/>
      <c r="F27" s="1"/>
    </row>
    <row r="28" ht="14.25" customHeight="1">
      <c r="A28" s="1" t="s">
        <v>87</v>
      </c>
      <c r="B28" s="1" t="s">
        <v>88</v>
      </c>
      <c r="C28" s="1"/>
      <c r="E28" s="1"/>
      <c r="F28" s="1"/>
    </row>
    <row r="29" ht="14.25" customHeight="1">
      <c r="A29" s="1" t="s">
        <v>89</v>
      </c>
      <c r="B29" s="1" t="s">
        <v>90</v>
      </c>
      <c r="C29" s="1"/>
      <c r="D29" s="1"/>
      <c r="E29" s="1"/>
      <c r="F29" s="1"/>
    </row>
    <row r="30" ht="14.25" customHeight="1">
      <c r="A30" s="1" t="s">
        <v>91</v>
      </c>
      <c r="B30" s="1" t="s">
        <v>92</v>
      </c>
      <c r="C30" s="1"/>
      <c r="D30" s="1"/>
      <c r="E30" s="1"/>
      <c r="F30" s="1"/>
    </row>
    <row r="31" ht="14.25" customHeight="1">
      <c r="A31" s="1"/>
      <c r="B31" s="1"/>
      <c r="C31" s="1"/>
      <c r="D31" s="124"/>
      <c r="E31" s="1"/>
      <c r="F31" s="1"/>
    </row>
    <row r="32" ht="14.25" customHeight="1">
      <c r="A32" s="1"/>
      <c r="B32" s="1"/>
      <c r="C32" s="1"/>
      <c r="D32" s="1"/>
      <c r="E32" s="1"/>
      <c r="F32" s="1"/>
    </row>
    <row r="33" ht="14.25" customHeight="1">
      <c r="A33" s="1"/>
      <c r="B33" s="1"/>
      <c r="C33" s="1"/>
      <c r="D33" s="1"/>
      <c r="E33" s="1"/>
      <c r="F33" s="1"/>
    </row>
    <row r="34" ht="14.25" customHeight="1">
      <c r="A34" s="1"/>
      <c r="B34" s="1"/>
      <c r="C34" s="1"/>
      <c r="D34" s="1"/>
      <c r="E34" s="1"/>
      <c r="F34" s="1"/>
    </row>
    <row r="35" ht="14.25" customHeight="1">
      <c r="A35" s="1"/>
      <c r="B35" s="1"/>
      <c r="C35" s="1"/>
      <c r="D35" s="1"/>
      <c r="E35" s="1"/>
      <c r="F35" s="1"/>
    </row>
    <row r="36" ht="14.25" customHeight="1">
      <c r="A36" s="1"/>
      <c r="B36" s="1"/>
      <c r="C36" s="1"/>
      <c r="D36" s="1"/>
      <c r="E36" s="1"/>
      <c r="F36" s="1"/>
    </row>
    <row r="37" ht="14.25" customHeight="1">
      <c r="A37" s="1"/>
      <c r="B37" s="1"/>
      <c r="C37" s="1"/>
      <c r="D37" s="1"/>
      <c r="E37" s="1"/>
      <c r="F37" s="1"/>
    </row>
    <row r="38" ht="14.25" customHeight="1">
      <c r="A38" s="1"/>
      <c r="B38" s="1"/>
      <c r="C38" s="1"/>
      <c r="D38" s="1"/>
      <c r="E38" s="1"/>
      <c r="F38" s="1"/>
    </row>
    <row r="39" ht="14.25" customHeight="1">
      <c r="A39" s="1"/>
      <c r="B39" s="1"/>
      <c r="C39" s="1"/>
      <c r="D39" s="1"/>
      <c r="E39" s="1"/>
      <c r="F39" s="1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9"/>
    <hyperlink r:id="rId17" ref="H21"/>
    <hyperlink r:id="rId18" ref="H22"/>
    <hyperlink r:id="rId19" ref="H23"/>
  </hyperlinks>
  <printOptions/>
  <pageMargins bottom="0.75" footer="0.0" header="0.0" left="0.7" right="0.7" top="0.75"/>
  <pageSetup orientation="portrait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14"/>
    <col customWidth="1" min="2" max="2" width="179.57"/>
    <col customWidth="1" min="3" max="3" width="130.43"/>
    <col customWidth="1" min="4" max="4" width="8.57"/>
    <col customWidth="1" min="6" max="6" width="14.43"/>
    <col customWidth="1" min="7" max="7" width="44.14"/>
  </cols>
  <sheetData>
    <row r="1">
      <c r="A1" s="14" t="s">
        <v>13</v>
      </c>
      <c r="B1" s="16" t="s">
        <v>14</v>
      </c>
      <c r="C1" s="19"/>
      <c r="D1" s="20"/>
      <c r="E1" s="19"/>
      <c r="F1" s="21"/>
      <c r="G1" s="19"/>
      <c r="H1" s="16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18</v>
      </c>
      <c r="B2" s="27" t="s">
        <v>20</v>
      </c>
      <c r="C2" s="29"/>
      <c r="D2" s="31"/>
      <c r="E2" s="29"/>
      <c r="F2" s="32"/>
      <c r="G2" s="29"/>
      <c r="H2" s="27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22</v>
      </c>
      <c r="B3" s="36" t="s">
        <v>24</v>
      </c>
      <c r="C3" s="37"/>
      <c r="D3" s="38"/>
      <c r="E3" s="37"/>
      <c r="F3" s="41"/>
      <c r="G3" s="37"/>
      <c r="H3" s="36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27</v>
      </c>
      <c r="B4" s="44" t="s">
        <v>28</v>
      </c>
      <c r="C4" s="43"/>
      <c r="D4" s="45"/>
      <c r="E4" s="43"/>
      <c r="F4" s="46"/>
      <c r="G4" s="43"/>
      <c r="H4" s="44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8" t="s">
        <v>29</v>
      </c>
      <c r="B5" s="49" t="s">
        <v>30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57"/>
    <col hidden="1" min="2" max="3" width="14.43"/>
    <col customWidth="1" min="4" max="4" width="11.86"/>
    <col customWidth="1" min="8" max="8" width="28.86"/>
    <col customWidth="1" min="9" max="9" width="181.86"/>
  </cols>
  <sheetData>
    <row r="1">
      <c r="A1" s="4" t="s">
        <v>2</v>
      </c>
      <c r="B1" s="5" t="s">
        <v>3</v>
      </c>
      <c r="C1" s="6" t="s">
        <v>4</v>
      </c>
      <c r="D1" s="39" t="s">
        <v>25</v>
      </c>
      <c r="E1" s="6" t="s">
        <v>5</v>
      </c>
      <c r="F1" s="6" t="s">
        <v>6</v>
      </c>
      <c r="G1" s="7" t="s">
        <v>7</v>
      </c>
      <c r="H1" s="6" t="s">
        <v>8</v>
      </c>
      <c r="I1" s="6" t="s">
        <v>9</v>
      </c>
    </row>
    <row r="2">
      <c r="A2" s="10" t="s">
        <v>10</v>
      </c>
      <c r="B2" s="11" t="s">
        <v>11</v>
      </c>
      <c r="C2" s="12" t="s">
        <v>12</v>
      </c>
      <c r="D2" s="51" t="b">
        <v>1</v>
      </c>
      <c r="E2" s="12">
        <v>10.0</v>
      </c>
      <c r="F2" s="13">
        <v>0.95</v>
      </c>
      <c r="G2" s="15">
        <f t="shared" ref="G2:G19" si="1">F2*E2</f>
        <v>9.5</v>
      </c>
      <c r="H2" s="12" t="s">
        <v>15</v>
      </c>
      <c r="I2" s="17" t="s">
        <v>16</v>
      </c>
    </row>
    <row r="3">
      <c r="A3" s="52" t="s">
        <v>17</v>
      </c>
      <c r="B3" s="19" t="s">
        <v>19</v>
      </c>
      <c r="C3" s="19" t="s">
        <v>12</v>
      </c>
      <c r="D3" s="54" t="b">
        <v>1</v>
      </c>
      <c r="E3" s="19">
        <v>10.0</v>
      </c>
      <c r="F3" s="21">
        <v>1.81</v>
      </c>
      <c r="G3" s="20">
        <f t="shared" si="1"/>
        <v>18.1</v>
      </c>
      <c r="H3" s="19" t="s">
        <v>21</v>
      </c>
      <c r="I3" s="16" t="s">
        <v>14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56" t="s">
        <v>32</v>
      </c>
      <c r="B4" s="58" t="s">
        <v>11</v>
      </c>
      <c r="C4" s="58" t="s">
        <v>12</v>
      </c>
      <c r="D4" s="62" t="b">
        <v>1</v>
      </c>
      <c r="E4" s="58">
        <v>10.0</v>
      </c>
      <c r="F4" s="64">
        <v>0.56</v>
      </c>
      <c r="G4" s="66">
        <f t="shared" si="1"/>
        <v>5.6</v>
      </c>
      <c r="H4" s="58" t="s">
        <v>38</v>
      </c>
      <c r="I4" s="72" t="s">
        <v>39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>
      <c r="A5" s="75" t="s">
        <v>40</v>
      </c>
      <c r="B5" s="29" t="s">
        <v>11</v>
      </c>
      <c r="C5" s="29" t="s">
        <v>31</v>
      </c>
      <c r="D5" s="76" t="b">
        <v>1</v>
      </c>
      <c r="E5" s="29">
        <v>10.0</v>
      </c>
      <c r="F5" s="32">
        <v>0.75</v>
      </c>
      <c r="G5" s="31">
        <f t="shared" si="1"/>
        <v>7.5</v>
      </c>
      <c r="H5" s="29" t="s">
        <v>41</v>
      </c>
      <c r="I5" s="27" t="s">
        <v>24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56" t="s">
        <v>42</v>
      </c>
      <c r="B6" s="58" t="s">
        <v>11</v>
      </c>
      <c r="C6" s="58" t="s">
        <v>12</v>
      </c>
      <c r="D6" s="62" t="b">
        <v>1</v>
      </c>
      <c r="E6" s="58">
        <v>10.0</v>
      </c>
      <c r="F6" s="64">
        <v>0.57</v>
      </c>
      <c r="G6" s="66">
        <f t="shared" si="1"/>
        <v>5.7</v>
      </c>
      <c r="H6" s="58" t="s">
        <v>43</v>
      </c>
      <c r="I6" s="72" t="s">
        <v>44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>
      <c r="A7" s="75" t="s">
        <v>45</v>
      </c>
      <c r="B7" s="29" t="s">
        <v>11</v>
      </c>
      <c r="C7" s="29" t="s">
        <v>12</v>
      </c>
      <c r="D7" s="76" t="b">
        <v>1</v>
      </c>
      <c r="E7" s="29">
        <v>10.0</v>
      </c>
      <c r="F7" s="32">
        <v>0.81</v>
      </c>
      <c r="G7" s="31">
        <f t="shared" si="1"/>
        <v>8.1</v>
      </c>
      <c r="H7" s="29" t="s">
        <v>46</v>
      </c>
      <c r="I7" s="27" t="s">
        <v>47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56" t="s">
        <v>50</v>
      </c>
      <c r="B8" s="58" t="s">
        <v>11</v>
      </c>
      <c r="C8" s="58" t="s">
        <v>35</v>
      </c>
      <c r="D8" s="62" t="b">
        <v>1</v>
      </c>
      <c r="E8" s="58">
        <v>10.0</v>
      </c>
      <c r="F8" s="64">
        <v>5.07</v>
      </c>
      <c r="G8" s="66">
        <f t="shared" si="1"/>
        <v>50.7</v>
      </c>
      <c r="H8" s="58" t="s">
        <v>51</v>
      </c>
      <c r="I8" s="72" t="s">
        <v>53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>
      <c r="A9" s="77" t="s">
        <v>54</v>
      </c>
      <c r="B9" s="58" t="s">
        <v>11</v>
      </c>
      <c r="C9" s="58" t="s">
        <v>35</v>
      </c>
      <c r="D9" s="62" t="b">
        <v>1</v>
      </c>
      <c r="E9" s="58">
        <v>10.0</v>
      </c>
      <c r="F9" s="64">
        <v>0.57</v>
      </c>
      <c r="G9" s="66">
        <f t="shared" si="1"/>
        <v>5.7</v>
      </c>
      <c r="H9" s="58" t="s">
        <v>55</v>
      </c>
      <c r="I9" s="72" t="s">
        <v>57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>
      <c r="A10" s="79" t="s">
        <v>58</v>
      </c>
      <c r="B10" s="29" t="s">
        <v>11</v>
      </c>
      <c r="C10" s="29" t="s">
        <v>35</v>
      </c>
      <c r="D10" s="76" t="b">
        <v>1</v>
      </c>
      <c r="E10" s="29">
        <v>10.0</v>
      </c>
      <c r="F10" s="32">
        <v>0.27</v>
      </c>
      <c r="G10" s="31">
        <f t="shared" si="1"/>
        <v>2.7</v>
      </c>
      <c r="H10" s="29" t="s">
        <v>59</v>
      </c>
      <c r="I10" s="27" t="s">
        <v>60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77" t="s">
        <v>61</v>
      </c>
      <c r="B11" s="58" t="s">
        <v>11</v>
      </c>
      <c r="C11" s="58" t="s">
        <v>35</v>
      </c>
      <c r="D11" s="62" t="b">
        <v>1</v>
      </c>
      <c r="E11" s="58">
        <v>10.0</v>
      </c>
      <c r="F11" s="64">
        <v>0.44</v>
      </c>
      <c r="G11" s="66">
        <f t="shared" si="1"/>
        <v>4.4</v>
      </c>
      <c r="H11" s="58" t="s">
        <v>27</v>
      </c>
      <c r="I11" s="72" t="s">
        <v>28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>
      <c r="A12" s="81" t="s">
        <v>62</v>
      </c>
      <c r="B12" s="82" t="s">
        <v>11</v>
      </c>
      <c r="C12" s="43" t="s">
        <v>12</v>
      </c>
      <c r="D12" s="84" t="b">
        <v>1</v>
      </c>
      <c r="E12" s="43">
        <v>30.0</v>
      </c>
      <c r="F12" s="46">
        <v>0.17</v>
      </c>
      <c r="G12" s="45">
        <f t="shared" si="1"/>
        <v>5.1</v>
      </c>
      <c r="H12" s="43" t="s">
        <v>63</v>
      </c>
      <c r="I12" s="44" t="s">
        <v>64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>
      <c r="A13" s="77" t="s">
        <v>65</v>
      </c>
      <c r="B13" s="58" t="s">
        <v>11</v>
      </c>
      <c r="C13" s="58" t="s">
        <v>35</v>
      </c>
      <c r="D13" s="62" t="b">
        <v>1</v>
      </c>
      <c r="E13" s="58">
        <v>30.0</v>
      </c>
      <c r="F13" s="64">
        <v>0.15</v>
      </c>
      <c r="G13" s="38">
        <f t="shared" si="1"/>
        <v>4.5</v>
      </c>
      <c r="H13" s="58" t="s">
        <v>66</v>
      </c>
      <c r="I13" s="72" t="s">
        <v>67</v>
      </c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>
      <c r="A14" s="91" t="s">
        <v>70</v>
      </c>
      <c r="B14" s="91" t="s">
        <v>11</v>
      </c>
      <c r="C14" s="91" t="s">
        <v>12</v>
      </c>
      <c r="D14" s="94" t="b">
        <v>1</v>
      </c>
      <c r="E14" s="91">
        <v>30.0</v>
      </c>
      <c r="F14" s="96">
        <v>0.28</v>
      </c>
      <c r="G14" s="98">
        <f t="shared" si="1"/>
        <v>8.4</v>
      </c>
      <c r="H14" s="91" t="s">
        <v>70</v>
      </c>
      <c r="I14" s="100" t="s">
        <v>73</v>
      </c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</row>
    <row r="15">
      <c r="A15" s="104" t="s">
        <v>75</v>
      </c>
      <c r="B15" s="104" t="s">
        <v>11</v>
      </c>
      <c r="C15" s="104" t="s">
        <v>12</v>
      </c>
      <c r="D15" s="125" t="b">
        <v>1</v>
      </c>
      <c r="E15" s="104">
        <v>30.0</v>
      </c>
      <c r="F15" s="126">
        <v>0.15</v>
      </c>
      <c r="G15" s="127">
        <f t="shared" si="1"/>
        <v>4.5</v>
      </c>
      <c r="H15" s="104" t="s">
        <v>75</v>
      </c>
      <c r="I15" s="128" t="s">
        <v>93</v>
      </c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</row>
    <row r="16">
      <c r="A16" s="91" t="s">
        <v>94</v>
      </c>
      <c r="B16" s="91" t="s">
        <v>11</v>
      </c>
      <c r="C16" s="91" t="s">
        <v>12</v>
      </c>
      <c r="D16" s="94" t="b">
        <v>1</v>
      </c>
      <c r="E16" s="91">
        <v>30.0</v>
      </c>
      <c r="F16" s="96">
        <v>0.17</v>
      </c>
      <c r="G16" s="98">
        <f t="shared" si="1"/>
        <v>5.1</v>
      </c>
      <c r="H16" s="91" t="s">
        <v>94</v>
      </c>
      <c r="I16" s="130" t="s">
        <v>95</v>
      </c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</row>
    <row r="17">
      <c r="A17" s="104" t="s">
        <v>96</v>
      </c>
      <c r="B17" s="104" t="s">
        <v>11</v>
      </c>
      <c r="C17" s="104" t="s">
        <v>12</v>
      </c>
      <c r="D17" s="125" t="b">
        <v>1</v>
      </c>
      <c r="E17" s="104">
        <v>30.0</v>
      </c>
      <c r="F17" s="126">
        <v>0.17</v>
      </c>
      <c r="G17" s="127">
        <f t="shared" si="1"/>
        <v>5.1</v>
      </c>
      <c r="H17" s="104" t="s">
        <v>96</v>
      </c>
      <c r="I17" s="128" t="s">
        <v>97</v>
      </c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</row>
    <row r="18">
      <c r="A18" s="91" t="s">
        <v>98</v>
      </c>
      <c r="B18" s="91" t="s">
        <v>11</v>
      </c>
      <c r="C18" s="91" t="s">
        <v>35</v>
      </c>
      <c r="D18" s="94" t="b">
        <v>1</v>
      </c>
      <c r="E18" s="91">
        <v>30.0</v>
      </c>
      <c r="F18" s="96">
        <v>0.1</v>
      </c>
      <c r="G18" s="98">
        <f t="shared" si="1"/>
        <v>3</v>
      </c>
      <c r="H18" s="91" t="s">
        <v>98</v>
      </c>
      <c r="I18" s="130" t="s">
        <v>99</v>
      </c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</row>
    <row r="19">
      <c r="A19" s="104" t="s">
        <v>100</v>
      </c>
      <c r="B19" s="104" t="s">
        <v>11</v>
      </c>
      <c r="C19" s="104" t="s">
        <v>35</v>
      </c>
      <c r="D19" s="125" t="b">
        <v>1</v>
      </c>
      <c r="E19" s="104">
        <v>30.0</v>
      </c>
      <c r="F19" s="126">
        <v>0.1</v>
      </c>
      <c r="G19" s="127">
        <f t="shared" si="1"/>
        <v>3</v>
      </c>
      <c r="H19" s="104" t="s">
        <v>100</v>
      </c>
      <c r="I19" s="128" t="s">
        <v>101</v>
      </c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</row>
    <row r="20">
      <c r="A20" s="91"/>
      <c r="B20" s="91"/>
      <c r="C20" s="91"/>
      <c r="D20" s="91"/>
      <c r="E20" s="91"/>
      <c r="F20" s="96"/>
      <c r="G20" s="131"/>
      <c r="H20" s="131"/>
      <c r="I20" s="13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</row>
    <row r="21">
      <c r="A21" s="104"/>
      <c r="B21" s="104"/>
      <c r="C21" s="104"/>
      <c r="D21" s="104"/>
      <c r="E21" s="104"/>
      <c r="F21" s="126"/>
      <c r="G21" s="133"/>
      <c r="H21" s="133"/>
      <c r="I21" s="134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</row>
    <row r="22">
      <c r="A22" s="91"/>
      <c r="B22" s="91"/>
      <c r="C22" s="91"/>
      <c r="D22" s="91"/>
      <c r="E22" s="91"/>
      <c r="F22" s="96"/>
      <c r="G22" s="131"/>
      <c r="H22" s="131"/>
      <c r="I22" s="13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</row>
    <row r="23">
      <c r="A23" s="104"/>
      <c r="B23" s="104"/>
      <c r="C23" s="104"/>
      <c r="D23" s="104"/>
      <c r="E23" s="104"/>
      <c r="F23" s="126"/>
      <c r="G23" s="133"/>
      <c r="H23" s="133"/>
      <c r="I23" s="134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</row>
    <row r="24">
      <c r="A24" s="91"/>
      <c r="B24" s="91"/>
      <c r="C24" s="91"/>
      <c r="D24" s="91"/>
      <c r="E24" s="91"/>
      <c r="F24" s="96"/>
      <c r="G24" s="131"/>
      <c r="H24" s="131"/>
      <c r="I24" s="13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</row>
    <row r="25">
      <c r="G25" s="135">
        <f>SUM(G2:G24)</f>
        <v>156.7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</v>
      </c>
      <c r="B1" s="5" t="s">
        <v>3</v>
      </c>
      <c r="C1" s="6" t="s">
        <v>4</v>
      </c>
      <c r="D1" s="6" t="s">
        <v>5</v>
      </c>
      <c r="E1" s="6" t="s">
        <v>6</v>
      </c>
      <c r="F1" s="7" t="s">
        <v>7</v>
      </c>
      <c r="G1" s="6" t="s">
        <v>8</v>
      </c>
      <c r="H1" s="6" t="s">
        <v>9</v>
      </c>
    </row>
    <row r="2">
      <c r="A2" s="60" t="s">
        <v>34</v>
      </c>
      <c r="B2" s="11"/>
      <c r="C2" s="61" t="s">
        <v>35</v>
      </c>
      <c r="D2" s="61">
        <v>3.0</v>
      </c>
      <c r="E2" s="63">
        <v>7.56</v>
      </c>
      <c r="F2" s="15">
        <f>E2*D2</f>
        <v>22.68</v>
      </c>
      <c r="G2" s="61" t="s">
        <v>36</v>
      </c>
      <c r="H2" s="70" t="s">
        <v>37</v>
      </c>
    </row>
  </sheetData>
  <hyperlinks>
    <hyperlink r:id="rId1" ref="H2"/>
  </hyperlinks>
  <drawing r:id="rId2"/>
</worksheet>
</file>