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folk/Work/websites/dronephotography/tools/"/>
    </mc:Choice>
  </mc:AlternateContent>
  <xr:revisionPtr revIDLastSave="0" documentId="13_ncr:9_{D61EB893-2C6D-6546-86C6-37C495F44C74}" xr6:coauthVersionLast="47" xr6:coauthVersionMax="47" xr10:uidLastSave="{00000000-0000-0000-0000-000000000000}"/>
  <bookViews>
    <workbookView xWindow="0" yWindow="500" windowWidth="35840" windowHeight="20940" xr2:uid="{170C7173-BC3C-924D-B252-3F79CF6F2D93}"/>
  </bookViews>
  <sheets>
    <sheet name="ap_services" sheetId="8" r:id="rId1"/>
    <sheet name="re_services" sheetId="7" r:id="rId2"/>
    <sheet name="conscruction_services" sheetId="2" r:id="rId3"/>
    <sheet name="Aerial Photography Worksheet" sheetId="4" r:id="rId4"/>
    <sheet name="Real Estate Worksheet" sheetId="3" r:id="rId5"/>
    <sheet name="Construction Price Worksheet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8" l="1"/>
  <c r="D3" i="8"/>
  <c r="D2" i="8"/>
  <c r="C4" i="8"/>
  <c r="C3" i="8"/>
  <c r="C2" i="8"/>
  <c r="B4" i="8"/>
  <c r="B3" i="8"/>
  <c r="B2" i="8"/>
  <c r="D7" i="7"/>
  <c r="D6" i="7"/>
  <c r="D5" i="7"/>
  <c r="D4" i="7"/>
  <c r="D3" i="7"/>
  <c r="D2" i="7"/>
  <c r="C7" i="7"/>
  <c r="C6" i="7"/>
  <c r="C5" i="7"/>
  <c r="C4" i="7"/>
  <c r="C3" i="7"/>
  <c r="C2" i="7"/>
  <c r="B7" i="7"/>
  <c r="B6" i="7"/>
  <c r="B5" i="7"/>
  <c r="B4" i="7"/>
  <c r="B3" i="7"/>
  <c r="B2" i="7"/>
  <c r="B2" i="2"/>
  <c r="D3" i="3"/>
  <c r="D4" i="3" s="1"/>
  <c r="D5" i="3" s="1"/>
  <c r="D6" i="3" s="1"/>
  <c r="D7" i="3" s="1"/>
  <c r="C3" i="3"/>
  <c r="C4" i="3" s="1"/>
  <c r="C5" i="3" s="1"/>
  <c r="C6" i="3" s="1"/>
  <c r="C7" i="3" s="1"/>
  <c r="B3" i="3"/>
  <c r="B4" i="3" s="1"/>
  <c r="B5" i="3" s="1"/>
  <c r="B6" i="3" s="1"/>
  <c r="B7" i="3" s="1"/>
  <c r="B8" i="1"/>
  <c r="B9" i="1"/>
  <c r="B10" i="1" s="1"/>
  <c r="D11" i="4"/>
  <c r="C11" i="4"/>
  <c r="B11" i="4"/>
  <c r="D10" i="4"/>
  <c r="C10" i="4"/>
  <c r="B10" i="4"/>
  <c r="D9" i="4"/>
  <c r="C9" i="4"/>
  <c r="H9" i="1"/>
  <c r="I9" i="1" s="1"/>
  <c r="D9" i="1" s="1"/>
  <c r="D8" i="1"/>
  <c r="D2" i="2" s="1"/>
  <c r="C8" i="1"/>
  <c r="C9" i="1" s="1"/>
  <c r="C10" i="1" s="1"/>
  <c r="C4" i="2" s="1"/>
  <c r="H10" i="1"/>
  <c r="I10" i="1" s="1"/>
  <c r="D3" i="1"/>
  <c r="D4" i="1" s="1"/>
  <c r="C3" i="1"/>
  <c r="C4" i="1" s="1"/>
  <c r="B3" i="1"/>
  <c r="B4" i="1" s="1"/>
  <c r="C2" i="2" l="1"/>
  <c r="D3" i="2"/>
  <c r="D10" i="1"/>
  <c r="C3" i="2"/>
  <c r="D4" i="2"/>
  <c r="B4" i="2" l="1"/>
  <c r="B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A3294279-E3E2-DC46-A720-1EA38B151E5C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2" authorId="0" shapeId="0" xr:uid="{D8F56249-BEB1-9340-8982-CC4100F87BEA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2" authorId="0" shapeId="0" xr:uid="{5B9C26D3-1C82-E540-A2A2-3664CE51277C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3" authorId="0" shapeId="0" xr:uid="{D47EDFC7-5012-2049-99CE-11FBEBCB8884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3" authorId="0" shapeId="0" xr:uid="{FF353535-085E-6B4F-BCE4-C1A1EE61D82B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3" authorId="0" shapeId="0" xr:uid="{D9D11840-C1B3-C942-9BAB-5D323FC7C871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4" authorId="0" shapeId="0" xr:uid="{5BAA2A5A-73FF-B541-AAB9-211C9473C41C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4" authorId="0" shapeId="0" xr:uid="{4BBA8171-B66D-5B4C-8BAF-C925ECB7C41F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4" authorId="0" shapeId="0" xr:uid="{3D8C5CE3-C61A-7245-84A6-782031FFE93F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5" authorId="0" shapeId="0" xr:uid="{BB838086-9A68-3346-8152-D6C0D341B0C8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5" authorId="0" shapeId="0" xr:uid="{45457D14-27E0-6548-88E4-27B14F88DB9E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5" authorId="0" shapeId="0" xr:uid="{D8C3497C-C921-BF4E-B44C-DF33BDCC2083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6" authorId="0" shapeId="0" xr:uid="{CFF6EAF7-1569-DB49-B20E-9006E876839E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6" authorId="0" shapeId="0" xr:uid="{EBBBBDE6-5938-2545-AE86-943A9BDED7E2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6" authorId="0" shapeId="0" xr:uid="{75348CE4-A272-574D-957A-AC2A5B27FF65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7" authorId="0" shapeId="0" xr:uid="{16D5D850-6619-6D41-AB1D-4BFEA4680051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7" authorId="0" shapeId="0" xr:uid="{D3D7B0DF-D753-4248-A7CE-23F2BF1281D8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7" authorId="0" shapeId="0" xr:uid="{3CAC259A-795C-0F43-8975-FA4C92667385}">
      <text>
        <r>
          <rPr>
            <b/>
            <sz val="10"/>
            <color rgb="FF000000"/>
            <rFont val="Tahoma"/>
            <family val="2"/>
          </rPr>
          <t>Base Prices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F981B5F-47DF-AA4E-9839-33D6D56A14A3}">
      <text>
        <r>
          <rPr>
            <b/>
            <sz val="10"/>
            <color rgb="FF000000"/>
            <rFont val="Tahoma"/>
            <family val="2"/>
          </rPr>
          <t>Base Prices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6623FCD0-571C-6545-90C9-AF7E4ADF1D5A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K2" authorId="0" shapeId="0" xr:uid="{88F67EDE-C60F-0645-9A38-543B5FCA686E}">
      <text>
        <r>
          <rPr>
            <b/>
            <sz val="10"/>
            <color rgb="FF000000"/>
            <rFont val="Tahoma"/>
            <family val="2"/>
          </rPr>
          <t>Percentage off from Base Price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3" authorId="0" shapeId="0" xr:uid="{4BACF5CA-25C3-3A44-836B-183BD3638B70}">
      <text>
        <r>
          <rPr>
            <b/>
            <sz val="10"/>
            <color rgb="FF000000"/>
            <rFont val="Tahoma"/>
            <family val="2"/>
          </rPr>
          <t>Base Factor Matrix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<sst xmlns="http://schemas.openxmlformats.org/spreadsheetml/2006/main" count="58" uniqueCount="26">
  <si>
    <t>30 Acres</t>
  </si>
  <si>
    <t>100 acres</t>
  </si>
  <si>
    <t>300 acres</t>
  </si>
  <si>
    <t>Single Session</t>
  </si>
  <si>
    <t>Five to Ten Sessions</t>
  </si>
  <si>
    <t>Eleven or more Sessions</t>
  </si>
  <si>
    <t>Price For Each Session</t>
  </si>
  <si>
    <t>Built: Up to 1.4M SF | Construction: Up to 300 acres</t>
  </si>
  <si>
    <t>Built: Up to 300K SF | Construction: Up to 30 Acres</t>
  </si>
  <si>
    <t>Built: Up to 800K SF | Construction: Up to 100 acres</t>
  </si>
  <si>
    <t>Hourly</t>
  </si>
  <si>
    <t>half day</t>
  </si>
  <si>
    <t>full day</t>
  </si>
  <si>
    <t>Discount to next level</t>
  </si>
  <si>
    <t>discount for half day</t>
  </si>
  <si>
    <t>discount for full day</t>
  </si>
  <si>
    <t>Under 2000 sq. ft.</t>
  </si>
  <si>
    <t>Under 3000 sq. ft.</t>
  </si>
  <si>
    <t>Under 4000 sq. ft.</t>
  </si>
  <si>
    <t>Under 5000 sq. ft.</t>
  </si>
  <si>
    <t>Under 6000 sq. ft.</t>
  </si>
  <si>
    <t>Under 7000 sq. ft.</t>
  </si>
  <si>
    <t>Increase</t>
  </si>
  <si>
    <t>basic</t>
  </si>
  <si>
    <t>standard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</si>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</sst>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164" fontId="0" fillId="0" borderId="0" xfId="0" applyNumberFormat="1"/>
    <xf numFmtId="4" fontId="0" fillId="0" borderId="0" xfId="0" applyNumberFormat="1"/>
    <xf numFmtId="10" fontId="0" fillId="0" borderId="0" xfId="0" applyNumberForma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8498-4F11-734C-B504-46A179EDED1A}">
  <dimension ref="A1:D4"/>
  <sheetViews>
    <sheetView tabSelected="1" workbookViewId="0">
      <selection activeCell="E23" sqref="E23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</cols>
  <sheetData>
    <row r="1" spans="1:4" x14ac:dyDescent="0.2">
      <c r="A1" t="s">
        <v>6</v>
      </c>
      <c r="B1" t="s">
        <v>3</v>
      </c>
      <c r="C1" s="1" t="s">
        <v>4</v>
      </c>
      <c r="D1" t="s">
        <v>5</v>
      </c>
    </row>
    <row r="2" spans="1:4" x14ac:dyDescent="0.2">
      <c r="A2" s="5" t="s">
        <v>10</v>
      </c>
      <c r="B2" s="2">
        <f>'Aerial Photography Worksheet'!B9</f>
        <v>80</v>
      </c>
      <c r="C2" s="2">
        <f>'Aerial Photography Worksheet'!C9</f>
        <v>110</v>
      </c>
      <c r="D2" s="2">
        <f>'Aerial Photography Worksheet'!D9</f>
        <v>100</v>
      </c>
    </row>
    <row r="3" spans="1:4" x14ac:dyDescent="0.2">
      <c r="A3" s="5" t="s">
        <v>11</v>
      </c>
      <c r="B3" s="2">
        <f>'Aerial Photography Worksheet'!B10</f>
        <v>295</v>
      </c>
      <c r="C3" s="2">
        <f>'Aerial Photography Worksheet'!C10</f>
        <v>415</v>
      </c>
      <c r="D3" s="2">
        <f>'Aerial Photography Worksheet'!D10</f>
        <v>375</v>
      </c>
    </row>
    <row r="4" spans="1:4" x14ac:dyDescent="0.2">
      <c r="A4" s="5" t="s">
        <v>12</v>
      </c>
      <c r="B4" s="2">
        <f>'Aerial Photography Worksheet'!B11</f>
        <v>590</v>
      </c>
      <c r="C4" s="2">
        <f>'Aerial Photography Worksheet'!C11</f>
        <v>830</v>
      </c>
      <c r="D4" s="2">
        <f>'Aerial Photography Worksheet'!D11</f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762A-6F95-5246-820B-7E29F46BC417}">
  <dimension ref="A1:D7"/>
  <sheetViews>
    <sheetView workbookViewId="0">
      <selection sqref="A1:D7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</cols>
  <sheetData>
    <row r="1" spans="1:4" x14ac:dyDescent="0.2">
      <c r="A1" t="s">
        <v>6</v>
      </c>
      <c r="B1" t="s">
        <v>3</v>
      </c>
      <c r="C1" s="1" t="s">
        <v>4</v>
      </c>
      <c r="D1" t="s">
        <v>5</v>
      </c>
    </row>
    <row r="2" spans="1:4" x14ac:dyDescent="0.2">
      <c r="A2" t="s">
        <v>16</v>
      </c>
      <c r="B2" s="2">
        <f>'Real Estate Worksheet'!B2</f>
        <v>250</v>
      </c>
      <c r="C2" s="2">
        <f>'Real Estate Worksheet'!C2</f>
        <v>240</v>
      </c>
      <c r="D2" s="2">
        <f>'Real Estate Worksheet'!D2</f>
        <v>230</v>
      </c>
    </row>
    <row r="3" spans="1:4" x14ac:dyDescent="0.2">
      <c r="A3" t="s">
        <v>17</v>
      </c>
      <c r="B3" s="2">
        <f>'Real Estate Worksheet'!B3</f>
        <v>325</v>
      </c>
      <c r="C3" s="2">
        <f>'Real Estate Worksheet'!C3</f>
        <v>315</v>
      </c>
      <c r="D3" s="2">
        <f>'Real Estate Worksheet'!D3</f>
        <v>305</v>
      </c>
    </row>
    <row r="4" spans="1:4" x14ac:dyDescent="0.2">
      <c r="A4" t="s">
        <v>18</v>
      </c>
      <c r="B4" s="2">
        <f>'Real Estate Worksheet'!B4</f>
        <v>400</v>
      </c>
      <c r="C4" s="2">
        <f>'Real Estate Worksheet'!C4</f>
        <v>390</v>
      </c>
      <c r="D4" s="2">
        <f>'Real Estate Worksheet'!D4</f>
        <v>380</v>
      </c>
    </row>
    <row r="5" spans="1:4" x14ac:dyDescent="0.2">
      <c r="A5" t="s">
        <v>19</v>
      </c>
      <c r="B5" s="2">
        <f>'Real Estate Worksheet'!B5</f>
        <v>475</v>
      </c>
      <c r="C5" s="2">
        <f>'Real Estate Worksheet'!C5</f>
        <v>465</v>
      </c>
      <c r="D5" s="2">
        <f>'Real Estate Worksheet'!D5</f>
        <v>455</v>
      </c>
    </row>
    <row r="6" spans="1:4" x14ac:dyDescent="0.2">
      <c r="A6" t="s">
        <v>20</v>
      </c>
      <c r="B6" s="2">
        <f>'Real Estate Worksheet'!B6</f>
        <v>550</v>
      </c>
      <c r="C6" s="2">
        <f>'Real Estate Worksheet'!C6</f>
        <v>540</v>
      </c>
      <c r="D6" s="2">
        <f>'Real Estate Worksheet'!D6</f>
        <v>530</v>
      </c>
    </row>
    <row r="7" spans="1:4" x14ac:dyDescent="0.2">
      <c r="A7" t="s">
        <v>21</v>
      </c>
      <c r="B7" s="2">
        <f>'Real Estate Worksheet'!B7</f>
        <v>625</v>
      </c>
      <c r="C7" s="2">
        <f>'Real Estate Worksheet'!C7</f>
        <v>615</v>
      </c>
      <c r="D7" s="2">
        <f>'Real Estate Worksheet'!D7</f>
        <v>605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8BF9-B282-D74C-A298-595A3902E71F}">
  <dimension ref="A1:D10"/>
  <sheetViews>
    <sheetView workbookViewId="0">
      <selection activeCell="B2" sqref="B2"/>
    </sheetView>
  </sheetViews>
  <sheetFormatPr baseColWidth="10" defaultRowHeight="16" x14ac:dyDescent="0.2"/>
  <cols>
    <col min="1" max="1" width="44.33203125" bestFit="1" customWidth="1"/>
    <col min="2" max="2" width="12.83203125" bestFit="1" customWidth="1"/>
    <col min="3" max="3" width="17.83203125" bestFit="1" customWidth="1"/>
    <col min="4" max="4" width="21.1640625" bestFit="1" customWidth="1"/>
  </cols>
  <sheetData>
    <row r="1" spans="1:4" x14ac:dyDescent="0.2">
      <c r="A1" t="s">
        <v>6</v>
      </c>
      <c r="B1" t="s">
        <v>23</v>
      </c>
      <c r="C1" s="1" t="s">
        <v>24</v>
      </c>
      <c r="D1" t="s">
        <v>25</v>
      </c>
    </row>
    <row r="2" spans="1:4" x14ac:dyDescent="0.2">
      <c r="A2" t="s">
        <v>8</v>
      </c>
      <c r="B2" s="2">
        <f>'Construction Price Worksheet'!B8</f>
        <v>474.99</v>
      </c>
      <c r="C2" s="2">
        <f>'Construction Price Worksheet'!C8</f>
        <v>426.99</v>
      </c>
      <c r="D2" s="2">
        <f>'Construction Price Worksheet'!D8</f>
        <v>379.99</v>
      </c>
    </row>
    <row r="3" spans="1:4" x14ac:dyDescent="0.2">
      <c r="A3" t="s">
        <v>9</v>
      </c>
      <c r="B3" s="2">
        <f>'Construction Price Worksheet'!B9</f>
        <v>855.99</v>
      </c>
      <c r="C3" s="2">
        <f>'Construction Price Worksheet'!C9</f>
        <v>807.99</v>
      </c>
      <c r="D3" s="2">
        <f>'Construction Price Worksheet'!D9</f>
        <v>762.99</v>
      </c>
    </row>
    <row r="4" spans="1:4" x14ac:dyDescent="0.2">
      <c r="A4" t="s">
        <v>7</v>
      </c>
      <c r="B4" s="2">
        <f>'Construction Price Worksheet'!B10</f>
        <v>1190.99</v>
      </c>
      <c r="C4" s="2">
        <f>'Construction Price Worksheet'!C10</f>
        <v>1145.99</v>
      </c>
      <c r="D4" s="2">
        <f>'Construction Price Worksheet'!D10</f>
        <v>1114.99</v>
      </c>
    </row>
    <row r="8" spans="1:4" x14ac:dyDescent="0.2">
      <c r="B8" s="2"/>
      <c r="C8" s="2"/>
      <c r="D8" s="2"/>
    </row>
    <row r="9" spans="1:4" x14ac:dyDescent="0.2">
      <c r="B9" s="2"/>
      <c r="C9" s="2"/>
      <c r="D9" s="2"/>
    </row>
    <row r="10" spans="1:4" x14ac:dyDescent="0.2">
      <c r="B10" s="2"/>
      <c r="C10" s="2"/>
      <c r="D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6349-9159-1A48-AAA6-32E33F5F5A35}">
  <dimension ref="A1:M11"/>
  <sheetViews>
    <sheetView workbookViewId="0">
      <selection sqref="A1:D11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  <col min="11" max="11" width="18.83203125" bestFit="1" customWidth="1"/>
    <col min="12" max="12" width="18" bestFit="1" customWidth="1"/>
  </cols>
  <sheetData>
    <row r="1" spans="1:13" x14ac:dyDescent="0.2">
      <c r="A1" t="s">
        <v>6</v>
      </c>
      <c r="B1" t="s">
        <v>3</v>
      </c>
      <c r="C1" s="1" t="s">
        <v>4</v>
      </c>
      <c r="D1" t="s">
        <v>5</v>
      </c>
      <c r="E1" s="5"/>
      <c r="F1" s="5"/>
      <c r="G1" s="5"/>
      <c r="H1" s="5"/>
      <c r="I1" s="5"/>
      <c r="J1" s="5"/>
      <c r="K1" s="5" t="s">
        <v>13</v>
      </c>
      <c r="L1" t="s">
        <v>14</v>
      </c>
      <c r="M1" t="s">
        <v>15</v>
      </c>
    </row>
    <row r="2" spans="1:13" x14ac:dyDescent="0.2">
      <c r="A2" s="5" t="s">
        <v>10</v>
      </c>
      <c r="B2" s="6">
        <v>120</v>
      </c>
      <c r="C2" s="6">
        <v>110</v>
      </c>
      <c r="D2" s="6">
        <v>100</v>
      </c>
      <c r="E2" s="5"/>
      <c r="F2" s="5"/>
      <c r="G2" s="6">
        <v>499</v>
      </c>
      <c r="H2" s="6">
        <v>449</v>
      </c>
      <c r="I2" s="6">
        <v>399</v>
      </c>
      <c r="J2" s="5"/>
      <c r="K2" s="7">
        <v>8.2500000000000004E-2</v>
      </c>
      <c r="L2" s="6">
        <v>25</v>
      </c>
      <c r="M2" s="6">
        <v>50</v>
      </c>
    </row>
    <row r="3" spans="1:13" x14ac:dyDescent="0.2">
      <c r="A3" s="5" t="s">
        <v>11</v>
      </c>
      <c r="B3" s="6">
        <v>480</v>
      </c>
      <c r="C3" s="6">
        <v>440</v>
      </c>
      <c r="D3" s="6">
        <v>400</v>
      </c>
      <c r="E3" s="5"/>
      <c r="F3" s="5"/>
      <c r="G3" s="8">
        <v>1.8</v>
      </c>
      <c r="H3" s="8">
        <v>1.89</v>
      </c>
      <c r="I3" s="8">
        <v>2</v>
      </c>
      <c r="J3" s="5"/>
      <c r="K3" s="5"/>
    </row>
    <row r="4" spans="1:13" x14ac:dyDescent="0.2">
      <c r="A4" s="5" t="s">
        <v>12</v>
      </c>
      <c r="B4" s="6">
        <v>960</v>
      </c>
      <c r="C4" s="6">
        <v>880</v>
      </c>
      <c r="D4" s="6">
        <v>800</v>
      </c>
      <c r="E4" s="5"/>
      <c r="F4" s="5"/>
      <c r="G4" s="8">
        <v>1.39</v>
      </c>
      <c r="H4" s="8">
        <v>1.41</v>
      </c>
      <c r="I4" s="8">
        <v>1.44</v>
      </c>
      <c r="J4" s="5"/>
      <c r="K4" s="5"/>
    </row>
    <row r="5" spans="1:13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3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 x14ac:dyDescent="0.2">
      <c r="A8" s="5"/>
      <c r="B8" s="6"/>
      <c r="C8" s="6"/>
      <c r="D8" s="6"/>
      <c r="E8" s="5"/>
      <c r="F8" s="5"/>
      <c r="G8" s="6"/>
      <c r="H8" s="6"/>
      <c r="I8" s="6"/>
      <c r="J8" s="5"/>
      <c r="K8" s="5"/>
    </row>
    <row r="9" spans="1:13" x14ac:dyDescent="0.2">
      <c r="A9" s="5" t="s">
        <v>10</v>
      </c>
      <c r="B9" s="2">
        <v>80</v>
      </c>
      <c r="C9" s="6">
        <f>_xlfn.FLOOR.MATH(B2-(B2*K2*100)/100)</f>
        <v>110</v>
      </c>
      <c r="D9" s="6">
        <f>_xlfn.FLOOR.MATH(C2-(C2*K2*100)/100)</f>
        <v>100</v>
      </c>
      <c r="E9" s="5"/>
      <c r="F9" s="5"/>
      <c r="G9" s="8"/>
      <c r="H9" s="8"/>
      <c r="I9" s="8"/>
      <c r="J9" s="5"/>
      <c r="K9" s="5"/>
    </row>
    <row r="10" spans="1:13" x14ac:dyDescent="0.2">
      <c r="A10" s="5" t="s">
        <v>11</v>
      </c>
      <c r="B10" s="6">
        <f>B9*4 - L2</f>
        <v>295</v>
      </c>
      <c r="C10" s="6">
        <f>C9*4 - L2</f>
        <v>415</v>
      </c>
      <c r="D10" s="6">
        <f>D9*4 - L2</f>
        <v>375</v>
      </c>
      <c r="E10" s="5"/>
      <c r="F10" s="5"/>
      <c r="G10" s="8"/>
      <c r="H10" s="8"/>
      <c r="I10" s="8"/>
      <c r="J10" s="5"/>
      <c r="K10" s="5"/>
    </row>
    <row r="11" spans="1:13" x14ac:dyDescent="0.2">
      <c r="A11" s="5" t="s">
        <v>12</v>
      </c>
      <c r="B11" s="2">
        <f>B9*8  - M2</f>
        <v>590</v>
      </c>
      <c r="C11" s="2">
        <f>C9*8 - M2</f>
        <v>830</v>
      </c>
      <c r="D11" s="2">
        <f>D9*8 - M2</f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862F-B071-1B4A-AE3C-8271D8FD5144}">
  <dimension ref="A1:G7"/>
  <sheetViews>
    <sheetView workbookViewId="0">
      <selection activeCell="B2" sqref="B2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  <col min="7" max="7" width="16.83203125" bestFit="1" customWidth="1"/>
  </cols>
  <sheetData>
    <row r="1" spans="1:7" x14ac:dyDescent="0.2">
      <c r="A1" t="s">
        <v>6</v>
      </c>
      <c r="B1" t="s">
        <v>3</v>
      </c>
      <c r="C1" s="1" t="s">
        <v>4</v>
      </c>
      <c r="D1" t="s">
        <v>5</v>
      </c>
      <c r="G1" t="s">
        <v>22</v>
      </c>
    </row>
    <row r="2" spans="1:7" x14ac:dyDescent="0.2">
      <c r="A2" t="s">
        <v>16</v>
      </c>
      <c r="B2" s="2">
        <v>250</v>
      </c>
      <c r="C2" s="2">
        <v>240</v>
      </c>
      <c r="D2" s="2">
        <v>230</v>
      </c>
      <c r="G2" s="2">
        <v>75</v>
      </c>
    </row>
    <row r="3" spans="1:7" x14ac:dyDescent="0.2">
      <c r="A3" t="s">
        <v>17</v>
      </c>
      <c r="B3" s="2">
        <f>B2+G2</f>
        <v>325</v>
      </c>
      <c r="C3" s="2">
        <f>C2+G2</f>
        <v>315</v>
      </c>
      <c r="D3" s="2">
        <f>D2+G2</f>
        <v>305</v>
      </c>
      <c r="G3" s="2">
        <v>75</v>
      </c>
    </row>
    <row r="4" spans="1:7" x14ac:dyDescent="0.2">
      <c r="A4" t="s">
        <v>18</v>
      </c>
      <c r="B4" s="2">
        <f t="shared" ref="B4:B7" si="0">B3+G3</f>
        <v>400</v>
      </c>
      <c r="C4" s="2">
        <f t="shared" ref="C4:C7" si="1">C3+G3</f>
        <v>390</v>
      </c>
      <c r="D4" s="2">
        <f t="shared" ref="D4:D7" si="2">D3+G3</f>
        <v>380</v>
      </c>
      <c r="G4" s="2">
        <v>75</v>
      </c>
    </row>
    <row r="5" spans="1:7" x14ac:dyDescent="0.2">
      <c r="A5" t="s">
        <v>19</v>
      </c>
      <c r="B5" s="2">
        <f t="shared" si="0"/>
        <v>475</v>
      </c>
      <c r="C5" s="2">
        <f t="shared" si="1"/>
        <v>465</v>
      </c>
      <c r="D5" s="2">
        <f t="shared" si="2"/>
        <v>455</v>
      </c>
      <c r="G5" s="2">
        <v>75</v>
      </c>
    </row>
    <row r="6" spans="1:7" x14ac:dyDescent="0.2">
      <c r="A6" t="s">
        <v>20</v>
      </c>
      <c r="B6" s="2">
        <f t="shared" si="0"/>
        <v>550</v>
      </c>
      <c r="C6" s="2">
        <f t="shared" si="1"/>
        <v>540</v>
      </c>
      <c r="D6" s="2">
        <f t="shared" si="2"/>
        <v>530</v>
      </c>
      <c r="G6" s="2">
        <v>75</v>
      </c>
    </row>
    <row r="7" spans="1:7" x14ac:dyDescent="0.2">
      <c r="A7" t="s">
        <v>21</v>
      </c>
      <c r="B7" s="2">
        <f t="shared" si="0"/>
        <v>625</v>
      </c>
      <c r="C7" s="2">
        <f t="shared" si="1"/>
        <v>615</v>
      </c>
      <c r="D7" s="2">
        <f t="shared" si="2"/>
        <v>605</v>
      </c>
      <c r="G7" s="2">
        <v>75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D2F7-E322-8840-90ED-7F9060D89D04}">
  <dimension ref="A1:K10"/>
  <sheetViews>
    <sheetView workbookViewId="0">
      <selection sqref="A1:D1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</cols>
  <sheetData>
    <row r="1" spans="1:11" x14ac:dyDescent="0.2">
      <c r="A1" t="s">
        <v>6</v>
      </c>
      <c r="B1" t="s">
        <v>3</v>
      </c>
      <c r="C1" s="1" t="s">
        <v>4</v>
      </c>
      <c r="D1" t="s">
        <v>5</v>
      </c>
    </row>
    <row r="2" spans="1:11" x14ac:dyDescent="0.2">
      <c r="A2" t="s">
        <v>0</v>
      </c>
      <c r="B2" s="2">
        <v>499</v>
      </c>
      <c r="C2" s="2">
        <v>449</v>
      </c>
      <c r="D2" s="2">
        <v>399</v>
      </c>
      <c r="G2" s="2">
        <v>499</v>
      </c>
      <c r="H2" s="2">
        <v>449</v>
      </c>
      <c r="I2" s="2">
        <v>399</v>
      </c>
      <c r="K2" s="4">
        <v>0.05</v>
      </c>
    </row>
    <row r="3" spans="1:11" x14ac:dyDescent="0.2">
      <c r="A3" t="s">
        <v>1</v>
      </c>
      <c r="B3" s="2">
        <f t="shared" ref="B3:D4" si="0">PRODUCT(B2+1,G3)-1</f>
        <v>899</v>
      </c>
      <c r="C3" s="2">
        <f t="shared" si="0"/>
        <v>848.99999999999602</v>
      </c>
      <c r="D3" s="2">
        <f t="shared" si="0"/>
        <v>799</v>
      </c>
      <c r="G3" s="3">
        <v>1.8</v>
      </c>
      <c r="H3" s="3">
        <v>1.88888888888888</v>
      </c>
      <c r="I3" s="3">
        <v>2</v>
      </c>
    </row>
    <row r="4" spans="1:11" x14ac:dyDescent="0.2">
      <c r="A4" t="s">
        <v>2</v>
      </c>
      <c r="B4" s="2">
        <f t="shared" si="0"/>
        <v>1248.999999999992</v>
      </c>
      <c r="C4" s="2">
        <f t="shared" si="0"/>
        <v>1198.9999999999918</v>
      </c>
      <c r="D4" s="2">
        <f t="shared" si="0"/>
        <v>1149</v>
      </c>
      <c r="G4" s="3">
        <v>1.38888888888888</v>
      </c>
      <c r="H4" s="3">
        <v>1.4117647058823499</v>
      </c>
      <c r="I4" s="3">
        <v>1.4375</v>
      </c>
    </row>
    <row r="8" spans="1:11" x14ac:dyDescent="0.2">
      <c r="A8" t="s">
        <v>0</v>
      </c>
      <c r="B8" s="2">
        <f>_xlfn.FLOOR.MATH(B2-(B2*K2*100)/100)+0.99</f>
        <v>474.99</v>
      </c>
      <c r="C8" s="2">
        <f>_xlfn.FLOOR.MATH(C2-(C2*K2*100)/100)+0.99</f>
        <v>426.99</v>
      </c>
      <c r="D8" s="2">
        <f>_xlfn.FLOOR.MATH(D2-(D2*K2*100)/100)+0.99</f>
        <v>379.99</v>
      </c>
      <c r="G8" s="2">
        <v>499</v>
      </c>
      <c r="H8" s="2">
        <v>449</v>
      </c>
      <c r="I8" s="2">
        <v>399</v>
      </c>
    </row>
    <row r="9" spans="1:11" x14ac:dyDescent="0.2">
      <c r="A9" t="s">
        <v>1</v>
      </c>
      <c r="B9" s="2">
        <f t="shared" ref="B9:D10" si="1">_xlfn.FLOOR.MATH(PRODUCT(B8+1,G9)-1)+0.99</f>
        <v>855.99</v>
      </c>
      <c r="C9" s="2">
        <f t="shared" si="1"/>
        <v>807.99</v>
      </c>
      <c r="D9" s="2">
        <f t="shared" si="1"/>
        <v>762.99</v>
      </c>
      <c r="G9" s="3">
        <v>1.8</v>
      </c>
      <c r="H9" s="3">
        <f>G9*1.05</f>
        <v>1.8900000000000001</v>
      </c>
      <c r="I9" s="3">
        <f>H9*1.06</f>
        <v>2.0034000000000001</v>
      </c>
    </row>
    <row r="10" spans="1:11" x14ac:dyDescent="0.2">
      <c r="A10" t="s">
        <v>2</v>
      </c>
      <c r="B10" s="2">
        <f t="shared" si="1"/>
        <v>1190.99</v>
      </c>
      <c r="C10" s="2">
        <f t="shared" si="1"/>
        <v>1145.99</v>
      </c>
      <c r="D10" s="2">
        <f t="shared" si="1"/>
        <v>1114.99</v>
      </c>
      <c r="G10" s="3">
        <v>1.39</v>
      </c>
      <c r="H10" s="3">
        <f>G10*1.02</f>
        <v>1.4177999999999999</v>
      </c>
      <c r="I10" s="3">
        <f>H10*1.03</f>
        <v>1.460334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ap_services</vt:lpstr>
      <vt:lpstr>re_services</vt:lpstr>
      <vt:lpstr>conscruction_services</vt:lpstr>
      <vt:lpstr>Aerial Photography Worksheet</vt:lpstr>
      <vt:lpstr>Real Estate Worksheet</vt:lpstr>
      <vt:lpstr>Construction Price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2023-01-20T15:08:47Z</dcterms:created>
  <dcterms:modified xsi:type="dcterms:W3CDTF">2023-08-15T15:47:15Z</dcterms:modified>
</cp:coreProperties>
</file>