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6. well equations/"/>
    </mc:Choice>
  </mc:AlternateContent>
  <xr:revisionPtr revIDLastSave="0" documentId="13_ncr:1_{08B6B328-463A-0F42-8E6D-BD0DA97A5413}" xr6:coauthVersionLast="47" xr6:coauthVersionMax="47" xr10:uidLastSave="{00000000-0000-0000-0000-000000000000}"/>
  <bookViews>
    <workbookView xWindow="120" yWindow="500" windowWidth="30680" windowHeight="204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Sheet1!#REF!</definedName>
    <definedName name="D">Sheet1!#REF!</definedName>
    <definedName name="H">Sheet1!$B$7</definedName>
    <definedName name="Hp">Sheet1!#REF!</definedName>
    <definedName name="hw">Sheet1!$B$10</definedName>
    <definedName name="k">Sheet1!$B$6</definedName>
    <definedName name="q">Sheet1!$B$4</definedName>
    <definedName name="RR">Sheet1!$B$8</definedName>
    <definedName name="rw">Sheet1!$B$9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C16" i="1" s="1"/>
  <c r="B17" i="1"/>
  <c r="C17" i="1" s="1"/>
  <c r="B18" i="1"/>
  <c r="B19" i="1"/>
  <c r="C19" i="1" s="1"/>
  <c r="B20" i="1"/>
  <c r="B21" i="1"/>
  <c r="C21" i="1" s="1"/>
  <c r="B22" i="1"/>
  <c r="C22" i="1" s="1"/>
  <c r="B23" i="1"/>
  <c r="B24" i="1"/>
  <c r="B25" i="1"/>
  <c r="B26" i="1"/>
  <c r="B27" i="1"/>
  <c r="B28" i="1"/>
  <c r="B29" i="1"/>
  <c r="C29" i="1" s="1"/>
  <c r="B30" i="1"/>
  <c r="C30" i="1" s="1"/>
  <c r="B31" i="1"/>
  <c r="B32" i="1"/>
  <c r="C32" i="1" s="1"/>
  <c r="B33" i="1"/>
  <c r="C33" i="1" s="1"/>
  <c r="B13" i="1"/>
  <c r="B6" i="1"/>
  <c r="C13" i="1" s="1"/>
  <c r="C14" i="1"/>
  <c r="C27" i="1"/>
  <c r="C28" i="1"/>
  <c r="C20" i="1"/>
  <c r="C25" i="1" l="1"/>
  <c r="B10" i="1"/>
  <c r="C24" i="1"/>
  <c r="C31" i="1"/>
  <c r="C23" i="1"/>
  <c r="C15" i="1"/>
  <c r="C18" i="1"/>
  <c r="C26" i="1"/>
</calcChain>
</file>

<file path=xl/sharedStrings.xml><?xml version="1.0" encoding="utf-8"?>
<sst xmlns="http://schemas.openxmlformats.org/spreadsheetml/2006/main" count="20" uniqueCount="16">
  <si>
    <t>[m]</t>
  </si>
  <si>
    <t>q:</t>
  </si>
  <si>
    <t>[cm/s]</t>
  </si>
  <si>
    <t>h</t>
  </si>
  <si>
    <t>#</t>
  </si>
  <si>
    <t>k:</t>
  </si>
  <si>
    <t>[m^3/s]</t>
  </si>
  <si>
    <t>[m/s]</t>
  </si>
  <si>
    <t>H:</t>
  </si>
  <si>
    <t>R:</t>
  </si>
  <si>
    <t>r</t>
  </si>
  <si>
    <t>rw:</t>
  </si>
  <si>
    <t>hw:</t>
  </si>
  <si>
    <t>Well Equation - Unconfined Aquifer</t>
  </si>
  <si>
    <t>`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</si>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</sst>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Sheet1!$B$13:$B$33</c:f>
              <c:numCache>
                <c:formatCode>General</c:formatCode>
                <c:ptCount val="21"/>
                <c:pt idx="0">
                  <c:v>0.1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225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Sheet1!$C$13:$C$33</c:f>
              <c:numCache>
                <c:formatCode>0.00</c:formatCode>
                <c:ptCount val="21"/>
                <c:pt idx="0">
                  <c:v>49.454806278992734</c:v>
                </c:pt>
                <c:pt idx="1">
                  <c:v>49.617105437930547</c:v>
                </c:pt>
                <c:pt idx="2">
                  <c:v>49.661553177903826</c:v>
                </c:pt>
                <c:pt idx="3">
                  <c:v>49.705961172125249</c:v>
                </c:pt>
                <c:pt idx="4">
                  <c:v>49.750329527028015</c:v>
                </c:pt>
                <c:pt idx="5">
                  <c:v>49.808920647002161</c:v>
                </c:pt>
                <c:pt idx="6">
                  <c:v>49.853197370102663</c:v>
                </c:pt>
                <c:pt idx="7">
                  <c:v>49.879079372725791</c:v>
                </c:pt>
                <c:pt idx="8">
                  <c:v>49.89743480406046</c:v>
                </c:pt>
                <c:pt idx="9">
                  <c:v>49.911667734046858</c:v>
                </c:pt>
                <c:pt idx="10">
                  <c:v>49.933121520497316</c:v>
                </c:pt>
                <c:pt idx="11">
                  <c:v>49.949139553369697</c:v>
                </c:pt>
                <c:pt idx="12">
                  <c:v>49.967469248269772</c:v>
                </c:pt>
                <c:pt idx="13">
                  <c:v>49.972567982645977</c:v>
                </c:pt>
                <c:pt idx="14">
                  <c:v>49.977288209583811</c:v>
                </c:pt>
                <c:pt idx="15">
                  <c:v>49.981682235047025</c:v>
                </c:pt>
                <c:pt idx="16">
                  <c:v>49.985792221706063</c:v>
                </c:pt>
                <c:pt idx="17">
                  <c:v>49.989652652933856</c:v>
                </c:pt>
                <c:pt idx="18">
                  <c:v>49.993292091290144</c:v>
                </c:pt>
                <c:pt idx="19">
                  <c:v>49.996734460822843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D04A-A92C-4BB8301F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35328"/>
        <c:axId val="262735888"/>
      </c:scatterChart>
      <c:valAx>
        <c:axId val="2627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(r)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2735888"/>
        <c:crosses val="autoZero"/>
        <c:crossBetween val="midCat"/>
      </c:valAx>
      <c:valAx>
        <c:axId val="26273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62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19050</xdr:rowOff>
    </xdr:from>
    <xdr:to>
      <xdr:col>12</xdr:col>
      <xdr:colOff>180975</xdr:colOff>
      <xdr:row>32</xdr:row>
      <xdr:rowOff>142875</xdr:rowOff>
    </xdr:to>
    <xdr:graphicFrame macro="">
      <xdr:nvGraphicFramePr>
        <xdr:cNvPr id="1365" name="Chart 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showGridLines="0" tabSelected="1" zoomScale="130" zoomScaleNormal="130" workbookViewId="0">
      <selection activeCell="R23" sqref="R23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4" width="10.1640625" customWidth="1"/>
    <col min="5" max="5" width="10.6640625" customWidth="1"/>
    <col min="6" max="6" width="11.5" customWidth="1"/>
  </cols>
  <sheetData>
    <row r="1" spans="1:3" ht="29" x14ac:dyDescent="0.35">
      <c r="A1" s="2" t="s">
        <v>13</v>
      </c>
    </row>
    <row r="2" spans="1:3" x14ac:dyDescent="0.2">
      <c r="A2" s="1" t="s">
        <v>15</v>
      </c>
    </row>
    <row r="4" spans="1:3" x14ac:dyDescent="0.2">
      <c r="A4" s="3" t="s">
        <v>1</v>
      </c>
      <c r="B4" s="4">
        <v>0.2</v>
      </c>
      <c r="C4" t="s">
        <v>6</v>
      </c>
    </row>
    <row r="5" spans="1:3" x14ac:dyDescent="0.2">
      <c r="A5" s="3" t="s">
        <v>5</v>
      </c>
      <c r="B5" s="4">
        <v>1</v>
      </c>
      <c r="C5" t="s">
        <v>2</v>
      </c>
    </row>
    <row r="6" spans="1:3" x14ac:dyDescent="0.2">
      <c r="A6" s="3" t="s">
        <v>5</v>
      </c>
      <c r="B6" s="4">
        <f>B5/100</f>
        <v>0.01</v>
      </c>
      <c r="C6" t="s">
        <v>7</v>
      </c>
    </row>
    <row r="7" spans="1:3" x14ac:dyDescent="0.2">
      <c r="A7" s="3" t="s">
        <v>8</v>
      </c>
      <c r="B7" s="4">
        <v>50</v>
      </c>
      <c r="C7" t="s">
        <v>0</v>
      </c>
    </row>
    <row r="8" spans="1:3" x14ac:dyDescent="0.2">
      <c r="A8" s="3" t="s">
        <v>9</v>
      </c>
      <c r="B8" s="4">
        <v>500</v>
      </c>
      <c r="C8" t="s">
        <v>0</v>
      </c>
    </row>
    <row r="9" spans="1:3" x14ac:dyDescent="0.2">
      <c r="A9" s="3" t="s">
        <v>11</v>
      </c>
      <c r="B9" s="4">
        <v>0.1</v>
      </c>
      <c r="C9" t="s">
        <v>0</v>
      </c>
    </row>
    <row r="10" spans="1:3" x14ac:dyDescent="0.2">
      <c r="A10" s="3" t="s">
        <v>12</v>
      </c>
      <c r="B10" s="7">
        <f>SQRT(H^2-q*LN(RR/rw)/(PI()*k))</f>
        <v>49.454806278992734</v>
      </c>
      <c r="C10" t="s">
        <v>0</v>
      </c>
    </row>
    <row r="12" spans="1:3" x14ac:dyDescent="0.2">
      <c r="A12" s="3" t="s">
        <v>4</v>
      </c>
      <c r="B12" s="5" t="s">
        <v>10</v>
      </c>
      <c r="C12" s="5" t="s">
        <v>3</v>
      </c>
    </row>
    <row r="13" spans="1:3" x14ac:dyDescent="0.2">
      <c r="A13">
        <v>0</v>
      </c>
      <c r="B13" s="6">
        <f t="shared" ref="B13:B33" si="0">IF(A13=0,rw,(A13/$A$33)*RR)</f>
        <v>0.1</v>
      </c>
      <c r="C13" s="7">
        <f t="shared" ref="C13:C33" si="1">SQRT(H^2-(q*LN(RR/B13)/(PI()*k)))</f>
        <v>49.454806278992734</v>
      </c>
    </row>
    <row r="14" spans="1:3" x14ac:dyDescent="0.2">
      <c r="A14">
        <v>0.05</v>
      </c>
      <c r="B14" s="6">
        <f t="shared" si="0"/>
        <v>1.25</v>
      </c>
      <c r="C14" s="7">
        <f t="shared" si="1"/>
        <v>49.617105437930547</v>
      </c>
    </row>
    <row r="15" spans="1:3" x14ac:dyDescent="0.2">
      <c r="A15">
        <v>0.1</v>
      </c>
      <c r="B15" s="6">
        <f t="shared" si="0"/>
        <v>2.5</v>
      </c>
      <c r="C15" s="7">
        <f t="shared" si="1"/>
        <v>49.661553177903826</v>
      </c>
    </row>
    <row r="16" spans="1:3" x14ac:dyDescent="0.2">
      <c r="A16">
        <v>0.2</v>
      </c>
      <c r="B16" s="6">
        <f t="shared" si="0"/>
        <v>5</v>
      </c>
      <c r="C16" s="7">
        <f t="shared" si="1"/>
        <v>49.705961172125249</v>
      </c>
    </row>
    <row r="17" spans="1:23" x14ac:dyDescent="0.2">
      <c r="A17">
        <v>0.4</v>
      </c>
      <c r="B17" s="6">
        <f t="shared" si="0"/>
        <v>10</v>
      </c>
      <c r="C17" s="7">
        <f t="shared" si="1"/>
        <v>49.750329527028015</v>
      </c>
    </row>
    <row r="18" spans="1:23" x14ac:dyDescent="0.2">
      <c r="A18">
        <v>1</v>
      </c>
      <c r="B18" s="6">
        <f t="shared" si="0"/>
        <v>25</v>
      </c>
      <c r="C18" s="7">
        <f t="shared" si="1"/>
        <v>49.808920647002161</v>
      </c>
      <c r="W18" t="s">
        <v>14</v>
      </c>
    </row>
    <row r="19" spans="1:23" x14ac:dyDescent="0.2">
      <c r="A19">
        <v>2</v>
      </c>
      <c r="B19" s="6">
        <f t="shared" si="0"/>
        <v>50</v>
      </c>
      <c r="C19" s="7">
        <f t="shared" si="1"/>
        <v>49.853197370102663</v>
      </c>
    </row>
    <row r="20" spans="1:23" x14ac:dyDescent="0.2">
      <c r="A20">
        <v>3</v>
      </c>
      <c r="B20" s="6">
        <f t="shared" si="0"/>
        <v>75</v>
      </c>
      <c r="C20" s="7">
        <f t="shared" si="1"/>
        <v>49.879079372725791</v>
      </c>
    </row>
    <row r="21" spans="1:23" x14ac:dyDescent="0.2">
      <c r="A21">
        <v>4</v>
      </c>
      <c r="B21" s="6">
        <f t="shared" si="0"/>
        <v>100</v>
      </c>
      <c r="C21" s="7">
        <f t="shared" si="1"/>
        <v>49.89743480406046</v>
      </c>
    </row>
    <row r="22" spans="1:23" x14ac:dyDescent="0.2">
      <c r="A22">
        <v>5</v>
      </c>
      <c r="B22" s="6">
        <f t="shared" si="0"/>
        <v>125</v>
      </c>
      <c r="C22" s="7">
        <f t="shared" si="1"/>
        <v>49.911667734046858</v>
      </c>
    </row>
    <row r="23" spans="1:23" x14ac:dyDescent="0.2">
      <c r="A23">
        <v>7</v>
      </c>
      <c r="B23" s="6">
        <f t="shared" si="0"/>
        <v>175</v>
      </c>
      <c r="C23" s="7">
        <f t="shared" si="1"/>
        <v>49.933121520497316</v>
      </c>
    </row>
    <row r="24" spans="1:23" x14ac:dyDescent="0.2">
      <c r="A24">
        <v>9</v>
      </c>
      <c r="B24" s="6">
        <f t="shared" si="0"/>
        <v>225</v>
      </c>
      <c r="C24" s="7">
        <f t="shared" si="1"/>
        <v>49.949139553369697</v>
      </c>
    </row>
    <row r="25" spans="1:23" x14ac:dyDescent="0.2">
      <c r="A25">
        <v>12</v>
      </c>
      <c r="B25" s="6">
        <f t="shared" si="0"/>
        <v>300</v>
      </c>
      <c r="C25" s="7">
        <f t="shared" si="1"/>
        <v>49.967469248269772</v>
      </c>
    </row>
    <row r="26" spans="1:23" x14ac:dyDescent="0.2">
      <c r="A26">
        <v>13</v>
      </c>
      <c r="B26" s="6">
        <f t="shared" si="0"/>
        <v>325</v>
      </c>
      <c r="C26" s="7">
        <f t="shared" si="1"/>
        <v>49.972567982645977</v>
      </c>
    </row>
    <row r="27" spans="1:23" x14ac:dyDescent="0.2">
      <c r="A27">
        <v>14</v>
      </c>
      <c r="B27" s="6">
        <f t="shared" si="0"/>
        <v>350</v>
      </c>
      <c r="C27" s="7">
        <f t="shared" si="1"/>
        <v>49.977288209583811</v>
      </c>
    </row>
    <row r="28" spans="1:23" x14ac:dyDescent="0.2">
      <c r="A28">
        <v>15</v>
      </c>
      <c r="B28" s="6">
        <f t="shared" si="0"/>
        <v>375</v>
      </c>
      <c r="C28" s="7">
        <f t="shared" si="1"/>
        <v>49.981682235047025</v>
      </c>
    </row>
    <row r="29" spans="1:23" x14ac:dyDescent="0.2">
      <c r="A29">
        <v>16</v>
      </c>
      <c r="B29" s="6">
        <f t="shared" si="0"/>
        <v>400</v>
      </c>
      <c r="C29" s="7">
        <f t="shared" si="1"/>
        <v>49.985792221706063</v>
      </c>
    </row>
    <row r="30" spans="1:23" x14ac:dyDescent="0.2">
      <c r="A30">
        <v>17</v>
      </c>
      <c r="B30" s="6">
        <f t="shared" si="0"/>
        <v>425</v>
      </c>
      <c r="C30" s="7">
        <f t="shared" si="1"/>
        <v>49.989652652933856</v>
      </c>
    </row>
    <row r="31" spans="1:23" x14ac:dyDescent="0.2">
      <c r="A31">
        <v>18</v>
      </c>
      <c r="B31" s="6">
        <f t="shared" si="0"/>
        <v>450</v>
      </c>
      <c r="C31" s="7">
        <f t="shared" si="1"/>
        <v>49.993292091290144</v>
      </c>
    </row>
    <row r="32" spans="1:23" x14ac:dyDescent="0.2">
      <c r="A32">
        <v>19</v>
      </c>
      <c r="B32" s="6">
        <f t="shared" si="0"/>
        <v>475</v>
      </c>
      <c r="C32" s="7">
        <f t="shared" si="1"/>
        <v>49.996734460822843</v>
      </c>
    </row>
    <row r="33" spans="1:3" x14ac:dyDescent="0.2">
      <c r="A33">
        <v>20</v>
      </c>
      <c r="B33" s="6">
        <f t="shared" si="0"/>
        <v>500</v>
      </c>
      <c r="C33" s="7">
        <f t="shared" si="1"/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H</vt:lpstr>
      <vt:lpstr>hw</vt:lpstr>
      <vt:lpstr>k</vt:lpstr>
      <vt:lpstr>q</vt:lpstr>
      <vt:lpstr>RR</vt:lpstr>
      <vt:lpstr>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2024-11-25T18:18:05Z</dcterms:modified>
</cp:coreProperties>
</file>