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17 - reinforcement/"/>
    </mc:Choice>
  </mc:AlternateContent>
  <xr:revisionPtr revIDLastSave="0" documentId="13_ncr:1_{0FCC22F7-303A-5E44-B0FE-183466A81BBE}" xr6:coauthVersionLast="47" xr6:coauthVersionMax="47" xr10:uidLastSave="{00000000-0000-0000-0000-000000000000}"/>
  <bookViews>
    <workbookView xWindow="120" yWindow="500" windowWidth="23020" windowHeight="1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Sheet1!$B$24</definedName>
    <definedName name="devlen">Sheet1!$F$12</definedName>
    <definedName name="gridlen">Sheet1!$F$13</definedName>
    <definedName name="m">Sheet1!$B$23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4" i="1"/>
  <c r="F61" i="1"/>
  <c r="F54" i="1"/>
  <c r="F55" i="1"/>
  <c r="F56" i="1"/>
  <c r="F53" i="1"/>
  <c r="F46" i="1"/>
  <c r="F47" i="1"/>
  <c r="F48" i="1"/>
  <c r="F45" i="1"/>
  <c r="F38" i="1"/>
  <c r="F39" i="1"/>
  <c r="F40" i="1"/>
  <c r="F37" i="1"/>
  <c r="F30" i="1"/>
  <c r="F31" i="1"/>
  <c r="F32" i="1"/>
  <c r="F29" i="1"/>
  <c r="F22" i="1"/>
  <c r="F23" i="1"/>
  <c r="F24" i="1"/>
  <c r="F21" i="1"/>
  <c r="B23" i="1"/>
  <c r="E29" i="1" s="1"/>
  <c r="E53" i="1"/>
  <c r="E56" i="1" s="1"/>
  <c r="G63" i="1"/>
  <c r="G62" i="1"/>
  <c r="G55" i="1"/>
  <c r="G54" i="1"/>
  <c r="G47" i="1"/>
  <c r="G46" i="1"/>
  <c r="G39" i="1"/>
  <c r="G38" i="1"/>
  <c r="G31" i="1"/>
  <c r="G30" i="1"/>
  <c r="G23" i="1"/>
  <c r="G22" i="1"/>
  <c r="F16" i="1"/>
  <c r="E55" i="1"/>
  <c r="E54" i="1"/>
  <c r="E32" i="1" l="1"/>
  <c r="E31" i="1"/>
  <c r="E30" i="1"/>
  <c r="E37" i="1"/>
  <c r="E21" i="1"/>
  <c r="E61" i="1"/>
  <c r="E45" i="1"/>
  <c r="E46" i="1" l="1"/>
  <c r="E47" i="1"/>
  <c r="E48" i="1"/>
  <c r="E62" i="1"/>
  <c r="E63" i="1"/>
  <c r="E64" i="1"/>
  <c r="E24" i="1"/>
  <c r="E22" i="1"/>
  <c r="E23" i="1"/>
  <c r="E40" i="1"/>
  <c r="E39" i="1"/>
  <c r="E38" i="1"/>
</calcChain>
</file>

<file path=xl/sharedStrings.xml><?xml version="1.0" encoding="utf-8"?>
<sst xmlns="http://schemas.openxmlformats.org/spreadsheetml/2006/main" count="66" uniqueCount="34">
  <si>
    <t>x</t>
  </si>
  <si>
    <t>y</t>
  </si>
  <si>
    <t>Profile Line #1</t>
  </si>
  <si>
    <t>Profile Line #2</t>
  </si>
  <si>
    <t>Distributed Load</t>
  </si>
  <si>
    <t>N</t>
  </si>
  <si>
    <t>Reinforcement Line #1</t>
  </si>
  <si>
    <t>Reinforcement Line #2</t>
  </si>
  <si>
    <t>Reinforcement Line #3</t>
  </si>
  <si>
    <t>Reinforcement Line #4</t>
  </si>
  <si>
    <t>Reinforcement Line #5</t>
  </si>
  <si>
    <t>Reinforcement Line #6</t>
  </si>
  <si>
    <t>FL</t>
  </si>
  <si>
    <t>FT</t>
  </si>
  <si>
    <t>Slope Design Input</t>
  </si>
  <si>
    <t>Starting Circle:</t>
  </si>
  <si>
    <t>xo:</t>
  </si>
  <si>
    <t>yo:</t>
  </si>
  <si>
    <t>ybottom:</t>
  </si>
  <si>
    <t>ymin:</t>
  </si>
  <si>
    <t>Geogrids:</t>
  </si>
  <si>
    <t>Dev. Length:</t>
  </si>
  <si>
    <t>[lb/ft]</t>
  </si>
  <si>
    <t>[ft]</t>
  </si>
  <si>
    <t>Tforce:</t>
  </si>
  <si>
    <t>Geogrid Length:</t>
  </si>
  <si>
    <t>Elevation:</t>
  </si>
  <si>
    <t>Cost/ft:</t>
  </si>
  <si>
    <t>Total cost:</t>
  </si>
  <si>
    <t>Geometry:</t>
  </si>
  <si>
    <t>x at toe:</t>
  </si>
  <si>
    <t>dy/dx:</t>
  </si>
  <si>
    <t># geogrid layers: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</si>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</sst>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95250</xdr:rowOff>
    </xdr:from>
    <xdr:to>
      <xdr:col>18</xdr:col>
      <xdr:colOff>314325</xdr:colOff>
      <xdr:row>16</xdr:row>
      <xdr:rowOff>180975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0225" y="581025"/>
          <a:ext cx="5838825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4"/>
  <sheetViews>
    <sheetView showGridLines="0" tabSelected="1" zoomScaleNormal="100" workbookViewId="0">
      <selection activeCell="A2" sqref="A2"/>
    </sheetView>
  </sheetViews>
  <sheetFormatPr baseColWidth="10" defaultColWidth="8.83203125" defaultRowHeight="15" x14ac:dyDescent="0.2"/>
  <cols>
    <col min="1" max="1" width="10.33203125" customWidth="1"/>
    <col min="2" max="2" width="10.5" customWidth="1"/>
    <col min="4" max="4" width="4.5" customWidth="1"/>
    <col min="5" max="5" width="11.5" customWidth="1"/>
    <col min="6" max="6" width="11.5" bestFit="1" customWidth="1"/>
  </cols>
  <sheetData>
    <row r="1" spans="1:7" ht="24" x14ac:dyDescent="0.3">
      <c r="A1" s="1" t="s">
        <v>14</v>
      </c>
    </row>
    <row r="2" spans="1:7" x14ac:dyDescent="0.2">
      <c r="A2" t="s">
        <v>33</v>
      </c>
    </row>
    <row r="4" spans="1:7" x14ac:dyDescent="0.2">
      <c r="A4" s="14" t="s">
        <v>2</v>
      </c>
      <c r="B4" s="14"/>
      <c r="E4" s="5" t="s">
        <v>15</v>
      </c>
    </row>
    <row r="5" spans="1:7" x14ac:dyDescent="0.2">
      <c r="A5" s="2" t="s">
        <v>0</v>
      </c>
      <c r="B5" s="2" t="s">
        <v>1</v>
      </c>
      <c r="E5" s="6" t="s">
        <v>16</v>
      </c>
      <c r="F5" s="4">
        <v>0</v>
      </c>
    </row>
    <row r="6" spans="1:7" x14ac:dyDescent="0.2">
      <c r="A6" s="3">
        <v>0</v>
      </c>
      <c r="B6" s="3">
        <v>0</v>
      </c>
      <c r="E6" s="6" t="s">
        <v>17</v>
      </c>
      <c r="F6" s="4">
        <v>40</v>
      </c>
    </row>
    <row r="7" spans="1:7" x14ac:dyDescent="0.2">
      <c r="A7" s="3">
        <v>30</v>
      </c>
      <c r="B7" s="3">
        <v>24</v>
      </c>
      <c r="E7" s="6" t="s">
        <v>18</v>
      </c>
      <c r="F7" s="4">
        <v>0</v>
      </c>
    </row>
    <row r="8" spans="1:7" x14ac:dyDescent="0.2">
      <c r="A8" s="3">
        <v>32</v>
      </c>
      <c r="B8" s="3">
        <v>24</v>
      </c>
      <c r="E8" s="6" t="s">
        <v>19</v>
      </c>
      <c r="F8" s="4">
        <v>-50</v>
      </c>
    </row>
    <row r="10" spans="1:7" x14ac:dyDescent="0.2">
      <c r="A10" s="14" t="s">
        <v>3</v>
      </c>
      <c r="B10" s="14"/>
      <c r="E10" s="5" t="s">
        <v>20</v>
      </c>
    </row>
    <row r="11" spans="1:7" x14ac:dyDescent="0.2">
      <c r="A11" s="2" t="s">
        <v>0</v>
      </c>
      <c r="B11" s="2" t="s">
        <v>1</v>
      </c>
      <c r="E11" s="6" t="s">
        <v>24</v>
      </c>
      <c r="F11" s="4">
        <v>800</v>
      </c>
      <c r="G11" t="s">
        <v>22</v>
      </c>
    </row>
    <row r="12" spans="1:7" x14ac:dyDescent="0.2">
      <c r="A12" s="3">
        <v>-30</v>
      </c>
      <c r="B12" s="3">
        <v>0</v>
      </c>
      <c r="E12" s="6" t="s">
        <v>21</v>
      </c>
      <c r="F12" s="4">
        <v>4</v>
      </c>
      <c r="G12" t="s">
        <v>23</v>
      </c>
    </row>
    <row r="13" spans="1:7" x14ac:dyDescent="0.2">
      <c r="A13" s="3">
        <v>2</v>
      </c>
      <c r="B13" s="3">
        <v>0</v>
      </c>
      <c r="E13" s="6" t="s">
        <v>25</v>
      </c>
      <c r="F13" s="4">
        <v>30</v>
      </c>
      <c r="G13" t="s">
        <v>23</v>
      </c>
    </row>
    <row r="14" spans="1:7" x14ac:dyDescent="0.2">
      <c r="A14" s="3">
        <v>32</v>
      </c>
      <c r="B14" s="3">
        <v>24</v>
      </c>
      <c r="E14" s="6" t="s">
        <v>27</v>
      </c>
      <c r="F14" s="8">
        <v>300</v>
      </c>
    </row>
    <row r="15" spans="1:7" x14ac:dyDescent="0.2">
      <c r="A15" s="3">
        <v>100</v>
      </c>
      <c r="B15" s="3">
        <v>24</v>
      </c>
      <c r="E15" s="6" t="s">
        <v>32</v>
      </c>
      <c r="F15" s="4">
        <v>4</v>
      </c>
    </row>
    <row r="16" spans="1:7" x14ac:dyDescent="0.2">
      <c r="E16" s="6" t="s">
        <v>28</v>
      </c>
      <c r="F16" s="7">
        <f>F14*F15*gridlen</f>
        <v>36000</v>
      </c>
    </row>
    <row r="17" spans="1:8" x14ac:dyDescent="0.2">
      <c r="A17" s="15" t="s">
        <v>4</v>
      </c>
      <c r="B17" s="15"/>
      <c r="C17" s="15"/>
    </row>
    <row r="18" spans="1:8" x14ac:dyDescent="0.2">
      <c r="A18" s="2" t="s">
        <v>0</v>
      </c>
      <c r="B18" s="2" t="s">
        <v>1</v>
      </c>
      <c r="C18" s="2" t="s">
        <v>5</v>
      </c>
      <c r="E18" s="13" t="s">
        <v>6</v>
      </c>
      <c r="F18" s="13"/>
      <c r="G18" s="13"/>
      <c r="H18" s="13"/>
    </row>
    <row r="19" spans="1:8" x14ac:dyDescent="0.2">
      <c r="A19" s="3">
        <v>30</v>
      </c>
      <c r="B19" s="3">
        <v>24</v>
      </c>
      <c r="C19" s="3">
        <v>500</v>
      </c>
      <c r="E19" s="9" t="s">
        <v>26</v>
      </c>
      <c r="F19" s="10"/>
      <c r="G19" s="11">
        <v>0</v>
      </c>
      <c r="H19" s="12"/>
    </row>
    <row r="20" spans="1:8" x14ac:dyDescent="0.2">
      <c r="A20" s="3">
        <v>100</v>
      </c>
      <c r="B20" s="3">
        <v>24</v>
      </c>
      <c r="C20" s="3">
        <v>500</v>
      </c>
      <c r="E20" s="2" t="s">
        <v>0</v>
      </c>
      <c r="F20" s="2" t="s">
        <v>1</v>
      </c>
      <c r="G20" s="2" t="s">
        <v>12</v>
      </c>
      <c r="H20" s="2" t="s">
        <v>13</v>
      </c>
    </row>
    <row r="21" spans="1:8" x14ac:dyDescent="0.2">
      <c r="E21" s="3">
        <f>(G19-b)/m</f>
        <v>0</v>
      </c>
      <c r="F21" s="3">
        <f>G$19</f>
        <v>0</v>
      </c>
      <c r="G21" s="3">
        <v>0</v>
      </c>
      <c r="H21" s="3">
        <v>0</v>
      </c>
    </row>
    <row r="22" spans="1:8" x14ac:dyDescent="0.2">
      <c r="A22" s="5" t="s">
        <v>29</v>
      </c>
      <c r="E22" s="3">
        <f>E21+devlen</f>
        <v>4</v>
      </c>
      <c r="F22" s="3">
        <f>G$19</f>
        <v>0</v>
      </c>
      <c r="G22" s="3">
        <f>tforce</f>
        <v>800</v>
      </c>
      <c r="H22" s="3">
        <v>0</v>
      </c>
    </row>
    <row r="23" spans="1:8" x14ac:dyDescent="0.2">
      <c r="A23" s="6" t="s">
        <v>31</v>
      </c>
      <c r="B23" s="4">
        <f>(B7-B6)/(A7-A6)</f>
        <v>0.8</v>
      </c>
      <c r="E23" s="3">
        <f>E21+gridlen-devlen</f>
        <v>26</v>
      </c>
      <c r="F23" s="3">
        <f>G$19</f>
        <v>0</v>
      </c>
      <c r="G23" s="3">
        <f>tforce</f>
        <v>800</v>
      </c>
      <c r="H23" s="3">
        <v>0</v>
      </c>
    </row>
    <row r="24" spans="1:8" x14ac:dyDescent="0.2">
      <c r="A24" s="6" t="s">
        <v>30</v>
      </c>
      <c r="B24" s="4">
        <v>0</v>
      </c>
      <c r="E24" s="3">
        <f>E21+gridlen</f>
        <v>30</v>
      </c>
      <c r="F24" s="3">
        <f>G$19</f>
        <v>0</v>
      </c>
      <c r="G24" s="3">
        <v>0</v>
      </c>
      <c r="H24" s="3">
        <v>0</v>
      </c>
    </row>
    <row r="26" spans="1:8" x14ac:dyDescent="0.2">
      <c r="E26" s="13" t="s">
        <v>7</v>
      </c>
      <c r="F26" s="13"/>
      <c r="G26" s="13"/>
      <c r="H26" s="13"/>
    </row>
    <row r="27" spans="1:8" x14ac:dyDescent="0.2">
      <c r="E27" s="9" t="s">
        <v>26</v>
      </c>
      <c r="F27" s="10"/>
      <c r="G27" s="11">
        <v>3</v>
      </c>
      <c r="H27" s="12"/>
    </row>
    <row r="28" spans="1:8" x14ac:dyDescent="0.2">
      <c r="E28" s="2" t="s">
        <v>0</v>
      </c>
      <c r="F28" s="2" t="s">
        <v>1</v>
      </c>
      <c r="G28" s="2" t="s">
        <v>12</v>
      </c>
      <c r="H28" s="2" t="s">
        <v>13</v>
      </c>
    </row>
    <row r="29" spans="1:8" x14ac:dyDescent="0.2">
      <c r="E29" s="3">
        <f>(G27-b)/m</f>
        <v>3.75</v>
      </c>
      <c r="F29" s="3">
        <f>G$27</f>
        <v>3</v>
      </c>
      <c r="G29" s="3">
        <v>0</v>
      </c>
      <c r="H29" s="3">
        <v>0</v>
      </c>
    </row>
    <row r="30" spans="1:8" x14ac:dyDescent="0.2">
      <c r="E30" s="3">
        <f>E29+devlen</f>
        <v>7.75</v>
      </c>
      <c r="F30" s="3">
        <f>G$27</f>
        <v>3</v>
      </c>
      <c r="G30" s="3">
        <f>tforce</f>
        <v>800</v>
      </c>
      <c r="H30" s="3">
        <v>0</v>
      </c>
    </row>
    <row r="31" spans="1:8" x14ac:dyDescent="0.2">
      <c r="E31" s="3">
        <f>E29+gridlen-devlen</f>
        <v>29.75</v>
      </c>
      <c r="F31" s="3">
        <f>G$27</f>
        <v>3</v>
      </c>
      <c r="G31" s="3">
        <f>tforce</f>
        <v>800</v>
      </c>
      <c r="H31" s="3">
        <v>0</v>
      </c>
    </row>
    <row r="32" spans="1:8" x14ac:dyDescent="0.2">
      <c r="E32" s="3">
        <f>E29+gridlen</f>
        <v>33.75</v>
      </c>
      <c r="F32" s="3">
        <f>G$27</f>
        <v>3</v>
      </c>
      <c r="G32" s="3">
        <v>0</v>
      </c>
      <c r="H32" s="3">
        <v>0</v>
      </c>
    </row>
    <row r="34" spans="5:8" x14ac:dyDescent="0.2">
      <c r="E34" s="13" t="s">
        <v>8</v>
      </c>
      <c r="F34" s="13"/>
      <c r="G34" s="13"/>
      <c r="H34" s="13"/>
    </row>
    <row r="35" spans="5:8" x14ac:dyDescent="0.2">
      <c r="E35" s="9" t="s">
        <v>26</v>
      </c>
      <c r="F35" s="10"/>
      <c r="G35" s="11">
        <v>6</v>
      </c>
      <c r="H35" s="12"/>
    </row>
    <row r="36" spans="5:8" x14ac:dyDescent="0.2">
      <c r="E36" s="2" t="s">
        <v>0</v>
      </c>
      <c r="F36" s="2" t="s">
        <v>1</v>
      </c>
      <c r="G36" s="2" t="s">
        <v>12</v>
      </c>
      <c r="H36" s="2" t="s">
        <v>13</v>
      </c>
    </row>
    <row r="37" spans="5:8" x14ac:dyDescent="0.2">
      <c r="E37" s="3">
        <f>(G35-b)/m</f>
        <v>7.5</v>
      </c>
      <c r="F37" s="3">
        <f>$G$35</f>
        <v>6</v>
      </c>
      <c r="G37" s="3">
        <v>0</v>
      </c>
      <c r="H37" s="3">
        <v>0</v>
      </c>
    </row>
    <row r="38" spans="5:8" x14ac:dyDescent="0.2">
      <c r="E38" s="3">
        <f>E37+devlen</f>
        <v>11.5</v>
      </c>
      <c r="F38" s="3">
        <f>$G$35</f>
        <v>6</v>
      </c>
      <c r="G38" s="3">
        <f>tforce</f>
        <v>800</v>
      </c>
      <c r="H38" s="3">
        <v>0</v>
      </c>
    </row>
    <row r="39" spans="5:8" x14ac:dyDescent="0.2">
      <c r="E39" s="3">
        <f>E37+gridlen-devlen</f>
        <v>33.5</v>
      </c>
      <c r="F39" s="3">
        <f>$G$35</f>
        <v>6</v>
      </c>
      <c r="G39" s="3">
        <f>tforce</f>
        <v>800</v>
      </c>
      <c r="H39" s="3">
        <v>0</v>
      </c>
    </row>
    <row r="40" spans="5:8" x14ac:dyDescent="0.2">
      <c r="E40" s="3">
        <f>E37+gridlen</f>
        <v>37.5</v>
      </c>
      <c r="F40" s="3">
        <f>$G$35</f>
        <v>6</v>
      </c>
      <c r="G40" s="3">
        <v>0</v>
      </c>
      <c r="H40" s="3">
        <v>0</v>
      </c>
    </row>
    <row r="42" spans="5:8" x14ac:dyDescent="0.2">
      <c r="E42" s="13" t="s">
        <v>9</v>
      </c>
      <c r="F42" s="13"/>
      <c r="G42" s="13"/>
      <c r="H42" s="13"/>
    </row>
    <row r="43" spans="5:8" x14ac:dyDescent="0.2">
      <c r="E43" s="9" t="s">
        <v>26</v>
      </c>
      <c r="F43" s="10"/>
      <c r="G43" s="11">
        <v>9</v>
      </c>
      <c r="H43" s="12"/>
    </row>
    <row r="44" spans="5:8" x14ac:dyDescent="0.2">
      <c r="E44" s="2" t="s">
        <v>0</v>
      </c>
      <c r="F44" s="2" t="s">
        <v>1</v>
      </c>
      <c r="G44" s="2" t="s">
        <v>12</v>
      </c>
      <c r="H44" s="2" t="s">
        <v>13</v>
      </c>
    </row>
    <row r="45" spans="5:8" x14ac:dyDescent="0.2">
      <c r="E45" s="3">
        <f>(G43-b)/m</f>
        <v>11.25</v>
      </c>
      <c r="F45" s="3">
        <f>$G$43</f>
        <v>9</v>
      </c>
      <c r="G45" s="3">
        <v>0</v>
      </c>
      <c r="H45" s="3">
        <v>0</v>
      </c>
    </row>
    <row r="46" spans="5:8" x14ac:dyDescent="0.2">
      <c r="E46" s="3">
        <f>E45+devlen</f>
        <v>15.25</v>
      </c>
      <c r="F46" s="3">
        <f>$G$43</f>
        <v>9</v>
      </c>
      <c r="G46" s="3">
        <f>tforce</f>
        <v>800</v>
      </c>
      <c r="H46" s="3">
        <v>0</v>
      </c>
    </row>
    <row r="47" spans="5:8" x14ac:dyDescent="0.2">
      <c r="E47" s="3">
        <f>E45+gridlen-devlen</f>
        <v>37.25</v>
      </c>
      <c r="F47" s="3">
        <f>$G$43</f>
        <v>9</v>
      </c>
      <c r="G47" s="3">
        <f>tforce</f>
        <v>800</v>
      </c>
      <c r="H47" s="3">
        <v>0</v>
      </c>
    </row>
    <row r="48" spans="5:8" x14ac:dyDescent="0.2">
      <c r="E48" s="3">
        <f>E45+gridlen</f>
        <v>41.25</v>
      </c>
      <c r="F48" s="3">
        <f>$G$43</f>
        <v>9</v>
      </c>
      <c r="G48" s="3">
        <v>0</v>
      </c>
      <c r="H48" s="3">
        <v>0</v>
      </c>
    </row>
    <row r="50" spans="5:8" x14ac:dyDescent="0.2">
      <c r="E50" s="13" t="s">
        <v>10</v>
      </c>
      <c r="F50" s="13"/>
      <c r="G50" s="13"/>
      <c r="H50" s="13"/>
    </row>
    <row r="51" spans="5:8" x14ac:dyDescent="0.2">
      <c r="E51" s="9" t="s">
        <v>26</v>
      </c>
      <c r="F51" s="10"/>
      <c r="G51" s="11">
        <v>12</v>
      </c>
      <c r="H51" s="12"/>
    </row>
    <row r="52" spans="5:8" x14ac:dyDescent="0.2">
      <c r="E52" s="2" t="s">
        <v>0</v>
      </c>
      <c r="F52" s="2" t="s">
        <v>1</v>
      </c>
      <c r="G52" s="2" t="s">
        <v>12</v>
      </c>
      <c r="H52" s="2" t="s">
        <v>13</v>
      </c>
    </row>
    <row r="53" spans="5:8" x14ac:dyDescent="0.2">
      <c r="E53" s="3">
        <f>(G51-b)/m</f>
        <v>15</v>
      </c>
      <c r="F53" s="3">
        <f>$G$51</f>
        <v>12</v>
      </c>
      <c r="G53" s="3">
        <v>0</v>
      </c>
      <c r="H53" s="3">
        <v>0</v>
      </c>
    </row>
    <row r="54" spans="5:8" x14ac:dyDescent="0.2">
      <c r="E54" s="3">
        <f>E53+devlen</f>
        <v>19</v>
      </c>
      <c r="F54" s="3">
        <f>$G$51</f>
        <v>12</v>
      </c>
      <c r="G54" s="3">
        <f>tforce</f>
        <v>800</v>
      </c>
      <c r="H54" s="3">
        <v>0</v>
      </c>
    </row>
    <row r="55" spans="5:8" x14ac:dyDescent="0.2">
      <c r="E55" s="3">
        <f>E53+gridlen-devlen</f>
        <v>41</v>
      </c>
      <c r="F55" s="3">
        <f>$G$51</f>
        <v>12</v>
      </c>
      <c r="G55" s="3">
        <f>tforce</f>
        <v>800</v>
      </c>
      <c r="H55" s="3">
        <v>0</v>
      </c>
    </row>
    <row r="56" spans="5:8" x14ac:dyDescent="0.2">
      <c r="E56" s="3">
        <f>E53+gridlen</f>
        <v>45</v>
      </c>
      <c r="F56" s="3">
        <f>$G$51</f>
        <v>12</v>
      </c>
      <c r="G56" s="3">
        <v>0</v>
      </c>
      <c r="H56" s="3">
        <v>0</v>
      </c>
    </row>
    <row r="58" spans="5:8" x14ac:dyDescent="0.2">
      <c r="E58" s="13" t="s">
        <v>11</v>
      </c>
      <c r="F58" s="13"/>
      <c r="G58" s="13"/>
      <c r="H58" s="13"/>
    </row>
    <row r="59" spans="5:8" x14ac:dyDescent="0.2">
      <c r="E59" s="9" t="s">
        <v>26</v>
      </c>
      <c r="F59" s="10"/>
      <c r="G59" s="11">
        <v>16</v>
      </c>
      <c r="H59" s="12"/>
    </row>
    <row r="60" spans="5:8" x14ac:dyDescent="0.2">
      <c r="E60" s="2" t="s">
        <v>0</v>
      </c>
      <c r="F60" s="2" t="s">
        <v>1</v>
      </c>
      <c r="G60" s="2" t="s">
        <v>12</v>
      </c>
      <c r="H60" s="2" t="s">
        <v>13</v>
      </c>
    </row>
    <row r="61" spans="5:8" x14ac:dyDescent="0.2">
      <c r="E61" s="3">
        <f>(G59-b)/m</f>
        <v>20</v>
      </c>
      <c r="F61" s="3">
        <f>$G$59</f>
        <v>16</v>
      </c>
      <c r="G61" s="3">
        <v>0</v>
      </c>
      <c r="H61" s="3">
        <v>0</v>
      </c>
    </row>
    <row r="62" spans="5:8" x14ac:dyDescent="0.2">
      <c r="E62" s="3">
        <f>E61+devlen</f>
        <v>24</v>
      </c>
      <c r="F62" s="3">
        <f>$G$59</f>
        <v>16</v>
      </c>
      <c r="G62" s="3">
        <f>tforce</f>
        <v>800</v>
      </c>
      <c r="H62" s="3">
        <v>0</v>
      </c>
    </row>
    <row r="63" spans="5:8" x14ac:dyDescent="0.2">
      <c r="E63" s="3">
        <f>E61+gridlen-devlen</f>
        <v>46</v>
      </c>
      <c r="F63" s="3">
        <f>$G$59</f>
        <v>16</v>
      </c>
      <c r="G63" s="3">
        <f>tforce</f>
        <v>800</v>
      </c>
      <c r="H63" s="3">
        <v>0</v>
      </c>
    </row>
    <row r="64" spans="5:8" x14ac:dyDescent="0.2">
      <c r="E64" s="3">
        <f>E61+gridlen</f>
        <v>50</v>
      </c>
      <c r="F64" s="3">
        <f>$G$59</f>
        <v>16</v>
      </c>
      <c r="G64" s="3">
        <v>0</v>
      </c>
      <c r="H64" s="3">
        <v>0</v>
      </c>
    </row>
  </sheetData>
  <mergeCells count="21">
    <mergeCell ref="E26:H26"/>
    <mergeCell ref="G43:H43"/>
    <mergeCell ref="G27:H27"/>
    <mergeCell ref="G51:H51"/>
    <mergeCell ref="E35:F35"/>
    <mergeCell ref="E51:F51"/>
    <mergeCell ref="E27:F27"/>
    <mergeCell ref="E34:H34"/>
    <mergeCell ref="G35:H35"/>
    <mergeCell ref="A4:B4"/>
    <mergeCell ref="A10:B10"/>
    <mergeCell ref="A17:C17"/>
    <mergeCell ref="E18:H18"/>
    <mergeCell ref="E19:F19"/>
    <mergeCell ref="G19:H19"/>
    <mergeCell ref="E59:F59"/>
    <mergeCell ref="G59:H59"/>
    <mergeCell ref="E58:H58"/>
    <mergeCell ref="E50:H50"/>
    <mergeCell ref="E42:H42"/>
    <mergeCell ref="E43:F4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</vt:lpstr>
      <vt:lpstr>devlen</vt:lpstr>
      <vt:lpstr>gridlen</vt:lpstr>
      <vt:lpstr>m</vt:lpstr>
      <vt:lpstr>tforce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2024-12-06T16:44:23Z</dcterms:modified>
</cp:coreProperties>
</file>