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jones/My Drive (njones61@gmail.com)/work - byu/courses/CE 544/exercises/6. well equations/"/>
    </mc:Choice>
  </mc:AlternateContent>
  <xr:revisionPtr revIDLastSave="0" documentId="13_ncr:1_{F4EFBE04-F163-6E4B-88DD-26B02077F174}" xr6:coauthVersionLast="47" xr6:coauthVersionMax="47" xr10:uidLastSave="{00000000-0000-0000-0000-000000000000}"/>
  <bookViews>
    <workbookView xWindow="1400" yWindow="4460" windowWidth="25960" windowHeight="1470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H">Sheet1!$B$4</definedName>
    <definedName name="k">Sheet1!$B$6</definedName>
    <definedName name="N">Sheet1!$B$9</definedName>
    <definedName name="ne">Sheet1!$B$8</definedName>
    <definedName name="sw">Sheet1!$B$7</definedName>
    <definedName name="t">Sheet1!$B$10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6" i="1"/>
  <c r="B16" i="1" s="1"/>
  <c r="B15" i="1"/>
  <c r="B17" i="1"/>
  <c r="B13" i="1" l="1"/>
  <c r="B14" i="1"/>
</calcChain>
</file>

<file path=xl/sharedStrings.xml><?xml version="1.0" encoding="utf-8"?>
<sst xmlns="http://schemas.openxmlformats.org/spreadsheetml/2006/main" count="28" uniqueCount="19">
  <si>
    <t>[m]</t>
  </si>
  <si>
    <t>[cm/s]</t>
  </si>
  <si>
    <t>k:</t>
  </si>
  <si>
    <t>[m/s]</t>
  </si>
  <si>
    <t>H:</t>
  </si>
  <si>
    <t>Well Equations - Radius of Influence</t>
  </si>
  <si>
    <t>sw:</t>
  </si>
  <si>
    <t>ne:</t>
  </si>
  <si>
    <t>N:</t>
  </si>
  <si>
    <t>R</t>
  </si>
  <si>
    <t>Equation</t>
  </si>
  <si>
    <t>Kusakin:</t>
  </si>
  <si>
    <t>Lembke:</t>
  </si>
  <si>
    <t>Weber:</t>
  </si>
  <si>
    <t>Siechardt:</t>
  </si>
  <si>
    <t>[m/sec]</t>
  </si>
  <si>
    <t>t:</t>
  </si>
  <si>
    <t>[s]</t>
  </si>
  <si>
    <t>Brigham Young University - CE 544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</si>
</sst>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164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2</xdr:row>
      <xdr:rowOff>82879</xdr:rowOff>
    </xdr:from>
    <xdr:to>
      <xdr:col>8</xdr:col>
      <xdr:colOff>171450</xdr:colOff>
      <xdr:row>15</xdr:row>
      <xdr:rowOff>164772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2657475" y="635329"/>
          <a:ext cx="3600450" cy="2558393"/>
        </a:xfrm>
        <a:prstGeom prst="rect">
          <a:avLst/>
        </a:prstGeom>
        <a:ln>
          <a:headEnd type="none" w="sm" len="sm"/>
          <a:tailEnd type="none" w="sm" len="sm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>
          <a:spAutoFit/>
        </a:bodyPr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pPr>
            <a:tabLst>
              <a:tab pos="3657600" algn="l"/>
            </a:tabLst>
          </a:pPr>
          <a:r>
            <a:rPr lang="en-US" sz="1050" u="sng">
              <a:latin typeface="+mn-lt"/>
              <a:cs typeface="Times New Roman" pitchFamily="18" charset="0"/>
            </a:rPr>
            <a:t>Semi-empirical</a:t>
          </a:r>
          <a:endParaRPr lang="en-US" sz="1050">
            <a:latin typeface="+mn-lt"/>
          </a:endParaRPr>
        </a:p>
        <a:p>
          <a:r>
            <a:rPr lang="en-US" sz="1050">
              <a:latin typeface="+mn-lt"/>
              <a:cs typeface="Times New Roman" pitchFamily="18" charset="0"/>
            </a:rPr>
            <a:t>Lembke		R = H(k/2N)</a:t>
          </a:r>
          <a:r>
            <a:rPr lang="en-US" sz="1050" baseline="30000">
              <a:latin typeface="+mn-lt"/>
              <a:cs typeface="Times New Roman" pitchFamily="18" charset="0"/>
            </a:rPr>
            <a:t>0.5</a:t>
          </a:r>
          <a:endParaRPr lang="en-US" sz="1050" baseline="30000">
            <a:latin typeface="+mn-lt"/>
          </a:endParaRPr>
        </a:p>
        <a:p>
          <a:r>
            <a:rPr lang="en-US" sz="1050">
              <a:latin typeface="+mn-lt"/>
              <a:cs typeface="Times New Roman" pitchFamily="18" charset="0"/>
            </a:rPr>
            <a:t>Weber		R = 2.45(Hkt/n</a:t>
          </a:r>
          <a:r>
            <a:rPr lang="en-US" sz="1050" baseline="-30000">
              <a:latin typeface="+mn-lt"/>
              <a:cs typeface="Times New Roman" pitchFamily="18" charset="0"/>
            </a:rPr>
            <a:t>e</a:t>
          </a:r>
          <a:r>
            <a:rPr lang="en-US" sz="1050">
              <a:latin typeface="+mn-lt"/>
              <a:cs typeface="Times New Roman" pitchFamily="18" charset="0"/>
            </a:rPr>
            <a:t>) </a:t>
          </a:r>
          <a:r>
            <a:rPr lang="en-US" sz="1050" baseline="30000">
              <a:latin typeface="+mn-lt"/>
              <a:cs typeface="Times New Roman" pitchFamily="18" charset="0"/>
            </a:rPr>
            <a:t>0.5</a:t>
          </a:r>
          <a:endParaRPr lang="en-US" sz="1050">
            <a:latin typeface="+mn-lt"/>
          </a:endParaRPr>
        </a:p>
        <a:p>
          <a:r>
            <a:rPr lang="en-US" sz="1050">
              <a:latin typeface="+mn-lt"/>
              <a:cs typeface="Times New Roman" pitchFamily="18" charset="0"/>
            </a:rPr>
            <a:t>Kusakin		R = 1.9(Hkt/n</a:t>
          </a:r>
          <a:r>
            <a:rPr lang="en-US" sz="1050" baseline="-30000">
              <a:latin typeface="+mn-lt"/>
              <a:cs typeface="Times New Roman" pitchFamily="18" charset="0"/>
            </a:rPr>
            <a:t>e</a:t>
          </a:r>
          <a:r>
            <a:rPr lang="en-US" sz="1050">
              <a:latin typeface="+mn-lt"/>
              <a:cs typeface="Times New Roman" pitchFamily="18" charset="0"/>
            </a:rPr>
            <a:t>) </a:t>
          </a:r>
          <a:r>
            <a:rPr lang="en-US" sz="1050" baseline="30000">
              <a:latin typeface="+mn-lt"/>
              <a:cs typeface="Times New Roman" pitchFamily="18" charset="0"/>
            </a:rPr>
            <a:t>0.5</a:t>
          </a:r>
          <a:endParaRPr lang="en-US" sz="1050">
            <a:latin typeface="+mn-lt"/>
          </a:endParaRPr>
        </a:p>
        <a:p>
          <a:pPr>
            <a:tabLst>
              <a:tab pos="3657600" algn="l"/>
            </a:tabLst>
          </a:pPr>
          <a:endParaRPr lang="en-US" sz="1050" u="sng">
            <a:latin typeface="+mn-lt"/>
            <a:cs typeface="Times New Roman" pitchFamily="18" charset="0"/>
          </a:endParaRPr>
        </a:p>
        <a:p>
          <a:pPr>
            <a:tabLst>
              <a:tab pos="3657600" algn="l"/>
            </a:tabLst>
          </a:pPr>
          <a:r>
            <a:rPr lang="en-US" sz="1050" u="sng">
              <a:latin typeface="+mn-lt"/>
              <a:cs typeface="Times New Roman" pitchFamily="18" charset="0"/>
            </a:rPr>
            <a:t>Empirical</a:t>
          </a:r>
          <a:endParaRPr lang="en-US" sz="1050">
            <a:latin typeface="+mn-lt"/>
          </a:endParaRPr>
        </a:p>
        <a:p>
          <a:r>
            <a:rPr lang="en-US" sz="1050">
              <a:latin typeface="+mn-lt"/>
              <a:cs typeface="Times New Roman" pitchFamily="18" charset="0"/>
            </a:rPr>
            <a:t>Siechardt		R = 3000s</a:t>
          </a:r>
          <a:r>
            <a:rPr lang="en-US" sz="1050" baseline="-30000">
              <a:latin typeface="+mn-lt"/>
              <a:cs typeface="Times New Roman" pitchFamily="18" charset="0"/>
            </a:rPr>
            <a:t>w</a:t>
          </a:r>
          <a:r>
            <a:rPr lang="en-US" sz="1050">
              <a:latin typeface="+mn-lt"/>
              <a:cs typeface="Times New Roman" pitchFamily="18" charset="0"/>
            </a:rPr>
            <a:t>k</a:t>
          </a:r>
          <a:r>
            <a:rPr lang="en-US" sz="1050" baseline="30000">
              <a:latin typeface="+mn-lt"/>
              <a:cs typeface="Times New Roman" pitchFamily="18" charset="0"/>
            </a:rPr>
            <a:t>0.5</a:t>
          </a:r>
          <a:endParaRPr lang="en-US" sz="1050">
            <a:latin typeface="+mn-lt"/>
          </a:endParaRPr>
        </a:p>
        <a:p>
          <a:r>
            <a:rPr lang="en-US" sz="1050">
              <a:latin typeface="+mn-lt"/>
              <a:cs typeface="Times New Roman" pitchFamily="18" charset="0"/>
            </a:rPr>
            <a:t>Kusakin		R = 575s</a:t>
          </a:r>
          <a:r>
            <a:rPr lang="en-US" sz="1050" baseline="-30000">
              <a:latin typeface="+mn-lt"/>
              <a:cs typeface="Times New Roman" pitchFamily="18" charset="0"/>
            </a:rPr>
            <a:t>w</a:t>
          </a:r>
          <a:r>
            <a:rPr lang="en-US" sz="1050">
              <a:latin typeface="+mn-lt"/>
              <a:cs typeface="Times New Roman" pitchFamily="18" charset="0"/>
            </a:rPr>
            <a:t>(Hk) </a:t>
          </a:r>
          <a:r>
            <a:rPr lang="en-US" sz="1050" baseline="30000">
              <a:latin typeface="+mn-lt"/>
              <a:cs typeface="Times New Roman" pitchFamily="18" charset="0"/>
            </a:rPr>
            <a:t>0.5</a:t>
          </a:r>
          <a:endParaRPr lang="en-US" sz="1050">
            <a:latin typeface="+mn-lt"/>
            <a:cs typeface="Times New Roman" pitchFamily="18" charset="0"/>
          </a:endParaRPr>
        </a:p>
        <a:p>
          <a:pPr>
            <a:tabLst>
              <a:tab pos="3657600" algn="l"/>
            </a:tabLst>
          </a:pPr>
          <a:endParaRPr lang="en-US" sz="1050">
            <a:latin typeface="+mn-lt"/>
          </a:endParaRPr>
        </a:p>
        <a:p>
          <a:pPr>
            <a:tabLst>
              <a:tab pos="3657600" algn="l"/>
            </a:tabLst>
          </a:pPr>
          <a:r>
            <a:rPr lang="en-US" sz="1050">
              <a:latin typeface="+mn-lt"/>
              <a:cs typeface="Times New Roman" pitchFamily="18" charset="0"/>
            </a:rPr>
            <a:t>where:</a:t>
          </a:r>
          <a:endParaRPr lang="en-US" sz="1050">
            <a:latin typeface="+mn-lt"/>
          </a:endParaRPr>
        </a:p>
        <a:p>
          <a:pPr lvl="1">
            <a:tabLst>
              <a:tab pos="3657600" algn="l"/>
            </a:tabLst>
          </a:pPr>
          <a:r>
            <a:rPr lang="en-US" sz="1050">
              <a:latin typeface="+mn-lt"/>
              <a:cs typeface="Times New Roman" pitchFamily="18" charset="0"/>
            </a:rPr>
            <a:t>H = initial thickness (B for confined) [m]</a:t>
          </a:r>
          <a:endParaRPr lang="en-US" sz="1050">
            <a:latin typeface="+mn-lt"/>
          </a:endParaRPr>
        </a:p>
        <a:p>
          <a:pPr lvl="1">
            <a:tabLst>
              <a:tab pos="3657600" algn="l"/>
            </a:tabLst>
          </a:pPr>
          <a:r>
            <a:rPr lang="en-US" sz="1050">
              <a:latin typeface="+mn-lt"/>
              <a:cs typeface="Times New Roman" pitchFamily="18" charset="0"/>
            </a:rPr>
            <a:t>k = hydraulic conductivity [m/sec]</a:t>
          </a:r>
          <a:endParaRPr lang="en-US" sz="1050">
            <a:latin typeface="+mn-lt"/>
          </a:endParaRPr>
        </a:p>
        <a:p>
          <a:pPr lvl="1">
            <a:tabLst>
              <a:tab pos="3657600" algn="l"/>
            </a:tabLst>
          </a:pPr>
          <a:r>
            <a:rPr lang="en-US" sz="1050">
              <a:latin typeface="+mn-lt"/>
              <a:cs typeface="Times New Roman" pitchFamily="18" charset="0"/>
            </a:rPr>
            <a:t>s</a:t>
          </a:r>
          <a:r>
            <a:rPr lang="en-US" sz="1050" baseline="-30000">
              <a:latin typeface="+mn-lt"/>
              <a:cs typeface="Times New Roman" pitchFamily="18" charset="0"/>
            </a:rPr>
            <a:t>w</a:t>
          </a:r>
          <a:r>
            <a:rPr lang="en-US" sz="1050">
              <a:latin typeface="+mn-lt"/>
              <a:cs typeface="Times New Roman" pitchFamily="18" charset="0"/>
            </a:rPr>
            <a:t> = drawdown at well [m]</a:t>
          </a:r>
          <a:endParaRPr lang="en-US" sz="1050">
            <a:latin typeface="+mn-lt"/>
          </a:endParaRPr>
        </a:p>
        <a:p>
          <a:pPr lvl="1">
            <a:tabLst>
              <a:tab pos="3657600" algn="l"/>
            </a:tabLst>
          </a:pPr>
          <a:r>
            <a:rPr lang="en-US" sz="1050">
              <a:latin typeface="+mn-lt"/>
              <a:cs typeface="Times New Roman" pitchFamily="18" charset="0"/>
            </a:rPr>
            <a:t>n</a:t>
          </a:r>
          <a:r>
            <a:rPr lang="en-US" sz="1050" baseline="-30000">
              <a:latin typeface="+mn-lt"/>
              <a:cs typeface="Times New Roman" pitchFamily="18" charset="0"/>
            </a:rPr>
            <a:t>e</a:t>
          </a:r>
          <a:r>
            <a:rPr lang="en-US" sz="1050">
              <a:latin typeface="+mn-lt"/>
              <a:cs typeface="Times New Roman" pitchFamily="18" charset="0"/>
            </a:rPr>
            <a:t> = effective porosity (storativity S, for confined)</a:t>
          </a:r>
          <a:endParaRPr lang="en-US" sz="1050">
            <a:latin typeface="+mn-lt"/>
          </a:endParaRPr>
        </a:p>
        <a:p>
          <a:pPr lvl="1">
            <a:tabLst>
              <a:tab pos="3657600" algn="l"/>
            </a:tabLst>
          </a:pPr>
          <a:r>
            <a:rPr lang="en-US" sz="1050">
              <a:latin typeface="+mn-lt"/>
              <a:cs typeface="Times New Roman" pitchFamily="18" charset="0"/>
            </a:rPr>
            <a:t>N = accretion from rainfall [m/sec]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showGridLines="0" tabSelected="1" zoomScale="160" zoomScaleNormal="160" workbookViewId="0">
      <selection activeCell="A2" sqref="A2"/>
    </sheetView>
  </sheetViews>
  <sheetFormatPr baseColWidth="10" defaultColWidth="8.83203125" defaultRowHeight="15" x14ac:dyDescent="0.2"/>
  <cols>
    <col min="1" max="1" width="11.5" customWidth="1"/>
    <col min="2" max="2" width="12.6640625" customWidth="1"/>
    <col min="3" max="3" width="11.5" customWidth="1"/>
    <col min="4" max="4" width="14" customWidth="1"/>
    <col min="5" max="5" width="10.1640625" customWidth="1"/>
    <col min="6" max="6" width="10.6640625" customWidth="1"/>
    <col min="7" max="7" width="11.5" customWidth="1"/>
  </cols>
  <sheetData>
    <row r="1" spans="1:3" ht="29" x14ac:dyDescent="0.35">
      <c r="A1" s="2" t="s">
        <v>5</v>
      </c>
    </row>
    <row r="2" spans="1:3" x14ac:dyDescent="0.2">
      <c r="A2" s="1" t="s">
        <v>18</v>
      </c>
    </row>
    <row r="4" spans="1:3" x14ac:dyDescent="0.2">
      <c r="A4" s="3" t="s">
        <v>4</v>
      </c>
      <c r="B4" s="4">
        <v>50</v>
      </c>
      <c r="C4" t="s">
        <v>0</v>
      </c>
    </row>
    <row r="5" spans="1:3" x14ac:dyDescent="0.2">
      <c r="A5" s="3" t="s">
        <v>2</v>
      </c>
      <c r="B5" s="4">
        <v>0.1</v>
      </c>
      <c r="C5" t="s">
        <v>1</v>
      </c>
    </row>
    <row r="6" spans="1:3" x14ac:dyDescent="0.2">
      <c r="A6" s="3" t="s">
        <v>2</v>
      </c>
      <c r="B6" s="4">
        <f>B5/100</f>
        <v>1E-3</v>
      </c>
      <c r="C6" t="s">
        <v>3</v>
      </c>
    </row>
    <row r="7" spans="1:3" x14ac:dyDescent="0.2">
      <c r="A7" s="3" t="s">
        <v>6</v>
      </c>
      <c r="B7" s="4">
        <v>5</v>
      </c>
      <c r="C7" t="s">
        <v>0</v>
      </c>
    </row>
    <row r="8" spans="1:3" x14ac:dyDescent="0.2">
      <c r="A8" s="3" t="s">
        <v>7</v>
      </c>
      <c r="B8" s="4">
        <v>0.3</v>
      </c>
      <c r="C8" t="s">
        <v>0</v>
      </c>
    </row>
    <row r="9" spans="1:3" x14ac:dyDescent="0.2">
      <c r="A9" s="3" t="s">
        <v>8</v>
      </c>
      <c r="B9" s="4">
        <f>0.2/(365*24*3600)</f>
        <v>6.341958396752918E-9</v>
      </c>
      <c r="C9" t="s">
        <v>15</v>
      </c>
    </row>
    <row r="10" spans="1:3" x14ac:dyDescent="0.2">
      <c r="A10" s="3" t="s">
        <v>16</v>
      </c>
      <c r="B10" s="7">
        <f>50*24*3600</f>
        <v>4320000</v>
      </c>
      <c r="C10" t="s">
        <v>17</v>
      </c>
    </row>
    <row r="12" spans="1:3" x14ac:dyDescent="0.2">
      <c r="A12" s="6" t="s">
        <v>10</v>
      </c>
      <c r="B12" s="5" t="s">
        <v>9</v>
      </c>
    </row>
    <row r="13" spans="1:3" x14ac:dyDescent="0.2">
      <c r="A13" s="3" t="s">
        <v>12</v>
      </c>
      <c r="B13" s="8">
        <f>IF(N=0,"",H*(k/(2*N))^0.5)</f>
        <v>14039.23074815711</v>
      </c>
      <c r="C13" t="s">
        <v>0</v>
      </c>
    </row>
    <row r="14" spans="1:3" x14ac:dyDescent="0.2">
      <c r="A14" s="3" t="s">
        <v>13</v>
      </c>
      <c r="B14" s="8">
        <f>2.45*(H*k*t/ne)^0.5</f>
        <v>2078.8939366884501</v>
      </c>
      <c r="C14" t="s">
        <v>0</v>
      </c>
    </row>
    <row r="15" spans="1:3" x14ac:dyDescent="0.2">
      <c r="A15" s="3" t="s">
        <v>11</v>
      </c>
      <c r="B15" s="8">
        <f>1.9*(H*k*t/ne)^0.5</f>
        <v>1612.2034611053284</v>
      </c>
      <c r="C15" t="s">
        <v>0</v>
      </c>
    </row>
    <row r="16" spans="1:3" x14ac:dyDescent="0.2">
      <c r="A16" s="3" t="s">
        <v>14</v>
      </c>
      <c r="B16" s="8">
        <f>3000*sw*k^0.5</f>
        <v>474.34164902525686</v>
      </c>
      <c r="C16" t="s">
        <v>0</v>
      </c>
    </row>
    <row r="17" spans="1:3" x14ac:dyDescent="0.2">
      <c r="A17" s="3" t="s">
        <v>11</v>
      </c>
      <c r="B17" s="8">
        <f>575*sw*(H*k)^0.5</f>
        <v>642.86954353118949</v>
      </c>
      <c r="C17" t="s">
        <v>0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Sheet1</vt:lpstr>
      <vt:lpstr>Sheet2</vt:lpstr>
      <vt:lpstr>Sheet3</vt:lpstr>
      <vt:lpstr>H</vt:lpstr>
      <vt:lpstr>k</vt:lpstr>
      <vt:lpstr>N</vt:lpstr>
      <vt:lpstr>ne</vt:lpstr>
      <vt:lpstr>sw</vt:lpstr>
      <vt:lpstr>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Norm Jones</dc:creator>
  <cp:lastModifiedBy>Norm Jones</cp:lastModifiedBy>
  <dcterms:created xsi:type="dcterms:W3CDTF">2008-09-01T22:48:29Z</dcterms:created>
  <dcterms:modified xsi:type="dcterms:W3CDTF">2024-11-25T17:48:24Z</dcterms:modified>
</cp:coreProperties>
</file>