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Documents\Courses\CE 544\exercises\11. stability charts\"/>
    </mc:Choice>
  </mc:AlternateContent>
  <bookViews>
    <workbookView xWindow="240" yWindow="90" windowWidth="20925" windowHeight="11280"/>
  </bookViews>
  <sheets>
    <sheet name="Sheet1" sheetId="1" r:id="rId1"/>
    <sheet name="Sheet2" sheetId="2" r:id="rId2"/>
    <sheet name="Sheet3" sheetId="3" r:id="rId3"/>
  </sheets>
  <definedNames>
    <definedName name="b">Sheet1!$C$7</definedName>
    <definedName name="beta">Sheet1!$C$8</definedName>
    <definedName name="D">Sheet1!$C$10</definedName>
    <definedName name="FS">Sheet1!$C$29</definedName>
    <definedName name="gam">Sheet1!$C$14</definedName>
    <definedName name="gamw">Sheet1!$C$16</definedName>
    <definedName name="H">Sheet1!$C$9</definedName>
    <definedName name="Ht">Sheet1!$C$11</definedName>
    <definedName name="Hw">Sheet1!$C$12</definedName>
    <definedName name="mq">Sheet1!$C$24</definedName>
    <definedName name="mt">Sheet1!$C$26</definedName>
    <definedName name="mw">Sheet1!$C$25</definedName>
    <definedName name="No">Sheet1!$C$23</definedName>
    <definedName name="Pd">Sheet1!$C$28</definedName>
    <definedName name="q">Sheet1!$C$13</definedName>
    <definedName name="Su">Sheet1!$C$6</definedName>
    <definedName name="units">Sheet1!$C$4</definedName>
    <definedName name="unitslist">Sheet1!$C$78:$C$79</definedName>
  </definedNames>
  <calcPr calcId="162913"/>
</workbook>
</file>

<file path=xl/calcChain.xml><?xml version="1.0" encoding="utf-8"?>
<calcChain xmlns="http://schemas.openxmlformats.org/spreadsheetml/2006/main">
  <c r="C16" i="1" l="1"/>
  <c r="D28" i="1"/>
  <c r="D6" i="1"/>
  <c r="D14" i="1"/>
  <c r="C8" i="1"/>
  <c r="D16" i="1"/>
  <c r="D13" i="1"/>
  <c r="D10" i="1"/>
  <c r="D11" i="1"/>
  <c r="D12" i="1"/>
  <c r="D9" i="1"/>
</calcChain>
</file>

<file path=xl/sharedStrings.xml><?xml version="1.0" encoding="utf-8"?>
<sst xmlns="http://schemas.openxmlformats.org/spreadsheetml/2006/main" count="27" uniqueCount="26">
  <si>
    <r>
      <t>Stability Chart Solution (</t>
    </r>
    <r>
      <rPr>
        <b/>
        <sz val="20"/>
        <color indexed="8"/>
        <rFont val="Symbol"/>
        <family val="1"/>
        <charset val="2"/>
      </rPr>
      <t>f</t>
    </r>
    <r>
      <rPr>
        <b/>
        <sz val="20"/>
        <color indexed="8"/>
        <rFont val="Calibri"/>
        <family val="2"/>
      </rPr>
      <t>=0)</t>
    </r>
  </si>
  <si>
    <t>[deg]</t>
  </si>
  <si>
    <t>b:</t>
  </si>
  <si>
    <t>H:</t>
  </si>
  <si>
    <t>D:</t>
  </si>
  <si>
    <t>Ht:</t>
  </si>
  <si>
    <t>Hw:</t>
  </si>
  <si>
    <t>q:</t>
  </si>
  <si>
    <t>Units:</t>
  </si>
  <si>
    <t>FSS</t>
  </si>
  <si>
    <t>SI</t>
  </si>
  <si>
    <r>
      <t>beta (</t>
    </r>
    <r>
      <rPr>
        <b/>
        <sz val="11"/>
        <color indexed="8"/>
        <rFont val="Symbol"/>
        <family val="1"/>
        <charset val="2"/>
      </rPr>
      <t>b</t>
    </r>
    <r>
      <rPr>
        <b/>
        <sz val="11"/>
        <color indexed="8"/>
        <rFont val="Calibri"/>
        <family val="2"/>
      </rPr>
      <t>):</t>
    </r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</si>
  <si>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</si>
  <si>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No:</t>
  </si>
  <si>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q:</t>
    </r>
  </si>
  <si>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w:</t>
    </r>
  </si>
  <si>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t:</t>
    </r>
  </si>
  <si>
    <t>Pd:</t>
  </si>
  <si>
    <t>F: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</si>
  <si>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:</t>
    </r>
  </si>
  <si>
    <t>c (Su):</t>
  </si>
  <si>
    <r>
      <t>q/</t>
    </r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H:</t>
    </r>
  </si>
  <si>
    <t>Hw/H:</t>
  </si>
  <si>
    <t>Ht/H:</t>
  </si>
  <si>
    <t>d (D/H):</t>
  </si>
  <si>
    <t>Brigham Young University - CE En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</si>
</sst>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20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22</xdr:row>
      <xdr:rowOff>57150</xdr:rowOff>
    </xdr:from>
    <xdr:to>
      <xdr:col>3</xdr:col>
      <xdr:colOff>171450</xdr:colOff>
      <xdr:row>25</xdr:row>
      <xdr:rowOff>152400</xdr:rowOff>
    </xdr:to>
    <xdr:sp macro="" textlink="">
      <xdr:nvSpPr>
        <xdr:cNvPr id="2" name="Right Brace 1"/>
        <xdr:cNvSpPr/>
      </xdr:nvSpPr>
      <xdr:spPr>
        <a:xfrm>
          <a:off x="1609725" y="3819525"/>
          <a:ext cx="133350" cy="6667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209550</xdr:colOff>
      <xdr:row>23</xdr:row>
      <xdr:rowOff>57150</xdr:rowOff>
    </xdr:from>
    <xdr:ext cx="876300" cy="264560"/>
    <xdr:sp macro="" textlink="">
      <xdr:nvSpPr>
        <xdr:cNvPr id="3" name="TextBox 2"/>
        <xdr:cNvSpPr txBox="1"/>
      </xdr:nvSpPr>
      <xdr:spPr>
        <a:xfrm>
          <a:off x="1781175" y="4010025"/>
          <a:ext cx="876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/>
            <a:t>From</a:t>
          </a:r>
          <a:r>
            <a:rPr lang="en-US" sz="1100" b="1" baseline="0"/>
            <a:t> charts</a:t>
          </a:r>
          <a:endParaRPr lang="en-US" sz="1100" b="1"/>
        </a:p>
      </xdr:txBody>
    </xdr:sp>
    <xdr:clientData/>
  </xdr:oneCellAnchor>
  <xdr:twoCellAnchor>
    <xdr:from>
      <xdr:col>3</xdr:col>
      <xdr:colOff>47624</xdr:colOff>
      <xdr:row>17</xdr:row>
      <xdr:rowOff>76200</xdr:rowOff>
    </xdr:from>
    <xdr:to>
      <xdr:col>3</xdr:col>
      <xdr:colOff>171449</xdr:colOff>
      <xdr:row>20</xdr:row>
      <xdr:rowOff>161925</xdr:rowOff>
    </xdr:to>
    <xdr:sp macro="" textlink="">
      <xdr:nvSpPr>
        <xdr:cNvPr id="4" name="Right Brace 3"/>
        <xdr:cNvSpPr/>
      </xdr:nvSpPr>
      <xdr:spPr>
        <a:xfrm>
          <a:off x="1619249" y="3457575"/>
          <a:ext cx="123825" cy="65722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200024</xdr:colOff>
      <xdr:row>18</xdr:row>
      <xdr:rowOff>76200</xdr:rowOff>
    </xdr:from>
    <xdr:ext cx="1228725" cy="264560"/>
    <xdr:sp macro="" textlink="">
      <xdr:nvSpPr>
        <xdr:cNvPr id="5" name="TextBox 4"/>
        <xdr:cNvSpPr txBox="1"/>
      </xdr:nvSpPr>
      <xdr:spPr>
        <a:xfrm>
          <a:off x="1771649" y="3648075"/>
          <a:ext cx="1228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/>
            <a:t>Ratios for charts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</xdr:row>
          <xdr:rowOff>171450</xdr:rowOff>
        </xdr:from>
        <xdr:to>
          <xdr:col>14</xdr:col>
          <xdr:colOff>447675</xdr:colOff>
          <xdr:row>19</xdr:row>
          <xdr:rowOff>9525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133350</xdr:colOff>
      <xdr:row>20</xdr:row>
      <xdr:rowOff>185287</xdr:rowOff>
    </xdr:from>
    <xdr:to>
      <xdr:col>8</xdr:col>
      <xdr:colOff>600076</xdr:colOff>
      <xdr:row>25</xdr:row>
      <xdr:rowOff>20054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Rectangle 8"/>
            <xdr:cNvSpPr/>
          </xdr:nvSpPr>
          <xdr:spPr>
            <a:xfrm>
              <a:off x="3533775" y="4138162"/>
              <a:ext cx="1685926" cy="787267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2400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sz="24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2400" i="0">
                            <a:latin typeface="Cambria Math" panose="02040503050406030204" pitchFamily="18" charset="0"/>
                          </a:rPr>
                          <m:t>N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2400" i="0">
                            <a:latin typeface="Cambria Math" panose="02040503050406030204" pitchFamily="18" charset="0"/>
                          </a:rPr>
                          <m:t>o</m:t>
                        </m:r>
                      </m:sub>
                    </m:sSub>
                    <m:f>
                      <m:f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2400" i="0">
                            <a:latin typeface="Cambria Math" panose="02040503050406030204" pitchFamily="18" charset="0"/>
                          </a:rPr>
                          <m:t>c</m:t>
                        </m:r>
                      </m:num>
                      <m:den>
                        <m:sSub>
                          <m:sSub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P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d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9" name="Rectangle 8"/>
            <xdr:cNvSpPr/>
          </xdr:nvSpPr>
          <xdr:spPr>
            <a:xfrm>
              <a:off x="3533775" y="4138162"/>
              <a:ext cx="1685926" cy="787267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i="0">
                  <a:latin typeface="Cambria Math" panose="02040503050406030204" pitchFamily="18" charset="0"/>
                </a:rPr>
                <a:t>F=N_o  c/P_d </a:t>
              </a:r>
              <a:endParaRPr lang="en-US" sz="2400"/>
            </a:p>
          </xdr:txBody>
        </xdr:sp>
      </mc:Fallback>
    </mc:AlternateContent>
    <xdr:clientData/>
  </xdr:twoCellAnchor>
  <xdr:twoCellAnchor>
    <xdr:from>
      <xdr:col>9</xdr:col>
      <xdr:colOff>381001</xdr:colOff>
      <xdr:row>20</xdr:row>
      <xdr:rowOff>133350</xdr:rowOff>
    </xdr:from>
    <xdr:to>
      <xdr:col>14</xdr:col>
      <xdr:colOff>419101</xdr:colOff>
      <xdr:row>25</xdr:row>
      <xdr:rowOff>71991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Rectangle 9"/>
            <xdr:cNvSpPr/>
          </xdr:nvSpPr>
          <xdr:spPr>
            <a:xfrm>
              <a:off x="5610226" y="4086225"/>
              <a:ext cx="3086100" cy="8911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240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2400" i="0">
                            <a:latin typeface="Cambria Math" panose="02040503050406030204" pitchFamily="18" charset="0"/>
                          </a:rPr>
                          <m:t>d</m:t>
                        </m:r>
                      </m:sub>
                    </m:sSub>
                    <m:r>
                      <a:rPr lang="en-US" sz="2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2400" i="0">
                            <a:latin typeface="Cambria Math" panose="02040503050406030204" pitchFamily="18" charset="0"/>
                          </a:rPr>
                          <m:t>γH</m:t>
                        </m:r>
                        <m:r>
                          <a:rPr lang="en-US" sz="24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sz="2400" i="0">
                            <a:latin typeface="Cambria Math" panose="02040503050406030204" pitchFamily="18" charset="0"/>
                          </a:rPr>
                          <m:t>q</m:t>
                        </m:r>
                        <m:r>
                          <a:rPr lang="en-US" sz="24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w</m:t>
                            </m:r>
                          </m:sub>
                        </m:sSub>
                        <m:sSub>
                          <m:sSub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w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μ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q</m:t>
                            </m:r>
                          </m:sub>
                        </m:sSub>
                        <m:sSub>
                          <m:sSub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μ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w</m:t>
                            </m:r>
                          </m:sub>
                        </m:sSub>
                        <m:sSub>
                          <m:sSub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μ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400" i="0">
                                <a:latin typeface="Cambria Math" panose="02040503050406030204" pitchFamily="18" charset="0"/>
                              </a:rPr>
                              <m:t>t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10" name="Rectangle 9"/>
            <xdr:cNvSpPr/>
          </xdr:nvSpPr>
          <xdr:spPr>
            <a:xfrm>
              <a:off x="5610226" y="4086225"/>
              <a:ext cx="3086100" cy="8911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i="0">
                  <a:latin typeface="Cambria Math" panose="02040503050406030204" pitchFamily="18" charset="0"/>
                </a:rPr>
                <a:t>P_d=(γH+q−γ_w H_w)/(μ_q μ_w μ_t )</a:t>
              </a:r>
              <a:endParaRPr lang="en-US" sz="2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79"/>
  <sheetViews>
    <sheetView showGridLines="0" tabSelected="1" workbookViewId="0">
      <selection activeCell="L30" sqref="L30"/>
    </sheetView>
  </sheetViews>
  <sheetFormatPr defaultRowHeight="15" x14ac:dyDescent="0.25"/>
  <cols>
    <col min="1" max="1" width="4.140625" customWidth="1"/>
    <col min="3" max="3" width="10.28515625" customWidth="1"/>
  </cols>
  <sheetData>
    <row r="1" spans="1:4" ht="26.25" x14ac:dyDescent="0.4">
      <c r="A1" s="1" t="s">
        <v>0</v>
      </c>
    </row>
    <row r="2" spans="1:4" x14ac:dyDescent="0.25">
      <c r="A2" t="s">
        <v>25</v>
      </c>
    </row>
    <row r="4" spans="1:4" x14ac:dyDescent="0.25">
      <c r="B4" s="3" t="s">
        <v>8</v>
      </c>
      <c r="C4" s="2" t="s">
        <v>9</v>
      </c>
    </row>
    <row r="6" spans="1:4" x14ac:dyDescent="0.25">
      <c r="B6" s="3" t="s">
        <v>20</v>
      </c>
      <c r="C6" s="2">
        <v>500</v>
      </c>
      <c r="D6" t="str">
        <f>IF(units="FSS","[psf]","[N/m^2]")</f>
        <v>[psf]</v>
      </c>
    </row>
    <row r="7" spans="1:4" x14ac:dyDescent="0.25">
      <c r="B7" s="3" t="s">
        <v>2</v>
      </c>
      <c r="C7" s="2">
        <v>1</v>
      </c>
    </row>
    <row r="8" spans="1:4" x14ac:dyDescent="0.25">
      <c r="B8" s="3" t="s">
        <v>11</v>
      </c>
      <c r="C8" s="5">
        <f>DEGREES(ATAN(1/b))</f>
        <v>45</v>
      </c>
      <c r="D8" t="s">
        <v>1</v>
      </c>
    </row>
    <row r="9" spans="1:4" x14ac:dyDescent="0.25">
      <c r="B9" s="3" t="s">
        <v>3</v>
      </c>
      <c r="C9" s="2">
        <v>20</v>
      </c>
      <c r="D9" t="str">
        <f>IF(units="FSS","[ft]","[m]")</f>
        <v>[ft]</v>
      </c>
    </row>
    <row r="10" spans="1:4" x14ac:dyDescent="0.25">
      <c r="B10" s="3" t="s">
        <v>4</v>
      </c>
      <c r="C10" s="2">
        <v>0</v>
      </c>
      <c r="D10" t="str">
        <f>IF(units="FSS","[ft]","[m]")</f>
        <v>[ft]</v>
      </c>
    </row>
    <row r="11" spans="1:4" x14ac:dyDescent="0.25">
      <c r="B11" s="3" t="s">
        <v>5</v>
      </c>
      <c r="C11" s="2">
        <v>0</v>
      </c>
      <c r="D11" t="str">
        <f>IF(units="FSS","[ft]","[m]")</f>
        <v>[ft]</v>
      </c>
    </row>
    <row r="12" spans="1:4" x14ac:dyDescent="0.25">
      <c r="B12" s="3" t="s">
        <v>6</v>
      </c>
      <c r="C12" s="2">
        <v>0</v>
      </c>
      <c r="D12" t="str">
        <f>IF(units="FSS","[ft]","[m]")</f>
        <v>[ft]</v>
      </c>
    </row>
    <row r="13" spans="1:4" x14ac:dyDescent="0.25">
      <c r="B13" s="3" t="s">
        <v>7</v>
      </c>
      <c r="C13" s="2">
        <v>750</v>
      </c>
      <c r="D13" t="str">
        <f>IF(units="FSS","[psf]","[N/m^2]")</f>
        <v>[psf]</v>
      </c>
    </row>
    <row r="14" spans="1:4" x14ac:dyDescent="0.25">
      <c r="B14" s="3" t="s">
        <v>19</v>
      </c>
      <c r="C14" s="2">
        <v>125</v>
      </c>
      <c r="D14" t="str">
        <f>IF(units="FSS","[lb/ft^3]","[N/m^3]")</f>
        <v>[lb/ft^3]</v>
      </c>
    </row>
    <row r="16" spans="1:4" x14ac:dyDescent="0.25">
      <c r="B16" s="3" t="s">
        <v>12</v>
      </c>
      <c r="C16" s="4">
        <f>IF(units="FSS",62.4,9810)</f>
        <v>62.4</v>
      </c>
      <c r="D16" t="str">
        <f>IF(units="FSS","[lb/ft^3]","[N/m^3]")</f>
        <v>[lb/ft^3]</v>
      </c>
    </row>
    <row r="18" spans="2:4" x14ac:dyDescent="0.25">
      <c r="B18" s="3" t="s">
        <v>24</v>
      </c>
      <c r="C18" s="4"/>
    </row>
    <row r="19" spans="2:4" x14ac:dyDescent="0.25">
      <c r="B19" s="3" t="s">
        <v>21</v>
      </c>
      <c r="C19" s="6"/>
    </row>
    <row r="20" spans="2:4" x14ac:dyDescent="0.25">
      <c r="B20" s="3" t="s">
        <v>22</v>
      </c>
      <c r="C20" s="6"/>
    </row>
    <row r="21" spans="2:4" x14ac:dyDescent="0.25">
      <c r="B21" s="3" t="s">
        <v>23</v>
      </c>
      <c r="C21" s="6"/>
    </row>
    <row r="23" spans="2:4" x14ac:dyDescent="0.25">
      <c r="B23" s="3" t="s">
        <v>13</v>
      </c>
      <c r="C23" s="2">
        <v>5.8</v>
      </c>
    </row>
    <row r="24" spans="2:4" x14ac:dyDescent="0.25">
      <c r="B24" s="3" t="s">
        <v>14</v>
      </c>
      <c r="C24" s="2">
        <v>1</v>
      </c>
    </row>
    <row r="25" spans="2:4" x14ac:dyDescent="0.25">
      <c r="B25" s="3" t="s">
        <v>15</v>
      </c>
      <c r="C25" s="2">
        <v>1</v>
      </c>
    </row>
    <row r="26" spans="2:4" x14ac:dyDescent="0.25">
      <c r="B26" s="3" t="s">
        <v>16</v>
      </c>
      <c r="C26" s="2">
        <v>1</v>
      </c>
    </row>
    <row r="27" spans="2:4" x14ac:dyDescent="0.25">
      <c r="C27" s="2"/>
    </row>
    <row r="28" spans="2:4" x14ac:dyDescent="0.25">
      <c r="B28" s="3" t="s">
        <v>17</v>
      </c>
      <c r="C28" s="4"/>
      <c r="D28" t="str">
        <f>IF(units="FSS","[psf]","[N/m^2]")</f>
        <v>[psf]</v>
      </c>
    </row>
    <row r="29" spans="2:4" x14ac:dyDescent="0.25">
      <c r="B29" s="3" t="s">
        <v>18</v>
      </c>
      <c r="C29" s="4"/>
    </row>
    <row r="78" spans="3:3" x14ac:dyDescent="0.25">
      <c r="C78" t="s">
        <v>9</v>
      </c>
    </row>
    <row r="79" spans="3:3" x14ac:dyDescent="0.25">
      <c r="C79" t="s">
        <v>10</v>
      </c>
    </row>
  </sheetData>
  <dataValidations count="2">
    <dataValidation type="list" allowBlank="1" showInputMessage="1" showErrorMessage="1" sqref="C4">
      <formula1>unitslist</formula1>
    </dataValidation>
    <dataValidation type="decimal" allowBlank="1" showInputMessage="1" showErrorMessage="1" errorTitle="Error" error="This value cannot be greater than the height of the slope (H)." sqref="C12">
      <formula1>0</formula1>
      <formula2>H</formula2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80" r:id="rId4">
          <objectPr defaultSize="0" autoPict="0" r:id="rId5">
            <anchor moveWithCells="1">
              <from>
                <xdr:col>6</xdr:col>
                <xdr:colOff>200025</xdr:colOff>
                <xdr:row>3</xdr:row>
                <xdr:rowOff>171450</xdr:rowOff>
              </from>
              <to>
                <xdr:col>14</xdr:col>
                <xdr:colOff>447675</xdr:colOff>
                <xdr:row>19</xdr:row>
                <xdr:rowOff>9525</xdr:rowOff>
              </to>
            </anchor>
          </objectPr>
        </oleObject>
      </mc:Choice>
      <mc:Fallback>
        <oleObject progId="Visio.Drawing.11" shapeId="108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b</vt:lpstr>
      <vt:lpstr>beta</vt:lpstr>
      <vt:lpstr>D</vt:lpstr>
      <vt:lpstr>FS</vt:lpstr>
      <vt:lpstr>gam</vt:lpstr>
      <vt:lpstr>gamw</vt:lpstr>
      <vt:lpstr>H</vt:lpstr>
      <vt:lpstr>Ht</vt:lpstr>
      <vt:lpstr>Hw</vt:lpstr>
      <vt:lpstr>mq</vt:lpstr>
      <vt:lpstr>mt</vt:lpstr>
      <vt:lpstr>mw</vt:lpstr>
      <vt:lpstr>No</vt:lpstr>
      <vt:lpstr>Pd</vt:lpstr>
      <vt:lpstr>q</vt:lpstr>
      <vt:lpstr>Su</vt:lpstr>
      <vt:lpstr>units</vt:lpstr>
      <vt:lpstr>unitslist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2008-11-05T21:29:32Z</dcterms:created>
  <dcterms:modified xsi:type="dcterms:W3CDTF">2018-03-09T23:26:23Z</dcterms:modified>
</cp:coreProperties>
</file>