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5542616D-C9B2-984E-8C76-5528A745E088}" xr6:coauthVersionLast="47" xr6:coauthVersionMax="47" xr10:uidLastSave="{00000000-0000-0000-0000-000000000000}"/>
  <bookViews>
    <workbookView xWindow="760" yWindow="840" windowWidth="32220" windowHeight="23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LN">Sheet1!$N$44</definedName>
    <definedName name="COVF">Sheet1!$K$38</definedName>
    <definedName name="FMLV">Sheet1!$K$37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N44" i="1"/>
  <c r="N46" i="1" s="1"/>
  <c r="N47" i="1" s="1"/>
  <c r="B48" i="1" l="1"/>
  <c r="B44" i="1"/>
  <c r="C31" i="1"/>
  <c r="C30" i="1"/>
</calcChain>
</file>

<file path=xl/sharedStrings.xml><?xml version="1.0" encoding="utf-8"?>
<sst xmlns="http://schemas.openxmlformats.org/spreadsheetml/2006/main" count="46" uniqueCount="26">
  <si>
    <t>Depth</t>
  </si>
  <si>
    <t>Test</t>
  </si>
  <si>
    <t>Su [tsf]</t>
  </si>
  <si>
    <t>UU</t>
  </si>
  <si>
    <t>UC</t>
  </si>
  <si>
    <t>Reliability Calculations</t>
  </si>
  <si>
    <t>Std. Dev:</t>
  </si>
  <si>
    <t>Average:</t>
  </si>
  <si>
    <t>COV:</t>
  </si>
  <si>
    <t>San Francisco Bay Mud - Hamilton Air Force Base in Marin County, CA (see Table 13.3 in text)</t>
  </si>
  <si>
    <t>2) Graphical/Simplified method of calculating standard deviation</t>
  </si>
  <si>
    <t>1) Calculate standard deviation, coefficient of variation</t>
  </si>
  <si>
    <t>Estimate a max and min value using the points on the graph</t>
  </si>
  <si>
    <t>Max:</t>
  </si>
  <si>
    <t>Min:</t>
  </si>
  <si>
    <t>Compare to value shown above. Which is most conservative?</t>
  </si>
  <si>
    <r>
      <t>Use the 3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method to backcalculate the standard deviation (factor of 6)</t>
    </r>
  </si>
  <si>
    <t>Recalculate using a factor of 4</t>
  </si>
  <si>
    <t>3) Compute probability of failure from FMLV and COVF</t>
  </si>
  <si>
    <r>
      <t>F</t>
    </r>
    <r>
      <rPr>
        <vertAlign val="subscript"/>
        <sz val="11"/>
        <color theme="1"/>
        <rFont val="Calibri"/>
        <family val="2"/>
        <scheme val="minor"/>
      </rPr>
      <t>MLV</t>
    </r>
  </si>
  <si>
    <r>
      <t>COV</t>
    </r>
    <r>
      <rPr>
        <vertAlign val="subscript"/>
        <sz val="11"/>
        <color theme="1"/>
        <rFont val="Calibri"/>
        <family val="2"/>
        <scheme val="minor"/>
      </rPr>
      <t>F</t>
    </r>
  </si>
  <si>
    <t>Probability of failure</t>
  </si>
  <si>
    <t>Reliability</t>
  </si>
  <si>
    <t>Compare to chart solution</t>
  </si>
  <si>
    <r>
      <t>Log-Normal Reliability Index 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LN)</t>
    </r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</si>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</sst>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Sheet1!$C$9:$C$28</c:f>
              <c:numCache>
                <c:formatCode>General</c:formatCode>
                <c:ptCount val="20"/>
                <c:pt idx="0">
                  <c:v>0.25</c:v>
                </c:pt>
                <c:pt idx="1">
                  <c:v>0.22</c:v>
                </c:pt>
                <c:pt idx="2">
                  <c:v>0.23</c:v>
                </c:pt>
                <c:pt idx="3">
                  <c:v>0.25</c:v>
                </c:pt>
                <c:pt idx="4">
                  <c:v>0.2</c:v>
                </c:pt>
                <c:pt idx="5">
                  <c:v>0.22</c:v>
                </c:pt>
                <c:pt idx="6">
                  <c:v>0.15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0.23</c:v>
                </c:pt>
                <c:pt idx="11">
                  <c:v>0.25</c:v>
                </c:pt>
                <c:pt idx="12">
                  <c:v>0.15</c:v>
                </c:pt>
                <c:pt idx="13">
                  <c:v>0.18</c:v>
                </c:pt>
                <c:pt idx="14">
                  <c:v>0.23</c:v>
                </c:pt>
                <c:pt idx="15">
                  <c:v>0.26</c:v>
                </c:pt>
                <c:pt idx="16">
                  <c:v>0.24</c:v>
                </c:pt>
                <c:pt idx="17">
                  <c:v>0.25</c:v>
                </c:pt>
                <c:pt idx="18">
                  <c:v>0.24</c:v>
                </c:pt>
                <c:pt idx="19">
                  <c:v>0.21</c:v>
                </c:pt>
              </c:numCache>
            </c:numRef>
          </c:xVal>
          <c:yVal>
            <c:numRef>
              <c:f>Sheet1!$A$9:$A$28</c:f>
              <c:numCache>
                <c:formatCode>General</c:formatCode>
                <c:ptCount val="20"/>
                <c:pt idx="0">
                  <c:v>10.5</c:v>
                </c:pt>
                <c:pt idx="1">
                  <c:v>10.5</c:v>
                </c:pt>
                <c:pt idx="2">
                  <c:v>11.5</c:v>
                </c:pt>
                <c:pt idx="3">
                  <c:v>11.5</c:v>
                </c:pt>
                <c:pt idx="4">
                  <c:v>14</c:v>
                </c:pt>
                <c:pt idx="5">
                  <c:v>14</c:v>
                </c:pt>
                <c:pt idx="6">
                  <c:v>14.5</c:v>
                </c:pt>
                <c:pt idx="7">
                  <c:v>14.5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16.5</c:v>
                </c:pt>
                <c:pt idx="13">
                  <c:v>16.5</c:v>
                </c:pt>
                <c:pt idx="14">
                  <c:v>17</c:v>
                </c:pt>
                <c:pt idx="15">
                  <c:v>17</c:v>
                </c:pt>
                <c:pt idx="16">
                  <c:v>17.5</c:v>
                </c:pt>
                <c:pt idx="17">
                  <c:v>17.5</c:v>
                </c:pt>
                <c:pt idx="18">
                  <c:v>19.5</c:v>
                </c:pt>
                <c:pt idx="19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D-4C8E-99F5-72E2CB8C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74080"/>
        <c:axId val="253074640"/>
      </c:scatterChart>
      <c:valAx>
        <c:axId val="253074080"/>
        <c:scaling>
          <c:orientation val="minMax"/>
          <c:min val="0.1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 [tsf]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074640"/>
        <c:crosses val="autoZero"/>
        <c:crossBetween val="midCat"/>
      </c:valAx>
      <c:valAx>
        <c:axId val="253074640"/>
        <c:scaling>
          <c:orientation val="maxMin"/>
          <c:max val="22"/>
          <c:min val="8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07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33337</xdr:rowOff>
    </xdr:from>
    <xdr:to>
      <xdr:col>11</xdr:col>
      <xdr:colOff>485775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200026</xdr:colOff>
      <xdr:row>35</xdr:row>
      <xdr:rowOff>142875</xdr:rowOff>
    </xdr:from>
    <xdr:to>
      <xdr:col>14</xdr:col>
      <xdr:colOff>409576</xdr:colOff>
      <xdr:row>40</xdr:row>
      <xdr:rowOff>183057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905626" y="6953250"/>
              <a:ext cx="2038350" cy="106888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400" i="0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400" i="0">
                            <a:latin typeface="Cambria Math" panose="02040503050406030204" pitchFamily="18" charset="0"/>
                          </a:rPr>
                          <m:t>LN</m:t>
                        </m:r>
                      </m:sub>
                    </m:sSub>
                    <m:r>
                      <a:rPr lang="en-US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400">
                            <a:latin typeface="Cambria Math" panose="02040503050406030204" pitchFamily="18" charset="0"/>
                          </a:rPr>
                          <m:t>ln</m:t>
                        </m:r>
                        <m:d>
                          <m:d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𝑀𝐿𝑉</m:t>
                                    </m:r>
                                  </m:sub>
                                </m:sSub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sSubSup>
                                      <m:sSubSupPr>
                                        <m:ctrlP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𝐶𝑂𝑉</m:t>
                                        </m:r>
                                      </m:e>
                                      <m:sub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</m:sub>
                                      <m:sup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rad>
                              </m:den>
                            </m:f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sz="140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  <m:d>
                              <m:d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i="0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400" i="0">
                                    <a:latin typeface="Cambria Math" panose="02040503050406030204" pitchFamily="18" charset="0"/>
                                  </a:rPr>
                                  <m:t>CO</m:t>
                                </m:r>
                                <m:sSubSup>
                                  <m:sSubSup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400" i="0">
                                        <a:latin typeface="Cambria Math" panose="02040503050406030204" pitchFamily="18" charset="0"/>
                                      </a:rPr>
                                      <m:t>V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US" sz="1400" i="0">
                                        <a:latin typeface="Cambria Math" panose="02040503050406030204" pitchFamily="18" charset="0"/>
                                      </a:rPr>
                                      <m:t>F</m:t>
                                    </m:r>
                                  </m:sub>
                                  <m:sup>
                                    <m:r>
                                      <a:rPr 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Rectangle 3"/>
            <xdr:cNvSpPr/>
          </xdr:nvSpPr>
          <xdr:spPr>
            <a:xfrm>
              <a:off x="6905626" y="6953250"/>
              <a:ext cx="2038350" cy="106888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>
                  <a:latin typeface="Cambria Math" panose="02040503050406030204" pitchFamily="18" charset="0"/>
                </a:rPr>
                <a:t>β_LN=ln(𝐹_𝑀𝐿𝑉/√(1+〖𝐶𝑂𝑉〗_𝐹^2 ))/√(ln(1+COV_F^2 ) )</a:t>
              </a:r>
              <a:endParaRPr lang="en-US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tabSelected="1" zoomScale="140" zoomScaleNormal="140" workbookViewId="0">
      <selection activeCell="N14" sqref="N14"/>
    </sheetView>
  </sheetViews>
  <sheetFormatPr baseColWidth="10" defaultColWidth="8.83203125" defaultRowHeight="15" x14ac:dyDescent="0.2"/>
  <sheetData>
    <row r="1" spans="1:3" ht="26" x14ac:dyDescent="0.3">
      <c r="A1" s="4" t="s">
        <v>5</v>
      </c>
    </row>
    <row r="2" spans="1:3" x14ac:dyDescent="0.2">
      <c r="A2" s="5" t="s">
        <v>25</v>
      </c>
    </row>
    <row r="4" spans="1:3" x14ac:dyDescent="0.2">
      <c r="A4" s="3" t="s">
        <v>11</v>
      </c>
    </row>
    <row r="6" spans="1:3" x14ac:dyDescent="0.2">
      <c r="A6" s="5" t="s">
        <v>9</v>
      </c>
    </row>
    <row r="8" spans="1:3" x14ac:dyDescent="0.2">
      <c r="A8" s="2" t="s">
        <v>0</v>
      </c>
      <c r="B8" s="2" t="s">
        <v>1</v>
      </c>
      <c r="C8" s="2" t="s">
        <v>2</v>
      </c>
    </row>
    <row r="9" spans="1:3" x14ac:dyDescent="0.2">
      <c r="A9" s="1">
        <v>10.5</v>
      </c>
      <c r="B9" s="1" t="s">
        <v>3</v>
      </c>
      <c r="C9" s="1">
        <v>0.25</v>
      </c>
    </row>
    <row r="10" spans="1:3" x14ac:dyDescent="0.2">
      <c r="A10" s="1">
        <v>10.5</v>
      </c>
      <c r="B10" s="1" t="s">
        <v>4</v>
      </c>
      <c r="C10" s="1">
        <v>0.22</v>
      </c>
    </row>
    <row r="11" spans="1:3" x14ac:dyDescent="0.2">
      <c r="A11" s="1">
        <v>11.5</v>
      </c>
      <c r="B11" s="1" t="s">
        <v>3</v>
      </c>
      <c r="C11" s="1">
        <v>0.23</v>
      </c>
    </row>
    <row r="12" spans="1:3" x14ac:dyDescent="0.2">
      <c r="A12" s="1">
        <v>11.5</v>
      </c>
      <c r="B12" s="1" t="s">
        <v>4</v>
      </c>
      <c r="C12" s="1">
        <v>0.25</v>
      </c>
    </row>
    <row r="13" spans="1:3" x14ac:dyDescent="0.2">
      <c r="A13" s="1">
        <v>14</v>
      </c>
      <c r="B13" s="1" t="s">
        <v>3</v>
      </c>
      <c r="C13" s="1">
        <v>0.2</v>
      </c>
    </row>
    <row r="14" spans="1:3" x14ac:dyDescent="0.2">
      <c r="A14" s="1">
        <v>14</v>
      </c>
      <c r="B14" s="1" t="s">
        <v>4</v>
      </c>
      <c r="C14" s="1">
        <v>0.22</v>
      </c>
    </row>
    <row r="15" spans="1:3" x14ac:dyDescent="0.2">
      <c r="A15" s="1">
        <v>14.5</v>
      </c>
      <c r="B15" s="1" t="s">
        <v>3</v>
      </c>
      <c r="C15" s="1">
        <v>0.15</v>
      </c>
    </row>
    <row r="16" spans="1:3" x14ac:dyDescent="0.2">
      <c r="A16" s="1">
        <v>14.5</v>
      </c>
      <c r="B16" s="1" t="s">
        <v>4</v>
      </c>
      <c r="C16" s="1">
        <v>0.18</v>
      </c>
    </row>
    <row r="17" spans="1:3" x14ac:dyDescent="0.2">
      <c r="A17" s="1">
        <v>16</v>
      </c>
      <c r="B17" s="1" t="s">
        <v>3</v>
      </c>
      <c r="C17" s="1">
        <v>0.19</v>
      </c>
    </row>
    <row r="18" spans="1:3" x14ac:dyDescent="0.2">
      <c r="A18" s="1">
        <v>16</v>
      </c>
      <c r="B18" s="1" t="s">
        <v>4</v>
      </c>
      <c r="C18" s="1">
        <v>0.2</v>
      </c>
    </row>
    <row r="19" spans="1:3" x14ac:dyDescent="0.2">
      <c r="A19" s="1">
        <v>16</v>
      </c>
      <c r="B19" s="1" t="s">
        <v>3</v>
      </c>
      <c r="C19" s="1">
        <v>0.23</v>
      </c>
    </row>
    <row r="20" spans="1:3" x14ac:dyDescent="0.2">
      <c r="A20" s="1">
        <v>16</v>
      </c>
      <c r="B20" s="1" t="s">
        <v>4</v>
      </c>
      <c r="C20" s="1">
        <v>0.25</v>
      </c>
    </row>
    <row r="21" spans="1:3" x14ac:dyDescent="0.2">
      <c r="A21" s="1">
        <v>16.5</v>
      </c>
      <c r="B21" s="1" t="s">
        <v>3</v>
      </c>
      <c r="C21" s="1">
        <v>0.15</v>
      </c>
    </row>
    <row r="22" spans="1:3" x14ac:dyDescent="0.2">
      <c r="A22" s="1">
        <v>16.5</v>
      </c>
      <c r="B22" s="1" t="s">
        <v>4</v>
      </c>
      <c r="C22" s="1">
        <v>0.18</v>
      </c>
    </row>
    <row r="23" spans="1:3" x14ac:dyDescent="0.2">
      <c r="A23" s="1">
        <v>17</v>
      </c>
      <c r="B23" s="1" t="s">
        <v>3</v>
      </c>
      <c r="C23" s="1">
        <v>0.23</v>
      </c>
    </row>
    <row r="24" spans="1:3" x14ac:dyDescent="0.2">
      <c r="A24" s="1">
        <v>17</v>
      </c>
      <c r="B24" s="1" t="s">
        <v>4</v>
      </c>
      <c r="C24" s="1">
        <v>0.26</v>
      </c>
    </row>
    <row r="25" spans="1:3" x14ac:dyDescent="0.2">
      <c r="A25" s="1">
        <v>17.5</v>
      </c>
      <c r="B25" s="1" t="s">
        <v>3</v>
      </c>
      <c r="C25" s="1">
        <v>0.24</v>
      </c>
    </row>
    <row r="26" spans="1:3" x14ac:dyDescent="0.2">
      <c r="A26" s="1">
        <v>17.5</v>
      </c>
      <c r="B26" s="1" t="s">
        <v>4</v>
      </c>
      <c r="C26" s="1">
        <v>0.25</v>
      </c>
    </row>
    <row r="27" spans="1:3" x14ac:dyDescent="0.2">
      <c r="A27" s="1">
        <v>19.5</v>
      </c>
      <c r="B27" s="1" t="s">
        <v>3</v>
      </c>
      <c r="C27" s="1">
        <v>0.24</v>
      </c>
    </row>
    <row r="28" spans="1:3" x14ac:dyDescent="0.2">
      <c r="A28" s="1">
        <v>19.5</v>
      </c>
      <c r="B28" s="1" t="s">
        <v>4</v>
      </c>
      <c r="C28" s="1">
        <v>0.21</v>
      </c>
    </row>
    <row r="30" spans="1:3" x14ac:dyDescent="0.2">
      <c r="B30" s="1" t="s">
        <v>6</v>
      </c>
      <c r="C30" s="7">
        <f>STDEV(C9:C28)</f>
        <v>3.3130523372674935E-2</v>
      </c>
    </row>
    <row r="31" spans="1:3" x14ac:dyDescent="0.2">
      <c r="B31" s="1" t="s">
        <v>7</v>
      </c>
      <c r="C31" s="8">
        <f>AVERAGE(C9:C28)</f>
        <v>0.2165</v>
      </c>
    </row>
    <row r="32" spans="1:3" x14ac:dyDescent="0.2">
      <c r="C32" s="1"/>
    </row>
    <row r="33" spans="1:14" x14ac:dyDescent="0.2">
      <c r="B33" s="1" t="s">
        <v>8</v>
      </c>
      <c r="C33" s="9">
        <f>C30/C31</f>
        <v>0.15302782158279415</v>
      </c>
    </row>
    <row r="35" spans="1:14" x14ac:dyDescent="0.2">
      <c r="A35" s="3" t="s">
        <v>10</v>
      </c>
      <c r="J35" s="3" t="s">
        <v>18</v>
      </c>
    </row>
    <row r="37" spans="1:14" ht="17" x14ac:dyDescent="0.25">
      <c r="A37" t="s">
        <v>12</v>
      </c>
      <c r="J37" t="s">
        <v>19</v>
      </c>
      <c r="K37" s="6">
        <v>1.17</v>
      </c>
    </row>
    <row r="38" spans="1:14" ht="17" x14ac:dyDescent="0.25">
      <c r="J38" t="s">
        <v>20</v>
      </c>
      <c r="K38" s="9">
        <v>0.158</v>
      </c>
    </row>
    <row r="39" spans="1:14" x14ac:dyDescent="0.2">
      <c r="A39" t="s">
        <v>13</v>
      </c>
      <c r="B39" s="6">
        <v>0.28000000000000003</v>
      </c>
    </row>
    <row r="40" spans="1:14" x14ac:dyDescent="0.2">
      <c r="A40" t="s">
        <v>14</v>
      </c>
      <c r="B40" s="6">
        <v>0.12</v>
      </c>
    </row>
    <row r="42" spans="1:14" x14ac:dyDescent="0.2">
      <c r="A42" t="s">
        <v>16</v>
      </c>
    </row>
    <row r="44" spans="1:14" x14ac:dyDescent="0.2">
      <c r="A44" s="1" t="s">
        <v>6</v>
      </c>
      <c r="B44" s="7">
        <f>(B39-B40)/6</f>
        <v>2.6666666666666672E-2</v>
      </c>
      <c r="J44" t="s">
        <v>24</v>
      </c>
      <c r="N44" s="8">
        <f>LN(FMLV/SQRT(1 + COVF^2))/SQRT(LN(1 + COVF^2))</f>
        <v>0.92133818175998605</v>
      </c>
    </row>
    <row r="46" spans="1:14" x14ac:dyDescent="0.2">
      <c r="A46" t="s">
        <v>17</v>
      </c>
      <c r="J46" t="s">
        <v>22</v>
      </c>
      <c r="N46" s="9">
        <f>NORMSDIST(BLN)</f>
        <v>0.82156305370120386</v>
      </c>
    </row>
    <row r="47" spans="1:14" x14ac:dyDescent="0.2">
      <c r="J47" t="s">
        <v>21</v>
      </c>
      <c r="N47" s="9">
        <f>1-N46</f>
        <v>0.17843694629879614</v>
      </c>
    </row>
    <row r="48" spans="1:14" x14ac:dyDescent="0.2">
      <c r="A48" s="1" t="s">
        <v>6</v>
      </c>
      <c r="B48" s="8">
        <f>(B39-B40)/4</f>
        <v>4.0000000000000008E-2</v>
      </c>
    </row>
    <row r="49" spans="1:10" x14ac:dyDescent="0.2">
      <c r="J49" s="5" t="s">
        <v>23</v>
      </c>
    </row>
    <row r="50" spans="1:10" x14ac:dyDescent="0.2">
      <c r="A50" s="5" t="s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BLN</vt:lpstr>
      <vt:lpstr>COVF</vt:lpstr>
      <vt:lpstr>FMLV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2024-12-11T16:56:24Z</dcterms:modified>
</cp:coreProperties>
</file>