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5. analytical solutions - profile/"/>
    </mc:Choice>
  </mc:AlternateContent>
  <xr:revisionPtr revIDLastSave="0" documentId="13_ncr:1_{8AB2B561-A565-5745-A3BF-403B642AB076}" xr6:coauthVersionLast="47" xr6:coauthVersionMax="47" xr10:uidLastSave="{00000000-0000-0000-0000-000000000000}"/>
  <bookViews>
    <workbookView xWindow="120" yWindow="500" windowWidth="26120" windowHeight="187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">Sheet1!$B$12</definedName>
    <definedName name="Hd">Sheet1!$B$11</definedName>
    <definedName name="Ho">Sheet1!$B$10</definedName>
    <definedName name="K">Sheet1!$B$14</definedName>
    <definedName name="q">Sheet1!$B$16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6" i="1"/>
  <c r="B21" i="1"/>
  <c r="C21" i="1"/>
  <c r="B25" i="1"/>
  <c r="C25" i="1"/>
  <c r="B29" i="1"/>
  <c r="C29" i="1"/>
  <c r="B33" i="1"/>
  <c r="C33" i="1"/>
  <c r="B37" i="1"/>
  <c r="C37" i="1"/>
  <c r="B20" i="1"/>
  <c r="C20" i="1"/>
  <c r="B22" i="1"/>
  <c r="C22" i="1"/>
  <c r="B23" i="1"/>
  <c r="C23" i="1"/>
  <c r="B24" i="1"/>
  <c r="C24" i="1"/>
  <c r="B26" i="1"/>
  <c r="C26" i="1"/>
  <c r="B27" i="1"/>
  <c r="C27" i="1"/>
  <c r="B28" i="1"/>
  <c r="C28" i="1"/>
  <c r="B30" i="1"/>
  <c r="C30" i="1"/>
  <c r="B31" i="1"/>
  <c r="C31" i="1"/>
  <c r="B32" i="1"/>
  <c r="C32" i="1"/>
  <c r="B34" i="1"/>
  <c r="C34" i="1"/>
  <c r="B35" i="1"/>
  <c r="C35" i="1"/>
  <c r="B36" i="1"/>
  <c r="C36" i="1"/>
  <c r="B38" i="1"/>
  <c r="C38" i="1"/>
  <c r="B39" i="1"/>
  <c r="C39" i="1"/>
  <c r="B19" i="1"/>
  <c r="C19" i="1"/>
</calcChain>
</file>

<file path=xl/sharedStrings.xml><?xml version="1.0" encoding="utf-8"?>
<sst xmlns="http://schemas.openxmlformats.org/spreadsheetml/2006/main" count="17" uniqueCount="14">
  <si>
    <t>x</t>
  </si>
  <si>
    <t>Dupuit Problem - Flow Through a Rectangular Section</t>
  </si>
  <si>
    <t>Ho:</t>
  </si>
  <si>
    <t>[m]</t>
  </si>
  <si>
    <t>Hd:</t>
  </si>
  <si>
    <t>D:</t>
  </si>
  <si>
    <t>q:</t>
  </si>
  <si>
    <t>[m^3/d]</t>
  </si>
  <si>
    <t>K:</t>
  </si>
  <si>
    <t>[cm/s]</t>
  </si>
  <si>
    <t>[m/d]</t>
  </si>
  <si>
    <t>h</t>
  </si>
  <si>
    <t>#</t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</si>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</sst>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 vs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Sheet1!$B$19:$B$39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55.000000000000007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Sheet1!$C$19:$C$39</c:f>
              <c:numCache>
                <c:formatCode>0.00</c:formatCode>
                <c:ptCount val="21"/>
                <c:pt idx="0">
                  <c:v>5</c:v>
                </c:pt>
                <c:pt idx="1">
                  <c:v>4.8785243670601872</c:v>
                </c:pt>
                <c:pt idx="2">
                  <c:v>4.7539457296018854</c:v>
                </c:pt>
                <c:pt idx="3">
                  <c:v>4.6260134024881507</c:v>
                </c:pt>
                <c:pt idx="4">
                  <c:v>4.4944410108488464</c:v>
                </c:pt>
                <c:pt idx="5">
                  <c:v>4.358898943540674</c:v>
                </c:pt>
                <c:pt idx="6">
                  <c:v>4.2190046219457971</c:v>
                </c:pt>
                <c:pt idx="7">
                  <c:v>4.0743097574926725</c:v>
                </c:pt>
                <c:pt idx="8">
                  <c:v>3.9242833740697169</c:v>
                </c:pt>
                <c:pt idx="9">
                  <c:v>3.7682887362833544</c:v>
                </c:pt>
                <c:pt idx="10">
                  <c:v>3.6055512754639891</c:v>
                </c:pt>
                <c:pt idx="11">
                  <c:v>3.4351128074635335</c:v>
                </c:pt>
                <c:pt idx="12">
                  <c:v>3.2557641192199416</c:v>
                </c:pt>
                <c:pt idx="13">
                  <c:v>3.0659419433511785</c:v>
                </c:pt>
                <c:pt idx="14">
                  <c:v>2.8635642126552705</c:v>
                </c:pt>
                <c:pt idx="15">
                  <c:v>2.6457513110645907</c:v>
                </c:pt>
                <c:pt idx="16">
                  <c:v>2.4083189157584592</c:v>
                </c:pt>
                <c:pt idx="17">
                  <c:v>2.1447610589527222</c:v>
                </c:pt>
                <c:pt idx="18">
                  <c:v>1.8439088914585779</c:v>
                </c:pt>
                <c:pt idx="19">
                  <c:v>1.4832396974191324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4-A847-A424-9DB6CB825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22768"/>
        <c:axId val="251423888"/>
      </c:scatterChart>
      <c:valAx>
        <c:axId val="25142276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1423888"/>
        <c:crosses val="autoZero"/>
        <c:crossBetween val="midCat"/>
      </c:valAx>
      <c:valAx>
        <c:axId val="2514238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142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</xdr:row>
      <xdr:rowOff>142874</xdr:rowOff>
    </xdr:from>
    <xdr:to>
      <xdr:col>3</xdr:col>
      <xdr:colOff>285750</xdr:colOff>
      <xdr:row>8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2399" y="695324"/>
          <a:ext cx="2514601" cy="1028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/>
            <a:t>Enter</a:t>
          </a:r>
          <a:r>
            <a:rPr lang="en-US" sz="1200" baseline="0"/>
            <a:t> equations for K and q.  Then fill in the table showing how h varies with x.  Make x vary from 0 to D.  Create an xy scatter (line mode) plot illustrating h vs. x.</a:t>
          </a:r>
          <a:endParaRPr lang="en-US" sz="1200"/>
        </a:p>
      </xdr:txBody>
    </xdr:sp>
    <xdr:clientData/>
  </xdr:twoCellAnchor>
  <xdr:twoCellAnchor>
    <xdr:from>
      <xdr:col>3</xdr:col>
      <xdr:colOff>876300</xdr:colOff>
      <xdr:row>18</xdr:row>
      <xdr:rowOff>57150</xdr:rowOff>
    </xdr:from>
    <xdr:to>
      <xdr:col>14</xdr:col>
      <xdr:colOff>571500</xdr:colOff>
      <xdr:row>37</xdr:row>
      <xdr:rowOff>104775</xdr:rowOff>
    </xdr:to>
    <xdr:graphicFrame macro="">
      <xdr:nvGraphicFramePr>
        <xdr:cNvPr id="1347" name="Chart 23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736600</xdr:colOff>
          <xdr:row>2</xdr:row>
          <xdr:rowOff>139700</xdr:rowOff>
        </xdr:from>
        <xdr:to>
          <xdr:col>9</xdr:col>
          <xdr:colOff>444500</xdr:colOff>
          <xdr:row>12</xdr:row>
          <xdr:rowOff>63500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0AD00"/>
                  </a:solidFill>
                </a14:hiddenFill>
              </a:ext>
              <a:ext uri="{91240B29-F687-4F45-9708-019B960494DF}">
                <a14:hiddenLine w="12700">
                  <a:solidFill>
                    <a:srgbClr val="000000"/>
                  </a:solidFill>
                  <a:miter lim="800000"/>
                  <a:headEnd type="none" w="sm" len="sm"/>
                  <a:tailEnd type="none" w="sm" len="sm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D4D4D6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368300</xdr:colOff>
          <xdr:row>12</xdr:row>
          <xdr:rowOff>177800</xdr:rowOff>
        </xdr:from>
        <xdr:to>
          <xdr:col>9</xdr:col>
          <xdr:colOff>495300</xdr:colOff>
          <xdr:row>16</xdr:row>
          <xdr:rowOff>25400</xdr:rowOff>
        </xdr:to>
        <xdr:sp macro="" textlink="">
          <xdr:nvSpPr>
            <xdr:cNvPr id="1336" name="Object 4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25400</xdr:colOff>
          <xdr:row>13</xdr:row>
          <xdr:rowOff>25400</xdr:rowOff>
        </xdr:from>
        <xdr:to>
          <xdr:col>6</xdr:col>
          <xdr:colOff>101600</xdr:colOff>
          <xdr:row>16</xdr:row>
          <xdr:rowOff>25400</xdr:rowOff>
        </xdr:to>
        <xdr:sp macro="" textlink="">
          <xdr:nvSpPr>
            <xdr:cNvPr id="1337" name="Object 10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1.vsd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9"/>
  <sheetViews>
    <sheetView showGridLines="0" tabSelected="1" workbookViewId="0">
      <selection activeCell="M6" sqref="M6"/>
    </sheetView>
  </sheetViews>
  <sheetFormatPr baseColWidth="10" defaultColWidth="8.83203125" defaultRowHeight="15" x14ac:dyDescent="0.2"/>
  <cols>
    <col min="1" max="1" width="9.5" customWidth="1"/>
    <col min="2" max="2" width="12.6640625" customWidth="1"/>
    <col min="3" max="3" width="11.5" customWidth="1"/>
    <col min="4" max="4" width="14" customWidth="1"/>
    <col min="5" max="5" width="10.1640625" customWidth="1"/>
    <col min="6" max="6" width="10.6640625" customWidth="1"/>
    <col min="7" max="7" width="11.5" customWidth="1"/>
  </cols>
  <sheetData>
    <row r="1" spans="1:3" ht="29" x14ac:dyDescent="0.35">
      <c r="A1" s="2" t="s">
        <v>1</v>
      </c>
    </row>
    <row r="2" spans="1:3" x14ac:dyDescent="0.2">
      <c r="A2" s="1" t="s">
        <v>13</v>
      </c>
    </row>
    <row r="10" spans="1:3" x14ac:dyDescent="0.2">
      <c r="A10" s="3" t="s">
        <v>2</v>
      </c>
      <c r="B10" s="4">
        <v>5</v>
      </c>
      <c r="C10" t="s">
        <v>3</v>
      </c>
    </row>
    <row r="11" spans="1:3" x14ac:dyDescent="0.2">
      <c r="A11" s="3" t="s">
        <v>4</v>
      </c>
      <c r="B11" s="4">
        <v>1</v>
      </c>
      <c r="C11" t="s">
        <v>3</v>
      </c>
    </row>
    <row r="12" spans="1:3" x14ac:dyDescent="0.2">
      <c r="A12" s="3" t="s">
        <v>5</v>
      </c>
      <c r="B12" s="4">
        <v>100</v>
      </c>
      <c r="C12" t="s">
        <v>3</v>
      </c>
    </row>
    <row r="13" spans="1:3" x14ac:dyDescent="0.2">
      <c r="A13" s="3" t="s">
        <v>8</v>
      </c>
      <c r="B13" s="4">
        <v>1E-3</v>
      </c>
      <c r="C13" t="s">
        <v>9</v>
      </c>
    </row>
    <row r="14" spans="1:3" x14ac:dyDescent="0.2">
      <c r="A14" s="3" t="s">
        <v>8</v>
      </c>
      <c r="B14" s="8">
        <f>B13/100*24*3600</f>
        <v>0.8640000000000001</v>
      </c>
      <c r="C14" t="s">
        <v>10</v>
      </c>
    </row>
    <row r="16" spans="1:3" x14ac:dyDescent="0.2">
      <c r="A16" s="3" t="s">
        <v>6</v>
      </c>
      <c r="B16" s="9">
        <f>K*(Ho^2-Hd^2)/(2*D)</f>
        <v>0.10368000000000002</v>
      </c>
      <c r="C16" t="s">
        <v>7</v>
      </c>
    </row>
    <row r="18" spans="1:3" x14ac:dyDescent="0.2">
      <c r="A18" s="3" t="s">
        <v>12</v>
      </c>
      <c r="B18" s="5" t="s">
        <v>0</v>
      </c>
      <c r="C18" s="5" t="s">
        <v>11</v>
      </c>
    </row>
    <row r="19" spans="1:3" x14ac:dyDescent="0.2">
      <c r="A19">
        <v>0</v>
      </c>
      <c r="B19" s="6">
        <f t="shared" ref="B19:B39" si="0">(A19/20)*D</f>
        <v>0</v>
      </c>
      <c r="C19" s="7">
        <f t="shared" ref="C19:C39" si="1">SQRT((Hd^2-Ho^2)/D*B19+Ho^2)</f>
        <v>5</v>
      </c>
    </row>
    <row r="20" spans="1:3" x14ac:dyDescent="0.2">
      <c r="A20">
        <v>1</v>
      </c>
      <c r="B20" s="6">
        <f t="shared" si="0"/>
        <v>5</v>
      </c>
      <c r="C20" s="7">
        <f t="shared" si="1"/>
        <v>4.8785243670601872</v>
      </c>
    </row>
    <row r="21" spans="1:3" x14ac:dyDescent="0.2">
      <c r="A21">
        <v>2</v>
      </c>
      <c r="B21" s="6">
        <f t="shared" si="0"/>
        <v>10</v>
      </c>
      <c r="C21" s="7">
        <f t="shared" si="1"/>
        <v>4.7539457296018854</v>
      </c>
    </row>
    <row r="22" spans="1:3" x14ac:dyDescent="0.2">
      <c r="A22">
        <v>3</v>
      </c>
      <c r="B22" s="6">
        <f t="shared" si="0"/>
        <v>15</v>
      </c>
      <c r="C22" s="7">
        <f t="shared" si="1"/>
        <v>4.6260134024881507</v>
      </c>
    </row>
    <row r="23" spans="1:3" x14ac:dyDescent="0.2">
      <c r="A23">
        <v>4</v>
      </c>
      <c r="B23" s="6">
        <f t="shared" si="0"/>
        <v>20</v>
      </c>
      <c r="C23" s="7">
        <f t="shared" si="1"/>
        <v>4.4944410108488464</v>
      </c>
    </row>
    <row r="24" spans="1:3" x14ac:dyDescent="0.2">
      <c r="A24">
        <v>5</v>
      </c>
      <c r="B24" s="6">
        <f t="shared" si="0"/>
        <v>25</v>
      </c>
      <c r="C24" s="7">
        <f t="shared" si="1"/>
        <v>4.358898943540674</v>
      </c>
    </row>
    <row r="25" spans="1:3" x14ac:dyDescent="0.2">
      <c r="A25">
        <v>6</v>
      </c>
      <c r="B25" s="6">
        <f t="shared" si="0"/>
        <v>30</v>
      </c>
      <c r="C25" s="7">
        <f t="shared" si="1"/>
        <v>4.2190046219457971</v>
      </c>
    </row>
    <row r="26" spans="1:3" x14ac:dyDescent="0.2">
      <c r="A26">
        <v>7</v>
      </c>
      <c r="B26" s="6">
        <f t="shared" si="0"/>
        <v>35</v>
      </c>
      <c r="C26" s="7">
        <f t="shared" si="1"/>
        <v>4.0743097574926725</v>
      </c>
    </row>
    <row r="27" spans="1:3" x14ac:dyDescent="0.2">
      <c r="A27">
        <v>8</v>
      </c>
      <c r="B27" s="6">
        <f t="shared" si="0"/>
        <v>40</v>
      </c>
      <c r="C27" s="7">
        <f t="shared" si="1"/>
        <v>3.9242833740697169</v>
      </c>
    </row>
    <row r="28" spans="1:3" x14ac:dyDescent="0.2">
      <c r="A28">
        <v>9</v>
      </c>
      <c r="B28" s="6">
        <f t="shared" si="0"/>
        <v>45</v>
      </c>
      <c r="C28" s="7">
        <f t="shared" si="1"/>
        <v>3.7682887362833544</v>
      </c>
    </row>
    <row r="29" spans="1:3" x14ac:dyDescent="0.2">
      <c r="A29">
        <v>10</v>
      </c>
      <c r="B29" s="6">
        <f t="shared" si="0"/>
        <v>50</v>
      </c>
      <c r="C29" s="7">
        <f t="shared" si="1"/>
        <v>3.6055512754639891</v>
      </c>
    </row>
    <row r="30" spans="1:3" x14ac:dyDescent="0.2">
      <c r="A30">
        <v>11</v>
      </c>
      <c r="B30" s="6">
        <f t="shared" si="0"/>
        <v>55.000000000000007</v>
      </c>
      <c r="C30" s="7">
        <f t="shared" si="1"/>
        <v>3.4351128074635335</v>
      </c>
    </row>
    <row r="31" spans="1:3" x14ac:dyDescent="0.2">
      <c r="A31">
        <v>12</v>
      </c>
      <c r="B31" s="6">
        <f t="shared" si="0"/>
        <v>60</v>
      </c>
      <c r="C31" s="7">
        <f t="shared" si="1"/>
        <v>3.2557641192199416</v>
      </c>
    </row>
    <row r="32" spans="1:3" x14ac:dyDescent="0.2">
      <c r="A32">
        <v>13</v>
      </c>
      <c r="B32" s="6">
        <f t="shared" si="0"/>
        <v>65</v>
      </c>
      <c r="C32" s="7">
        <f t="shared" si="1"/>
        <v>3.0659419433511785</v>
      </c>
    </row>
    <row r="33" spans="1:3" x14ac:dyDescent="0.2">
      <c r="A33">
        <v>14</v>
      </c>
      <c r="B33" s="6">
        <f t="shared" si="0"/>
        <v>70</v>
      </c>
      <c r="C33" s="7">
        <f t="shared" si="1"/>
        <v>2.8635642126552705</v>
      </c>
    </row>
    <row r="34" spans="1:3" x14ac:dyDescent="0.2">
      <c r="A34">
        <v>15</v>
      </c>
      <c r="B34" s="6">
        <f t="shared" si="0"/>
        <v>75</v>
      </c>
      <c r="C34" s="7">
        <f t="shared" si="1"/>
        <v>2.6457513110645907</v>
      </c>
    </row>
    <row r="35" spans="1:3" x14ac:dyDescent="0.2">
      <c r="A35">
        <v>16</v>
      </c>
      <c r="B35" s="6">
        <f t="shared" si="0"/>
        <v>80</v>
      </c>
      <c r="C35" s="7">
        <f t="shared" si="1"/>
        <v>2.4083189157584592</v>
      </c>
    </row>
    <row r="36" spans="1:3" x14ac:dyDescent="0.2">
      <c r="A36">
        <v>17</v>
      </c>
      <c r="B36" s="6">
        <f t="shared" si="0"/>
        <v>85</v>
      </c>
      <c r="C36" s="7">
        <f t="shared" si="1"/>
        <v>2.1447610589527222</v>
      </c>
    </row>
    <row r="37" spans="1:3" x14ac:dyDescent="0.2">
      <c r="A37">
        <v>18</v>
      </c>
      <c r="B37" s="6">
        <f t="shared" si="0"/>
        <v>90</v>
      </c>
      <c r="C37" s="7">
        <f t="shared" si="1"/>
        <v>1.8439088914585779</v>
      </c>
    </row>
    <row r="38" spans="1:3" x14ac:dyDescent="0.2">
      <c r="A38">
        <v>19</v>
      </c>
      <c r="B38" s="6">
        <f t="shared" si="0"/>
        <v>95</v>
      </c>
      <c r="C38" s="7">
        <f t="shared" si="1"/>
        <v>1.4832396974191324</v>
      </c>
    </row>
    <row r="39" spans="1:3" x14ac:dyDescent="0.2">
      <c r="A39">
        <v>20</v>
      </c>
      <c r="B39" s="6">
        <f t="shared" si="0"/>
        <v>100</v>
      </c>
      <c r="C39" s="7">
        <f t="shared" si="1"/>
        <v>1</v>
      </c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Visio.Drawing.11" shapeId="1335" r:id="rId4">
          <objectPr defaultSize="0" autoPict="0" r:id="rId5">
            <anchor moveWithCells="1" sizeWithCells="1">
              <from>
                <xdr:col>3</xdr:col>
                <xdr:colOff>736600</xdr:colOff>
                <xdr:row>2</xdr:row>
                <xdr:rowOff>139700</xdr:rowOff>
              </from>
              <to>
                <xdr:col>9</xdr:col>
                <xdr:colOff>444500</xdr:colOff>
                <xdr:row>12</xdr:row>
                <xdr:rowOff>63500</xdr:rowOff>
              </to>
            </anchor>
          </objectPr>
        </oleObject>
      </mc:Choice>
      <mc:Fallback>
        <oleObject progId="Visio.Drawing.11" shapeId="1335" r:id="rId4"/>
      </mc:Fallback>
    </mc:AlternateContent>
    <mc:AlternateContent xmlns:mc="http://schemas.openxmlformats.org/markup-compatibility/2006">
      <mc:Choice Requires="x14">
        <oleObject progId="Equation.3" shapeId="1336" r:id="rId6">
          <objectPr defaultSize="0" autoPict="0" r:id="rId7">
            <anchor moveWithCells="1" sizeWithCells="1">
              <from>
                <xdr:col>6</xdr:col>
                <xdr:colOff>368300</xdr:colOff>
                <xdr:row>12</xdr:row>
                <xdr:rowOff>177800</xdr:rowOff>
              </from>
              <to>
                <xdr:col>9</xdr:col>
                <xdr:colOff>495300</xdr:colOff>
                <xdr:row>16</xdr:row>
                <xdr:rowOff>25400</xdr:rowOff>
              </to>
            </anchor>
          </objectPr>
        </oleObject>
      </mc:Choice>
      <mc:Fallback>
        <oleObject progId="Equation.3" shapeId="1336" r:id="rId6"/>
      </mc:Fallback>
    </mc:AlternateContent>
    <mc:AlternateContent xmlns:mc="http://schemas.openxmlformats.org/markup-compatibility/2006">
      <mc:Choice Requires="x14">
        <oleObject progId="Equation.3" shapeId="1337" r:id="rId8">
          <objectPr defaultSize="0" autoPict="0" r:id="rId9">
            <anchor moveWithCells="1" sizeWithCells="1">
              <from>
                <xdr:col>4</xdr:col>
                <xdr:colOff>25400</xdr:colOff>
                <xdr:row>13</xdr:row>
                <xdr:rowOff>25400</xdr:rowOff>
              </from>
              <to>
                <xdr:col>6</xdr:col>
                <xdr:colOff>101600</xdr:colOff>
                <xdr:row>16</xdr:row>
                <xdr:rowOff>25400</xdr:rowOff>
              </to>
            </anchor>
          </objectPr>
        </oleObject>
      </mc:Choice>
      <mc:Fallback>
        <oleObject progId="Equation.3" shapeId="133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D</vt:lpstr>
      <vt:lpstr>Hd</vt:lpstr>
      <vt:lpstr>Ho</vt:lpstr>
      <vt:lpstr>K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2025-01-16T23:18:05Z</dcterms:modified>
</cp:coreProperties>
</file>