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Default Extension="vsd" ContentType="application/vnd.visi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codeName="ThisWorkbook" autoCompressPictures="0"/>
  <bookViews>
    <workbookView xWindow="120" yWindow="100" windowWidth="24820" windowHeight="15520"/>
  </bookViews>
  <sheets>
    <sheet name="Sheet1" sheetId="1" r:id="rId1"/>
    <sheet name="Sheet2" sheetId="2" r:id="rId2"/>
    <sheet name="Sheet3" sheetId="3" r:id="rId3"/>
  </sheets>
  <definedNames>
    <definedName name="a">Sheet1!$B$16</definedName>
    <definedName name="au">Sheet1!$B$14</definedName>
    <definedName name="d">Sheet1!$B$21</definedName>
    <definedName name="delta">Sheet1!$B$18</definedName>
    <definedName name="H">Sheet1!$B$11</definedName>
    <definedName name="Ht">Sheet1!$B$9</definedName>
    <definedName name="K">Sheet1!$B$12</definedName>
    <definedName name="L">Sheet1!$B$22</definedName>
    <definedName name="W">Sheet1!$B$10</definedName>
    <definedName name="xl">Sheet1!$B$20</definedName>
    <definedName name="xu">Sheet1!$B$19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16" i="1"/>
  <c r="B20" i="1"/>
  <c r="B14" i="1"/>
  <c r="B18" i="1"/>
  <c r="B19" i="1"/>
  <c r="B22" i="1"/>
  <c r="B23" i="1"/>
</calcChain>
</file>

<file path=xl/sharedStrings.xml><?xml version="1.0" encoding="utf-8"?>
<sst xmlns="http://schemas.openxmlformats.org/spreadsheetml/2006/main" count="30" uniqueCount="23">
  <si>
    <t>[m]</t>
  </si>
  <si>
    <t>q:</t>
  </si>
  <si>
    <t>K:</t>
  </si>
  <si>
    <t>[m/d]</t>
  </si>
  <si>
    <t>Ht:</t>
  </si>
  <si>
    <t>W:</t>
  </si>
  <si>
    <t>H:</t>
  </si>
  <si>
    <t>a:</t>
  </si>
  <si>
    <r>
      <rPr>
        <sz val="11"/>
        <color indexed="8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u:</t>
    </r>
  </si>
  <si>
    <t>[m] (ht to crest of dam)</t>
  </si>
  <si>
    <t>[deg] (upstream slope angle)</t>
  </si>
  <si>
    <t>[deg] (downstream slope angle)</t>
  </si>
  <si>
    <r>
      <rPr>
        <sz val="11"/>
        <color indexed="8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:</t>
    </r>
  </si>
  <si>
    <t>d:</t>
  </si>
  <si>
    <t>xu:</t>
  </si>
  <si>
    <t>xl:</t>
  </si>
  <si>
    <t>[m] (x-length of upstream slope)</t>
  </si>
  <si>
    <t>[m] (x-length of downstream slope)</t>
  </si>
  <si>
    <t>L:</t>
  </si>
  <si>
    <t>[rad]</t>
  </si>
  <si>
    <t>[m^3/d/m]</t>
  </si>
  <si>
    <t>Flow Through an Earth Dam - Analytical Solution</t>
  </si>
  <si>
    <t>Brigham Young University - CE En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</si>
</sst>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Symbol"/>
      <family val="1"/>
      <charset val="2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165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152398</xdr:colOff>
      <xdr:row>2</xdr:row>
      <xdr:rowOff>142875</xdr:rowOff>
    </xdr:from>
    <xdr:to>
      <xdr:col>4</xdr:col>
      <xdr:colOff>276224</xdr:colOff>
      <xdr:row>6</xdr:row>
      <xdr:rowOff>104775</xdr:rowOff>
    </xdr:to>
    <xdr:sp macro="" textlink="">
      <xdr:nvSpPr>
        <xdr:cNvPr id="4" name="TextBox 3"/>
        <xdr:cNvSpPr txBox="1"/>
      </xdr:nvSpPr>
      <xdr:spPr>
        <a:xfrm>
          <a:off x="152398" y="695325"/>
          <a:ext cx="3314701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/>
            <a:t>Instructions:</a:t>
          </a:r>
          <a:r>
            <a:rPr lang="en-US" sz="1200" baseline="0"/>
            <a:t> </a:t>
          </a:r>
          <a:r>
            <a:rPr lang="en-US" sz="1200"/>
            <a:t>Enter</a:t>
          </a:r>
          <a:r>
            <a:rPr lang="en-US" sz="1200" baseline="0"/>
            <a:t> equations for the cells shown in yellow.  Note that the cells have been named.  Use the names in your equations.</a:t>
          </a:r>
          <a:endParaRPr lang="en-US" sz="1200"/>
        </a:p>
      </xdr:txBody>
    </xdr:sp>
    <xdr:clientData/>
  </xdr:twoCellAnchor>
  <xdr:twoCellAnchor>
    <xdr:from>
      <xdr:col>5</xdr:col>
      <xdr:colOff>523875</xdr:colOff>
      <xdr:row>22</xdr:row>
      <xdr:rowOff>38100</xdr:rowOff>
    </xdr:from>
    <xdr:to>
      <xdr:col>11</xdr:col>
      <xdr:colOff>495300</xdr:colOff>
      <xdr:row>23</xdr:row>
      <xdr:rowOff>159865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4391025" y="4400550"/>
          <a:ext cx="3886200" cy="3122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</xdr:spPr>
      <xdr:txBody>
        <a:bodyPr wrap="square" anchor="ctr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tabLst>
              <a:tab pos="5029200" algn="r"/>
            </a:tabLst>
          </a:pPr>
          <a:r>
            <a:rPr lang="en-US" sz="1400">
              <a:latin typeface="Arial" pitchFamily="34" charset="0"/>
              <a:cs typeface="Times New Roman" pitchFamily="18" charset="0"/>
            </a:rPr>
            <a:t>q = k L tan(</a:t>
          </a:r>
          <a:r>
            <a:rPr lang="en-US" sz="1400">
              <a:latin typeface="Symbol" pitchFamily="18" charset="2"/>
              <a:cs typeface="Times New Roman" pitchFamily="18" charset="0"/>
            </a:rPr>
            <a:t>a</a:t>
          </a:r>
          <a:r>
            <a:rPr lang="en-US" sz="1400">
              <a:latin typeface="Arial" pitchFamily="34" charset="0"/>
              <a:cs typeface="Times New Roman" pitchFamily="18" charset="0"/>
            </a:rPr>
            <a:t>) sin(</a:t>
          </a:r>
          <a:r>
            <a:rPr lang="en-US" sz="1400">
              <a:latin typeface="Symbol" pitchFamily="18" charset="2"/>
              <a:cs typeface="Times New Roman" pitchFamily="18" charset="0"/>
            </a:rPr>
            <a:t>a</a:t>
          </a:r>
          <a:r>
            <a:rPr lang="en-US" sz="1400">
              <a:latin typeface="Arial" pitchFamily="34" charset="0"/>
              <a:cs typeface="Times New Roman" pitchFamily="18" charset="0"/>
            </a:rPr>
            <a:t>)	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546100</xdr:colOff>
          <xdr:row>2</xdr:row>
          <xdr:rowOff>25400</xdr:rowOff>
        </xdr:from>
        <xdr:to>
          <xdr:col>12</xdr:col>
          <xdr:colOff>76200</xdr:colOff>
          <xdr:row>16</xdr:row>
          <xdr:rowOff>76200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508000</xdr:colOff>
          <xdr:row>17</xdr:row>
          <xdr:rowOff>177800</xdr:rowOff>
        </xdr:from>
        <xdr:to>
          <xdr:col>9</xdr:col>
          <xdr:colOff>254000</xdr:colOff>
          <xdr:row>20</xdr:row>
          <xdr:rowOff>165100</xdr:rowOff>
        </xdr:to>
        <xdr:sp macro="" textlink="">
          <xdr:nvSpPr>
            <xdr:cNvPr id="1352" name="Object 5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Visio_2003-2010_Drawing11.vsd"/><Relationship Id="rId4" Type="http://schemas.openxmlformats.org/officeDocument/2006/relationships/image" Target="../media/image1.emf"/><Relationship Id="rId5" Type="http://schemas.openxmlformats.org/officeDocument/2006/relationships/oleObject" Target="../embeddings/Microsoft_Equation2.bin"/><Relationship Id="rId6" Type="http://schemas.openxmlformats.org/officeDocument/2006/relationships/image" Target="../media/image2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C23"/>
  <sheetViews>
    <sheetView showGridLines="0" tabSelected="1" workbookViewId="0">
      <selection activeCell="C26" sqref="C26"/>
    </sheetView>
  </sheetViews>
  <sheetFormatPr baseColWidth="10" defaultColWidth="8.83203125" defaultRowHeight="14" x14ac:dyDescent="0"/>
  <cols>
    <col min="1" max="1" width="9.5" customWidth="1"/>
    <col min="2" max="2" width="12.6640625" customWidth="1"/>
    <col min="3" max="3" width="11.5" customWidth="1"/>
    <col min="4" max="4" width="14" customWidth="1"/>
    <col min="5" max="5" width="10.1640625" customWidth="1"/>
    <col min="6" max="6" width="10.6640625" customWidth="1"/>
    <col min="7" max="7" width="11.5" customWidth="1"/>
  </cols>
  <sheetData>
    <row r="1" spans="1:3" ht="28">
      <c r="A1" s="2" t="s">
        <v>21</v>
      </c>
    </row>
    <row r="2" spans="1:3">
      <c r="A2" s="1" t="s">
        <v>22</v>
      </c>
    </row>
    <row r="9" spans="1:3">
      <c r="A9" s="3" t="s">
        <v>4</v>
      </c>
      <c r="B9" s="4">
        <v>10</v>
      </c>
      <c r="C9" t="s">
        <v>9</v>
      </c>
    </row>
    <row r="10" spans="1:3">
      <c r="A10" s="3" t="s">
        <v>5</v>
      </c>
      <c r="B10" s="4">
        <v>3</v>
      </c>
      <c r="C10" t="s">
        <v>0</v>
      </c>
    </row>
    <row r="11" spans="1:3">
      <c r="A11" s="3" t="s">
        <v>6</v>
      </c>
      <c r="B11" s="4">
        <v>8</v>
      </c>
      <c r="C11" t="s">
        <v>0</v>
      </c>
    </row>
    <row r="12" spans="1:3">
      <c r="A12" s="3" t="s">
        <v>2</v>
      </c>
      <c r="B12" s="4">
        <v>0.02</v>
      </c>
      <c r="C12" t="s">
        <v>3</v>
      </c>
    </row>
    <row r="13" spans="1:3">
      <c r="A13" s="3" t="s">
        <v>8</v>
      </c>
      <c r="B13" s="4">
        <v>45</v>
      </c>
      <c r="C13" t="s">
        <v>10</v>
      </c>
    </row>
    <row r="14" spans="1:3">
      <c r="A14" s="3" t="s">
        <v>8</v>
      </c>
      <c r="B14" s="6">
        <f>RADIANS(B13)</f>
        <v>0.78539816339744828</v>
      </c>
      <c r="C14" t="s">
        <v>19</v>
      </c>
    </row>
    <row r="15" spans="1:3">
      <c r="A15" s="5" t="s">
        <v>7</v>
      </c>
      <c r="B15" s="4">
        <v>30</v>
      </c>
      <c r="C15" t="s">
        <v>11</v>
      </c>
    </row>
    <row r="16" spans="1:3">
      <c r="A16" s="5" t="s">
        <v>7</v>
      </c>
      <c r="B16" s="6">
        <f>RADIANS(B15)</f>
        <v>0.52359877559829882</v>
      </c>
      <c r="C16" t="s">
        <v>19</v>
      </c>
    </row>
    <row r="18" spans="1:3">
      <c r="A18" s="3" t="s">
        <v>12</v>
      </c>
      <c r="B18" s="7">
        <f>H/TAN(au)</f>
        <v>8.0000000000000018</v>
      </c>
      <c r="C18" t="s">
        <v>0</v>
      </c>
    </row>
    <row r="19" spans="1:3">
      <c r="A19" s="3" t="s">
        <v>14</v>
      </c>
      <c r="B19" s="7">
        <f>Ht/TAN(au)</f>
        <v>10.000000000000002</v>
      </c>
      <c r="C19" t="s">
        <v>16</v>
      </c>
    </row>
    <row r="20" spans="1:3">
      <c r="A20" s="3" t="s">
        <v>15</v>
      </c>
      <c r="B20" s="7">
        <f>Ht/TAN(a)</f>
        <v>17.320508075688775</v>
      </c>
      <c r="C20" t="s">
        <v>17</v>
      </c>
    </row>
    <row r="21" spans="1:3">
      <c r="A21" s="3" t="s">
        <v>13</v>
      </c>
      <c r="B21" s="7">
        <f>0.3*delta+(xu-delta)+W+xl</f>
        <v>24.720508075688777</v>
      </c>
      <c r="C21" t="s">
        <v>0</v>
      </c>
    </row>
    <row r="22" spans="1:3">
      <c r="A22" s="3" t="s">
        <v>18</v>
      </c>
      <c r="B22" s="7">
        <f>d/COS(a)-SQRT(d^2/COS(a)^2-H^2/SIN(a)^2)</f>
        <v>4.9057338192136335</v>
      </c>
      <c r="C22" t="s">
        <v>0</v>
      </c>
    </row>
    <row r="23" spans="1:3">
      <c r="A23" s="3" t="s">
        <v>1</v>
      </c>
      <c r="B23" s="6">
        <f>K*L*TAN(a)*SIN(a)</f>
        <v>2.8323267410956417E-2</v>
      </c>
      <c r="C23" t="s">
        <v>20</v>
      </c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Visio.Drawing.11" shapeId="1351" r:id="rId3">
          <objectPr defaultSize="0" autoPict="0" r:id="rId4">
            <anchor moveWithCells="1" sizeWithCells="1">
              <from>
                <xdr:col>4</xdr:col>
                <xdr:colOff>546100</xdr:colOff>
                <xdr:row>2</xdr:row>
                <xdr:rowOff>25400</xdr:rowOff>
              </from>
              <to>
                <xdr:col>12</xdr:col>
                <xdr:colOff>76200</xdr:colOff>
                <xdr:row>16</xdr:row>
                <xdr:rowOff>76200</xdr:rowOff>
              </to>
            </anchor>
          </objectPr>
        </oleObject>
      </mc:Choice>
      <mc:Fallback>
        <oleObject progId="Visio.Drawing.11" shapeId="1351" r:id="rId3"/>
      </mc:Fallback>
    </mc:AlternateContent>
    <mc:AlternateContent xmlns:mc="http://schemas.openxmlformats.org/markup-compatibility/2006">
      <mc:Choice Requires="x14">
        <oleObject progId="Equation.3" shapeId="1352" r:id="rId5">
          <objectPr defaultSize="0" autoPict="0" r:id="rId6">
            <anchor moveWithCells="1" sizeWithCells="1">
              <from>
                <xdr:col>5</xdr:col>
                <xdr:colOff>508000</xdr:colOff>
                <xdr:row>17</xdr:row>
                <xdr:rowOff>177800</xdr:rowOff>
              </from>
              <to>
                <xdr:col>9</xdr:col>
                <xdr:colOff>254000</xdr:colOff>
                <xdr:row>20</xdr:row>
                <xdr:rowOff>165100</xdr:rowOff>
              </to>
            </anchor>
          </objectPr>
        </oleObject>
      </mc:Choice>
      <mc:Fallback>
        <oleObject progId="Equation.3" shapeId="1352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2015-01-22T18:51:33Z</dcterms:modified>
</cp:coreProperties>
</file>