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homework/hw12 - inf slope/"/>
    </mc:Choice>
  </mc:AlternateContent>
  <xr:revisionPtr revIDLastSave="0" documentId="13_ncr:1_{C216EAC5-5E1A-8540-AD82-052A981502AB}" xr6:coauthVersionLast="47" xr6:coauthVersionMax="47" xr10:uidLastSave="{00000000-0000-0000-0000-000000000000}"/>
  <bookViews>
    <workbookView xWindow="24500" yWindow="500" windowWidth="32480" windowHeight="259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beta">Sheet1!$B$19</definedName>
    <definedName name="gam_w">Sheet1!$B$17</definedName>
    <definedName name="Gs">Sheet1!$B$18</definedName>
    <definedName name="_xlnm.Print_Area" localSheetId="0">Sheet1!$A$1:$W$70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80" i="1"/>
  <c r="B76" i="1"/>
  <c r="D75" i="1"/>
  <c r="C76" i="1"/>
  <c r="C77" i="1"/>
  <c r="B77" i="1"/>
  <c r="B78" i="1"/>
  <c r="B79" i="1"/>
  <c r="B81" i="1"/>
  <c r="B82" i="1"/>
  <c r="B75" i="1"/>
  <c r="D76" i="1" l="1"/>
  <c r="D77" i="1" s="1"/>
  <c r="D78" i="1" s="1"/>
  <c r="D79" i="1" s="1"/>
  <c r="D80" i="1" s="1"/>
  <c r="D81" i="1"/>
  <c r="D82" i="1" s="1"/>
  <c r="G45" i="1" l="1"/>
</calcChain>
</file>

<file path=xl/sharedStrings.xml><?xml version="1.0" encoding="utf-8"?>
<sst xmlns="http://schemas.openxmlformats.org/spreadsheetml/2006/main" count="32" uniqueCount="27">
  <si>
    <t>Depth</t>
  </si>
  <si>
    <t>Su (tsf)</t>
  </si>
  <si>
    <t>Beta</t>
  </si>
  <si>
    <t>FS</t>
  </si>
  <si>
    <t>Su (psf)</t>
  </si>
  <si>
    <t>w</t>
  </si>
  <si>
    <t>Gs</t>
  </si>
  <si>
    <t>Depth 1</t>
  </si>
  <si>
    <t>Depth 2</t>
  </si>
  <si>
    <t>Delta D</t>
  </si>
  <si>
    <t>Length</t>
  </si>
  <si>
    <t>Slope</t>
  </si>
  <si>
    <t>Radians</t>
  </si>
  <si>
    <t>Degrees</t>
  </si>
  <si>
    <t>(fathoms)</t>
  </si>
  <si>
    <t>(ft)</t>
  </si>
  <si>
    <t>Distance</t>
  </si>
  <si>
    <t>Total</t>
  </si>
  <si>
    <t>Site Location</t>
  </si>
  <si>
    <t>Min:</t>
  </si>
  <si>
    <t>CE 544 - Brigham Young University</t>
  </si>
  <si>
    <t>Homework - Infinite Slope Problem</t>
  </si>
  <si>
    <r>
      <t>g</t>
    </r>
    <r>
      <rPr>
        <b/>
        <sz val="10"/>
        <rFont val="Arial"/>
        <family val="2"/>
      </rPr>
      <t>' (ave)</t>
    </r>
  </si>
  <si>
    <r>
      <rPr>
        <b/>
        <sz val="10"/>
        <rFont val="Symbol"/>
        <charset val="2"/>
      </rPr>
      <t>g</t>
    </r>
    <r>
      <rPr>
        <b/>
        <sz val="10"/>
        <rFont val="Arial"/>
        <family val="2"/>
      </rPr>
      <t>'</t>
    </r>
  </si>
  <si>
    <t>gw</t>
  </si>
  <si>
    <r>
      <t>Part 1</t>
    </r>
    <r>
      <rPr>
        <sz val="10"/>
        <color theme="1"/>
        <rFont val="Arial"/>
        <family val="2"/>
      </rPr>
      <t xml:space="preserve"> - Use slope details below to calculate average slope angle</t>
    </r>
  </si>
  <si>
    <r>
      <t>Part 2</t>
    </r>
    <r>
      <rPr>
        <sz val="10"/>
        <color theme="1"/>
        <rFont val="Arial"/>
        <family val="2"/>
      </rPr>
      <t xml:space="preserve"> - Complete the table below to compute the factor of safety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</si>
</sst>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0"/>
      <name val="Arial"/>
    </font>
    <font>
      <sz val="8"/>
      <name val="Arial"/>
      <family val="2"/>
    </font>
    <font>
      <b/>
      <sz val="16"/>
      <name val="Arial"/>
      <family val="2"/>
    </font>
    <font>
      <i/>
      <sz val="10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Symbol"/>
      <charset val="2"/>
    </font>
    <font>
      <b/>
      <sz val="10"/>
      <name val="Arial"/>
      <family val="2"/>
      <charset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0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942958808365"/>
          <c:y val="3.2064128256513003E-2"/>
          <c:w val="0.82375787145994805"/>
          <c:h val="0.9478957915831659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Sheet1!$B$22:$B$64</c:f>
              <c:numCache>
                <c:formatCode>General</c:formatCode>
                <c:ptCount val="43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0.6</c:v>
                </c:pt>
                <c:pt idx="4">
                  <c:v>0.6</c:v>
                </c:pt>
                <c:pt idx="5">
                  <c:v>0.7</c:v>
                </c:pt>
                <c:pt idx="6">
                  <c:v>1</c:v>
                </c:pt>
                <c:pt idx="7">
                  <c:v>1</c:v>
                </c:pt>
                <c:pt idx="8">
                  <c:v>1.2</c:v>
                </c:pt>
                <c:pt idx="9">
                  <c:v>1.25</c:v>
                </c:pt>
                <c:pt idx="10">
                  <c:v>1.55</c:v>
                </c:pt>
                <c:pt idx="11">
                  <c:v>1.55</c:v>
                </c:pt>
                <c:pt idx="12">
                  <c:v>1</c:v>
                </c:pt>
                <c:pt idx="13">
                  <c:v>1.65</c:v>
                </c:pt>
                <c:pt idx="14">
                  <c:v>1.9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2.85</c:v>
                </c:pt>
                <c:pt idx="19">
                  <c:v>3.25</c:v>
                </c:pt>
                <c:pt idx="20">
                  <c:v>3.75</c:v>
                </c:pt>
                <c:pt idx="21">
                  <c:v>3.75</c:v>
                </c:pt>
              </c:numCache>
            </c:numRef>
          </c:xVal>
          <c:yVal>
            <c:numRef>
              <c:f>Sheet1!$A$22:$A$64</c:f>
              <c:numCache>
                <c:formatCode>General</c:formatCode>
                <c:ptCount val="43"/>
                <c:pt idx="0">
                  <c:v>5</c:v>
                </c:pt>
                <c:pt idx="1">
                  <c:v>10</c:v>
                </c:pt>
                <c:pt idx="2">
                  <c:v>18</c:v>
                </c:pt>
                <c:pt idx="3">
                  <c:v>25</c:v>
                </c:pt>
                <c:pt idx="4">
                  <c:v>35</c:v>
                </c:pt>
                <c:pt idx="5">
                  <c:v>43</c:v>
                </c:pt>
                <c:pt idx="6">
                  <c:v>55</c:v>
                </c:pt>
                <c:pt idx="7">
                  <c:v>68</c:v>
                </c:pt>
                <c:pt idx="8">
                  <c:v>78</c:v>
                </c:pt>
                <c:pt idx="9">
                  <c:v>89</c:v>
                </c:pt>
                <c:pt idx="10">
                  <c:v>94</c:v>
                </c:pt>
                <c:pt idx="11">
                  <c:v>102</c:v>
                </c:pt>
                <c:pt idx="12">
                  <c:v>110</c:v>
                </c:pt>
                <c:pt idx="13">
                  <c:v>120</c:v>
                </c:pt>
                <c:pt idx="14">
                  <c:v>138</c:v>
                </c:pt>
                <c:pt idx="15">
                  <c:v>160</c:v>
                </c:pt>
                <c:pt idx="16">
                  <c:v>192</c:v>
                </c:pt>
                <c:pt idx="17">
                  <c:v>200</c:v>
                </c:pt>
                <c:pt idx="18">
                  <c:v>218</c:v>
                </c:pt>
                <c:pt idx="19">
                  <c:v>243</c:v>
                </c:pt>
                <c:pt idx="20">
                  <c:v>280</c:v>
                </c:pt>
                <c:pt idx="21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7-4A56-8825-A4FBBB0EB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757344"/>
        <c:axId val="-2060633984"/>
      </c:scatterChart>
      <c:valAx>
        <c:axId val="-2060757344"/>
        <c:scaling>
          <c:orientation val="minMax"/>
          <c:max val="4"/>
          <c:min val="0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633984"/>
        <c:crosses val="autoZero"/>
        <c:crossBetween val="midCat"/>
        <c:majorUnit val="1"/>
      </c:valAx>
      <c:valAx>
        <c:axId val="-2060633984"/>
        <c:scaling>
          <c:orientation val="maxMin"/>
          <c:max val="35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757344"/>
        <c:crosses val="autoZero"/>
        <c:crossBetween val="midCat"/>
        <c:maj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7129186602899"/>
          <c:y val="2.9087276030864102E-2"/>
          <c:w val="0.77990430622009599"/>
          <c:h val="0.95085302335376398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Sheet1!$D$22:$D$64</c:f>
              <c:numCache>
                <c:formatCode>General</c:formatCode>
                <c:ptCount val="43"/>
                <c:pt idx="0">
                  <c:v>58</c:v>
                </c:pt>
                <c:pt idx="1">
                  <c:v>53</c:v>
                </c:pt>
                <c:pt idx="2">
                  <c:v>57</c:v>
                </c:pt>
                <c:pt idx="3">
                  <c:v>51</c:v>
                </c:pt>
                <c:pt idx="4">
                  <c:v>47</c:v>
                </c:pt>
                <c:pt idx="5">
                  <c:v>52</c:v>
                </c:pt>
                <c:pt idx="6">
                  <c:v>49</c:v>
                </c:pt>
                <c:pt idx="7">
                  <c:v>45</c:v>
                </c:pt>
                <c:pt idx="8">
                  <c:v>49</c:v>
                </c:pt>
                <c:pt idx="9">
                  <c:v>44</c:v>
                </c:pt>
                <c:pt idx="10">
                  <c:v>46</c:v>
                </c:pt>
                <c:pt idx="11">
                  <c:v>39</c:v>
                </c:pt>
                <c:pt idx="12">
                  <c:v>41</c:v>
                </c:pt>
                <c:pt idx="13">
                  <c:v>44</c:v>
                </c:pt>
                <c:pt idx="14">
                  <c:v>36</c:v>
                </c:pt>
                <c:pt idx="15">
                  <c:v>38</c:v>
                </c:pt>
                <c:pt idx="16">
                  <c:v>33</c:v>
                </c:pt>
                <c:pt idx="17">
                  <c:v>33</c:v>
                </c:pt>
                <c:pt idx="18">
                  <c:v>35</c:v>
                </c:pt>
                <c:pt idx="19">
                  <c:v>32</c:v>
                </c:pt>
                <c:pt idx="20">
                  <c:v>32</c:v>
                </c:pt>
                <c:pt idx="21">
                  <c:v>28</c:v>
                </c:pt>
              </c:numCache>
            </c:numRef>
          </c:xVal>
          <c:yVal>
            <c:numRef>
              <c:f>Sheet1!$A$22:$A$64</c:f>
              <c:numCache>
                <c:formatCode>General</c:formatCode>
                <c:ptCount val="43"/>
                <c:pt idx="0">
                  <c:v>5</c:v>
                </c:pt>
                <c:pt idx="1">
                  <c:v>10</c:v>
                </c:pt>
                <c:pt idx="2">
                  <c:v>18</c:v>
                </c:pt>
                <c:pt idx="3">
                  <c:v>25</c:v>
                </c:pt>
                <c:pt idx="4">
                  <c:v>35</c:v>
                </c:pt>
                <c:pt idx="5">
                  <c:v>43</c:v>
                </c:pt>
                <c:pt idx="6">
                  <c:v>55</c:v>
                </c:pt>
                <c:pt idx="7">
                  <c:v>68</c:v>
                </c:pt>
                <c:pt idx="8">
                  <c:v>78</c:v>
                </c:pt>
                <c:pt idx="9">
                  <c:v>89</c:v>
                </c:pt>
                <c:pt idx="10">
                  <c:v>94</c:v>
                </c:pt>
                <c:pt idx="11">
                  <c:v>102</c:v>
                </c:pt>
                <c:pt idx="12">
                  <c:v>110</c:v>
                </c:pt>
                <c:pt idx="13">
                  <c:v>120</c:v>
                </c:pt>
                <c:pt idx="14">
                  <c:v>138</c:v>
                </c:pt>
                <c:pt idx="15">
                  <c:v>160</c:v>
                </c:pt>
                <c:pt idx="16">
                  <c:v>192</c:v>
                </c:pt>
                <c:pt idx="17">
                  <c:v>200</c:v>
                </c:pt>
                <c:pt idx="18">
                  <c:v>218</c:v>
                </c:pt>
                <c:pt idx="19">
                  <c:v>243</c:v>
                </c:pt>
                <c:pt idx="20">
                  <c:v>280</c:v>
                </c:pt>
                <c:pt idx="21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4-4077-B63A-73183388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632000"/>
        <c:axId val="-2060931808"/>
      </c:scatterChart>
      <c:valAx>
        <c:axId val="-2060632000"/>
        <c:scaling>
          <c:orientation val="minMax"/>
          <c:max val="60"/>
          <c:min val="0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931808"/>
        <c:crosses val="autoZero"/>
        <c:crossBetween val="midCat"/>
        <c:majorUnit val="20"/>
      </c:valAx>
      <c:valAx>
        <c:axId val="-2060931808"/>
        <c:scaling>
          <c:orientation val="maxMin"/>
          <c:max val="35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632000"/>
        <c:crosses val="autoZero"/>
        <c:crossBetween val="midCat"/>
        <c:maj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88598665124"/>
          <c:y val="4.5499549389865203E-2"/>
          <c:w val="0.82725257387796003"/>
          <c:h val="0.9297734005755059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Sheet1!$G$22:$G$64</c:f>
              <c:numCache>
                <c:formatCode>0.00</c:formatCode>
                <c:ptCount val="43"/>
                <c:pt idx="23">
                  <c:v>0</c:v>
                </c:pt>
              </c:numCache>
            </c:numRef>
          </c:xVal>
          <c:yVal>
            <c:numRef>
              <c:f>Sheet1!$A$22:$A$64</c:f>
              <c:numCache>
                <c:formatCode>General</c:formatCode>
                <c:ptCount val="43"/>
                <c:pt idx="0">
                  <c:v>5</c:v>
                </c:pt>
                <c:pt idx="1">
                  <c:v>10</c:v>
                </c:pt>
                <c:pt idx="2">
                  <c:v>18</c:v>
                </c:pt>
                <c:pt idx="3">
                  <c:v>25</c:v>
                </c:pt>
                <c:pt idx="4">
                  <c:v>35</c:v>
                </c:pt>
                <c:pt idx="5">
                  <c:v>43</c:v>
                </c:pt>
                <c:pt idx="6">
                  <c:v>55</c:v>
                </c:pt>
                <c:pt idx="7">
                  <c:v>68</c:v>
                </c:pt>
                <c:pt idx="8">
                  <c:v>78</c:v>
                </c:pt>
                <c:pt idx="9">
                  <c:v>89</c:v>
                </c:pt>
                <c:pt idx="10">
                  <c:v>94</c:v>
                </c:pt>
                <c:pt idx="11">
                  <c:v>102</c:v>
                </c:pt>
                <c:pt idx="12">
                  <c:v>110</c:v>
                </c:pt>
                <c:pt idx="13">
                  <c:v>120</c:v>
                </c:pt>
                <c:pt idx="14">
                  <c:v>138</c:v>
                </c:pt>
                <c:pt idx="15">
                  <c:v>160</c:v>
                </c:pt>
                <c:pt idx="16">
                  <c:v>192</c:v>
                </c:pt>
                <c:pt idx="17">
                  <c:v>200</c:v>
                </c:pt>
                <c:pt idx="18">
                  <c:v>218</c:v>
                </c:pt>
                <c:pt idx="19">
                  <c:v>243</c:v>
                </c:pt>
                <c:pt idx="20">
                  <c:v>280</c:v>
                </c:pt>
                <c:pt idx="21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3-4063-8A74-877F5541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426784"/>
        <c:axId val="-2060611088"/>
      </c:scatterChart>
      <c:valAx>
        <c:axId val="-2061426784"/>
        <c:scaling>
          <c:orientation val="minMax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611088"/>
        <c:crosses val="autoZero"/>
        <c:crossBetween val="midCat"/>
      </c:valAx>
      <c:valAx>
        <c:axId val="-2060611088"/>
        <c:scaling>
          <c:orientation val="maxMin"/>
          <c:max val="35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426784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634849230612"/>
          <c:y val="0.12987012987013"/>
          <c:w val="0.77510192155716895"/>
          <c:h val="0.8237476808905379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Sheet1!$D$75:$D$82</c:f>
              <c:numCache>
                <c:formatCode>General</c:formatCode>
                <c:ptCount val="8"/>
                <c:pt idx="0">
                  <c:v>0</c:v>
                </c:pt>
                <c:pt idx="1">
                  <c:v>2100</c:v>
                </c:pt>
                <c:pt idx="2">
                  <c:v>3300</c:v>
                </c:pt>
                <c:pt idx="3">
                  <c:v>4700</c:v>
                </c:pt>
                <c:pt idx="4">
                  <c:v>6400</c:v>
                </c:pt>
                <c:pt idx="5">
                  <c:v>8000</c:v>
                </c:pt>
                <c:pt idx="6">
                  <c:v>9700</c:v>
                </c:pt>
                <c:pt idx="7">
                  <c:v>11200</c:v>
                </c:pt>
              </c:numCache>
            </c:numRef>
          </c:xVal>
          <c:yVal>
            <c:numRef>
              <c:f>Sheet1!$B$75:$B$82</c:f>
              <c:numCache>
                <c:formatCode>General</c:formatCode>
                <c:ptCount val="8"/>
                <c:pt idx="0">
                  <c:v>240</c:v>
                </c:pt>
                <c:pt idx="1">
                  <c:v>300</c:v>
                </c:pt>
                <c:pt idx="2">
                  <c:v>570</c:v>
                </c:pt>
                <c:pt idx="3">
                  <c:v>840</c:v>
                </c:pt>
                <c:pt idx="4">
                  <c:v>1110</c:v>
                </c:pt>
                <c:pt idx="5">
                  <c:v>1380</c:v>
                </c:pt>
                <c:pt idx="6">
                  <c:v>1440</c:v>
                </c:pt>
                <c:pt idx="7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6-47EA-A303-C296D9D5AA7E}"/>
            </c:ext>
          </c:extLst>
        </c:ser>
        <c:ser>
          <c:idx val="1"/>
          <c:order val="1"/>
          <c:tx>
            <c:strRef>
              <c:f>Sheet1!$A$85</c:f>
              <c:strCache>
                <c:ptCount val="1"/>
                <c:pt idx="0">
                  <c:v>Site Location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Sheet1!$A$86</c:f>
              <c:numCache>
                <c:formatCode>General</c:formatCode>
                <c:ptCount val="1"/>
                <c:pt idx="0">
                  <c:v>4300</c:v>
                </c:pt>
              </c:numCache>
            </c:numRef>
          </c:xVal>
          <c:yVal>
            <c:numRef>
              <c:f>Sheet1!$B$86</c:f>
              <c:numCache>
                <c:formatCode>General</c:formatCode>
                <c:ptCount val="1"/>
                <c:pt idx="0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6-47EA-A303-C296D9D5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818448"/>
        <c:axId val="-2029823776"/>
      </c:scatterChart>
      <c:valAx>
        <c:axId val="-202981844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(ft)</a:t>
                </a:r>
              </a:p>
            </c:rich>
          </c:tx>
          <c:layout>
            <c:manualLayout>
              <c:xMode val="edge"/>
              <c:yMode val="edge"/>
              <c:x val="0.467872329211861"/>
              <c:y val="2.9684601113172501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823776"/>
        <c:crosses val="autoZero"/>
        <c:crossBetween val="midCat"/>
      </c:valAx>
      <c:valAx>
        <c:axId val="-20298237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Depth (ft)</a:t>
                </a:r>
              </a:p>
            </c:rich>
          </c:tx>
          <c:layout>
            <c:manualLayout>
              <c:xMode val="edge"/>
              <c:yMode val="edge"/>
              <c:x val="3.2128514056224897E-2"/>
              <c:y val="0.48608534322820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818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9</xdr:row>
      <xdr:rowOff>92075</xdr:rowOff>
    </xdr:from>
    <xdr:to>
      <xdr:col>19</xdr:col>
      <xdr:colOff>542925</xdr:colOff>
      <xdr:row>68</xdr:row>
      <xdr:rowOff>92075</xdr:rowOff>
    </xdr:to>
    <xdr:pic>
      <xdr:nvPicPr>
        <xdr:cNvPr id="1050" name="Picture 3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38800" y="1590675"/>
          <a:ext cx="7604125" cy="9740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117475</xdr:colOff>
      <xdr:row>10</xdr:row>
      <xdr:rowOff>53975</xdr:rowOff>
    </xdr:from>
    <xdr:to>
      <xdr:col>16</xdr:col>
      <xdr:colOff>165100</xdr:colOff>
      <xdr:row>69</xdr:row>
      <xdr:rowOff>6350</xdr:rowOff>
    </xdr:to>
    <xdr:graphicFrame macro="">
      <xdr:nvGraphicFramePr>
        <xdr:cNvPr id="1051" name="Chart 2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250825</xdr:colOff>
      <xdr:row>10</xdr:row>
      <xdr:rowOff>44450</xdr:rowOff>
    </xdr:from>
    <xdr:to>
      <xdr:col>19</xdr:col>
      <xdr:colOff>476250</xdr:colOff>
      <xdr:row>68</xdr:row>
      <xdr:rowOff>152400</xdr:rowOff>
    </xdr:to>
    <xdr:graphicFrame macro="">
      <xdr:nvGraphicFramePr>
        <xdr:cNvPr id="1052" name="Chart 5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50800</xdr:colOff>
      <xdr:row>9</xdr:row>
      <xdr:rowOff>101600</xdr:rowOff>
    </xdr:from>
    <xdr:to>
      <xdr:col>26</xdr:col>
      <xdr:colOff>307975</xdr:colOff>
      <xdr:row>69</xdr:row>
      <xdr:rowOff>15875</xdr:rowOff>
    </xdr:to>
    <xdr:graphicFrame macro="">
      <xdr:nvGraphicFramePr>
        <xdr:cNvPr id="1053" name="Chart 7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352425</xdr:colOff>
      <xdr:row>71</xdr:row>
      <xdr:rowOff>152400</xdr:rowOff>
    </xdr:from>
    <xdr:to>
      <xdr:col>13</xdr:col>
      <xdr:colOff>219075</xdr:colOff>
      <xdr:row>103</xdr:row>
      <xdr:rowOff>85725</xdr:rowOff>
    </xdr:to>
    <xdr:graphicFrame macro="">
      <xdr:nvGraphicFramePr>
        <xdr:cNvPr id="1054" name="Chart 8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520700</xdr:colOff>
      <xdr:row>7</xdr:row>
      <xdr:rowOff>127000</xdr:rowOff>
    </xdr:from>
    <xdr:to>
      <xdr:col>15</xdr:col>
      <xdr:colOff>571500</xdr:colOff>
      <xdr:row>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509000" y="1206500"/>
          <a:ext cx="2070100" cy="33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/>
            <a:t>Shear Strength (TSF)</a:t>
          </a:r>
        </a:p>
      </xdr:txBody>
    </xdr:sp>
    <xdr:clientData/>
  </xdr:twoCellAnchor>
  <xdr:twoCellAnchor>
    <xdr:from>
      <xdr:col>16</xdr:col>
      <xdr:colOff>292100</xdr:colOff>
      <xdr:row>7</xdr:row>
      <xdr:rowOff>101600</xdr:rowOff>
    </xdr:from>
    <xdr:to>
      <xdr:col>19</xdr:col>
      <xdr:colOff>342900</xdr:colOff>
      <xdr:row>9</xdr:row>
      <xdr:rowOff>12700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0972800" y="1181100"/>
          <a:ext cx="2070100" cy="33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/>
            <a:t>Moisture</a:t>
          </a:r>
          <a:r>
            <a:rPr lang="en-US" sz="1600" b="1" baseline="0"/>
            <a:t> Content (%)</a:t>
          </a:r>
          <a:endParaRPr lang="en-US" sz="1600" b="1"/>
        </a:p>
      </xdr:txBody>
    </xdr:sp>
    <xdr:clientData/>
  </xdr:twoCellAnchor>
  <xdr:twoCellAnchor>
    <xdr:from>
      <xdr:col>21</xdr:col>
      <xdr:colOff>88900</xdr:colOff>
      <xdr:row>7</xdr:row>
      <xdr:rowOff>88900</xdr:rowOff>
    </xdr:from>
    <xdr:to>
      <xdr:col>24</xdr:col>
      <xdr:colOff>139700</xdr:colOff>
      <xdr:row>9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4135100" y="1168400"/>
          <a:ext cx="2070100" cy="33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/>
            <a:t>Factor</a:t>
          </a:r>
          <a:r>
            <a:rPr lang="en-US" sz="1600" b="1" baseline="0"/>
            <a:t> of </a:t>
          </a:r>
          <a:r>
            <a:rPr lang="en-US" sz="1600" b="1"/>
            <a:t>Safety</a:t>
          </a:r>
        </a:p>
      </xdr:txBody>
    </xdr:sp>
    <xdr:clientData/>
  </xdr:twoCellAnchor>
  <xdr:twoCellAnchor>
    <xdr:from>
      <xdr:col>4</xdr:col>
      <xdr:colOff>82550</xdr:colOff>
      <xdr:row>4</xdr:row>
      <xdr:rowOff>111125</xdr:rowOff>
    </xdr:from>
    <xdr:to>
      <xdr:col>8</xdr:col>
      <xdr:colOff>233410</xdr:colOff>
      <xdr:row>8</xdr:row>
      <xdr:rowOff>82858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2686050" y="695325"/>
              <a:ext cx="2843260" cy="721033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i="1">
                            <a:latin typeface="Cambria Math" panose="02040503050406030204" pitchFamily="18" charset="0"/>
                          </a:rPr>
                          <m:t>𝑠𝑎𝑡</m:t>
                        </m:r>
                      </m:sub>
                    </m:sSub>
                    <m:r>
                      <a:rPr lang="en-US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𝜔</m:t>
                            </m:r>
                          </m:num>
                          <m:den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𝜔</m:t>
                            </m:r>
                            <m:sSub>
                              <m:sSub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den>
                        </m:f>
                      </m:e>
                    </m:d>
                    <m:sSub>
                      <m:sSub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en-US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sSub>
                      <m:sSub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2686050" y="695325"/>
              <a:ext cx="2843260" cy="721033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𝛾_𝑠𝑎𝑡=((1+𝜔)/(1+𝜔𝐺_𝑠 )) 𝐺_𝑠 𝛾_𝑤</a:t>
              </a:r>
              <a:endParaRPr lang="en-US"/>
            </a:p>
          </xdr:txBody>
        </xdr:sp>
      </mc:Fallback>
    </mc:AlternateContent>
    <xdr:clientData/>
  </xdr:twoCellAnchor>
  <xdr:twoCellAnchor>
    <xdr:from>
      <xdr:col>4</xdr:col>
      <xdr:colOff>101600</xdr:colOff>
      <xdr:row>9</xdr:row>
      <xdr:rowOff>130175</xdr:rowOff>
    </xdr:from>
    <xdr:to>
      <xdr:col>8</xdr:col>
      <xdr:colOff>25154</xdr:colOff>
      <xdr:row>13</xdr:row>
      <xdr:rowOff>149705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>
            <a:xfrm>
              <a:off x="2705100" y="1628775"/>
              <a:ext cx="2615954" cy="67993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i="1">
                        <a:latin typeface="Cambria Math" panose="02040503050406030204" pitchFamily="18" charset="0"/>
                      </a:rPr>
                      <m:t>𝐹𝑆</m:t>
                    </m:r>
                    <m:r>
                      <a:rPr lang="en-US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en-US" i="1">
                            <a:latin typeface="Cambria Math" panose="02040503050406030204" pitchFamily="18" charset="0"/>
                          </a:rPr>
                          <m:t>𝛾</m:t>
                        </m:r>
                        <m:r>
                          <a:rPr lang="en-US" i="0">
                            <a:latin typeface="Cambria Math" panose="02040503050406030204" pitchFamily="18" charset="0"/>
                          </a:rPr>
                          <m:t>′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𝑧</m:t>
                        </m:r>
                      </m:den>
                    </m:f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b="0" i="0">
                            <a:latin typeface="Cambria Math" panose="02040503050406030204" pitchFamily="18" charset="0"/>
                          </a:rPr>
                          <m:t>sin</m:t>
                        </m:r>
                        <m:d>
                          <m:dPr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>
            <a:xfrm>
              <a:off x="2705100" y="1628775"/>
              <a:ext cx="2615954" cy="67993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𝐹𝑆=𝑐/𝛾′𝑧 </a:t>
              </a:r>
              <a:r>
                <a:rPr lang="en-US" b="0" i="0">
                  <a:latin typeface="Cambria Math" panose="02040503050406030204" pitchFamily="18" charset="0"/>
                </a:rPr>
                <a:t> 2/sin(</a:t>
              </a:r>
              <a:r>
                <a:rPr lang="en-US" i="0">
                  <a:latin typeface="Cambria Math" panose="02040503050406030204" pitchFamily="18" charset="0"/>
                </a:rPr>
                <a:t>2𝛽) </a:t>
              </a:r>
              <a:endParaRPr lang="en-US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86"/>
  <sheetViews>
    <sheetView showGridLines="0" tabSelected="1" zoomScale="113" zoomScaleNormal="113" workbookViewId="0">
      <selection activeCell="D50" sqref="D50"/>
    </sheetView>
  </sheetViews>
  <sheetFormatPr baseColWidth="10" defaultColWidth="8.83203125" defaultRowHeight="13" x14ac:dyDescent="0.15"/>
  <cols>
    <col min="4" max="4" width="7.6640625" customWidth="1"/>
  </cols>
  <sheetData>
    <row r="1" spans="1:22" ht="20" x14ac:dyDescent="0.2">
      <c r="A1" s="4" t="s">
        <v>21</v>
      </c>
    </row>
    <row r="2" spans="1:22" x14ac:dyDescent="0.15">
      <c r="A2" s="5" t="s">
        <v>20</v>
      </c>
    </row>
    <row r="4" spans="1:22" x14ac:dyDescent="0.15">
      <c r="A4" s="18" t="s">
        <v>25</v>
      </c>
    </row>
    <row r="6" spans="1:22" x14ac:dyDescent="0.15">
      <c r="A6" t="s">
        <v>7</v>
      </c>
      <c r="B6" s="14"/>
    </row>
    <row r="7" spans="1:22" x14ac:dyDescent="0.15">
      <c r="A7" t="s">
        <v>8</v>
      </c>
      <c r="B7" s="14"/>
    </row>
    <row r="8" spans="1:22" ht="16" customHeight="1" x14ac:dyDescent="0.2">
      <c r="A8" t="s">
        <v>9</v>
      </c>
      <c r="B8" s="14"/>
      <c r="M8" s="19"/>
      <c r="N8" s="19"/>
      <c r="O8" s="19"/>
      <c r="P8" s="6"/>
      <c r="Q8" s="19"/>
      <c r="R8" s="19"/>
      <c r="S8" s="19"/>
      <c r="T8" s="6"/>
      <c r="U8" s="19"/>
      <c r="V8" s="19"/>
    </row>
    <row r="9" spans="1:22" x14ac:dyDescent="0.15">
      <c r="B9" s="1"/>
    </row>
    <row r="10" spans="1:22" x14ac:dyDescent="0.15">
      <c r="A10" t="s">
        <v>10</v>
      </c>
      <c r="B10" s="7">
        <v>5900</v>
      </c>
    </row>
    <row r="11" spans="1:22" x14ac:dyDescent="0.15">
      <c r="B11" s="1"/>
    </row>
    <row r="12" spans="1:22" x14ac:dyDescent="0.15">
      <c r="A12" t="s">
        <v>11</v>
      </c>
      <c r="B12" s="17"/>
      <c r="C12" t="s">
        <v>12</v>
      </c>
    </row>
    <row r="13" spans="1:22" x14ac:dyDescent="0.15">
      <c r="B13" s="17"/>
      <c r="C13" t="s">
        <v>13</v>
      </c>
    </row>
    <row r="14" spans="1:22" x14ac:dyDescent="0.15">
      <c r="B14" s="1"/>
    </row>
    <row r="15" spans="1:22" x14ac:dyDescent="0.15">
      <c r="A15" s="18" t="s">
        <v>26</v>
      </c>
      <c r="B15" s="1"/>
    </row>
    <row r="17" spans="1:7" x14ac:dyDescent="0.15">
      <c r="A17" s="13" t="s">
        <v>24</v>
      </c>
      <c r="B17" s="1">
        <v>62.4</v>
      </c>
    </row>
    <row r="18" spans="1:7" x14ac:dyDescent="0.15">
      <c r="A18" t="s">
        <v>6</v>
      </c>
      <c r="B18" s="1">
        <v>2.7</v>
      </c>
    </row>
    <row r="19" spans="1:7" x14ac:dyDescent="0.15">
      <c r="A19" t="s">
        <v>2</v>
      </c>
      <c r="B19" s="7">
        <f>B13</f>
        <v>0</v>
      </c>
      <c r="C19" t="s">
        <v>13</v>
      </c>
    </row>
    <row r="21" spans="1:7" x14ac:dyDescent="0.15">
      <c r="A21" s="9" t="s">
        <v>0</v>
      </c>
      <c r="B21" s="9" t="s">
        <v>1</v>
      </c>
      <c r="C21" s="9" t="s">
        <v>4</v>
      </c>
      <c r="D21" s="9" t="s">
        <v>5</v>
      </c>
      <c r="E21" s="12" t="s">
        <v>23</v>
      </c>
      <c r="F21" s="11" t="s">
        <v>22</v>
      </c>
      <c r="G21" s="9" t="s">
        <v>3</v>
      </c>
    </row>
    <row r="22" spans="1:7" x14ac:dyDescent="0.15">
      <c r="A22" s="1">
        <v>5</v>
      </c>
      <c r="B22" s="1">
        <v>0.2</v>
      </c>
      <c r="C22" s="14"/>
      <c r="D22" s="1">
        <v>58</v>
      </c>
      <c r="E22" s="15"/>
      <c r="F22" s="15"/>
      <c r="G22" s="16"/>
    </row>
    <row r="23" spans="1:7" x14ac:dyDescent="0.15">
      <c r="A23" s="1">
        <v>10</v>
      </c>
      <c r="B23" s="1">
        <v>0.3</v>
      </c>
      <c r="C23" s="14"/>
      <c r="D23" s="1">
        <v>53</v>
      </c>
      <c r="E23" s="15"/>
      <c r="F23" s="15"/>
      <c r="G23" s="16"/>
    </row>
    <row r="24" spans="1:7" x14ac:dyDescent="0.15">
      <c r="A24" s="1">
        <v>18</v>
      </c>
      <c r="B24" s="1">
        <v>0.3</v>
      </c>
      <c r="C24" s="14"/>
      <c r="D24" s="1">
        <v>57</v>
      </c>
      <c r="E24" s="15"/>
      <c r="F24" s="15"/>
      <c r="G24" s="16"/>
    </row>
    <row r="25" spans="1:7" x14ac:dyDescent="0.15">
      <c r="A25" s="1">
        <v>25</v>
      </c>
      <c r="B25" s="1">
        <v>0.6</v>
      </c>
      <c r="C25" s="14"/>
      <c r="D25" s="1">
        <v>51</v>
      </c>
      <c r="E25" s="15"/>
      <c r="F25" s="15"/>
      <c r="G25" s="16"/>
    </row>
    <row r="26" spans="1:7" x14ac:dyDescent="0.15">
      <c r="A26" s="1">
        <v>35</v>
      </c>
      <c r="B26" s="1">
        <v>0.6</v>
      </c>
      <c r="C26" s="14"/>
      <c r="D26" s="1">
        <v>47</v>
      </c>
      <c r="E26" s="15"/>
      <c r="F26" s="15"/>
      <c r="G26" s="16"/>
    </row>
    <row r="27" spans="1:7" x14ac:dyDescent="0.15">
      <c r="A27" s="1">
        <v>43</v>
      </c>
      <c r="B27" s="1">
        <v>0.7</v>
      </c>
      <c r="C27" s="14"/>
      <c r="D27" s="1">
        <v>52</v>
      </c>
      <c r="E27" s="15"/>
      <c r="F27" s="15"/>
      <c r="G27" s="16"/>
    </row>
    <row r="28" spans="1:7" x14ac:dyDescent="0.15">
      <c r="A28" s="1">
        <v>55</v>
      </c>
      <c r="B28" s="1">
        <v>1</v>
      </c>
      <c r="C28" s="14"/>
      <c r="D28" s="1">
        <v>49</v>
      </c>
      <c r="E28" s="15"/>
      <c r="F28" s="15"/>
      <c r="G28" s="16"/>
    </row>
    <row r="29" spans="1:7" x14ac:dyDescent="0.15">
      <c r="A29" s="1">
        <v>68</v>
      </c>
      <c r="B29" s="1">
        <v>1</v>
      </c>
      <c r="C29" s="14"/>
      <c r="D29" s="1">
        <v>45</v>
      </c>
      <c r="E29" s="15"/>
      <c r="F29" s="15"/>
      <c r="G29" s="16"/>
    </row>
    <row r="30" spans="1:7" x14ac:dyDescent="0.15">
      <c r="A30" s="1">
        <v>78</v>
      </c>
      <c r="B30" s="1">
        <v>1.2</v>
      </c>
      <c r="C30" s="14"/>
      <c r="D30" s="1">
        <v>49</v>
      </c>
      <c r="E30" s="15"/>
      <c r="F30" s="15"/>
      <c r="G30" s="16"/>
    </row>
    <row r="31" spans="1:7" x14ac:dyDescent="0.15">
      <c r="A31" s="1">
        <v>89</v>
      </c>
      <c r="B31" s="1">
        <v>1.25</v>
      </c>
      <c r="C31" s="14"/>
      <c r="D31" s="1">
        <v>44</v>
      </c>
      <c r="E31" s="15"/>
      <c r="F31" s="15"/>
      <c r="G31" s="16"/>
    </row>
    <row r="32" spans="1:7" x14ac:dyDescent="0.15">
      <c r="A32" s="1">
        <v>94</v>
      </c>
      <c r="B32" s="1">
        <v>1.55</v>
      </c>
      <c r="C32" s="14"/>
      <c r="D32" s="1">
        <v>46</v>
      </c>
      <c r="E32" s="15"/>
      <c r="F32" s="15"/>
      <c r="G32" s="16"/>
    </row>
    <row r="33" spans="1:7" x14ac:dyDescent="0.15">
      <c r="A33" s="1">
        <v>102</v>
      </c>
      <c r="B33" s="1">
        <v>1.55</v>
      </c>
      <c r="C33" s="14"/>
      <c r="D33" s="1">
        <v>39</v>
      </c>
      <c r="E33" s="15"/>
      <c r="F33" s="15"/>
      <c r="G33" s="16"/>
    </row>
    <row r="34" spans="1:7" x14ac:dyDescent="0.15">
      <c r="A34" s="1">
        <v>110</v>
      </c>
      <c r="B34" s="1">
        <v>1</v>
      </c>
      <c r="C34" s="14"/>
      <c r="D34" s="1">
        <v>41</v>
      </c>
      <c r="E34" s="15"/>
      <c r="F34" s="15"/>
      <c r="G34" s="16"/>
    </row>
    <row r="35" spans="1:7" x14ac:dyDescent="0.15">
      <c r="A35" s="1">
        <v>120</v>
      </c>
      <c r="B35" s="1">
        <v>1.65</v>
      </c>
      <c r="C35" s="14"/>
      <c r="D35" s="1">
        <v>44</v>
      </c>
      <c r="E35" s="15"/>
      <c r="F35" s="15"/>
      <c r="G35" s="16"/>
    </row>
    <row r="36" spans="1:7" x14ac:dyDescent="0.15">
      <c r="A36" s="1">
        <v>138</v>
      </c>
      <c r="B36" s="1">
        <v>1.9</v>
      </c>
      <c r="C36" s="14"/>
      <c r="D36" s="1">
        <v>36</v>
      </c>
      <c r="E36" s="15"/>
      <c r="F36" s="15"/>
      <c r="G36" s="16"/>
    </row>
    <row r="37" spans="1:7" x14ac:dyDescent="0.15">
      <c r="A37" s="1">
        <v>160</v>
      </c>
      <c r="B37" s="1">
        <v>2</v>
      </c>
      <c r="C37" s="14"/>
      <c r="D37" s="1">
        <v>38</v>
      </c>
      <c r="E37" s="15"/>
      <c r="F37" s="15"/>
      <c r="G37" s="16"/>
    </row>
    <row r="38" spans="1:7" x14ac:dyDescent="0.15">
      <c r="A38" s="1">
        <v>192</v>
      </c>
      <c r="B38" s="1">
        <v>3</v>
      </c>
      <c r="C38" s="14"/>
      <c r="D38" s="1">
        <v>33</v>
      </c>
      <c r="E38" s="15"/>
      <c r="F38" s="15"/>
      <c r="G38" s="16"/>
    </row>
    <row r="39" spans="1:7" x14ac:dyDescent="0.15">
      <c r="A39" s="1">
        <v>200</v>
      </c>
      <c r="B39" s="1">
        <v>3</v>
      </c>
      <c r="C39" s="14"/>
      <c r="D39" s="1">
        <v>33</v>
      </c>
      <c r="E39" s="15"/>
      <c r="F39" s="15"/>
      <c r="G39" s="16"/>
    </row>
    <row r="40" spans="1:7" x14ac:dyDescent="0.15">
      <c r="A40" s="1">
        <v>218</v>
      </c>
      <c r="B40" s="1">
        <v>2.85</v>
      </c>
      <c r="C40" s="14"/>
      <c r="D40" s="1">
        <v>35</v>
      </c>
      <c r="E40" s="15"/>
      <c r="F40" s="15"/>
      <c r="G40" s="16"/>
    </row>
    <row r="41" spans="1:7" x14ac:dyDescent="0.15">
      <c r="A41" s="1">
        <v>243</v>
      </c>
      <c r="B41" s="1">
        <v>3.25</v>
      </c>
      <c r="C41" s="14"/>
      <c r="D41" s="1">
        <v>32</v>
      </c>
      <c r="E41" s="15"/>
      <c r="F41" s="15"/>
      <c r="G41" s="16"/>
    </row>
    <row r="42" spans="1:7" x14ac:dyDescent="0.15">
      <c r="A42" s="1">
        <v>280</v>
      </c>
      <c r="B42" s="1">
        <v>3.75</v>
      </c>
      <c r="C42" s="14"/>
      <c r="D42" s="1">
        <v>32</v>
      </c>
      <c r="E42" s="15"/>
      <c r="F42" s="15"/>
      <c r="G42" s="16"/>
    </row>
    <row r="43" spans="1:7" x14ac:dyDescent="0.15">
      <c r="A43" s="1">
        <v>301</v>
      </c>
      <c r="B43" s="1">
        <v>3.75</v>
      </c>
      <c r="C43" s="14"/>
      <c r="D43" s="1">
        <v>28</v>
      </c>
      <c r="E43" s="15"/>
      <c r="F43" s="15"/>
      <c r="G43" s="16"/>
    </row>
    <row r="45" spans="1:7" x14ac:dyDescent="0.15">
      <c r="F45" s="10" t="s">
        <v>19</v>
      </c>
      <c r="G45" s="8">
        <f>MIN(G22:G43)</f>
        <v>0</v>
      </c>
    </row>
    <row r="72" spans="1:21" x14ac:dyDescent="0.15">
      <c r="T72">
        <v>1</v>
      </c>
      <c r="U72">
        <v>0</v>
      </c>
    </row>
    <row r="73" spans="1:21" x14ac:dyDescent="0.15">
      <c r="A73" s="2" t="s">
        <v>0</v>
      </c>
      <c r="B73" s="2" t="s">
        <v>0</v>
      </c>
      <c r="C73" s="2" t="s">
        <v>16</v>
      </c>
      <c r="D73" s="2" t="s">
        <v>17</v>
      </c>
      <c r="T73">
        <v>1</v>
      </c>
      <c r="U73">
        <v>350</v>
      </c>
    </row>
    <row r="74" spans="1:21" ht="14" thickBot="1" x14ac:dyDescent="0.2">
      <c r="A74" s="3" t="s">
        <v>14</v>
      </c>
      <c r="B74" s="3" t="s">
        <v>15</v>
      </c>
      <c r="C74" s="3" t="s">
        <v>15</v>
      </c>
      <c r="D74" s="3" t="s">
        <v>16</v>
      </c>
    </row>
    <row r="75" spans="1:21" ht="14" thickTop="1" x14ac:dyDescent="0.15">
      <c r="A75" s="1">
        <v>40</v>
      </c>
      <c r="B75" s="1">
        <f>A75*6</f>
        <v>240</v>
      </c>
      <c r="C75" s="1">
        <v>0</v>
      </c>
      <c r="D75" s="1">
        <f>C75</f>
        <v>0</v>
      </c>
    </row>
    <row r="76" spans="1:21" x14ac:dyDescent="0.15">
      <c r="A76" s="1">
        <v>50</v>
      </c>
      <c r="B76" s="1">
        <f t="shared" ref="B76:B82" si="0">A76*6</f>
        <v>300</v>
      </c>
      <c r="C76" s="1">
        <f>2.1*1000</f>
        <v>2100</v>
      </c>
      <c r="D76" s="1">
        <f>D75+C76</f>
        <v>2100</v>
      </c>
    </row>
    <row r="77" spans="1:21" x14ac:dyDescent="0.15">
      <c r="A77" s="1">
        <v>95</v>
      </c>
      <c r="B77" s="1">
        <f t="shared" si="0"/>
        <v>570</v>
      </c>
      <c r="C77" s="1">
        <f>1.2*1000</f>
        <v>1200</v>
      </c>
      <c r="D77" s="1">
        <f t="shared" ref="D77:D82" si="1">D76+C77</f>
        <v>3300</v>
      </c>
    </row>
    <row r="78" spans="1:21" x14ac:dyDescent="0.15">
      <c r="A78" s="1">
        <v>140</v>
      </c>
      <c r="B78" s="1">
        <f t="shared" si="0"/>
        <v>840</v>
      </c>
      <c r="C78" s="1">
        <v>1400</v>
      </c>
      <c r="D78" s="1">
        <f t="shared" si="1"/>
        <v>4700</v>
      </c>
    </row>
    <row r="79" spans="1:21" x14ac:dyDescent="0.15">
      <c r="A79" s="1">
        <v>185</v>
      </c>
      <c r="B79" s="1">
        <f t="shared" si="0"/>
        <v>1110</v>
      </c>
      <c r="C79" s="1">
        <v>1700</v>
      </c>
      <c r="D79" s="1">
        <f t="shared" si="1"/>
        <v>6400</v>
      </c>
    </row>
    <row r="80" spans="1:21" x14ac:dyDescent="0.15">
      <c r="A80" s="1">
        <v>230</v>
      </c>
      <c r="B80" s="1">
        <f t="shared" si="0"/>
        <v>1380</v>
      </c>
      <c r="C80" s="1">
        <v>1600</v>
      </c>
      <c r="D80" s="1">
        <f t="shared" si="1"/>
        <v>8000</v>
      </c>
    </row>
    <row r="81" spans="1:4" x14ac:dyDescent="0.15">
      <c r="A81" s="1">
        <v>240</v>
      </c>
      <c r="B81" s="1">
        <f t="shared" si="0"/>
        <v>1440</v>
      </c>
      <c r="C81" s="1">
        <v>1700</v>
      </c>
      <c r="D81" s="1">
        <f t="shared" si="1"/>
        <v>9700</v>
      </c>
    </row>
    <row r="82" spans="1:4" x14ac:dyDescent="0.15">
      <c r="A82" s="1">
        <v>250</v>
      </c>
      <c r="B82" s="1">
        <f t="shared" si="0"/>
        <v>1500</v>
      </c>
      <c r="C82" s="1">
        <v>1500</v>
      </c>
      <c r="D82" s="1">
        <f t="shared" si="1"/>
        <v>11200</v>
      </c>
    </row>
    <row r="85" spans="1:4" x14ac:dyDescent="0.15">
      <c r="A85" t="s">
        <v>18</v>
      </c>
    </row>
    <row r="86" spans="1:4" x14ac:dyDescent="0.15">
      <c r="A86">
        <v>4300</v>
      </c>
      <c r="B86">
        <v>750</v>
      </c>
    </row>
  </sheetData>
  <mergeCells count="3">
    <mergeCell ref="M8:O8"/>
    <mergeCell ref="Q8:S8"/>
    <mergeCell ref="U8:V8"/>
  </mergeCells>
  <phoneticPr fontId="1" type="noConversion"/>
  <conditionalFormatting sqref="G22:G43">
    <cfRule type="cellIs" dxfId="0" priority="1" operator="equal">
      <formula>$G$45</formula>
    </cfRule>
  </conditionalFormatting>
  <pageMargins left="0.75" right="0.75" top="1" bottom="1" header="0.5" footer="0.5"/>
  <pageSetup scale="55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beta</vt:lpstr>
      <vt:lpstr>gam_w</vt:lpstr>
      <vt:lpstr>Gs</vt:lpstr>
      <vt:lpstr>Sheet1!Print_Area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profilec</dc:creator>
  <cp:lastModifiedBy>Norm Jones</cp:lastModifiedBy>
  <cp:lastPrinted>2008-02-25T18:34:22Z</cp:lastPrinted>
  <dcterms:created xsi:type="dcterms:W3CDTF">2008-02-23T23:20:43Z</dcterms:created>
  <dcterms:modified xsi:type="dcterms:W3CDTF">2024-12-02T17:09:31Z</dcterms:modified>
</cp:coreProperties>
</file>