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3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9965" windowHeight="11280"/>
  </bookViews>
  <sheets>
    <sheet name="Sheet1" sheetId="1" r:id="rId1"/>
    <sheet name="Sheet2" sheetId="2" r:id="rId2"/>
    <sheet name="Sheet3" sheetId="3" r:id="rId3"/>
  </sheets>
  <definedNames>
    <definedName name="dh">Sheet1!$B$12</definedName>
    <definedName name="dhA">Sheet1!$B$17</definedName>
    <definedName name="dhB">Sheet1!$B$18</definedName>
    <definedName name="dl">Sheet1!$B$13</definedName>
    <definedName name="dx">Sheet1!#REF!</definedName>
    <definedName name="dxA">Sheet1!$D$9</definedName>
    <definedName name="dxB">Sheet1!$D$10</definedName>
    <definedName name="dy">Sheet1!#REF!</definedName>
    <definedName name="gw">Sheet1!$B$19</definedName>
    <definedName name="hA">Sheet1!$B$22</definedName>
    <definedName name="hB">Sheet1!$B$23</definedName>
    <definedName name="hC">Sheet1!$B$24</definedName>
    <definedName name="hD">Sheet1!$B$25</definedName>
    <definedName name="i">Sheet1!$B$14</definedName>
    <definedName name="kA">Sheet1!$C$9</definedName>
    <definedName name="kB">Sheet1!$C$10</definedName>
    <definedName name="keq">Sheet1!$B$15</definedName>
    <definedName name="Kh">Sheet1!#REF!</definedName>
    <definedName name="Kv">Sheet1!#REF!</definedName>
    <definedName name="Qh">Sheet1!#REF!</definedName>
    <definedName name="Qv">Sheet1!#REF!</definedName>
    <definedName name="v">Sheet1!$B$16</definedName>
  </definedNames>
  <calcPr calcId="125725"/>
</workbook>
</file>

<file path=xl/calcChain.xml><?xml version="1.0" encoding="utf-8"?>
<calcChain xmlns="http://schemas.openxmlformats.org/spreadsheetml/2006/main">
  <c r="E25" i="1"/>
  <c r="E22"/>
  <c r="B15"/>
  <c r="B16" s="1"/>
  <c r="B14"/>
  <c r="C9"/>
  <c r="C10"/>
  <c r="D25"/>
  <c r="D22"/>
  <c r="B12"/>
  <c r="B17" l="1"/>
  <c r="B18"/>
  <c r="B24" l="1"/>
  <c r="D24" s="1"/>
  <c r="E24" s="1"/>
  <c r="B23"/>
  <c r="D23" s="1"/>
  <c r="E23" s="1"/>
</calcChain>
</file>

<file path=xl/sharedStrings.xml><?xml version="1.0" encoding="utf-8"?>
<sst xmlns="http://schemas.openxmlformats.org/spreadsheetml/2006/main" count="32" uniqueCount="26">
  <si>
    <t>Point</t>
  </si>
  <si>
    <t>Hel</t>
  </si>
  <si>
    <t>Hp</t>
  </si>
  <si>
    <t>Ht</t>
  </si>
  <si>
    <t>A</t>
  </si>
  <si>
    <t>B</t>
  </si>
  <si>
    <t>D</t>
  </si>
  <si>
    <t>C</t>
  </si>
  <si>
    <t>Darcy' Law - Two Soils</t>
  </si>
  <si>
    <t>k [ft/day]</t>
  </si>
  <si>
    <t>k [cm/s]</t>
  </si>
  <si>
    <t>Soil</t>
  </si>
  <si>
    <t>Keq:</t>
  </si>
  <si>
    <t>dh:</t>
  </si>
  <si>
    <t>dl:</t>
  </si>
  <si>
    <t>i:</t>
  </si>
  <si>
    <t>v:</t>
  </si>
  <si>
    <t>[ft/day]</t>
  </si>
  <si>
    <t>[ft]</t>
  </si>
  <si>
    <t>dh(A):</t>
  </si>
  <si>
    <t>dh(B):</t>
  </si>
  <si>
    <t>u</t>
  </si>
  <si>
    <r>
      <rPr>
        <b/>
        <sz val="11"/>
        <color indexed="8"/>
        <rFont val="Symbol"/>
        <family val="1"/>
        <charset val="2"/>
      </rPr>
      <t>g</t>
    </r>
    <r>
      <rPr>
        <b/>
        <sz val="11"/>
        <color indexed="8"/>
        <rFont val="Calibri"/>
        <family val="2"/>
      </rPr>
      <t>w:</t>
    </r>
  </si>
  <si>
    <t>[lb/ft^3]</t>
  </si>
  <si>
    <t>dx [ft]</t>
  </si>
  <si>
    <t>Brigham Young University - CE En 547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</si>
</sst>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495300</xdr:colOff>
      <xdr:row>17</xdr:row>
      <xdr:rowOff>171450</xdr:rowOff>
    </xdr:from>
    <xdr:ext cx="194454" cy="283457"/>
    <xdr:sp macro="" textlink="">
      <xdr:nvSpPr>
        <xdr:cNvPr id="3" name="TextBox 2"/>
        <xdr:cNvSpPr txBox="1"/>
      </xdr:nvSpPr>
      <xdr:spPr>
        <a:xfrm>
          <a:off x="7943850" y="3590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152399</xdr:colOff>
      <xdr:row>2</xdr:row>
      <xdr:rowOff>142875</xdr:rowOff>
    </xdr:from>
    <xdr:to>
      <xdr:col>3</xdr:col>
      <xdr:colOff>495299</xdr:colOff>
      <xdr:row>6</xdr:row>
      <xdr:rowOff>9525</xdr:rowOff>
    </xdr:to>
    <xdr:sp macro="" textlink="">
      <xdr:nvSpPr>
        <xdr:cNvPr id="4" name="TextBox 3"/>
        <xdr:cNvSpPr txBox="1"/>
      </xdr:nvSpPr>
      <xdr:spPr>
        <a:xfrm>
          <a:off x="152399" y="695325"/>
          <a:ext cx="22764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Calculate</a:t>
          </a:r>
          <a:r>
            <a:rPr lang="en-US" sz="1100" baseline="0"/>
            <a:t> the total head, elevation head, pressure head, and pore pressure at points A, B, C, D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5"/>
  <sheetViews>
    <sheetView showGridLines="0" tabSelected="1" workbookViewId="0">
      <selection activeCell="R10" sqref="R10"/>
    </sheetView>
  </sheetViews>
  <sheetFormatPr defaultRowHeight="15"/>
  <cols>
    <col min="1" max="1" width="7.140625" customWidth="1"/>
    <col min="2" max="2" width="11.7109375" customWidth="1"/>
    <col min="3" max="3" width="9.85546875" bestFit="1" customWidth="1"/>
    <col min="4" max="4" width="10.5703125" customWidth="1"/>
    <col min="5" max="5" width="10.140625" customWidth="1"/>
    <col min="6" max="6" width="10.7109375" customWidth="1"/>
    <col min="7" max="7" width="11.42578125" customWidth="1"/>
  </cols>
  <sheetData>
    <row r="1" spans="1:18" ht="28.5">
      <c r="A1" s="2" t="s">
        <v>8</v>
      </c>
    </row>
    <row r="2" spans="1:18">
      <c r="A2" s="1" t="s">
        <v>25</v>
      </c>
    </row>
    <row r="8" spans="1:18">
      <c r="A8" s="6" t="s">
        <v>11</v>
      </c>
      <c r="B8" s="6" t="s">
        <v>10</v>
      </c>
      <c r="C8" s="6" t="s">
        <v>9</v>
      </c>
      <c r="D8" s="6" t="s">
        <v>24</v>
      </c>
    </row>
    <row r="9" spans="1:18">
      <c r="A9" s="5" t="s">
        <v>4</v>
      </c>
      <c r="B9" s="10">
        <v>1E-3</v>
      </c>
      <c r="C9" s="9">
        <f>B9/(12*2.54)*(3600*24)</f>
        <v>2.8346456692913384</v>
      </c>
      <c r="D9" s="9">
        <v>2</v>
      </c>
      <c r="N9" s="5"/>
      <c r="O9" s="5"/>
      <c r="P9" s="5"/>
      <c r="Q9" s="5"/>
      <c r="R9" s="5"/>
    </row>
    <row r="10" spans="1:18">
      <c r="A10" s="5" t="s">
        <v>5</v>
      </c>
      <c r="B10" s="10">
        <v>2E-3</v>
      </c>
      <c r="C10" s="9">
        <f>B10/(12*2.54)*(3600*24)</f>
        <v>5.6692913385826769</v>
      </c>
      <c r="D10" s="9">
        <v>2</v>
      </c>
      <c r="N10" s="5"/>
      <c r="O10" s="5"/>
      <c r="P10" s="5"/>
      <c r="Q10" s="5"/>
      <c r="R10" s="5"/>
    </row>
    <row r="11" spans="1:18">
      <c r="N11" s="5"/>
      <c r="O11" s="5"/>
      <c r="P11" s="5"/>
      <c r="Q11" s="5"/>
      <c r="R11" s="5"/>
    </row>
    <row r="12" spans="1:18">
      <c r="A12" s="7" t="s">
        <v>13</v>
      </c>
      <c r="B12" s="10">
        <f>6.5-4</f>
        <v>2.5</v>
      </c>
      <c r="C12" t="s">
        <v>18</v>
      </c>
      <c r="N12" s="5"/>
      <c r="O12" s="5"/>
      <c r="P12" s="5"/>
      <c r="Q12" s="5"/>
      <c r="R12" s="5"/>
    </row>
    <row r="13" spans="1:18">
      <c r="A13" s="7" t="s">
        <v>14</v>
      </c>
      <c r="B13" s="10">
        <v>4</v>
      </c>
      <c r="C13" t="s">
        <v>18</v>
      </c>
      <c r="N13" s="5"/>
      <c r="O13" s="5"/>
      <c r="P13" s="5"/>
      <c r="Q13" s="5"/>
      <c r="R13" s="5"/>
    </row>
    <row r="14" spans="1:18">
      <c r="A14" s="7" t="s">
        <v>15</v>
      </c>
      <c r="B14" s="10">
        <f>dh/dl</f>
        <v>0.625</v>
      </c>
    </row>
    <row r="15" spans="1:18">
      <c r="A15" s="7" t="s">
        <v>12</v>
      </c>
      <c r="B15" s="9">
        <f>(dxA+dxB)/(dxA/kA+dxB/kB)</f>
        <v>3.7795275590551181</v>
      </c>
      <c r="C15" t="s">
        <v>17</v>
      </c>
    </row>
    <row r="16" spans="1:18">
      <c r="A16" s="7" t="s">
        <v>16</v>
      </c>
      <c r="B16" s="9">
        <f>keq*i</f>
        <v>2.3622047244094486</v>
      </c>
      <c r="C16" t="s">
        <v>17</v>
      </c>
    </row>
    <row r="17" spans="1:5">
      <c r="A17" s="7" t="s">
        <v>19</v>
      </c>
      <c r="B17" s="11">
        <f>v*dxA/kA</f>
        <v>1.6666666666666665</v>
      </c>
      <c r="C17" t="s">
        <v>18</v>
      </c>
    </row>
    <row r="18" spans="1:5">
      <c r="A18" s="7" t="s">
        <v>20</v>
      </c>
      <c r="B18" s="11">
        <f>v*dxB/kB</f>
        <v>0.83333333333333326</v>
      </c>
      <c r="C18" t="s">
        <v>18</v>
      </c>
    </row>
    <row r="19" spans="1:5">
      <c r="A19" s="7" t="s">
        <v>22</v>
      </c>
      <c r="B19" s="10">
        <v>62.4</v>
      </c>
      <c r="C19" t="s">
        <v>23</v>
      </c>
    </row>
    <row r="21" spans="1:5">
      <c r="A21" s="3" t="s">
        <v>0</v>
      </c>
      <c r="B21" s="3" t="s">
        <v>3</v>
      </c>
      <c r="C21" s="3" t="s">
        <v>1</v>
      </c>
      <c r="D21" s="3" t="s">
        <v>2</v>
      </c>
      <c r="E21" s="8" t="s">
        <v>21</v>
      </c>
    </row>
    <row r="22" spans="1:5">
      <c r="A22" s="4" t="s">
        <v>4</v>
      </c>
      <c r="B22" s="12">
        <v>4</v>
      </c>
      <c r="C22" s="12">
        <v>1.5</v>
      </c>
      <c r="D22" s="13">
        <f>B22-C22</f>
        <v>2.5</v>
      </c>
      <c r="E22" s="10">
        <f>D22*gw</f>
        <v>156</v>
      </c>
    </row>
    <row r="23" spans="1:5">
      <c r="A23" s="4" t="s">
        <v>5</v>
      </c>
      <c r="B23" s="14">
        <f>hD-dhB</f>
        <v>5.666666666666667</v>
      </c>
      <c r="C23" s="12">
        <v>1.5</v>
      </c>
      <c r="D23" s="13">
        <f>B23-C23</f>
        <v>4.166666666666667</v>
      </c>
      <c r="E23" s="10">
        <f>D23*gw</f>
        <v>260</v>
      </c>
    </row>
    <row r="24" spans="1:5">
      <c r="A24" s="4" t="s">
        <v>7</v>
      </c>
      <c r="B24" s="14">
        <f>hD-dhB/2</f>
        <v>6.083333333333333</v>
      </c>
      <c r="C24" s="12">
        <v>1.5</v>
      </c>
      <c r="D24" s="13">
        <f>B24-C24</f>
        <v>4.583333333333333</v>
      </c>
      <c r="E24" s="10">
        <f>D24*gw</f>
        <v>286</v>
      </c>
    </row>
    <row r="25" spans="1:5">
      <c r="A25" s="4" t="s">
        <v>6</v>
      </c>
      <c r="B25" s="12">
        <v>6.5</v>
      </c>
      <c r="C25" s="12">
        <v>1.5</v>
      </c>
      <c r="D25" s="13">
        <f>B25-C25</f>
        <v>5</v>
      </c>
      <c r="E25" s="10">
        <f>D25*gw</f>
        <v>312</v>
      </c>
    </row>
  </sheetData>
  <pageMargins left="0.7" right="0.7" top="0.75" bottom="0.75" header="0.3" footer="0.3"/>
  <pageSetup orientation="portrait" horizontalDpi="0" verticalDpi="0" r:id="rId1"/>
  <drawing r:id="rId2"/>
  <legacyDrawing r:id="rId3"/>
  <oleObjects>
    <oleObject progId="Visio.Drawing.11" shapeId="1060" r:id="rId4"/>
    <oleObject progId="Equation.3" shapeId="1056" r:id="rId5"/>
    <oleObject progId="Equation.3" shapeId="1057" r:id="rId6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Sheet1</vt:lpstr>
      <vt:lpstr>Sheet2</vt:lpstr>
      <vt:lpstr>Sheet3</vt:lpstr>
      <vt:lpstr>dh</vt:lpstr>
      <vt:lpstr>dhA</vt:lpstr>
      <vt:lpstr>dhB</vt:lpstr>
      <vt:lpstr>dl</vt:lpstr>
      <vt:lpstr>dxA</vt:lpstr>
      <vt:lpstr>dxB</vt:lpstr>
      <vt:lpstr>gw</vt:lpstr>
      <vt:lpstr>hA</vt:lpstr>
      <vt:lpstr>hB</vt:lpstr>
      <vt:lpstr>hC</vt:lpstr>
      <vt:lpstr>hD</vt:lpstr>
      <vt:lpstr>i</vt:lpstr>
      <vt:lpstr>kA</vt:lpstr>
      <vt:lpstr>kB</vt:lpstr>
      <vt:lpstr>keq</vt:lpstr>
      <vt:lpstr>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2008-09-01T22:48:29Z</dcterms:created>
  <dcterms:modified xsi:type="dcterms:W3CDTF">2010-09-01T16:54:09Z</dcterms:modified>
</cp:coreProperties>
</file>