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"/>
    </mc:Choice>
  </mc:AlternateContent>
  <xr:revisionPtr revIDLastSave="0" documentId="13_ncr:9_{62DB1E26-6E35-B745-B079-C9822E0B6A97}" xr6:coauthVersionLast="47" xr6:coauthVersionMax="47" xr10:uidLastSave="{00000000-0000-0000-0000-000000000000}"/>
  <bookViews>
    <workbookView xWindow="22340" yWindow="2440" windowWidth="43400" windowHeight="23200" xr2:uid="{FFDB3DE8-B018-D44A-AEFC-4A0C5831BDF2}"/>
  </bookViews>
  <sheets>
    <sheet name="sl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8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U3" i="1"/>
  <c r="AV3" i="1"/>
  <c r="AW3" i="1"/>
  <c r="AX3" i="1"/>
  <c r="AY3" i="1"/>
  <c r="AZ3" i="1"/>
  <c r="BA3" i="1"/>
  <c r="BB3" i="1"/>
  <c r="BC3" i="1"/>
  <c r="BD3" i="1"/>
  <c r="BE3" i="1" s="1"/>
  <c r="BF3" i="1"/>
  <c r="BG3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U7" i="1"/>
  <c r="AV7" i="1"/>
  <c r="AW7" i="1"/>
  <c r="AX7" i="1"/>
  <c r="AY7" i="1"/>
  <c r="AZ7" i="1"/>
  <c r="BA7" i="1"/>
  <c r="BB7" i="1"/>
  <c r="BC7" i="1" s="1"/>
  <c r="BD7" i="1"/>
  <c r="BE7" i="1"/>
  <c r="BF7" i="1"/>
  <c r="BG7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 s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U11" i="1"/>
  <c r="AV11" i="1"/>
  <c r="AW11" i="1"/>
  <c r="AX11" i="1"/>
  <c r="AY11" i="1"/>
  <c r="AZ11" i="1"/>
  <c r="BA11" i="1" s="1"/>
  <c r="BB11" i="1"/>
  <c r="BC11" i="1"/>
  <c r="BD11" i="1"/>
  <c r="BE11" i="1"/>
  <c r="BF11" i="1"/>
  <c r="BG11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U13" i="1"/>
  <c r="AV13" i="1"/>
  <c r="AW13" i="1"/>
  <c r="AX13" i="1"/>
  <c r="AY13" i="1"/>
  <c r="AZ13" i="1"/>
  <c r="BA13" i="1"/>
  <c r="BB13" i="1"/>
  <c r="BC13" i="1"/>
  <c r="BD13" i="1"/>
  <c r="BE13" i="1" s="1"/>
  <c r="BF13" i="1"/>
  <c r="BG13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U17" i="1"/>
  <c r="AV17" i="1"/>
  <c r="AW17" i="1"/>
  <c r="AX17" i="1"/>
  <c r="AY17" i="1"/>
  <c r="AZ17" i="1"/>
  <c r="BA17" i="1"/>
  <c r="BB17" i="1"/>
  <c r="BC17" i="1" s="1"/>
  <c r="BD17" i="1"/>
  <c r="BE17" i="1"/>
  <c r="BF17" i="1"/>
  <c r="BG17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 s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U21" i="1"/>
  <c r="AV21" i="1"/>
  <c r="AW21" i="1"/>
  <c r="AX21" i="1"/>
  <c r="AY21" i="1"/>
  <c r="AZ21" i="1"/>
  <c r="BA21" i="1" s="1"/>
  <c r="BB21" i="1"/>
  <c r="BC21" i="1"/>
  <c r="BD21" i="1"/>
  <c r="BE21" i="1"/>
  <c r="BF21" i="1"/>
  <c r="BG21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U23" i="1"/>
  <c r="AV23" i="1"/>
  <c r="AW23" i="1"/>
  <c r="AX23" i="1"/>
  <c r="AY23" i="1"/>
  <c r="AZ23" i="1"/>
  <c r="BA23" i="1"/>
  <c r="BB23" i="1"/>
  <c r="BC23" i="1"/>
  <c r="BD23" i="1"/>
  <c r="BE23" i="1" s="1"/>
  <c r="BF23" i="1"/>
  <c r="BG23" i="1"/>
  <c r="BG2" i="1"/>
  <c r="BF2" i="1"/>
  <c r="BE2" i="1"/>
  <c r="BD2" i="1"/>
  <c r="BC2" i="1"/>
  <c r="BB2" i="1"/>
  <c r="BA2" i="1"/>
  <c r="AZ2" i="1"/>
  <c r="AY2" i="1"/>
  <c r="AX2" i="1"/>
  <c r="AW2" i="1"/>
  <c r="AV2" i="1"/>
  <c r="AT18" i="1"/>
  <c r="AT17" i="1"/>
  <c r="AT16" i="1"/>
  <c r="AT8" i="1"/>
  <c r="AT7" i="1"/>
  <c r="AS6" i="1"/>
  <c r="AS7" i="1"/>
  <c r="AS8" i="1"/>
  <c r="AS9" i="1"/>
  <c r="AS16" i="1"/>
  <c r="AS17" i="1"/>
  <c r="AS18" i="1"/>
  <c r="AS19" i="1"/>
  <c r="AD23" i="1"/>
  <c r="AD22" i="1"/>
  <c r="AD21" i="1"/>
  <c r="AD20" i="1"/>
  <c r="AD19" i="1"/>
  <c r="AT19" i="1" s="1"/>
  <c r="AD18" i="1"/>
  <c r="AD17" i="1"/>
  <c r="AD16" i="1"/>
  <c r="AD15" i="1"/>
  <c r="AD14" i="1"/>
  <c r="AD13" i="1"/>
  <c r="AD12" i="1"/>
  <c r="AD11" i="1"/>
  <c r="AD10" i="1"/>
  <c r="AD9" i="1"/>
  <c r="AT9" i="1" s="1"/>
  <c r="AD8" i="1"/>
  <c r="AD7" i="1"/>
  <c r="AD6" i="1"/>
  <c r="AT6" i="1" s="1"/>
  <c r="AD5" i="1"/>
  <c r="AD4" i="1"/>
  <c r="AD3" i="1"/>
  <c r="AD2" i="1"/>
  <c r="N3" i="1"/>
  <c r="AS3" i="1" s="1"/>
  <c r="N4" i="1"/>
  <c r="AT4" i="1" s="1"/>
  <c r="N5" i="1"/>
  <c r="AS5" i="1" s="1"/>
  <c r="N6" i="1"/>
  <c r="N7" i="1"/>
  <c r="N8" i="1"/>
  <c r="N9" i="1"/>
  <c r="N10" i="1"/>
  <c r="AS10" i="1" s="1"/>
  <c r="N11" i="1"/>
  <c r="AT11" i="1" s="1"/>
  <c r="N12" i="1"/>
  <c r="AT12" i="1" s="1"/>
  <c r="N13" i="1"/>
  <c r="AS13" i="1" s="1"/>
  <c r="N14" i="1"/>
  <c r="AT14" i="1" s="1"/>
  <c r="N15" i="1"/>
  <c r="AS15" i="1" s="1"/>
  <c r="N16" i="1"/>
  <c r="N17" i="1"/>
  <c r="N18" i="1"/>
  <c r="N19" i="1"/>
  <c r="N20" i="1"/>
  <c r="AS20" i="1" s="1"/>
  <c r="N21" i="1"/>
  <c r="AT21" i="1" s="1"/>
  <c r="N22" i="1"/>
  <c r="AS22" i="1" s="1"/>
  <c r="N23" i="1"/>
  <c r="AS23" i="1" s="1"/>
  <c r="N2" i="1"/>
  <c r="AU2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" i="1"/>
  <c r="AT22" i="1" l="1"/>
  <c r="AS21" i="1"/>
  <c r="AS11" i="1"/>
  <c r="AT3" i="1"/>
  <c r="AT13" i="1"/>
  <c r="AT23" i="1"/>
  <c r="AT5" i="1"/>
  <c r="AT15" i="1"/>
  <c r="AS2" i="1"/>
  <c r="AS14" i="1"/>
  <c r="AS4" i="1"/>
  <c r="AT10" i="1"/>
  <c r="AT20" i="1"/>
  <c r="AS12" i="1"/>
  <c r="AT2" i="1"/>
</calcChain>
</file>

<file path=xl/sharedStrings.xml><?xml version="1.0" encoding="utf-8"?>
<sst xmlns="http://schemas.openxmlformats.org/spreadsheetml/2006/main" count="62" uniqueCount="62">
  <si>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</si>
  <si>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</si>
  <si>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</si>
  <si>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</si>
  <si>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</si>
  <si>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</si>
  <si>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</si>
  <si>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</si>
  <si>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</si>
  <si>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</si>
  <si>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y_cg</t>
  </si>
  <si>
    <t>dx</t>
  </si>
  <si>
    <t>alpha</t>
  </si>
  <si>
    <t>dl</t>
  </si>
  <si>
    <t>h1</t>
  </si>
  <si>
    <t>h2</t>
  </si>
  <si>
    <t>h3</t>
  </si>
  <si>
    <t>h4</t>
  </si>
  <si>
    <t>w</t>
  </si>
  <si>
    <t>qL</t>
  </si>
  <si>
    <t>qR</t>
  </si>
  <si>
    <t>d</t>
  </si>
  <si>
    <t>d_x</t>
  </si>
  <si>
    <t>d_y</t>
  </si>
  <si>
    <t>kw</t>
  </si>
  <si>
    <t>t</t>
  </si>
  <si>
    <t>y_t</t>
  </si>
  <si>
    <t>beta</t>
  </si>
  <si>
    <t>p</t>
  </si>
  <si>
    <t>n_eff</t>
  </si>
  <si>
    <t>z</t>
  </si>
  <si>
    <t>theta</t>
  </si>
  <si>
    <t>piezo_y</t>
  </si>
  <si>
    <t>hw</t>
  </si>
  <si>
    <t>u</t>
  </si>
  <si>
    <t>mat</t>
  </si>
  <si>
    <t>phi</t>
  </si>
  <si>
    <t>c</t>
  </si>
  <si>
    <t>r</t>
  </si>
  <si>
    <t>xo</t>
  </si>
  <si>
    <t>yo</t>
  </si>
  <si>
    <t>c*dl</t>
  </si>
  <si>
    <t>w*cos(a)</t>
  </si>
  <si>
    <t>rad(alpha)</t>
  </si>
  <si>
    <t>rad(beta)</t>
  </si>
  <si>
    <t>d*cos(a-b)</t>
  </si>
  <si>
    <t>kwsin(a)</t>
  </si>
  <si>
    <t>t*sin(a)</t>
  </si>
  <si>
    <t>u*dl</t>
  </si>
  <si>
    <t>tan phi</t>
  </si>
  <si>
    <t>w*sina</t>
  </si>
  <si>
    <t>a_dx</t>
  </si>
  <si>
    <t>d*cos(b)*a_dx</t>
  </si>
  <si>
    <t>d*sin(b)*a_dy</t>
  </si>
  <si>
    <t>a_dy</t>
  </si>
  <si>
    <t>a_s</t>
  </si>
  <si>
    <t>kw*a_s</t>
  </si>
  <si>
    <t>a_t</t>
  </si>
  <si>
    <t>T*a_t</t>
  </si>
  <si>
    <t>F:</t>
  </si>
  <si>
    <t>num Items</t>
  </si>
  <si>
    <t>INCOMPLETE!!!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</si>
</sst>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2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7" fontId="0" fillId="34" borderId="0" xfId="0" applyNumberFormat="1" applyFill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B41B-274B-1943-8004-F763FF63A289}">
  <dimension ref="A1:BH31"/>
  <sheetViews>
    <sheetView tabSelected="1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K27" sqref="AK27"/>
    </sheetView>
  </sheetViews>
  <sheetFormatPr baseColWidth="10" defaultRowHeight="16" x14ac:dyDescent="0.2"/>
  <cols>
    <col min="1" max="1" width="10.83203125" style="3"/>
    <col min="2" max="19" width="8.6640625" style="1" customWidth="1"/>
    <col min="20" max="23" width="10.5" style="1" customWidth="1"/>
    <col min="24" max="28" width="8.5" style="1" customWidth="1"/>
    <col min="29" max="29" width="10.83203125" style="1"/>
    <col min="30" max="30" width="9.5" style="1" customWidth="1"/>
    <col min="31" max="35" width="8.83203125" style="1" customWidth="1"/>
    <col min="36" max="37" width="9.6640625" style="1" customWidth="1"/>
    <col min="38" max="40" width="8.1640625" style="1" customWidth="1"/>
    <col min="41" max="43" width="8.33203125" style="1" customWidth="1"/>
    <col min="44" max="44" width="10.83203125" style="1"/>
    <col min="45" max="45" width="11.6640625" style="1" bestFit="1" customWidth="1"/>
    <col min="46" max="52" width="10.83203125" style="1"/>
    <col min="53" max="53" width="13.1640625" style="1" bestFit="1" customWidth="1"/>
    <col min="54" max="54" width="10.83203125" style="1"/>
    <col min="55" max="55" width="12.6640625" style="1" bestFit="1" customWidth="1"/>
    <col min="56" max="16384" width="10.83203125" style="1"/>
  </cols>
  <sheetData>
    <row r="1" spans="1:60" s="2" customFormat="1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43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44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54</v>
      </c>
      <c r="BC1" s="2" t="s">
        <v>53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60</v>
      </c>
    </row>
    <row r="2" spans="1:60" x14ac:dyDescent="0.2">
      <c r="A2" s="3">
        <v>1</v>
      </c>
      <c r="B2" s="4">
        <v>-31.371763938475599</v>
      </c>
      <c r="C2" s="4">
        <v>226.96069945941201</v>
      </c>
      <c r="D2" s="4">
        <v>227</v>
      </c>
      <c r="E2" s="4">
        <v>-15.6858819692378</v>
      </c>
      <c r="F2" s="4">
        <v>219.95397393821199</v>
      </c>
      <c r="G2" s="4">
        <v>227</v>
      </c>
      <c r="H2" s="4">
        <v>-23.5288229538567</v>
      </c>
      <c r="I2" s="4">
        <v>223.32396218747999</v>
      </c>
      <c r="J2" s="4">
        <v>227</v>
      </c>
      <c r="K2" s="4">
        <v>225.16198109374</v>
      </c>
      <c r="L2" s="4">
        <v>15.6858819692378</v>
      </c>
      <c r="M2" s="4">
        <v>-24.059548355183399</v>
      </c>
      <c r="N2" s="6">
        <f>RADIANS(M2)</f>
        <v>-0.41991833534073641</v>
      </c>
      <c r="O2" s="4">
        <v>17.1782937000103</v>
      </c>
      <c r="P2" s="4">
        <v>0</v>
      </c>
      <c r="Q2" s="4">
        <v>0</v>
      </c>
      <c r="R2" s="4">
        <v>3.6760378125194899</v>
      </c>
      <c r="S2" s="4">
        <v>0</v>
      </c>
      <c r="T2" s="4">
        <v>7092.4131147212302</v>
      </c>
      <c r="U2" s="4">
        <v>4680</v>
      </c>
      <c r="V2" s="4">
        <v>4680</v>
      </c>
      <c r="W2" s="4">
        <v>73409.927616033005</v>
      </c>
      <c r="X2" s="4">
        <v>-23.5288229538567</v>
      </c>
      <c r="Y2" s="4">
        <v>227</v>
      </c>
      <c r="Z2" s="1">
        <v>0</v>
      </c>
      <c r="AA2" s="1">
        <v>0</v>
      </c>
      <c r="AB2" s="1">
        <v>0</v>
      </c>
      <c r="AC2" s="4">
        <v>0</v>
      </c>
      <c r="AD2" s="6">
        <f>RADIANS(AC2)</f>
        <v>0</v>
      </c>
      <c r="AE2" s="1">
        <v>0</v>
      </c>
      <c r="AF2" s="1">
        <v>0</v>
      </c>
      <c r="AG2" s="1">
        <v>0</v>
      </c>
      <c r="AH2" s="1">
        <v>0</v>
      </c>
      <c r="AI2" s="4">
        <v>302</v>
      </c>
      <c r="AJ2" s="4">
        <v>78.676037812519496</v>
      </c>
      <c r="AK2" s="4">
        <v>4909.3847595012103</v>
      </c>
      <c r="AL2" s="1">
        <v>3</v>
      </c>
      <c r="AM2" s="1">
        <v>24</v>
      </c>
      <c r="AN2" s="1">
        <v>0</v>
      </c>
      <c r="AO2" s="1">
        <v>303</v>
      </c>
      <c r="AP2" s="1">
        <v>100</v>
      </c>
      <c r="AQ2" s="1">
        <v>500</v>
      </c>
      <c r="AR2" s="7">
        <f>AN2*W2</f>
        <v>0</v>
      </c>
      <c r="AS2" s="8">
        <f>T2*COS(N2)</f>
        <v>6476.2401282337332</v>
      </c>
      <c r="AT2" s="8">
        <f>W2*COS(N2-AD2)</f>
        <v>67032.237314390179</v>
      </c>
      <c r="AU2" s="1">
        <f>Z2*SIN(N2)</f>
        <v>0</v>
      </c>
      <c r="AV2" s="1">
        <f>AA2*SIN(N2)</f>
        <v>0</v>
      </c>
      <c r="AW2" s="1">
        <f>AK2*O2</f>
        <v>84334.85328506623</v>
      </c>
      <c r="AX2" s="1">
        <f>TAN(RADIANS(AM2))</f>
        <v>0.44522868530853615</v>
      </c>
      <c r="AY2" s="1">
        <f>T2*SIN(N2)</f>
        <v>-2891.4767146433701</v>
      </c>
      <c r="AZ2" s="4">
        <f>X2-AP2</f>
        <v>-123.5288229538567</v>
      </c>
      <c r="BA2" s="1">
        <f>W2*COS(AD2)*AZ2</f>
        <v>-9068241.951536376</v>
      </c>
      <c r="BB2" s="4">
        <f>AQ2-Y2</f>
        <v>273</v>
      </c>
      <c r="BC2" s="1">
        <f>W2*SIN(AD2)*BB2</f>
        <v>0</v>
      </c>
      <c r="BD2" s="4">
        <f>AQ2-K2</f>
        <v>274.83801890626</v>
      </c>
      <c r="BE2" s="1">
        <f>Z2*BD2</f>
        <v>0</v>
      </c>
      <c r="BF2" s="1">
        <f>AQ2-AB2</f>
        <v>500</v>
      </c>
      <c r="BG2" s="1">
        <f>AA2*BF2</f>
        <v>0</v>
      </c>
      <c r="BH2" s="1">
        <f>AR2+(AS2+AT2-AU2-AV2-AW2)*AX2+AE2</f>
        <v>-4820.2130829866874</v>
      </c>
    </row>
    <row r="3" spans="1:60" x14ac:dyDescent="0.2">
      <c r="A3" s="3">
        <v>2</v>
      </c>
      <c r="B3" s="4">
        <v>-15.6858819692378</v>
      </c>
      <c r="C3" s="4">
        <v>219.95397393821199</v>
      </c>
      <c r="D3" s="4">
        <v>227</v>
      </c>
      <c r="E3" s="4">
        <v>0</v>
      </c>
      <c r="F3" s="4">
        <v>213.97727363022301</v>
      </c>
      <c r="G3" s="4">
        <v>227</v>
      </c>
      <c r="H3" s="4">
        <v>-7.8429409846189104</v>
      </c>
      <c r="I3" s="4">
        <v>216.84121048466801</v>
      </c>
      <c r="J3" s="4">
        <v>227</v>
      </c>
      <c r="K3" s="4">
        <v>221.92060524233401</v>
      </c>
      <c r="L3" s="4">
        <v>15.6858819692378</v>
      </c>
      <c r="M3" s="4">
        <v>-20.849673877257999</v>
      </c>
      <c r="N3" s="6">
        <f t="shared" ref="N3:N23" si="0">RADIANS(M3)</f>
        <v>-0.36389545712520416</v>
      </c>
      <c r="O3" s="4">
        <v>16.785006904582499</v>
      </c>
      <c r="P3" s="4">
        <v>0</v>
      </c>
      <c r="Q3" s="4">
        <v>0</v>
      </c>
      <c r="R3" s="4">
        <v>10.158789515331801</v>
      </c>
      <c r="S3" s="4">
        <v>0</v>
      </c>
      <c r="T3" s="4">
        <v>19599.997514402501</v>
      </c>
      <c r="U3" s="4">
        <v>4680</v>
      </c>
      <c r="V3" s="4">
        <v>4680</v>
      </c>
      <c r="W3" s="4">
        <v>73409.927616033005</v>
      </c>
      <c r="X3" s="4">
        <v>-7.8429409846189104</v>
      </c>
      <c r="Y3" s="4">
        <v>227</v>
      </c>
      <c r="Z3" s="1">
        <v>0</v>
      </c>
      <c r="AA3" s="1">
        <v>0</v>
      </c>
      <c r="AB3" s="1">
        <v>0</v>
      </c>
      <c r="AC3" s="4">
        <v>0</v>
      </c>
      <c r="AD3" s="6">
        <f t="shared" ref="AD3:AD23" si="1">RADIANS(AC3)</f>
        <v>0</v>
      </c>
      <c r="AE3" s="1">
        <v>0</v>
      </c>
      <c r="AF3" s="1">
        <v>0</v>
      </c>
      <c r="AG3" s="1">
        <v>0</v>
      </c>
      <c r="AH3" s="1">
        <v>0</v>
      </c>
      <c r="AI3" s="4">
        <v>302</v>
      </c>
      <c r="AJ3" s="4">
        <v>85.158789515331804</v>
      </c>
      <c r="AK3" s="4">
        <v>5313.9084657567</v>
      </c>
      <c r="AL3" s="1">
        <v>3</v>
      </c>
      <c r="AM3" s="1">
        <v>24</v>
      </c>
      <c r="AN3" s="1">
        <v>0</v>
      </c>
      <c r="AO3" s="1">
        <v>303</v>
      </c>
      <c r="AP3" s="1">
        <v>100</v>
      </c>
      <c r="AQ3" s="1">
        <v>500</v>
      </c>
      <c r="AR3" s="7">
        <f t="shared" ref="AR3:AR23" si="2">AN3*W3</f>
        <v>0</v>
      </c>
      <c r="AS3" s="8">
        <f t="shared" ref="AS3:AS23" si="3">T3*COS(N3)</f>
        <v>18316.539835580119</v>
      </c>
      <c r="AT3" s="8">
        <f t="shared" ref="AT3:AT23" si="4">W3*COS(N3-AD3)</f>
        <v>68602.858878837564</v>
      </c>
      <c r="AU3" s="1">
        <f t="shared" ref="AU3:AU23" si="5">Z3*SIN(N3)</f>
        <v>0</v>
      </c>
      <c r="AV3" s="1">
        <f t="shared" ref="AV3:AV23" si="6">AA3*SIN(N3)</f>
        <v>0</v>
      </c>
      <c r="AW3" s="1">
        <f t="shared" ref="AW3:AW23" si="7">AK3*O3</f>
        <v>89193.990288045607</v>
      </c>
      <c r="AX3" s="1">
        <f t="shared" ref="AX3:AX23" si="8">TAN(RADIANS(AM3))</f>
        <v>0.44522868530853615</v>
      </c>
      <c r="AY3" s="1">
        <f t="shared" ref="AY3:AY23" si="9">T3*SIN(N3)</f>
        <v>-6975.9781404610758</v>
      </c>
      <c r="AZ3" s="4">
        <f t="shared" ref="AZ3:AZ23" si="10">X3-AP3</f>
        <v>-107.84294098461891</v>
      </c>
      <c r="BA3" s="1">
        <f t="shared" ref="BA3:BA23" si="11">W3*COS(AD3)*AZ3</f>
        <v>-7916742.4915809929</v>
      </c>
      <c r="BB3" s="4">
        <f t="shared" ref="BB3:BB23" si="12">AQ3-Y3</f>
        <v>273</v>
      </c>
      <c r="BC3" s="1">
        <f t="shared" ref="BC3:BC23" si="13">W3*SIN(AD3)*BB3</f>
        <v>0</v>
      </c>
      <c r="BD3" s="4">
        <f t="shared" ref="BD3:BD23" si="14">AQ3-K3</f>
        <v>278.07939475766602</v>
      </c>
      <c r="BE3" s="1">
        <f t="shared" ref="BE3:BE23" si="15">Z3*BD3</f>
        <v>0</v>
      </c>
      <c r="BF3" s="1">
        <f t="shared" ref="BF3:BF23" si="16">AQ3-AB3</f>
        <v>500</v>
      </c>
      <c r="BG3" s="1">
        <f t="shared" ref="BG3:BG23" si="17">AA3*BF3</f>
        <v>0</v>
      </c>
      <c r="BH3" s="1">
        <f t="shared" ref="BH3:BH23" si="18">AR3+(AS3+AT3-AU3-AV3-AW3)*AX3+AE3</f>
        <v>-1012.7134159402366</v>
      </c>
    </row>
    <row r="4" spans="1:60" x14ac:dyDescent="0.2">
      <c r="A4" s="3">
        <v>3</v>
      </c>
      <c r="B4" s="4">
        <v>0</v>
      </c>
      <c r="C4" s="4">
        <v>213.97727363022301</v>
      </c>
      <c r="D4" s="4">
        <v>227</v>
      </c>
      <c r="E4" s="4">
        <v>18.75</v>
      </c>
      <c r="F4" s="4">
        <v>208.096869663924</v>
      </c>
      <c r="G4" s="4">
        <v>233.25</v>
      </c>
      <c r="H4" s="4">
        <v>9.375</v>
      </c>
      <c r="I4" s="4">
        <v>210.87008218622501</v>
      </c>
      <c r="J4" s="4">
        <v>230.125</v>
      </c>
      <c r="K4" s="4">
        <v>220.51876820056</v>
      </c>
      <c r="L4" s="4">
        <v>18.75</v>
      </c>
      <c r="M4" s="4">
        <v>-17.4030992934183</v>
      </c>
      <c r="N4" s="6">
        <f t="shared" si="0"/>
        <v>-0.30374138272164808</v>
      </c>
      <c r="O4" s="4">
        <v>19.649471224888298</v>
      </c>
      <c r="P4" s="4">
        <v>3.125</v>
      </c>
      <c r="Q4" s="4">
        <v>0</v>
      </c>
      <c r="R4" s="4">
        <v>16.129917813774501</v>
      </c>
      <c r="S4" s="4">
        <v>0</v>
      </c>
      <c r="T4" s="4">
        <v>44523.841708017397</v>
      </c>
      <c r="U4" s="4">
        <v>4680</v>
      </c>
      <c r="V4" s="4">
        <v>4290</v>
      </c>
      <c r="W4" s="4">
        <v>84093.75</v>
      </c>
      <c r="X4" s="4">
        <v>9.2391304347826093</v>
      </c>
      <c r="Y4" s="4">
        <v>230.07971014492699</v>
      </c>
      <c r="Z4" s="1">
        <v>0</v>
      </c>
      <c r="AA4" s="1">
        <v>0</v>
      </c>
      <c r="AB4" s="1">
        <v>0</v>
      </c>
      <c r="AC4" s="4">
        <v>18.434948822921999</v>
      </c>
      <c r="AD4" s="6">
        <f t="shared" si="1"/>
        <v>0.32175055439664196</v>
      </c>
      <c r="AE4" s="1">
        <v>0</v>
      </c>
      <c r="AF4" s="1">
        <v>0</v>
      </c>
      <c r="AG4" s="1">
        <v>0</v>
      </c>
      <c r="AH4" s="1">
        <v>0</v>
      </c>
      <c r="AI4" s="4">
        <v>302</v>
      </c>
      <c r="AJ4" s="4">
        <v>91.129917813774497</v>
      </c>
      <c r="AK4" s="4">
        <v>5686.5068715795296</v>
      </c>
      <c r="AL4" s="1">
        <v>3</v>
      </c>
      <c r="AM4" s="1">
        <v>24</v>
      </c>
      <c r="AN4" s="1">
        <v>0</v>
      </c>
      <c r="AO4" s="1">
        <v>303</v>
      </c>
      <c r="AP4" s="1">
        <v>100</v>
      </c>
      <c r="AQ4" s="1">
        <v>500</v>
      </c>
      <c r="AR4" s="7">
        <f t="shared" si="2"/>
        <v>0</v>
      </c>
      <c r="AS4" s="8">
        <f t="shared" si="3"/>
        <v>42485.725059508346</v>
      </c>
      <c r="AT4" s="8">
        <f t="shared" si="4"/>
        <v>68172.71678622975</v>
      </c>
      <c r="AU4" s="1">
        <f t="shared" si="5"/>
        <v>0</v>
      </c>
      <c r="AV4" s="1">
        <f t="shared" si="6"/>
        <v>0</v>
      </c>
      <c r="AW4" s="1">
        <f t="shared" si="7"/>
        <v>111736.85314323155</v>
      </c>
      <c r="AX4" s="1">
        <f t="shared" si="8"/>
        <v>0.44522868530853615</v>
      </c>
      <c r="AY4" s="1">
        <f t="shared" si="9"/>
        <v>-13316.743093131061</v>
      </c>
      <c r="AZ4" s="4">
        <f t="shared" si="10"/>
        <v>-90.760869565217391</v>
      </c>
      <c r="BA4" s="1">
        <f t="shared" si="11"/>
        <v>-7240751.1564878868</v>
      </c>
      <c r="BB4" s="4">
        <f t="shared" si="12"/>
        <v>269.92028985507301</v>
      </c>
      <c r="BC4" s="1">
        <f t="shared" si="13"/>
        <v>7177930.5343451137</v>
      </c>
      <c r="BD4" s="4">
        <f t="shared" si="14"/>
        <v>279.48123179944002</v>
      </c>
      <c r="BE4" s="1">
        <f t="shared" si="15"/>
        <v>0</v>
      </c>
      <c r="BF4" s="1">
        <f t="shared" si="16"/>
        <v>500</v>
      </c>
      <c r="BG4" s="1">
        <f t="shared" si="17"/>
        <v>0</v>
      </c>
      <c r="BH4" s="1">
        <f t="shared" si="18"/>
        <v>-480.13964420488327</v>
      </c>
    </row>
    <row r="5" spans="1:60" x14ac:dyDescent="0.2">
      <c r="A5" s="3">
        <v>4</v>
      </c>
      <c r="B5" s="4">
        <v>18.75</v>
      </c>
      <c r="C5" s="4">
        <v>208.096869663924</v>
      </c>
      <c r="D5" s="4">
        <v>233.25</v>
      </c>
      <c r="E5" s="4">
        <v>37.5</v>
      </c>
      <c r="F5" s="4">
        <v>203.51602066890601</v>
      </c>
      <c r="G5" s="4">
        <v>239.5</v>
      </c>
      <c r="H5" s="4">
        <v>28.125</v>
      </c>
      <c r="I5" s="4">
        <v>205.64819624299901</v>
      </c>
      <c r="J5" s="4">
        <v>236.375</v>
      </c>
      <c r="K5" s="4">
        <v>221.06430097041201</v>
      </c>
      <c r="L5" s="4">
        <v>18.75</v>
      </c>
      <c r="M5" s="4">
        <v>-13.722002629195799</v>
      </c>
      <c r="N5" s="6">
        <f t="shared" si="0"/>
        <v>-0.23949412584678528</v>
      </c>
      <c r="O5" s="4">
        <v>19.300883934393699</v>
      </c>
      <c r="P5" s="4">
        <v>9.375</v>
      </c>
      <c r="Q5" s="4">
        <v>0</v>
      </c>
      <c r="R5" s="4">
        <v>21.351803757000901</v>
      </c>
      <c r="S5" s="4">
        <v>0</v>
      </c>
      <c r="T5" s="4">
        <v>71215.253664583404</v>
      </c>
      <c r="U5" s="4">
        <v>4290</v>
      </c>
      <c r="V5" s="4">
        <v>3900</v>
      </c>
      <c r="W5" s="4">
        <v>76781.25</v>
      </c>
      <c r="X5" s="4">
        <v>27.9761904761904</v>
      </c>
      <c r="Y5" s="4">
        <v>236.32539682539601</v>
      </c>
      <c r="Z5" s="1">
        <v>0</v>
      </c>
      <c r="AA5" s="1">
        <v>0</v>
      </c>
      <c r="AB5" s="1">
        <v>0</v>
      </c>
      <c r="AC5" s="4">
        <v>18.434948822921999</v>
      </c>
      <c r="AD5" s="6">
        <f t="shared" si="1"/>
        <v>0.32175055439664196</v>
      </c>
      <c r="AE5" s="1">
        <v>0</v>
      </c>
      <c r="AF5" s="1">
        <v>0</v>
      </c>
      <c r="AG5" s="1">
        <v>0</v>
      </c>
      <c r="AH5" s="1">
        <v>0</v>
      </c>
      <c r="AI5" s="4">
        <v>302</v>
      </c>
      <c r="AJ5" s="4">
        <v>96.351803757000894</v>
      </c>
      <c r="AK5" s="4">
        <v>6012.3525544368504</v>
      </c>
      <c r="AL5" s="1">
        <v>3</v>
      </c>
      <c r="AM5" s="1">
        <v>24</v>
      </c>
      <c r="AN5" s="1">
        <v>0</v>
      </c>
      <c r="AO5" s="1">
        <v>303</v>
      </c>
      <c r="AP5" s="1">
        <v>100</v>
      </c>
      <c r="AQ5" s="1">
        <v>500</v>
      </c>
      <c r="AR5" s="7">
        <f t="shared" si="2"/>
        <v>0</v>
      </c>
      <c r="AS5" s="8">
        <f t="shared" si="3"/>
        <v>69182.634886036787</v>
      </c>
      <c r="AT5" s="8">
        <f t="shared" si="4"/>
        <v>65002.491656075566</v>
      </c>
      <c r="AU5" s="1">
        <f t="shared" si="5"/>
        <v>0</v>
      </c>
      <c r="AV5" s="1">
        <f t="shared" si="6"/>
        <v>0</v>
      </c>
      <c r="AW5" s="1">
        <f t="shared" si="7"/>
        <v>116043.71882584112</v>
      </c>
      <c r="AX5" s="1">
        <f t="shared" si="8"/>
        <v>0.44522868530853615</v>
      </c>
      <c r="AY5" s="1">
        <f t="shared" si="9"/>
        <v>-16893.057293938433</v>
      </c>
      <c r="AZ5" s="4">
        <f t="shared" si="10"/>
        <v>-72.023809523809604</v>
      </c>
      <c r="BA5" s="1">
        <f t="shared" si="11"/>
        <v>-5246292.7541020075</v>
      </c>
      <c r="BB5" s="4">
        <f t="shared" si="12"/>
        <v>263.67460317460399</v>
      </c>
      <c r="BC5" s="1">
        <f t="shared" si="13"/>
        <v>6402115.1210112479</v>
      </c>
      <c r="BD5" s="4">
        <f t="shared" si="14"/>
        <v>278.93569902958802</v>
      </c>
      <c r="BE5" s="1">
        <f t="shared" si="15"/>
        <v>0</v>
      </c>
      <c r="BF5" s="1">
        <f t="shared" si="16"/>
        <v>500</v>
      </c>
      <c r="BG5" s="1">
        <f t="shared" si="17"/>
        <v>0</v>
      </c>
      <c r="BH5" s="1">
        <f t="shared" si="18"/>
        <v>8077.075107161575</v>
      </c>
    </row>
    <row r="6" spans="1:60" x14ac:dyDescent="0.2">
      <c r="A6" s="3">
        <v>5</v>
      </c>
      <c r="B6" s="4">
        <v>37.5</v>
      </c>
      <c r="C6" s="4">
        <v>203.51602066890601</v>
      </c>
      <c r="D6" s="4">
        <v>239.5</v>
      </c>
      <c r="E6" s="4">
        <v>56.25</v>
      </c>
      <c r="F6" s="4">
        <v>200.175155298964</v>
      </c>
      <c r="G6" s="4">
        <v>245.75</v>
      </c>
      <c r="H6" s="4">
        <v>46.875</v>
      </c>
      <c r="I6" s="4">
        <v>201.69355626302601</v>
      </c>
      <c r="J6" s="4">
        <v>242.625</v>
      </c>
      <c r="K6" s="4">
        <v>222.23733328789601</v>
      </c>
      <c r="L6" s="4">
        <v>18.75</v>
      </c>
      <c r="M6" s="4">
        <v>-10.0978645610996</v>
      </c>
      <c r="N6" s="6">
        <f t="shared" si="0"/>
        <v>-0.17624098401164015</v>
      </c>
      <c r="O6" s="4">
        <v>19.045012668625201</v>
      </c>
      <c r="P6" s="4">
        <v>15.625</v>
      </c>
      <c r="Q6" s="4">
        <v>0</v>
      </c>
      <c r="R6" s="4">
        <v>25.3064437369732</v>
      </c>
      <c r="S6" s="4">
        <v>0</v>
      </c>
      <c r="T6" s="4">
        <v>94984.079618394593</v>
      </c>
      <c r="U6" s="4">
        <v>3900</v>
      </c>
      <c r="V6" s="4">
        <v>3510</v>
      </c>
      <c r="W6" s="4">
        <v>69468.75</v>
      </c>
      <c r="X6" s="4">
        <v>46.710526315789402</v>
      </c>
      <c r="Y6" s="4">
        <v>242.57017543859601</v>
      </c>
      <c r="Z6" s="1">
        <v>0</v>
      </c>
      <c r="AA6" s="1">
        <v>0</v>
      </c>
      <c r="AB6" s="1">
        <v>0</v>
      </c>
      <c r="AC6" s="4">
        <v>18.434948822921999</v>
      </c>
      <c r="AD6" s="6">
        <f t="shared" si="1"/>
        <v>0.32175055439664196</v>
      </c>
      <c r="AE6" s="1">
        <v>0</v>
      </c>
      <c r="AF6" s="1">
        <v>0</v>
      </c>
      <c r="AG6" s="1">
        <v>0</v>
      </c>
      <c r="AH6" s="1">
        <v>0</v>
      </c>
      <c r="AI6" s="4">
        <v>302</v>
      </c>
      <c r="AJ6" s="4">
        <v>100.30644373697299</v>
      </c>
      <c r="AK6" s="4">
        <v>6259.1220891871299</v>
      </c>
      <c r="AL6" s="1">
        <v>3</v>
      </c>
      <c r="AM6" s="1">
        <v>24</v>
      </c>
      <c r="AN6" s="1">
        <v>0</v>
      </c>
      <c r="AO6" s="1">
        <v>303</v>
      </c>
      <c r="AP6" s="1">
        <v>100</v>
      </c>
      <c r="AQ6" s="1">
        <v>500</v>
      </c>
      <c r="AR6" s="7">
        <f t="shared" si="2"/>
        <v>0</v>
      </c>
      <c r="AS6" s="8">
        <f t="shared" si="3"/>
        <v>93512.74918177622</v>
      </c>
      <c r="AT6" s="8">
        <f t="shared" si="4"/>
        <v>61031.332588234138</v>
      </c>
      <c r="AU6" s="1">
        <f t="shared" si="5"/>
        <v>0</v>
      </c>
      <c r="AV6" s="1">
        <f t="shared" si="6"/>
        <v>0</v>
      </c>
      <c r="AW6" s="1">
        <f t="shared" si="7"/>
        <v>119205.05948304072</v>
      </c>
      <c r="AX6" s="1">
        <f t="shared" si="8"/>
        <v>0.44522868530853615</v>
      </c>
      <c r="AY6" s="1">
        <f t="shared" si="9"/>
        <v>-16653.561823818211</v>
      </c>
      <c r="AZ6" s="4">
        <f t="shared" si="10"/>
        <v>-53.289473684210598</v>
      </c>
      <c r="BA6" s="1">
        <f t="shared" si="11"/>
        <v>-3511981.0998534113</v>
      </c>
      <c r="BB6" s="4">
        <f t="shared" si="12"/>
        <v>257.42982456140396</v>
      </c>
      <c r="BC6" s="1">
        <f t="shared" si="13"/>
        <v>5655204.9019148434</v>
      </c>
      <c r="BD6" s="4">
        <f t="shared" si="14"/>
        <v>277.76266671210396</v>
      </c>
      <c r="BE6" s="1">
        <f t="shared" si="15"/>
        <v>0</v>
      </c>
      <c r="BF6" s="1">
        <f t="shared" si="16"/>
        <v>500</v>
      </c>
      <c r="BG6" s="1">
        <f t="shared" si="17"/>
        <v>0</v>
      </c>
      <c r="BH6" s="1">
        <f t="shared" si="18"/>
        <v>15733.946432916548</v>
      </c>
    </row>
    <row r="7" spans="1:60" x14ac:dyDescent="0.2">
      <c r="A7" s="3">
        <v>6</v>
      </c>
      <c r="B7" s="4">
        <v>56.25</v>
      </c>
      <c r="C7" s="4">
        <v>200.175155298964</v>
      </c>
      <c r="D7" s="4">
        <v>245.75</v>
      </c>
      <c r="E7" s="4">
        <v>75</v>
      </c>
      <c r="F7" s="4">
        <v>198.033114398283</v>
      </c>
      <c r="G7" s="4">
        <v>252</v>
      </c>
      <c r="H7" s="4">
        <v>65.625</v>
      </c>
      <c r="I7" s="4">
        <v>198.95621684711699</v>
      </c>
      <c r="J7" s="4">
        <v>248.875</v>
      </c>
      <c r="K7" s="4">
        <v>224.014813069914</v>
      </c>
      <c r="L7" s="4">
        <v>18.75</v>
      </c>
      <c r="M7" s="4">
        <v>-6.5141648820616203</v>
      </c>
      <c r="N7" s="6">
        <f t="shared" si="0"/>
        <v>-0.11369362520976338</v>
      </c>
      <c r="O7" s="4">
        <v>18.871839639201902</v>
      </c>
      <c r="P7" s="4">
        <v>21.875</v>
      </c>
      <c r="Q7" s="4">
        <v>0</v>
      </c>
      <c r="R7" s="4">
        <v>28.043783152882899</v>
      </c>
      <c r="S7" s="4">
        <v>0</v>
      </c>
      <c r="T7" s="4">
        <v>115945.506146336</v>
      </c>
      <c r="U7" s="4">
        <v>3510</v>
      </c>
      <c r="V7" s="4">
        <v>3120</v>
      </c>
      <c r="W7" s="4">
        <v>62156.25</v>
      </c>
      <c r="X7" s="4">
        <v>65.441176470588204</v>
      </c>
      <c r="Y7" s="4">
        <v>248.81372549019599</v>
      </c>
      <c r="Z7" s="1">
        <v>0</v>
      </c>
      <c r="AA7" s="1">
        <v>0</v>
      </c>
      <c r="AB7" s="1">
        <v>0</v>
      </c>
      <c r="AC7" s="4">
        <v>18.434948822921999</v>
      </c>
      <c r="AD7" s="6">
        <f t="shared" si="1"/>
        <v>0.32175055439664196</v>
      </c>
      <c r="AE7" s="1">
        <v>0</v>
      </c>
      <c r="AF7" s="1">
        <v>0</v>
      </c>
      <c r="AG7" s="1">
        <v>0</v>
      </c>
      <c r="AH7" s="1">
        <v>0</v>
      </c>
      <c r="AI7" s="4">
        <v>302</v>
      </c>
      <c r="AJ7" s="4">
        <v>103.043783152882</v>
      </c>
      <c r="AK7" s="4">
        <v>6429.9320687398904</v>
      </c>
      <c r="AL7" s="1">
        <v>3</v>
      </c>
      <c r="AM7" s="1">
        <v>24</v>
      </c>
      <c r="AN7" s="1">
        <v>0</v>
      </c>
      <c r="AO7" s="1">
        <v>303</v>
      </c>
      <c r="AP7" s="1">
        <v>100</v>
      </c>
      <c r="AQ7" s="1">
        <v>500</v>
      </c>
      <c r="AR7" s="7">
        <f t="shared" si="2"/>
        <v>0</v>
      </c>
      <c r="AS7" s="8">
        <f t="shared" si="3"/>
        <v>115196.94326608467</v>
      </c>
      <c r="AT7" s="8">
        <f t="shared" si="4"/>
        <v>56356.000981151075</v>
      </c>
      <c r="AU7" s="1">
        <f t="shared" si="5"/>
        <v>0</v>
      </c>
      <c r="AV7" s="1">
        <f t="shared" si="6"/>
        <v>0</v>
      </c>
      <c r="AW7" s="1">
        <f t="shared" si="7"/>
        <v>121344.64689222095</v>
      </c>
      <c r="AX7" s="1">
        <f t="shared" si="8"/>
        <v>0.44522868530853615</v>
      </c>
      <c r="AY7" s="1">
        <f t="shared" si="9"/>
        <v>-13153.883748935643</v>
      </c>
      <c r="AZ7" s="4">
        <f t="shared" si="10"/>
        <v>-34.558823529411796</v>
      </c>
      <c r="BA7" s="1">
        <f t="shared" si="11"/>
        <v>-2037816.1937421018</v>
      </c>
      <c r="BB7" s="4">
        <f t="shared" si="12"/>
        <v>251.18627450980401</v>
      </c>
      <c r="BC7" s="1">
        <f t="shared" si="13"/>
        <v>4937199.8770559169</v>
      </c>
      <c r="BD7" s="4">
        <f t="shared" si="14"/>
        <v>275.985186930086</v>
      </c>
      <c r="BE7" s="1">
        <f t="shared" si="15"/>
        <v>0</v>
      </c>
      <c r="BF7" s="1">
        <f t="shared" si="16"/>
        <v>500</v>
      </c>
      <c r="BG7" s="1">
        <f t="shared" si="17"/>
        <v>0</v>
      </c>
      <c r="BH7" s="1">
        <f t="shared" si="18"/>
        <v>22354.174222953294</v>
      </c>
    </row>
    <row r="8" spans="1:60" x14ac:dyDescent="0.2">
      <c r="A8" s="3">
        <v>7</v>
      </c>
      <c r="B8" s="4">
        <v>75</v>
      </c>
      <c r="C8" s="4">
        <v>198.033114398283</v>
      </c>
      <c r="D8" s="4">
        <v>252</v>
      </c>
      <c r="E8" s="4">
        <v>93.75</v>
      </c>
      <c r="F8" s="4">
        <v>197.064466428911</v>
      </c>
      <c r="G8" s="4">
        <v>258.25</v>
      </c>
      <c r="H8" s="4">
        <v>84.375</v>
      </c>
      <c r="I8" s="4">
        <v>197.40314050704299</v>
      </c>
      <c r="J8" s="4">
        <v>255.125</v>
      </c>
      <c r="K8" s="4">
        <v>226.38039322298599</v>
      </c>
      <c r="L8" s="4">
        <v>18.75</v>
      </c>
      <c r="M8" s="4">
        <v>-2.9559201572884599</v>
      </c>
      <c r="N8" s="6">
        <f t="shared" si="0"/>
        <v>-5.1590539170752285E-2</v>
      </c>
      <c r="O8" s="4">
        <v>18.7749800494549</v>
      </c>
      <c r="P8" s="4">
        <v>28.125</v>
      </c>
      <c r="Q8" s="4">
        <v>0</v>
      </c>
      <c r="R8" s="4">
        <v>29.596859492956401</v>
      </c>
      <c r="S8" s="4">
        <v>0</v>
      </c>
      <c r="T8" s="4">
        <v>134175.72595563001</v>
      </c>
      <c r="U8" s="4">
        <v>3120</v>
      </c>
      <c r="V8" s="4">
        <v>2730</v>
      </c>
      <c r="W8" s="4">
        <v>54843.75</v>
      </c>
      <c r="X8" s="4">
        <v>84.1666666666666</v>
      </c>
      <c r="Y8" s="4">
        <v>255.055555555555</v>
      </c>
      <c r="Z8" s="1">
        <v>0</v>
      </c>
      <c r="AA8" s="1">
        <v>0</v>
      </c>
      <c r="AB8" s="1">
        <v>0</v>
      </c>
      <c r="AC8" s="4">
        <v>18.434948822921999</v>
      </c>
      <c r="AD8" s="6">
        <f t="shared" si="1"/>
        <v>0.32175055439664196</v>
      </c>
      <c r="AE8" s="1">
        <v>0</v>
      </c>
      <c r="AF8" s="1">
        <v>0</v>
      </c>
      <c r="AG8" s="1">
        <v>0</v>
      </c>
      <c r="AH8" s="1">
        <v>0</v>
      </c>
      <c r="AI8" s="4">
        <v>302</v>
      </c>
      <c r="AJ8" s="4">
        <v>104.596859492956</v>
      </c>
      <c r="AK8" s="4">
        <v>6526.84403236048</v>
      </c>
      <c r="AL8" s="1">
        <v>3</v>
      </c>
      <c r="AM8" s="1">
        <v>24</v>
      </c>
      <c r="AN8" s="1">
        <v>0</v>
      </c>
      <c r="AO8" s="1">
        <v>303</v>
      </c>
      <c r="AP8" s="1">
        <v>100</v>
      </c>
      <c r="AQ8" s="1">
        <v>500</v>
      </c>
      <c r="AR8" s="7">
        <f t="shared" si="2"/>
        <v>0</v>
      </c>
      <c r="AS8" s="8">
        <f t="shared" si="3"/>
        <v>133997.20559176296</v>
      </c>
      <c r="AT8" s="8">
        <f t="shared" si="4"/>
        <v>51065.780866629029</v>
      </c>
      <c r="AU8" s="1">
        <f t="shared" si="5"/>
        <v>0</v>
      </c>
      <c r="AV8" s="1">
        <f t="shared" si="6"/>
        <v>0</v>
      </c>
      <c r="AW8" s="1">
        <f t="shared" si="7"/>
        <v>122541.36649347178</v>
      </c>
      <c r="AX8" s="1">
        <f t="shared" si="8"/>
        <v>0.44522868530853615</v>
      </c>
      <c r="AY8" s="1">
        <f t="shared" si="9"/>
        <v>-6919.1277860096025</v>
      </c>
      <c r="AZ8" s="4">
        <f t="shared" si="10"/>
        <v>-15.8333333333334</v>
      </c>
      <c r="BA8" s="1">
        <f t="shared" si="11"/>
        <v>-823798.03576808644</v>
      </c>
      <c r="BB8" s="4">
        <f t="shared" si="12"/>
        <v>244.944444444445</v>
      </c>
      <c r="BC8" s="1">
        <f t="shared" si="13"/>
        <v>4248100.0464344826</v>
      </c>
      <c r="BD8" s="4">
        <f t="shared" si="14"/>
        <v>273.61960677701404</v>
      </c>
      <c r="BE8" s="1">
        <f t="shared" si="15"/>
        <v>0</v>
      </c>
      <c r="BF8" s="1">
        <f t="shared" si="16"/>
        <v>500</v>
      </c>
      <c r="BG8" s="1">
        <f t="shared" si="17"/>
        <v>0</v>
      </c>
      <c r="BH8" s="1">
        <f t="shared" si="18"/>
        <v>27836.418660341355</v>
      </c>
    </row>
    <row r="9" spans="1:60" x14ac:dyDescent="0.2">
      <c r="A9" s="3">
        <v>8</v>
      </c>
      <c r="B9" s="4">
        <v>93.75</v>
      </c>
      <c r="C9" s="4">
        <v>197.064466428911</v>
      </c>
      <c r="D9" s="4">
        <v>258.25</v>
      </c>
      <c r="E9" s="4">
        <v>112.5</v>
      </c>
      <c r="F9" s="4">
        <v>197.25794808120801</v>
      </c>
      <c r="G9" s="4">
        <v>264.5</v>
      </c>
      <c r="H9" s="4">
        <v>103.125</v>
      </c>
      <c r="I9" s="4">
        <v>197.016115321293</v>
      </c>
      <c r="J9" s="4">
        <v>261.375</v>
      </c>
      <c r="K9" s="4">
        <v>229.32463842098301</v>
      </c>
      <c r="L9" s="4">
        <v>18.75</v>
      </c>
      <c r="M9" s="4">
        <v>0.59093229529258096</v>
      </c>
      <c r="N9" s="6">
        <f t="shared" si="0"/>
        <v>1.0313714209222925E-2</v>
      </c>
      <c r="O9" s="4">
        <v>18.750997288271599</v>
      </c>
      <c r="P9" s="4">
        <v>34.375</v>
      </c>
      <c r="Q9" s="4">
        <v>0</v>
      </c>
      <c r="R9" s="4">
        <v>29.9838846787069</v>
      </c>
      <c r="S9" s="4">
        <v>0</v>
      </c>
      <c r="T9" s="4">
        <v>149716.74029026699</v>
      </c>
      <c r="U9" s="4">
        <v>2730</v>
      </c>
      <c r="V9" s="4">
        <v>2340</v>
      </c>
      <c r="W9" s="4">
        <v>47531.25</v>
      </c>
      <c r="X9" s="4">
        <v>102.884615384615</v>
      </c>
      <c r="Y9" s="4">
        <v>261.29487179487103</v>
      </c>
      <c r="Z9" s="1">
        <v>0</v>
      </c>
      <c r="AA9" s="1">
        <v>0</v>
      </c>
      <c r="AB9" s="1">
        <v>0</v>
      </c>
      <c r="AC9" s="4">
        <v>18.434948822921999</v>
      </c>
      <c r="AD9" s="6">
        <f t="shared" si="1"/>
        <v>0.32175055439664196</v>
      </c>
      <c r="AE9" s="1">
        <v>0</v>
      </c>
      <c r="AF9" s="1">
        <v>0</v>
      </c>
      <c r="AG9" s="1">
        <v>0</v>
      </c>
      <c r="AH9" s="1">
        <v>0</v>
      </c>
      <c r="AI9" s="4">
        <v>302</v>
      </c>
      <c r="AJ9" s="4">
        <v>104.983884678706</v>
      </c>
      <c r="AK9" s="4">
        <v>6550.9944039513102</v>
      </c>
      <c r="AL9" s="1">
        <v>3</v>
      </c>
      <c r="AM9" s="1">
        <v>24</v>
      </c>
      <c r="AN9" s="1">
        <v>0</v>
      </c>
      <c r="AO9" s="1">
        <v>303</v>
      </c>
      <c r="AP9" s="1">
        <v>100</v>
      </c>
      <c r="AQ9" s="1">
        <v>500</v>
      </c>
      <c r="AR9" s="7">
        <f t="shared" si="2"/>
        <v>0</v>
      </c>
      <c r="AS9" s="8">
        <f t="shared" si="3"/>
        <v>149708.77747384386</v>
      </c>
      <c r="AT9" s="8">
        <f t="shared" si="4"/>
        <v>45244.724353503108</v>
      </c>
      <c r="AU9" s="1">
        <f t="shared" si="5"/>
        <v>0</v>
      </c>
      <c r="AV9" s="1">
        <f t="shared" si="6"/>
        <v>0</v>
      </c>
      <c r="AW9" s="1">
        <f t="shared" si="7"/>
        <v>122837.67830397343</v>
      </c>
      <c r="AX9" s="1">
        <f t="shared" si="8"/>
        <v>0.44522868530853615</v>
      </c>
      <c r="AY9" s="1">
        <f t="shared" si="9"/>
        <v>1544.1082961889019</v>
      </c>
      <c r="AZ9" s="4">
        <f t="shared" si="10"/>
        <v>2.8846153846150031</v>
      </c>
      <c r="BA9" s="1">
        <f t="shared" si="11"/>
        <v>130073.37406862747</v>
      </c>
      <c r="BB9" s="4">
        <f t="shared" si="12"/>
        <v>238.70512820512897</v>
      </c>
      <c r="BC9" s="1">
        <f t="shared" si="13"/>
        <v>3587905.4100505202</v>
      </c>
      <c r="BD9" s="4">
        <f t="shared" si="14"/>
        <v>270.67536157901702</v>
      </c>
      <c r="BE9" s="1">
        <f t="shared" si="15"/>
        <v>0</v>
      </c>
      <c r="BF9" s="1">
        <f t="shared" si="16"/>
        <v>500</v>
      </c>
      <c r="BG9" s="1">
        <f t="shared" si="17"/>
        <v>0</v>
      </c>
      <c r="BH9" s="1">
        <f t="shared" si="18"/>
        <v>32108.033297254009</v>
      </c>
    </row>
    <row r="10" spans="1:60" x14ac:dyDescent="0.2">
      <c r="A10" s="3">
        <v>9</v>
      </c>
      <c r="B10" s="4">
        <v>112.5</v>
      </c>
      <c r="C10" s="4">
        <v>197.25794808120801</v>
      </c>
      <c r="D10" s="4">
        <v>264.5</v>
      </c>
      <c r="E10" s="4">
        <v>131.25</v>
      </c>
      <c r="F10" s="4">
        <v>198.615797527474</v>
      </c>
      <c r="G10" s="4">
        <v>270.75</v>
      </c>
      <c r="H10" s="4">
        <v>121.875</v>
      </c>
      <c r="I10" s="4">
        <v>197.79066133721099</v>
      </c>
      <c r="J10" s="4">
        <v>267.625</v>
      </c>
      <c r="K10" s="4">
        <v>232.84468301247699</v>
      </c>
      <c r="L10" s="4">
        <v>18.75</v>
      </c>
      <c r="M10" s="4">
        <v>4.1400544371676897</v>
      </c>
      <c r="N10" s="6">
        <f t="shared" si="0"/>
        <v>7.2257581140376892E-2</v>
      </c>
      <c r="O10" s="4">
        <v>18.799055069424998</v>
      </c>
      <c r="P10" s="4">
        <v>40.625</v>
      </c>
      <c r="Q10" s="4">
        <v>0</v>
      </c>
      <c r="R10" s="4">
        <v>29.2093386627885</v>
      </c>
      <c r="S10" s="4">
        <v>0</v>
      </c>
      <c r="T10" s="4">
        <v>162578.88104105601</v>
      </c>
      <c r="U10" s="4">
        <v>2340</v>
      </c>
      <c r="V10" s="4">
        <v>1950</v>
      </c>
      <c r="W10" s="4">
        <v>40218.75</v>
      </c>
      <c r="X10" s="4">
        <v>121.59090909090899</v>
      </c>
      <c r="Y10" s="4">
        <v>267.530303030303</v>
      </c>
      <c r="Z10" s="1">
        <v>0</v>
      </c>
      <c r="AA10" s="1">
        <v>0</v>
      </c>
      <c r="AB10" s="1">
        <v>0</v>
      </c>
      <c r="AC10" s="4">
        <v>18.434948822921999</v>
      </c>
      <c r="AD10" s="6">
        <f t="shared" si="1"/>
        <v>0.32175055439664196</v>
      </c>
      <c r="AE10" s="1">
        <v>0</v>
      </c>
      <c r="AF10" s="1">
        <v>0</v>
      </c>
      <c r="AG10" s="1">
        <v>0</v>
      </c>
      <c r="AH10" s="1">
        <v>0</v>
      </c>
      <c r="AI10" s="4">
        <v>302</v>
      </c>
      <c r="AJ10" s="4">
        <v>104.209338662788</v>
      </c>
      <c r="AK10" s="4">
        <v>6502.6627325580002</v>
      </c>
      <c r="AL10" s="1">
        <v>3</v>
      </c>
      <c r="AM10" s="1">
        <v>24</v>
      </c>
      <c r="AN10" s="1">
        <v>0</v>
      </c>
      <c r="AO10" s="1">
        <v>303</v>
      </c>
      <c r="AP10" s="1">
        <v>100</v>
      </c>
      <c r="AQ10" s="1">
        <v>500</v>
      </c>
      <c r="AR10" s="7">
        <f t="shared" si="2"/>
        <v>0</v>
      </c>
      <c r="AS10" s="8">
        <f t="shared" si="3"/>
        <v>162154.64065944831</v>
      </c>
      <c r="AT10" s="8">
        <f t="shared" si="4"/>
        <v>38973.486508577087</v>
      </c>
      <c r="AU10" s="1">
        <f t="shared" si="5"/>
        <v>0</v>
      </c>
      <c r="AV10" s="1">
        <f t="shared" si="6"/>
        <v>0</v>
      </c>
      <c r="AW10" s="1">
        <f t="shared" si="7"/>
        <v>122243.91480725548</v>
      </c>
      <c r="AX10" s="1">
        <f t="shared" si="8"/>
        <v>0.44522868530853615</v>
      </c>
      <c r="AY10" s="1">
        <f t="shared" si="9"/>
        <v>11737.336715244812</v>
      </c>
      <c r="AZ10" s="4">
        <f t="shared" si="10"/>
        <v>21.590909090908994</v>
      </c>
      <c r="BA10" s="1">
        <f t="shared" si="11"/>
        <v>823798.03576807922</v>
      </c>
      <c r="BB10" s="4">
        <f t="shared" si="12"/>
        <v>232.469696969697</v>
      </c>
      <c r="BC10" s="1">
        <f t="shared" si="13"/>
        <v>2956615.967904021</v>
      </c>
      <c r="BD10" s="4">
        <f t="shared" si="14"/>
        <v>267.15531698752301</v>
      </c>
      <c r="BE10" s="1">
        <f t="shared" si="15"/>
        <v>0</v>
      </c>
      <c r="BF10" s="1">
        <f t="shared" si="16"/>
        <v>500</v>
      </c>
      <c r="BG10" s="1">
        <f t="shared" si="17"/>
        <v>0</v>
      </c>
      <c r="BH10" s="1">
        <f t="shared" si="18"/>
        <v>35121.514160984974</v>
      </c>
    </row>
    <row r="11" spans="1:60" x14ac:dyDescent="0.2">
      <c r="A11" s="3">
        <v>10</v>
      </c>
      <c r="B11" s="4">
        <v>131.25</v>
      </c>
      <c r="C11" s="4">
        <v>198.615797527474</v>
      </c>
      <c r="D11" s="4">
        <v>270.75</v>
      </c>
      <c r="E11" s="4">
        <v>150</v>
      </c>
      <c r="F11" s="4">
        <v>201.15388575388801</v>
      </c>
      <c r="G11" s="4">
        <v>277</v>
      </c>
      <c r="H11" s="4">
        <v>140.625</v>
      </c>
      <c r="I11" s="4">
        <v>199.73576740643901</v>
      </c>
      <c r="J11" s="4">
        <v>273.875</v>
      </c>
      <c r="K11" s="4">
        <v>236.94410378987399</v>
      </c>
      <c r="L11" s="4">
        <v>18.75</v>
      </c>
      <c r="M11" s="4">
        <v>7.7051875121780897</v>
      </c>
      <c r="N11" s="6">
        <f t="shared" si="0"/>
        <v>0.13448089157105833</v>
      </c>
      <c r="O11" s="4">
        <v>18.920834995842199</v>
      </c>
      <c r="P11" s="4">
        <v>46.875</v>
      </c>
      <c r="Q11" s="4">
        <v>0</v>
      </c>
      <c r="R11" s="4">
        <v>27.264232593560799</v>
      </c>
      <c r="S11" s="4">
        <v>0</v>
      </c>
      <c r="T11" s="4">
        <v>172741.417668899</v>
      </c>
      <c r="U11" s="4">
        <v>1950</v>
      </c>
      <c r="V11" s="4">
        <v>1560</v>
      </c>
      <c r="W11" s="4">
        <v>32906.25</v>
      </c>
      <c r="X11" s="4">
        <v>140.277777777777</v>
      </c>
      <c r="Y11" s="4">
        <v>273.75925925925901</v>
      </c>
      <c r="Z11" s="1">
        <v>0</v>
      </c>
      <c r="AA11" s="1">
        <v>0</v>
      </c>
      <c r="AB11" s="1">
        <v>0</v>
      </c>
      <c r="AC11" s="4">
        <v>18.434948822921999</v>
      </c>
      <c r="AD11" s="6">
        <f t="shared" si="1"/>
        <v>0.32175055439664196</v>
      </c>
      <c r="AE11" s="1">
        <v>0</v>
      </c>
      <c r="AF11" s="1">
        <v>0</v>
      </c>
      <c r="AG11" s="1">
        <v>0</v>
      </c>
      <c r="AH11" s="1">
        <v>0</v>
      </c>
      <c r="AI11" s="4">
        <v>302</v>
      </c>
      <c r="AJ11" s="4">
        <v>102.26423259356</v>
      </c>
      <c r="AK11" s="4">
        <v>6381.2881138381899</v>
      </c>
      <c r="AL11" s="1">
        <v>3</v>
      </c>
      <c r="AM11" s="1">
        <v>24</v>
      </c>
      <c r="AN11" s="1">
        <v>0</v>
      </c>
      <c r="AO11" s="1">
        <v>303</v>
      </c>
      <c r="AP11" s="1">
        <v>100</v>
      </c>
      <c r="AQ11" s="1">
        <v>500</v>
      </c>
      <c r="AR11" s="7">
        <f t="shared" si="2"/>
        <v>0</v>
      </c>
      <c r="AS11" s="8">
        <f t="shared" si="3"/>
        <v>171181.74657744158</v>
      </c>
      <c r="AT11" s="8">
        <f t="shared" si="4"/>
        <v>32330.924451474159</v>
      </c>
      <c r="AU11" s="1">
        <f t="shared" si="5"/>
        <v>0</v>
      </c>
      <c r="AV11" s="1">
        <f t="shared" si="6"/>
        <v>0</v>
      </c>
      <c r="AW11" s="1">
        <f t="shared" si="7"/>
        <v>120739.29946286148</v>
      </c>
      <c r="AX11" s="1">
        <f t="shared" si="8"/>
        <v>0.44522868530853615</v>
      </c>
      <c r="AY11" s="1">
        <f t="shared" si="9"/>
        <v>23160.462364935112</v>
      </c>
      <c r="AZ11" s="4">
        <f t="shared" si="10"/>
        <v>40.277777777777004</v>
      </c>
      <c r="BA11" s="1">
        <f t="shared" si="11"/>
        <v>1257375.9493302077</v>
      </c>
      <c r="BB11" s="4">
        <f t="shared" si="12"/>
        <v>226.24074074074099</v>
      </c>
      <c r="BC11" s="1">
        <f t="shared" si="13"/>
        <v>2354231.7199950111</v>
      </c>
      <c r="BD11" s="4">
        <f t="shared" si="14"/>
        <v>263.05589621012598</v>
      </c>
      <c r="BE11" s="1">
        <f t="shared" si="15"/>
        <v>0</v>
      </c>
      <c r="BF11" s="1">
        <f t="shared" si="16"/>
        <v>500</v>
      </c>
      <c r="BG11" s="1">
        <f t="shared" si="17"/>
        <v>0</v>
      </c>
      <c r="BH11" s="1">
        <f t="shared" si="18"/>
        <v>36853.079400909301</v>
      </c>
    </row>
    <row r="12" spans="1:60" x14ac:dyDescent="0.2">
      <c r="A12" s="3">
        <v>11</v>
      </c>
      <c r="B12" s="4">
        <v>150</v>
      </c>
      <c r="C12" s="4">
        <v>201.15388575388801</v>
      </c>
      <c r="D12" s="4">
        <v>277</v>
      </c>
      <c r="E12" s="4">
        <v>168.75</v>
      </c>
      <c r="F12" s="4">
        <v>204.902664363095</v>
      </c>
      <c r="G12" s="4">
        <v>283.25</v>
      </c>
      <c r="H12" s="4">
        <v>159.375</v>
      </c>
      <c r="I12" s="4">
        <v>202.87442154031899</v>
      </c>
      <c r="J12" s="4">
        <v>280.125</v>
      </c>
      <c r="K12" s="4">
        <v>241.633106051646</v>
      </c>
      <c r="L12" s="4">
        <v>18.75</v>
      </c>
      <c r="M12" s="4">
        <v>11.300639884232901</v>
      </c>
      <c r="N12" s="6">
        <f t="shared" si="0"/>
        <v>0.19723337356205495</v>
      </c>
      <c r="O12" s="4">
        <v>19.120703204280201</v>
      </c>
      <c r="P12" s="4">
        <v>53.125</v>
      </c>
      <c r="Q12" s="4">
        <v>0</v>
      </c>
      <c r="R12" s="4">
        <v>24.125578459680899</v>
      </c>
      <c r="S12" s="4">
        <v>0</v>
      </c>
      <c r="T12" s="4">
        <v>180151.334072639</v>
      </c>
      <c r="U12" s="4">
        <v>1560</v>
      </c>
      <c r="V12" s="4">
        <v>1169.99999999999</v>
      </c>
      <c r="W12" s="4">
        <v>25593.75</v>
      </c>
      <c r="X12" s="4">
        <v>158.92857142857099</v>
      </c>
      <c r="Y12" s="4">
        <v>279.97619047619003</v>
      </c>
      <c r="Z12" s="1">
        <v>0</v>
      </c>
      <c r="AA12" s="1">
        <v>0</v>
      </c>
      <c r="AB12" s="1">
        <v>0</v>
      </c>
      <c r="AC12" s="4">
        <v>18.434948822921999</v>
      </c>
      <c r="AD12" s="6">
        <f t="shared" si="1"/>
        <v>0.32175055439664196</v>
      </c>
      <c r="AE12" s="1">
        <v>0</v>
      </c>
      <c r="AF12" s="1">
        <v>0</v>
      </c>
      <c r="AG12" s="1">
        <v>0</v>
      </c>
      <c r="AH12" s="1">
        <v>0</v>
      </c>
      <c r="AI12" s="4">
        <v>302</v>
      </c>
      <c r="AJ12" s="4">
        <v>99.125578459680895</v>
      </c>
      <c r="AK12" s="4">
        <v>6185.4360958840898</v>
      </c>
      <c r="AL12" s="1">
        <v>3</v>
      </c>
      <c r="AM12" s="1">
        <v>24</v>
      </c>
      <c r="AN12" s="1">
        <v>0</v>
      </c>
      <c r="AO12" s="1">
        <v>303</v>
      </c>
      <c r="AP12" s="1">
        <v>100</v>
      </c>
      <c r="AQ12" s="1">
        <v>500</v>
      </c>
      <c r="AR12" s="7">
        <f t="shared" si="2"/>
        <v>0</v>
      </c>
      <c r="AS12" s="8">
        <f t="shared" si="3"/>
        <v>176658.64470433499</v>
      </c>
      <c r="AT12" s="8">
        <f t="shared" si="4"/>
        <v>25395.596710488619</v>
      </c>
      <c r="AU12" s="1">
        <f t="shared" si="5"/>
        <v>0</v>
      </c>
      <c r="AV12" s="1">
        <f t="shared" si="6"/>
        <v>0</v>
      </c>
      <c r="AW12" s="1">
        <f t="shared" si="7"/>
        <v>118269.88777844133</v>
      </c>
      <c r="AX12" s="1">
        <f t="shared" si="8"/>
        <v>0.44522868530853615</v>
      </c>
      <c r="AY12" s="1">
        <f t="shared" si="9"/>
        <v>35301.932232940409</v>
      </c>
      <c r="AZ12" s="4">
        <f t="shared" si="10"/>
        <v>58.92857142857099</v>
      </c>
      <c r="BA12" s="1">
        <f t="shared" si="11"/>
        <v>1430807.1147550808</v>
      </c>
      <c r="BB12" s="4">
        <f t="shared" si="12"/>
        <v>220.02380952380997</v>
      </c>
      <c r="BC12" s="1">
        <f t="shared" si="13"/>
        <v>1780752.6663234769</v>
      </c>
      <c r="BD12" s="4">
        <f t="shared" si="14"/>
        <v>258.366893948354</v>
      </c>
      <c r="BE12" s="1">
        <f t="shared" si="15"/>
        <v>0</v>
      </c>
      <c r="BF12" s="1">
        <f t="shared" si="16"/>
        <v>500</v>
      </c>
      <c r="BG12" s="1">
        <f t="shared" si="17"/>
        <v>0</v>
      </c>
      <c r="BH12" s="1">
        <f t="shared" si="18"/>
        <v>37303.197618951948</v>
      </c>
    </row>
    <row r="13" spans="1:60" x14ac:dyDescent="0.2">
      <c r="A13" s="3">
        <v>12</v>
      </c>
      <c r="B13" s="4">
        <v>168.75</v>
      </c>
      <c r="C13" s="4">
        <v>204.902664363095</v>
      </c>
      <c r="D13" s="4">
        <v>283.25</v>
      </c>
      <c r="E13" s="4">
        <v>187.5</v>
      </c>
      <c r="F13" s="4">
        <v>209.909065981027</v>
      </c>
      <c r="G13" s="4">
        <v>289.5</v>
      </c>
      <c r="H13" s="4">
        <v>178.125</v>
      </c>
      <c r="I13" s="4">
        <v>207.24500964970699</v>
      </c>
      <c r="J13" s="4">
        <v>286.375</v>
      </c>
      <c r="K13" s="4">
        <v>246.92906528456501</v>
      </c>
      <c r="L13" s="4">
        <v>18.75</v>
      </c>
      <c r="M13" s="4">
        <v>14.9418321374851</v>
      </c>
      <c r="N13" s="6">
        <f t="shared" si="0"/>
        <v>0.26078416707941704</v>
      </c>
      <c r="O13" s="4">
        <v>19.406159373882101</v>
      </c>
      <c r="P13" s="4">
        <v>59.375</v>
      </c>
      <c r="Q13" s="4">
        <v>0</v>
      </c>
      <c r="R13" s="4">
        <v>19.754990350292701</v>
      </c>
      <c r="S13" s="4">
        <v>0</v>
      </c>
      <c r="T13" s="4">
        <v>184720.102745362</v>
      </c>
      <c r="U13" s="4">
        <v>1169.99999999999</v>
      </c>
      <c r="V13" s="4">
        <v>779.99999999999898</v>
      </c>
      <c r="W13" s="4">
        <v>18281.249999999902</v>
      </c>
      <c r="X13" s="4">
        <v>177.5</v>
      </c>
      <c r="Y13" s="4">
        <v>286.166666666666</v>
      </c>
      <c r="Z13" s="1">
        <v>0</v>
      </c>
      <c r="AA13" s="1">
        <v>0</v>
      </c>
      <c r="AB13" s="1">
        <v>0</v>
      </c>
      <c r="AC13" s="4">
        <v>18.434948822921999</v>
      </c>
      <c r="AD13" s="6">
        <f t="shared" si="1"/>
        <v>0.32175055439664196</v>
      </c>
      <c r="AE13" s="1">
        <v>0</v>
      </c>
      <c r="AF13" s="1">
        <v>0</v>
      </c>
      <c r="AG13" s="1">
        <v>0</v>
      </c>
      <c r="AH13" s="1">
        <v>0</v>
      </c>
      <c r="AI13" s="4">
        <v>302</v>
      </c>
      <c r="AJ13" s="4">
        <v>94.754990350292701</v>
      </c>
      <c r="AK13" s="4">
        <v>5912.7113978582602</v>
      </c>
      <c r="AL13" s="1">
        <v>3</v>
      </c>
      <c r="AM13" s="1">
        <v>24</v>
      </c>
      <c r="AN13" s="1">
        <v>0</v>
      </c>
      <c r="AO13" s="1">
        <v>303</v>
      </c>
      <c r="AP13" s="1">
        <v>100</v>
      </c>
      <c r="AQ13" s="1">
        <v>500</v>
      </c>
      <c r="AR13" s="7">
        <f t="shared" si="2"/>
        <v>0</v>
      </c>
      <c r="AS13" s="8">
        <f t="shared" si="3"/>
        <v>178474.3626880082</v>
      </c>
      <c r="AT13" s="8">
        <f t="shared" si="4"/>
        <v>18247.285729547213</v>
      </c>
      <c r="AU13" s="1">
        <f t="shared" si="5"/>
        <v>0</v>
      </c>
      <c r="AV13" s="1">
        <f t="shared" si="6"/>
        <v>0</v>
      </c>
      <c r="AW13" s="1">
        <f t="shared" si="7"/>
        <v>114743.01971860662</v>
      </c>
      <c r="AX13" s="1">
        <f t="shared" si="8"/>
        <v>0.44522868530853615</v>
      </c>
      <c r="AY13" s="1">
        <f t="shared" si="9"/>
        <v>47627.914308380139</v>
      </c>
      <c r="AZ13" s="4">
        <f t="shared" si="10"/>
        <v>77.5</v>
      </c>
      <c r="BA13" s="1">
        <f t="shared" si="11"/>
        <v>1344091.5320426545</v>
      </c>
      <c r="BB13" s="4">
        <f t="shared" si="12"/>
        <v>213.833333333334</v>
      </c>
      <c r="BC13" s="1">
        <f t="shared" si="13"/>
        <v>1236178.806889412</v>
      </c>
      <c r="BD13" s="4">
        <f t="shared" si="14"/>
        <v>253.07093471543499</v>
      </c>
      <c r="BE13" s="1">
        <f t="shared" si="15"/>
        <v>0</v>
      </c>
      <c r="BF13" s="1">
        <f t="shared" si="16"/>
        <v>500</v>
      </c>
      <c r="BG13" s="1">
        <f t="shared" si="17"/>
        <v>0</v>
      </c>
      <c r="BH13" s="1">
        <f t="shared" si="18"/>
        <v>36499.237079029597</v>
      </c>
    </row>
    <row r="14" spans="1:60" x14ac:dyDescent="0.2">
      <c r="A14" s="3">
        <v>13</v>
      </c>
      <c r="B14" s="4">
        <v>187.5</v>
      </c>
      <c r="C14" s="4">
        <v>209.909065981027</v>
      </c>
      <c r="D14" s="4">
        <v>289.5</v>
      </c>
      <c r="E14" s="4">
        <v>206.25</v>
      </c>
      <c r="F14" s="4">
        <v>216.23964776593601</v>
      </c>
      <c r="G14" s="4">
        <v>295.75</v>
      </c>
      <c r="H14" s="4">
        <v>196.875</v>
      </c>
      <c r="I14" s="4">
        <v>212.90378899226101</v>
      </c>
      <c r="J14" s="4">
        <v>292.625</v>
      </c>
      <c r="K14" s="4">
        <v>252.85748775048199</v>
      </c>
      <c r="L14" s="4">
        <v>18.75</v>
      </c>
      <c r="M14" s="4">
        <v>18.645960602344999</v>
      </c>
      <c r="N14" s="6">
        <f t="shared" si="0"/>
        <v>0.32543340470806537</v>
      </c>
      <c r="O14" s="4">
        <v>19.788662415468998</v>
      </c>
      <c r="P14" s="4">
        <v>65.625</v>
      </c>
      <c r="Q14" s="4">
        <v>0</v>
      </c>
      <c r="R14" s="4">
        <v>14.096211007738599</v>
      </c>
      <c r="S14" s="4">
        <v>0</v>
      </c>
      <c r="T14" s="4">
        <v>186317.98038659699</v>
      </c>
      <c r="U14" s="4">
        <v>779.99999999999898</v>
      </c>
      <c r="V14" s="4">
        <v>389.99999999999898</v>
      </c>
      <c r="W14" s="4">
        <v>10968.7499999999</v>
      </c>
      <c r="X14" s="4">
        <v>195.833333333333</v>
      </c>
      <c r="Y14" s="4">
        <v>292.27777777777698</v>
      </c>
      <c r="Z14" s="1">
        <v>0</v>
      </c>
      <c r="AA14" s="1">
        <v>0</v>
      </c>
      <c r="AB14" s="1">
        <v>0</v>
      </c>
      <c r="AC14" s="4">
        <v>18.434948822921999</v>
      </c>
      <c r="AD14" s="6">
        <f t="shared" si="1"/>
        <v>0.32175055439664196</v>
      </c>
      <c r="AE14" s="1">
        <v>0</v>
      </c>
      <c r="AF14" s="1">
        <v>0</v>
      </c>
      <c r="AG14" s="1">
        <v>0</v>
      </c>
      <c r="AH14" s="1">
        <v>0</v>
      </c>
      <c r="AI14" s="4">
        <v>302</v>
      </c>
      <c r="AJ14" s="4">
        <v>89.096211007738603</v>
      </c>
      <c r="AK14" s="4">
        <v>5559.6035668828899</v>
      </c>
      <c r="AL14" s="1">
        <v>3</v>
      </c>
      <c r="AM14" s="1">
        <v>24</v>
      </c>
      <c r="AN14" s="1">
        <v>0</v>
      </c>
      <c r="AO14" s="1">
        <v>303</v>
      </c>
      <c r="AP14" s="1">
        <v>100</v>
      </c>
      <c r="AQ14" s="1">
        <v>500</v>
      </c>
      <c r="AR14" s="7">
        <f t="shared" si="2"/>
        <v>0</v>
      </c>
      <c r="AS14" s="8">
        <f t="shared" si="3"/>
        <v>176538.56834294205</v>
      </c>
      <c r="AT14" s="8">
        <f t="shared" si="4"/>
        <v>10968.675613386602</v>
      </c>
      <c r="AU14" s="1">
        <f t="shared" si="5"/>
        <v>0</v>
      </c>
      <c r="AV14" s="1">
        <f t="shared" si="6"/>
        <v>0</v>
      </c>
      <c r="AW14" s="1">
        <f t="shared" si="7"/>
        <v>110017.11814888283</v>
      </c>
      <c r="AX14" s="1">
        <f t="shared" si="8"/>
        <v>0.44522868530853615</v>
      </c>
      <c r="AY14" s="1">
        <f t="shared" si="9"/>
        <v>59569.486339607771</v>
      </c>
      <c r="AZ14" s="4">
        <f t="shared" si="10"/>
        <v>95.833333333333002</v>
      </c>
      <c r="BA14" s="1">
        <f t="shared" si="11"/>
        <v>997229.20119292999</v>
      </c>
      <c r="BB14" s="4">
        <f t="shared" si="12"/>
        <v>207.72222222222302</v>
      </c>
      <c r="BC14" s="1">
        <f t="shared" si="13"/>
        <v>720510.14169282897</v>
      </c>
      <c r="BD14" s="4">
        <f t="shared" si="14"/>
        <v>247.14251224951801</v>
      </c>
      <c r="BE14" s="1">
        <f t="shared" si="15"/>
        <v>0</v>
      </c>
      <c r="BF14" s="1">
        <f t="shared" si="16"/>
        <v>500</v>
      </c>
      <c r="BG14" s="1">
        <f t="shared" si="17"/>
        <v>0</v>
      </c>
      <c r="BH14" s="1">
        <f t="shared" si="18"/>
        <v>34500.826837642177</v>
      </c>
    </row>
    <row r="15" spans="1:60" x14ac:dyDescent="0.2">
      <c r="A15" s="3">
        <v>14</v>
      </c>
      <c r="B15" s="4">
        <v>206.25</v>
      </c>
      <c r="C15" s="4">
        <v>216.23964776593601</v>
      </c>
      <c r="D15" s="4">
        <v>295.75</v>
      </c>
      <c r="E15" s="4">
        <v>225</v>
      </c>
      <c r="F15" s="4">
        <v>223.98550762686301</v>
      </c>
      <c r="G15" s="4">
        <v>302</v>
      </c>
      <c r="H15" s="4">
        <v>215.625</v>
      </c>
      <c r="I15" s="4">
        <v>219.92883158918301</v>
      </c>
      <c r="J15" s="4">
        <v>298.875</v>
      </c>
      <c r="K15" s="4">
        <v>259.45349216874399</v>
      </c>
      <c r="L15" s="4">
        <v>18.75</v>
      </c>
      <c r="M15" s="4">
        <v>22.4328665373211</v>
      </c>
      <c r="N15" s="6">
        <f t="shared" si="0"/>
        <v>0.39152738173671259</v>
      </c>
      <c r="O15" s="4">
        <v>20.285022670689401</v>
      </c>
      <c r="P15" s="4">
        <v>71.875</v>
      </c>
      <c r="Q15" s="4">
        <v>0</v>
      </c>
      <c r="R15" s="4">
        <v>7.0711684108165898</v>
      </c>
      <c r="S15" s="4">
        <v>0</v>
      </c>
      <c r="T15" s="4">
        <v>184764.91339744499</v>
      </c>
      <c r="U15" s="4">
        <v>389.99999999999898</v>
      </c>
      <c r="V15" s="4">
        <v>0</v>
      </c>
      <c r="W15" s="4">
        <v>3656.24999999999</v>
      </c>
      <c r="X15" s="4">
        <v>212.5</v>
      </c>
      <c r="Y15" s="4">
        <v>297.83333333333297</v>
      </c>
      <c r="Z15" s="1">
        <v>0</v>
      </c>
      <c r="AA15" s="1">
        <v>0</v>
      </c>
      <c r="AB15" s="1">
        <v>0</v>
      </c>
      <c r="AC15" s="4">
        <v>18.434948822921999</v>
      </c>
      <c r="AD15" s="6">
        <f t="shared" si="1"/>
        <v>0.32175055439664196</v>
      </c>
      <c r="AE15" s="1">
        <v>0</v>
      </c>
      <c r="AF15" s="1">
        <v>0</v>
      </c>
      <c r="AG15" s="1">
        <v>0</v>
      </c>
      <c r="AH15" s="1">
        <v>0</v>
      </c>
      <c r="AI15" s="4">
        <v>302</v>
      </c>
      <c r="AJ15" s="4">
        <v>82.071168410816597</v>
      </c>
      <c r="AK15" s="4">
        <v>5121.2409088349496</v>
      </c>
      <c r="AL15" s="1">
        <v>3</v>
      </c>
      <c r="AM15" s="1">
        <v>24</v>
      </c>
      <c r="AN15" s="1">
        <v>0</v>
      </c>
      <c r="AO15" s="1">
        <v>303</v>
      </c>
      <c r="AP15" s="1">
        <v>100</v>
      </c>
      <c r="AQ15" s="1">
        <v>500</v>
      </c>
      <c r="AR15" s="7">
        <f t="shared" si="2"/>
        <v>0</v>
      </c>
      <c r="AS15" s="8">
        <f t="shared" si="3"/>
        <v>170783.25138910764</v>
      </c>
      <c r="AT15" s="8">
        <f t="shared" si="4"/>
        <v>3647.3528254644007</v>
      </c>
      <c r="AU15" s="1">
        <f t="shared" si="5"/>
        <v>0</v>
      </c>
      <c r="AV15" s="1">
        <f t="shared" si="6"/>
        <v>0</v>
      </c>
      <c r="AW15" s="1">
        <f t="shared" si="7"/>
        <v>103884.48793777895</v>
      </c>
      <c r="AX15" s="1">
        <f t="shared" si="8"/>
        <v>0.44522868530853615</v>
      </c>
      <c r="AY15" s="1">
        <f t="shared" si="9"/>
        <v>70506.412954639905</v>
      </c>
      <c r="AZ15" s="4">
        <f t="shared" si="10"/>
        <v>112.5</v>
      </c>
      <c r="BA15" s="1">
        <f t="shared" si="11"/>
        <v>390220.12220593297</v>
      </c>
      <c r="BB15" s="4">
        <f t="shared" si="12"/>
        <v>202.16666666666703</v>
      </c>
      <c r="BC15" s="1">
        <f t="shared" si="13"/>
        <v>233746.67073372702</v>
      </c>
      <c r="BD15" s="4">
        <f t="shared" si="14"/>
        <v>240.54650783125601</v>
      </c>
      <c r="BE15" s="1">
        <f t="shared" si="15"/>
        <v>0</v>
      </c>
      <c r="BF15" s="1">
        <f t="shared" si="16"/>
        <v>500</v>
      </c>
      <c r="BG15" s="1">
        <f t="shared" si="17"/>
        <v>0</v>
      </c>
      <c r="BH15" s="1">
        <f t="shared" si="18"/>
        <v>31409.154603539708</v>
      </c>
    </row>
    <row r="16" spans="1:60" x14ac:dyDescent="0.2">
      <c r="A16" s="3">
        <v>15</v>
      </c>
      <c r="B16" s="4">
        <v>225</v>
      </c>
      <c r="C16" s="4">
        <v>223.98550762686301</v>
      </c>
      <c r="D16" s="4">
        <v>302</v>
      </c>
      <c r="E16" s="4">
        <v>240</v>
      </c>
      <c r="F16" s="4">
        <v>231.282676405111</v>
      </c>
      <c r="G16" s="4">
        <v>307</v>
      </c>
      <c r="H16" s="4">
        <v>232.5</v>
      </c>
      <c r="I16" s="4">
        <v>227.506422094024</v>
      </c>
      <c r="J16" s="4">
        <v>304.5</v>
      </c>
      <c r="K16" s="4">
        <v>266.00321104701197</v>
      </c>
      <c r="L16" s="4">
        <v>15</v>
      </c>
      <c r="M16" s="4">
        <v>25.931337514528501</v>
      </c>
      <c r="N16" s="6">
        <f t="shared" si="0"/>
        <v>0.45258721907444527</v>
      </c>
      <c r="O16" s="4">
        <v>16.679292171393701</v>
      </c>
      <c r="P16" s="4">
        <v>76.993577905975599</v>
      </c>
      <c r="Q16" s="4">
        <v>0</v>
      </c>
      <c r="R16" s="4">
        <v>0</v>
      </c>
      <c r="S16" s="4">
        <v>0</v>
      </c>
      <c r="T16" s="4">
        <v>144362.958573704</v>
      </c>
      <c r="U16" s="4">
        <v>0</v>
      </c>
      <c r="V16" s="4">
        <v>0</v>
      </c>
      <c r="W16" s="4">
        <v>0</v>
      </c>
      <c r="X16" s="4">
        <v>232.5</v>
      </c>
      <c r="Y16" s="4">
        <v>304.5</v>
      </c>
      <c r="Z16" s="1">
        <v>0</v>
      </c>
      <c r="AA16" s="1">
        <v>0</v>
      </c>
      <c r="AB16" s="1">
        <v>0</v>
      </c>
      <c r="AC16" s="4">
        <v>18.434948822921999</v>
      </c>
      <c r="AD16" s="6">
        <f t="shared" si="1"/>
        <v>0.32175055439664196</v>
      </c>
      <c r="AE16" s="1">
        <v>0</v>
      </c>
      <c r="AF16" s="1">
        <v>0</v>
      </c>
      <c r="AG16" s="1">
        <v>0</v>
      </c>
      <c r="AH16" s="1">
        <v>0</v>
      </c>
      <c r="AI16" s="4">
        <v>302</v>
      </c>
      <c r="AJ16" s="4">
        <v>74.493577905975599</v>
      </c>
      <c r="AK16" s="4">
        <v>4648.3992613328701</v>
      </c>
      <c r="AL16" s="1">
        <v>1</v>
      </c>
      <c r="AM16" s="1">
        <v>34</v>
      </c>
      <c r="AN16" s="1">
        <v>0</v>
      </c>
      <c r="AO16" s="1">
        <v>303</v>
      </c>
      <c r="AP16" s="1">
        <v>100</v>
      </c>
      <c r="AQ16" s="1">
        <v>500</v>
      </c>
      <c r="AR16" s="7">
        <f t="shared" si="2"/>
        <v>0</v>
      </c>
      <c r="AS16" s="8">
        <f t="shared" si="3"/>
        <v>129828.31383693016</v>
      </c>
      <c r="AT16" s="8">
        <f t="shared" si="4"/>
        <v>0</v>
      </c>
      <c r="AU16" s="1">
        <f t="shared" si="5"/>
        <v>0</v>
      </c>
      <c r="AV16" s="1">
        <f t="shared" si="6"/>
        <v>0</v>
      </c>
      <c r="AW16" s="1">
        <f t="shared" si="7"/>
        <v>77532.009409061604</v>
      </c>
      <c r="AX16" s="1">
        <f t="shared" si="8"/>
        <v>0.67450851684242674</v>
      </c>
      <c r="AY16" s="1">
        <f t="shared" si="9"/>
        <v>63129.01658043269</v>
      </c>
      <c r="AZ16" s="4">
        <f t="shared" si="10"/>
        <v>132.5</v>
      </c>
      <c r="BA16" s="1">
        <f t="shared" si="11"/>
        <v>0</v>
      </c>
      <c r="BB16" s="4">
        <f t="shared" si="12"/>
        <v>195.5</v>
      </c>
      <c r="BC16" s="1">
        <f t="shared" si="13"/>
        <v>0</v>
      </c>
      <c r="BD16" s="4">
        <f t="shared" si="14"/>
        <v>233.99678895298803</v>
      </c>
      <c r="BE16" s="1">
        <f t="shared" si="15"/>
        <v>0</v>
      </c>
      <c r="BF16" s="1">
        <f t="shared" si="16"/>
        <v>500</v>
      </c>
      <c r="BG16" s="1">
        <f t="shared" si="17"/>
        <v>0</v>
      </c>
      <c r="BH16" s="1">
        <f t="shared" si="18"/>
        <v>35274.302735981655</v>
      </c>
    </row>
    <row r="17" spans="1:60" x14ac:dyDescent="0.2">
      <c r="A17" s="3">
        <v>16</v>
      </c>
      <c r="B17" s="4">
        <v>240</v>
      </c>
      <c r="C17" s="4">
        <v>231.282676405111</v>
      </c>
      <c r="D17" s="4">
        <v>307</v>
      </c>
      <c r="E17" s="4">
        <v>255</v>
      </c>
      <c r="F17" s="4">
        <v>239.646394301903</v>
      </c>
      <c r="G17" s="4">
        <v>312</v>
      </c>
      <c r="H17" s="4">
        <v>247.5</v>
      </c>
      <c r="I17" s="4">
        <v>235.32519953724301</v>
      </c>
      <c r="J17" s="4">
        <v>309.5</v>
      </c>
      <c r="K17" s="4">
        <v>272.48564735641099</v>
      </c>
      <c r="L17" s="4">
        <v>15</v>
      </c>
      <c r="M17" s="4">
        <v>29.1303843971112</v>
      </c>
      <c r="N17" s="6">
        <f t="shared" si="0"/>
        <v>0.5084211201011738</v>
      </c>
      <c r="O17" s="4">
        <v>17.172016350116699</v>
      </c>
      <c r="P17" s="4">
        <v>67.5</v>
      </c>
      <c r="Q17" s="4">
        <v>6.6748004627565303</v>
      </c>
      <c r="R17" s="4">
        <v>0</v>
      </c>
      <c r="S17" s="4">
        <v>0</v>
      </c>
      <c r="T17" s="4">
        <v>138777.38484684401</v>
      </c>
      <c r="U17" s="4">
        <v>0</v>
      </c>
      <c r="V17" s="4">
        <v>0</v>
      </c>
      <c r="W17" s="4">
        <v>0</v>
      </c>
      <c r="X17" s="4">
        <v>247.5</v>
      </c>
      <c r="Y17" s="4">
        <v>309.5</v>
      </c>
      <c r="Z17" s="1">
        <v>0</v>
      </c>
      <c r="AA17" s="1">
        <v>0</v>
      </c>
      <c r="AB17" s="1">
        <v>0</v>
      </c>
      <c r="AC17" s="4">
        <v>18.434948822921999</v>
      </c>
      <c r="AD17" s="6">
        <f t="shared" si="1"/>
        <v>0.32175055439664196</v>
      </c>
      <c r="AE17" s="1">
        <v>0</v>
      </c>
      <c r="AF17" s="1">
        <v>0</v>
      </c>
      <c r="AG17" s="1">
        <v>0</v>
      </c>
      <c r="AH17" s="1">
        <v>0</v>
      </c>
      <c r="AI17" s="4">
        <v>302</v>
      </c>
      <c r="AJ17" s="4">
        <v>66.674800462756494</v>
      </c>
      <c r="AK17" s="4">
        <v>4160.5075488760003</v>
      </c>
      <c r="AL17" s="1">
        <v>2</v>
      </c>
      <c r="AM17" s="1">
        <v>26</v>
      </c>
      <c r="AN17" s="1">
        <v>100</v>
      </c>
      <c r="AO17" s="1">
        <v>303</v>
      </c>
      <c r="AP17" s="1">
        <v>100</v>
      </c>
      <c r="AQ17" s="1">
        <v>500</v>
      </c>
      <c r="AR17" s="7">
        <f t="shared" si="2"/>
        <v>0</v>
      </c>
      <c r="AS17" s="8">
        <f t="shared" si="3"/>
        <v>121224.01529675411</v>
      </c>
      <c r="AT17" s="8">
        <f t="shared" si="4"/>
        <v>0</v>
      </c>
      <c r="AU17" s="1">
        <f t="shared" si="5"/>
        <v>0</v>
      </c>
      <c r="AV17" s="1">
        <f t="shared" si="6"/>
        <v>0</v>
      </c>
      <c r="AW17" s="1">
        <f t="shared" si="7"/>
        <v>71444.303654082629</v>
      </c>
      <c r="AX17" s="1">
        <f t="shared" si="8"/>
        <v>0.48773258856586144</v>
      </c>
      <c r="AY17" s="1">
        <f t="shared" si="9"/>
        <v>67556.647787330119</v>
      </c>
      <c r="AZ17" s="4">
        <f t="shared" si="10"/>
        <v>147.5</v>
      </c>
      <c r="BA17" s="1">
        <f t="shared" si="11"/>
        <v>0</v>
      </c>
      <c r="BB17" s="4">
        <f t="shared" si="12"/>
        <v>190.5</v>
      </c>
      <c r="BC17" s="1">
        <f t="shared" si="13"/>
        <v>0</v>
      </c>
      <c r="BD17" s="4">
        <f t="shared" si="14"/>
        <v>227.51435264358901</v>
      </c>
      <c r="BE17" s="1">
        <f t="shared" si="15"/>
        <v>0</v>
      </c>
      <c r="BF17" s="1">
        <f t="shared" si="16"/>
        <v>500</v>
      </c>
      <c r="BG17" s="1">
        <f t="shared" si="17"/>
        <v>0</v>
      </c>
      <c r="BH17" s="1">
        <f t="shared" si="18"/>
        <v>24279.187617542309</v>
      </c>
    </row>
    <row r="18" spans="1:60" x14ac:dyDescent="0.2">
      <c r="A18" s="3">
        <v>17</v>
      </c>
      <c r="B18" s="4">
        <v>255</v>
      </c>
      <c r="C18" s="4">
        <v>239.646394301903</v>
      </c>
      <c r="D18" s="4">
        <v>312</v>
      </c>
      <c r="E18" s="4">
        <v>270</v>
      </c>
      <c r="F18" s="4">
        <v>249.18333388707899</v>
      </c>
      <c r="G18" s="4">
        <v>317</v>
      </c>
      <c r="H18" s="4">
        <v>262.5</v>
      </c>
      <c r="I18" s="4">
        <v>244.26038633015801</v>
      </c>
      <c r="J18" s="4">
        <v>314.5</v>
      </c>
      <c r="K18" s="4">
        <v>279.583533936648</v>
      </c>
      <c r="L18" s="4">
        <v>15</v>
      </c>
      <c r="M18" s="4">
        <v>32.432363702317502</v>
      </c>
      <c r="N18" s="6">
        <f t="shared" si="0"/>
        <v>0.56605153080973847</v>
      </c>
      <c r="O18" s="4">
        <v>17.771982745196201</v>
      </c>
      <c r="P18" s="4">
        <v>42.5</v>
      </c>
      <c r="Q18" s="4">
        <v>27.739613669841901</v>
      </c>
      <c r="R18" s="4">
        <v>0</v>
      </c>
      <c r="S18" s="4">
        <v>0</v>
      </c>
      <c r="T18" s="4">
        <v>130450.99301581</v>
      </c>
      <c r="U18" s="4">
        <v>0</v>
      </c>
      <c r="V18" s="4">
        <v>0</v>
      </c>
      <c r="W18" s="4">
        <v>0</v>
      </c>
      <c r="X18" s="4">
        <v>262.5</v>
      </c>
      <c r="Y18" s="4">
        <v>314.5</v>
      </c>
      <c r="Z18" s="1">
        <v>0</v>
      </c>
      <c r="AA18" s="1">
        <v>0</v>
      </c>
      <c r="AB18" s="1">
        <v>0</v>
      </c>
      <c r="AC18" s="4">
        <v>18.434948822921999</v>
      </c>
      <c r="AD18" s="6">
        <f t="shared" si="1"/>
        <v>0.32175055439664196</v>
      </c>
      <c r="AE18" s="1">
        <v>0</v>
      </c>
      <c r="AF18" s="1">
        <v>0</v>
      </c>
      <c r="AG18" s="1">
        <v>0</v>
      </c>
      <c r="AH18" s="1">
        <v>0</v>
      </c>
      <c r="AI18" s="4">
        <v>302</v>
      </c>
      <c r="AJ18" s="4">
        <v>57.739613669841901</v>
      </c>
      <c r="AK18" s="4">
        <v>3602.95189299813</v>
      </c>
      <c r="AL18" s="1">
        <v>2</v>
      </c>
      <c r="AM18" s="1">
        <v>26</v>
      </c>
      <c r="AN18" s="1">
        <v>100</v>
      </c>
      <c r="AO18" s="1">
        <v>303</v>
      </c>
      <c r="AP18" s="1">
        <v>100</v>
      </c>
      <c r="AQ18" s="1">
        <v>500</v>
      </c>
      <c r="AR18" s="7">
        <f t="shared" si="2"/>
        <v>0</v>
      </c>
      <c r="AS18" s="8">
        <f t="shared" si="3"/>
        <v>110103.91599474516</v>
      </c>
      <c r="AT18" s="8">
        <f t="shared" si="4"/>
        <v>0</v>
      </c>
      <c r="AU18" s="1">
        <f t="shared" si="5"/>
        <v>0</v>
      </c>
      <c r="AV18" s="1">
        <f t="shared" si="6"/>
        <v>0</v>
      </c>
      <c r="AW18" s="1">
        <f t="shared" si="7"/>
        <v>64031.598874134754</v>
      </c>
      <c r="AX18" s="1">
        <f t="shared" si="8"/>
        <v>0.48773258856586144</v>
      </c>
      <c r="AY18" s="1">
        <f t="shared" si="9"/>
        <v>69961.341192354332</v>
      </c>
      <c r="AZ18" s="4">
        <f t="shared" si="10"/>
        <v>162.5</v>
      </c>
      <c r="BA18" s="1">
        <f t="shared" si="11"/>
        <v>0</v>
      </c>
      <c r="BB18" s="4">
        <f t="shared" si="12"/>
        <v>185.5</v>
      </c>
      <c r="BC18" s="1">
        <f t="shared" si="13"/>
        <v>0</v>
      </c>
      <c r="BD18" s="4">
        <f t="shared" si="14"/>
        <v>220.416466063352</v>
      </c>
      <c r="BE18" s="1">
        <f t="shared" si="15"/>
        <v>0</v>
      </c>
      <c r="BF18" s="1">
        <f t="shared" si="16"/>
        <v>500</v>
      </c>
      <c r="BG18" s="1">
        <f t="shared" si="17"/>
        <v>0</v>
      </c>
      <c r="BH18" s="1">
        <f t="shared" si="18"/>
        <v>22470.970490462565</v>
      </c>
    </row>
    <row r="19" spans="1:60" x14ac:dyDescent="0.2">
      <c r="A19" s="3">
        <v>18</v>
      </c>
      <c r="B19" s="4">
        <v>270</v>
      </c>
      <c r="C19" s="4">
        <v>249.18333388707899</v>
      </c>
      <c r="D19" s="4">
        <v>317</v>
      </c>
      <c r="E19" s="4">
        <v>280</v>
      </c>
      <c r="F19" s="4">
        <v>256.26038483660398</v>
      </c>
      <c r="G19" s="4">
        <v>317</v>
      </c>
      <c r="H19" s="4">
        <v>275</v>
      </c>
      <c r="I19" s="4">
        <v>252.64600266015501</v>
      </c>
      <c r="J19" s="4">
        <v>317</v>
      </c>
      <c r="K19" s="4">
        <v>284.99119604050202</v>
      </c>
      <c r="L19" s="4">
        <v>10</v>
      </c>
      <c r="M19" s="4">
        <v>35.278950920886103</v>
      </c>
      <c r="N19" s="6">
        <f t="shared" si="0"/>
        <v>0.61573385021894811</v>
      </c>
      <c r="O19" s="4">
        <v>12.2496504355149</v>
      </c>
      <c r="P19" s="4">
        <v>20</v>
      </c>
      <c r="Q19" s="4">
        <v>44.353997339844902</v>
      </c>
      <c r="R19" s="4">
        <v>0</v>
      </c>
      <c r="S19" s="4">
        <v>0</v>
      </c>
      <c r="T19" s="4">
        <v>79111.876754610697</v>
      </c>
      <c r="U19" s="4">
        <v>0</v>
      </c>
      <c r="V19" s="4">
        <v>0</v>
      </c>
      <c r="W19" s="4">
        <v>0</v>
      </c>
      <c r="X19" s="4">
        <v>275</v>
      </c>
      <c r="Y19" s="4">
        <v>317</v>
      </c>
      <c r="Z19" s="1">
        <v>0</v>
      </c>
      <c r="AA19" s="1">
        <v>0</v>
      </c>
      <c r="AB19" s="1">
        <v>0</v>
      </c>
      <c r="AC19" s="4">
        <v>0</v>
      </c>
      <c r="AD19" s="6">
        <f t="shared" si="1"/>
        <v>0</v>
      </c>
      <c r="AE19" s="1">
        <v>0</v>
      </c>
      <c r="AF19" s="1">
        <v>0</v>
      </c>
      <c r="AG19" s="1">
        <v>0</v>
      </c>
      <c r="AH19" s="1">
        <v>0</v>
      </c>
      <c r="AI19" s="4">
        <v>302</v>
      </c>
      <c r="AJ19" s="4">
        <v>49.353997339844902</v>
      </c>
      <c r="AK19" s="4">
        <v>3079.68943400632</v>
      </c>
      <c r="AL19" s="1">
        <v>2</v>
      </c>
      <c r="AM19" s="1">
        <v>26</v>
      </c>
      <c r="AN19" s="1">
        <v>100</v>
      </c>
      <c r="AO19" s="1">
        <v>303</v>
      </c>
      <c r="AP19" s="1">
        <v>100</v>
      </c>
      <c r="AQ19" s="1">
        <v>500</v>
      </c>
      <c r="AR19" s="7">
        <f t="shared" si="2"/>
        <v>0</v>
      </c>
      <c r="AS19" s="8">
        <f t="shared" si="3"/>
        <v>64582.966812869112</v>
      </c>
      <c r="AT19" s="8">
        <f t="shared" si="4"/>
        <v>0</v>
      </c>
      <c r="AU19" s="1">
        <f t="shared" si="5"/>
        <v>0</v>
      </c>
      <c r="AV19" s="1">
        <f t="shared" si="6"/>
        <v>0</v>
      </c>
      <c r="AW19" s="1">
        <f t="shared" si="7"/>
        <v>37725.119016526151</v>
      </c>
      <c r="AX19" s="1">
        <f t="shared" si="8"/>
        <v>0.48773258856586144</v>
      </c>
      <c r="AY19" s="1">
        <f t="shared" si="9"/>
        <v>45691.678030956144</v>
      </c>
      <c r="AZ19" s="4">
        <f t="shared" si="10"/>
        <v>175</v>
      </c>
      <c r="BA19" s="1">
        <f t="shared" si="11"/>
        <v>0</v>
      </c>
      <c r="BB19" s="4">
        <f t="shared" si="12"/>
        <v>183</v>
      </c>
      <c r="BC19" s="1">
        <f t="shared" si="13"/>
        <v>0</v>
      </c>
      <c r="BD19" s="4">
        <f t="shared" si="14"/>
        <v>215.00880395949798</v>
      </c>
      <c r="BE19" s="1">
        <f t="shared" si="15"/>
        <v>0</v>
      </c>
      <c r="BF19" s="1">
        <f t="shared" si="16"/>
        <v>500</v>
      </c>
      <c r="BG19" s="1">
        <f t="shared" si="17"/>
        <v>0</v>
      </c>
      <c r="BH19" s="1">
        <f t="shared" si="18"/>
        <v>13099.44762901827</v>
      </c>
    </row>
    <row r="20" spans="1:60" x14ac:dyDescent="0.2">
      <c r="A20" s="3">
        <v>19</v>
      </c>
      <c r="B20" s="4">
        <v>280</v>
      </c>
      <c r="C20" s="4">
        <v>256.26038483660398</v>
      </c>
      <c r="D20" s="4">
        <v>317</v>
      </c>
      <c r="E20" s="4">
        <v>295</v>
      </c>
      <c r="F20" s="4">
        <v>268.08622291894699</v>
      </c>
      <c r="G20" s="4">
        <v>317</v>
      </c>
      <c r="H20" s="4">
        <v>287.5</v>
      </c>
      <c r="I20" s="4">
        <v>261.98161835690001</v>
      </c>
      <c r="J20" s="4">
        <v>317</v>
      </c>
      <c r="K20" s="4">
        <v>289.59096513080402</v>
      </c>
      <c r="L20" s="4">
        <v>15</v>
      </c>
      <c r="M20" s="4">
        <v>38.229423600919397</v>
      </c>
      <c r="N20" s="6">
        <f t="shared" si="0"/>
        <v>0.66722931297567023</v>
      </c>
      <c r="O20" s="4">
        <v>19.095163873953702</v>
      </c>
      <c r="P20" s="4">
        <v>10</v>
      </c>
      <c r="Q20" s="4">
        <v>45.018381643099097</v>
      </c>
      <c r="R20" s="4">
        <v>0</v>
      </c>
      <c r="S20" s="4">
        <v>0</v>
      </c>
      <c r="T20" s="4">
        <v>101133.638406871</v>
      </c>
      <c r="U20" s="4">
        <v>0</v>
      </c>
      <c r="V20" s="4">
        <v>0</v>
      </c>
      <c r="W20" s="4">
        <v>0</v>
      </c>
      <c r="X20" s="4">
        <v>287.5</v>
      </c>
      <c r="Y20" s="4">
        <v>317</v>
      </c>
      <c r="Z20" s="1">
        <v>0</v>
      </c>
      <c r="AA20" s="1">
        <v>0</v>
      </c>
      <c r="AB20" s="1">
        <v>0</v>
      </c>
      <c r="AC20" s="4">
        <v>0</v>
      </c>
      <c r="AD20" s="6">
        <f t="shared" si="1"/>
        <v>0</v>
      </c>
      <c r="AE20" s="1">
        <v>0</v>
      </c>
      <c r="AF20" s="1">
        <v>0</v>
      </c>
      <c r="AG20" s="1">
        <v>0</v>
      </c>
      <c r="AH20" s="1">
        <v>0</v>
      </c>
      <c r="AI20" s="4">
        <v>294.8</v>
      </c>
      <c r="AJ20" s="4">
        <v>32.818381643099102</v>
      </c>
      <c r="AK20" s="4">
        <v>2047.86701452938</v>
      </c>
      <c r="AL20" s="1">
        <v>2</v>
      </c>
      <c r="AM20" s="1">
        <v>26</v>
      </c>
      <c r="AN20" s="1">
        <v>100</v>
      </c>
      <c r="AO20" s="1">
        <v>303</v>
      </c>
      <c r="AP20" s="1">
        <v>100</v>
      </c>
      <c r="AQ20" s="1">
        <v>500</v>
      </c>
      <c r="AR20" s="7">
        <f t="shared" si="2"/>
        <v>0</v>
      </c>
      <c r="AS20" s="8">
        <f t="shared" si="3"/>
        <v>79444.438713212512</v>
      </c>
      <c r="AT20" s="8">
        <f t="shared" si="4"/>
        <v>0</v>
      </c>
      <c r="AU20" s="1">
        <f t="shared" si="5"/>
        <v>0</v>
      </c>
      <c r="AV20" s="1">
        <f t="shared" si="6"/>
        <v>0</v>
      </c>
      <c r="AW20" s="1">
        <f t="shared" si="7"/>
        <v>39104.356234502833</v>
      </c>
      <c r="AX20" s="1">
        <f t="shared" si="8"/>
        <v>0.48773258856586144</v>
      </c>
      <c r="AY20" s="1">
        <f t="shared" si="9"/>
        <v>62582.697089166395</v>
      </c>
      <c r="AZ20" s="4">
        <f t="shared" si="10"/>
        <v>187.5</v>
      </c>
      <c r="BA20" s="1">
        <f t="shared" si="11"/>
        <v>0</v>
      </c>
      <c r="BB20" s="4">
        <f t="shared" si="12"/>
        <v>183</v>
      </c>
      <c r="BC20" s="1">
        <f t="shared" si="13"/>
        <v>0</v>
      </c>
      <c r="BD20" s="4">
        <f t="shared" si="14"/>
        <v>210.40903486919598</v>
      </c>
      <c r="BE20" s="1">
        <f t="shared" si="15"/>
        <v>0</v>
      </c>
      <c r="BF20" s="1">
        <f t="shared" si="16"/>
        <v>500</v>
      </c>
      <c r="BG20" s="1">
        <f t="shared" si="17"/>
        <v>0</v>
      </c>
      <c r="BH20" s="1">
        <f t="shared" si="18"/>
        <v>19675.172850301424</v>
      </c>
    </row>
    <row r="21" spans="1:60" x14ac:dyDescent="0.2">
      <c r="A21" s="3">
        <v>20</v>
      </c>
      <c r="B21" s="4">
        <v>295</v>
      </c>
      <c r="C21" s="4">
        <v>268.08622291894699</v>
      </c>
      <c r="D21" s="4">
        <v>317</v>
      </c>
      <c r="E21" s="4">
        <v>310</v>
      </c>
      <c r="F21" s="4">
        <v>281.57610020879099</v>
      </c>
      <c r="G21" s="4">
        <v>317</v>
      </c>
      <c r="H21" s="4">
        <v>302.5</v>
      </c>
      <c r="I21" s="4">
        <v>274.60534611486401</v>
      </c>
      <c r="J21" s="4">
        <v>317</v>
      </c>
      <c r="K21" s="4">
        <v>295.89608059397</v>
      </c>
      <c r="L21" s="4">
        <v>15</v>
      </c>
      <c r="M21" s="4">
        <v>41.9372896627372</v>
      </c>
      <c r="N21" s="6">
        <f t="shared" si="0"/>
        <v>0.7319437839773465</v>
      </c>
      <c r="O21" s="4">
        <v>20.164630905231</v>
      </c>
      <c r="P21" s="4">
        <v>10</v>
      </c>
      <c r="Q21" s="4">
        <v>32.394653885135398</v>
      </c>
      <c r="R21" s="4">
        <v>0</v>
      </c>
      <c r="S21" s="4">
        <v>0</v>
      </c>
      <c r="T21" s="4">
        <v>78032.216609797804</v>
      </c>
      <c r="U21" s="4">
        <v>0</v>
      </c>
      <c r="V21" s="4">
        <v>0</v>
      </c>
      <c r="W21" s="4">
        <v>0</v>
      </c>
      <c r="X21" s="4">
        <v>302.5</v>
      </c>
      <c r="Y21" s="4">
        <v>317</v>
      </c>
      <c r="Z21" s="1">
        <v>0</v>
      </c>
      <c r="AA21" s="1">
        <v>0</v>
      </c>
      <c r="AB21" s="1">
        <v>0</v>
      </c>
      <c r="AC21" s="4">
        <v>0</v>
      </c>
      <c r="AD21" s="6">
        <f t="shared" si="1"/>
        <v>0</v>
      </c>
      <c r="AE21" s="1">
        <v>0</v>
      </c>
      <c r="AF21" s="1">
        <v>0</v>
      </c>
      <c r="AG21" s="1">
        <v>0</v>
      </c>
      <c r="AH21" s="1">
        <v>0</v>
      </c>
      <c r="AI21" s="4">
        <v>284</v>
      </c>
      <c r="AJ21" s="4">
        <v>9.3946538851354209</v>
      </c>
      <c r="AK21" s="4">
        <v>586.22640243244996</v>
      </c>
      <c r="AL21" s="1">
        <v>2</v>
      </c>
      <c r="AM21" s="1">
        <v>26</v>
      </c>
      <c r="AN21" s="1">
        <v>100</v>
      </c>
      <c r="AO21" s="1">
        <v>303</v>
      </c>
      <c r="AP21" s="1">
        <v>100</v>
      </c>
      <c r="AQ21" s="1">
        <v>500</v>
      </c>
      <c r="AR21" s="7">
        <f t="shared" si="2"/>
        <v>0</v>
      </c>
      <c r="AS21" s="8">
        <f t="shared" si="3"/>
        <v>58046.35128944138</v>
      </c>
      <c r="AT21" s="8">
        <f t="shared" si="4"/>
        <v>0</v>
      </c>
      <c r="AU21" s="1">
        <f t="shared" si="5"/>
        <v>0</v>
      </c>
      <c r="AV21" s="1">
        <f t="shared" si="6"/>
        <v>0</v>
      </c>
      <c r="AW21" s="1">
        <f t="shared" si="7"/>
        <v>11821.039031951766</v>
      </c>
      <c r="AX21" s="1">
        <f t="shared" si="8"/>
        <v>0.48773258856586144</v>
      </c>
      <c r="AY21" s="1">
        <f t="shared" si="9"/>
        <v>52150.243825136349</v>
      </c>
      <c r="AZ21" s="4">
        <f t="shared" si="10"/>
        <v>202.5</v>
      </c>
      <c r="BA21" s="1">
        <f t="shared" si="11"/>
        <v>0</v>
      </c>
      <c r="BB21" s="4">
        <f t="shared" si="12"/>
        <v>183</v>
      </c>
      <c r="BC21" s="1">
        <f t="shared" si="13"/>
        <v>0</v>
      </c>
      <c r="BD21" s="4">
        <f t="shared" si="14"/>
        <v>204.10391940603</v>
      </c>
      <c r="BE21" s="1">
        <f t="shared" si="15"/>
        <v>0</v>
      </c>
      <c r="BF21" s="1">
        <f t="shared" si="16"/>
        <v>500</v>
      </c>
      <c r="BG21" s="1">
        <f t="shared" si="17"/>
        <v>0</v>
      </c>
      <c r="BH21" s="1">
        <f t="shared" si="18"/>
        <v>22545.591204610653</v>
      </c>
    </row>
    <row r="22" spans="1:60" x14ac:dyDescent="0.2">
      <c r="A22" s="3">
        <v>21</v>
      </c>
      <c r="B22" s="4">
        <v>310</v>
      </c>
      <c r="C22" s="4">
        <v>281.57610020879099</v>
      </c>
      <c r="D22" s="4">
        <v>317</v>
      </c>
      <c r="E22" s="4">
        <v>320</v>
      </c>
      <c r="F22" s="4">
        <v>291.651733868505</v>
      </c>
      <c r="G22" s="4">
        <v>317</v>
      </c>
      <c r="H22" s="4">
        <v>315</v>
      </c>
      <c r="I22" s="4">
        <v>286.49590167867899</v>
      </c>
      <c r="J22" s="4">
        <v>317</v>
      </c>
      <c r="K22" s="4">
        <v>301.83128363057</v>
      </c>
      <c r="L22" s="4">
        <v>10</v>
      </c>
      <c r="M22" s="4">
        <v>45.200017997556202</v>
      </c>
      <c r="N22" s="6">
        <f t="shared" si="0"/>
        <v>0.78888913601805</v>
      </c>
      <c r="O22" s="4">
        <v>14.191765063025599</v>
      </c>
      <c r="P22" s="4">
        <v>20</v>
      </c>
      <c r="Q22" s="4">
        <v>10.5040983213202</v>
      </c>
      <c r="R22" s="4">
        <v>0</v>
      </c>
      <c r="S22" s="4">
        <v>0</v>
      </c>
      <c r="T22" s="4">
        <v>37814.999952010701</v>
      </c>
      <c r="U22" s="4">
        <v>0</v>
      </c>
      <c r="V22" s="4">
        <v>0</v>
      </c>
      <c r="W22" s="4">
        <v>0</v>
      </c>
      <c r="X22" s="4">
        <v>315</v>
      </c>
      <c r="Y22" s="4">
        <v>317</v>
      </c>
      <c r="Z22" s="1">
        <v>0</v>
      </c>
      <c r="AA22" s="1">
        <v>0</v>
      </c>
      <c r="AB22" s="1">
        <v>0</v>
      </c>
      <c r="AC22" s="4">
        <v>0</v>
      </c>
      <c r="AD22" s="6">
        <f t="shared" si="1"/>
        <v>0</v>
      </c>
      <c r="AE22" s="1">
        <v>0</v>
      </c>
      <c r="AF22" s="1">
        <v>0</v>
      </c>
      <c r="AG22" s="1">
        <v>0</v>
      </c>
      <c r="AH22" s="1">
        <v>0</v>
      </c>
      <c r="AI22" s="4">
        <v>275</v>
      </c>
      <c r="AJ22" s="4">
        <v>0</v>
      </c>
      <c r="AK22" s="4">
        <v>0</v>
      </c>
      <c r="AL22" s="1">
        <v>2</v>
      </c>
      <c r="AM22" s="1">
        <v>26</v>
      </c>
      <c r="AN22" s="1">
        <v>100</v>
      </c>
      <c r="AO22" s="1">
        <v>303</v>
      </c>
      <c r="AP22" s="1">
        <v>100</v>
      </c>
      <c r="AQ22" s="1">
        <v>500</v>
      </c>
      <c r="AR22" s="7">
        <f t="shared" si="2"/>
        <v>0</v>
      </c>
      <c r="AS22" s="8">
        <f t="shared" si="3"/>
        <v>26645.734187449052</v>
      </c>
      <c r="AT22" s="8">
        <f t="shared" si="4"/>
        <v>0</v>
      </c>
      <c r="AU22" s="1">
        <f t="shared" si="5"/>
        <v>0</v>
      </c>
      <c r="AV22" s="1">
        <f t="shared" si="6"/>
        <v>0</v>
      </c>
      <c r="AW22" s="1">
        <f t="shared" si="7"/>
        <v>0</v>
      </c>
      <c r="AX22" s="1">
        <f t="shared" si="8"/>
        <v>0.48773258856586144</v>
      </c>
      <c r="AY22" s="1">
        <f t="shared" si="9"/>
        <v>26832.425737945832</v>
      </c>
      <c r="AZ22" s="4">
        <f t="shared" si="10"/>
        <v>215</v>
      </c>
      <c r="BA22" s="1">
        <f t="shared" si="11"/>
        <v>0</v>
      </c>
      <c r="BB22" s="4">
        <f t="shared" si="12"/>
        <v>183</v>
      </c>
      <c r="BC22" s="1">
        <f t="shared" si="13"/>
        <v>0</v>
      </c>
      <c r="BD22" s="4">
        <f t="shared" si="14"/>
        <v>198.16871636943</v>
      </c>
      <c r="BE22" s="1">
        <f t="shared" si="15"/>
        <v>0</v>
      </c>
      <c r="BF22" s="1">
        <f t="shared" si="16"/>
        <v>500</v>
      </c>
      <c r="BG22" s="1">
        <f t="shared" si="17"/>
        <v>0</v>
      </c>
      <c r="BH22" s="1">
        <f t="shared" si="18"/>
        <v>12995.992909482396</v>
      </c>
    </row>
    <row r="23" spans="1:60" x14ac:dyDescent="0.2">
      <c r="A23" s="3">
        <v>22</v>
      </c>
      <c r="B23" s="4">
        <v>320</v>
      </c>
      <c r="C23" s="4">
        <v>291.651733868505</v>
      </c>
      <c r="D23" s="4">
        <v>317</v>
      </c>
      <c r="E23" s="4">
        <v>337.051583908027</v>
      </c>
      <c r="F23" s="4">
        <v>311.27918353637898</v>
      </c>
      <c r="G23" s="4">
        <v>311.31613869732399</v>
      </c>
      <c r="H23" s="4">
        <v>328.52579195401302</v>
      </c>
      <c r="I23" s="4">
        <v>301.04029952829399</v>
      </c>
      <c r="J23" s="4">
        <v>314.15806934866202</v>
      </c>
      <c r="K23" s="4">
        <v>307.59918443847801</v>
      </c>
      <c r="L23" s="4">
        <v>17.051583908026998</v>
      </c>
      <c r="M23" s="4">
        <v>48.956435837041397</v>
      </c>
      <c r="N23" s="6">
        <f t="shared" si="0"/>
        <v>0.85445099539771852</v>
      </c>
      <c r="O23" s="4">
        <v>25.968223316053301</v>
      </c>
      <c r="P23" s="4">
        <v>13.1177698203681</v>
      </c>
      <c r="Q23" s="4">
        <v>0</v>
      </c>
      <c r="R23" s="4">
        <v>0</v>
      </c>
      <c r="S23" s="4">
        <v>0</v>
      </c>
      <c r="T23" s="4">
        <v>27959.844097273901</v>
      </c>
      <c r="U23" s="4">
        <v>0</v>
      </c>
      <c r="V23" s="4">
        <v>0</v>
      </c>
      <c r="W23" s="4">
        <v>0</v>
      </c>
      <c r="X23" s="4">
        <v>328.52579195401302</v>
      </c>
      <c r="Y23" s="4">
        <v>314.15806934866202</v>
      </c>
      <c r="Z23" s="1">
        <v>0</v>
      </c>
      <c r="AA23" s="1">
        <v>0</v>
      </c>
      <c r="AB23" s="1">
        <v>0</v>
      </c>
      <c r="AC23" s="4">
        <v>-18.434948822921999</v>
      </c>
      <c r="AD23" s="6">
        <f t="shared" si="1"/>
        <v>-0.32175055439664196</v>
      </c>
      <c r="AE23" s="1">
        <v>0</v>
      </c>
      <c r="AF23" s="1">
        <v>0</v>
      </c>
      <c r="AG23" s="1">
        <v>0</v>
      </c>
      <c r="AH23" s="1">
        <v>0</v>
      </c>
      <c r="AI23" s="4">
        <v>258.38937830208801</v>
      </c>
      <c r="AJ23" s="4">
        <v>0</v>
      </c>
      <c r="AK23" s="4">
        <v>0</v>
      </c>
      <c r="AL23" s="1">
        <v>1</v>
      </c>
      <c r="AM23" s="1">
        <v>34</v>
      </c>
      <c r="AN23" s="1">
        <v>0</v>
      </c>
      <c r="AO23" s="1">
        <v>303</v>
      </c>
      <c r="AP23" s="1">
        <v>100</v>
      </c>
      <c r="AQ23" s="1">
        <v>500</v>
      </c>
      <c r="AR23" s="7">
        <f t="shared" si="2"/>
        <v>0</v>
      </c>
      <c r="AS23" s="8">
        <f t="shared" si="3"/>
        <v>18359.347186655232</v>
      </c>
      <c r="AT23" s="8">
        <f t="shared" si="4"/>
        <v>0</v>
      </c>
      <c r="AU23" s="1">
        <f t="shared" si="5"/>
        <v>0</v>
      </c>
      <c r="AV23" s="1">
        <f t="shared" si="6"/>
        <v>0</v>
      </c>
      <c r="AW23" s="1">
        <f t="shared" si="7"/>
        <v>0</v>
      </c>
      <c r="AX23" s="1">
        <f t="shared" si="8"/>
        <v>0.67450851684242674</v>
      </c>
      <c r="AY23" s="1">
        <f t="shared" si="9"/>
        <v>21087.608987832562</v>
      </c>
      <c r="AZ23" s="4">
        <f t="shared" si="10"/>
        <v>228.52579195401302</v>
      </c>
      <c r="BA23" s="1">
        <f t="shared" si="11"/>
        <v>0</v>
      </c>
      <c r="BB23" s="4">
        <f t="shared" si="12"/>
        <v>185.84193065133798</v>
      </c>
      <c r="BC23" s="1">
        <f t="shared" si="13"/>
        <v>0</v>
      </c>
      <c r="BD23" s="4">
        <f t="shared" si="14"/>
        <v>192.40081556152199</v>
      </c>
      <c r="BE23" s="1">
        <f t="shared" si="15"/>
        <v>0</v>
      </c>
      <c r="BF23" s="1">
        <f t="shared" si="16"/>
        <v>500</v>
      </c>
      <c r="BG23" s="1">
        <f t="shared" si="17"/>
        <v>0</v>
      </c>
      <c r="BH23" s="1">
        <f t="shared" si="18"/>
        <v>12383.536041066</v>
      </c>
    </row>
    <row r="25" spans="1:60" x14ac:dyDescent="0.2">
      <c r="AU25" s="1">
        <f>SUM(AU2:AU23)</f>
        <v>0</v>
      </c>
      <c r="AV25" s="1">
        <f t="shared" ref="AV25:BG25" si="19">SUM(AV2:AV23)</f>
        <v>0</v>
      </c>
      <c r="AW25" s="1">
        <f t="shared" si="19"/>
        <v>1878794.3207889779</v>
      </c>
      <c r="AX25" s="1">
        <f t="shared" si="19"/>
        <v>10.508614159399531</v>
      </c>
      <c r="AY25" s="1">
        <f t="shared" si="19"/>
        <v>581635.48384215403</v>
      </c>
      <c r="AZ25" s="1">
        <f t="shared" si="19"/>
        <v>1362.7029253947599</v>
      </c>
      <c r="BA25" s="1">
        <f t="shared" si="19"/>
        <v>-29472028.353707351</v>
      </c>
      <c r="BB25" s="1">
        <f t="shared" si="19"/>
        <v>4863.6589648582685</v>
      </c>
      <c r="BC25" s="1">
        <f t="shared" si="19"/>
        <v>41290491.864350609</v>
      </c>
      <c r="BD25" s="1">
        <f t="shared" si="19"/>
        <v>5440.7341262589925</v>
      </c>
      <c r="BE25" s="1">
        <f t="shared" si="19"/>
        <v>0</v>
      </c>
      <c r="BF25" s="1">
        <f t="shared" si="19"/>
        <v>11000</v>
      </c>
      <c r="BG25" s="1">
        <f t="shared" si="19"/>
        <v>0</v>
      </c>
    </row>
    <row r="28" spans="1:60" x14ac:dyDescent="0.2">
      <c r="AV28" s="1" t="s">
        <v>59</v>
      </c>
      <c r="AW28" s="1">
        <f>$AO$2*SUM(BH2:BH23)/(SUM(AY2:AY23)+1/AO2*SUM(BA2:BA23)-1/AO2*SUM(BC2:BC23)+1/AO2*SUM(BE2:BE23)+1/AO2*SUM(BG2:BG23))</f>
        <v>412.77417244082886</v>
      </c>
    </row>
    <row r="31" spans="1:60" ht="32" x14ac:dyDescent="0.4">
      <c r="AH31" s="9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2025-06-19T21:46:04Z</dcterms:created>
  <dcterms:modified xsi:type="dcterms:W3CDTF">2025-06-19T22:14:10Z</dcterms:modified>
</cp:coreProperties>
</file>