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Projects/slopetools/inputs/slopes/"/>
    </mc:Choice>
  </mc:AlternateContent>
  <xr:revisionPtr revIDLastSave="0" documentId="13_ncr:1_{B742D50E-2CD6-0946-BB8E-800FAD816B43}" xr6:coauthVersionLast="47" xr6:coauthVersionMax="47" xr10:uidLastSave="{00000000-0000-0000-0000-000000000000}"/>
  <bookViews>
    <workbookView xWindow="25340" yWindow="680" windowWidth="42660" windowHeight="2434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0" r:id="rId10"/>
  </sheets>
  <definedNames>
    <definedName name="crack_depth">main!$D$19</definedName>
    <definedName name="crack_depth_water">main!$D$20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8" l="1"/>
  <c r="G33" i="8"/>
  <c r="G34" i="8" s="1"/>
  <c r="K34" i="8" s="1"/>
  <c r="L34" i="8" s="1"/>
  <c r="G37" i="8"/>
</calcChain>
</file>

<file path=xl/sharedStrings.xml><?xml version="1.0" encoding="utf-8"?>
<sst xmlns="http://schemas.openxmlformats.org/spreadsheetml/2006/main" count="245" uniqueCount="136">
  <si>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</si>
  <si>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</si>
  <si>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</si>
  <si>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</si>
  <si>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</si>
  <si>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</si>
  <si>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</si>
  <si>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</si>
  <si>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</si>
  <si>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</si>
  <si>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</si>
  <si>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</si>
  <si>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</si>
  <si>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</si>
  <si>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</si>
  <si>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</si>
  <si>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</si>
  <si>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</si>
  <si>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</si>
  <si>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</si>
  <si>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</si>
  <si>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</si>
  <si>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</si>
  <si>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</si>
  <si>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</si>
  <si>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</si>
  <si>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</si>
  <si>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</si>
  <si>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</si>
  <si>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</si>
  <si>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</si>
  <si>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</si>
  <si>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</si>
  <si>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</si>
  <si>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</si>
  <si>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</si>
  <si>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</si>
  <si>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</si>
  <si>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</si>
  <si>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</si>
  <si>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</si>
  <si>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</si>
  <si>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</si>
  <si>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</si>
  <si>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</si>
  <si>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</si>
  <si>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</si>
  <si>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</si>
  <si>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</si>
  <si>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</si>
  <si>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</si>
  <si>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</si>
  <si>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</si>
  <si>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</si>
  <si>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</si>
  <si>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</si>
  <si>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</si>
  <si>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</si>
  <si>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</si>
  <si>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</si>
  <si>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</si>
  <si>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</si>
  <si>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</si>
  <si>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</si>
  <si>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</si>
  <si>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</si>
  <si>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</si>
  <si>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</si>
  <si>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</si>
  <si>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</si>
  <si>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</si>
  <si>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</si>
  <si>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</si>
  <si>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</si>
  <si>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</si>
  <si>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</si>
  <si>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</si>
  <si>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</si>
  <si>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</si>
  <si>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</si>
  <si>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</si>
  <si>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</si>
  <si>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</si>
  <si>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</si>
  <si>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</si>
  <si>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</si>
  <si>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</si>
  <si>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</si>
  <si>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</si>
  <si>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</si>
  <si>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</si>
  <si>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</si>
  <si>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</si>
  <si>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</si>
  <si>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</si>
  <si>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</si>
  <si>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</si>
  <si>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</si>
  <si>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</si>
  <si>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</si>
  <si>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</si>
  <si>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</si>
  <si>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</si>
  <si>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</si>
  <si>
    <t>Template version:</t>
  </si>
  <si>
    <t>2025.06.20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</si>
  <si>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</si>
  <si>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</si>
  <si>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</si>
  <si>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</si>
  <si>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</si>
  <si>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</si>
  <si>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</si>
  <si>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</si>
  <si>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</si>
  <si>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</si>
  <si>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</si>
  <si>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</si>
  <si>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</si>
  <si>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</si>
  <si>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</si>
  <si>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</si>
  <si>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</si>
  <si>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</si>
  <si>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dl_top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</si>
  <si>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</si>
  <si>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</si>
  <si>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</si>
  <si>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</si>
  <si>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</si>
  <si>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</si>
  <si>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</si>
  <si>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</si>
  <si>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ho</t>
  </si>
  <si>
    <t>kro</t>
  </si>
  <si>
    <t>Seepage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</si>
</sst>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D31" sqref="D3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87</v>
      </c>
    </row>
    <row r="3" spans="1:5" ht="19" x14ac:dyDescent="0.25">
      <c r="B3" s="9" t="s">
        <v>14</v>
      </c>
    </row>
    <row r="5" spans="1:5" x14ac:dyDescent="0.2">
      <c r="B5" t="s">
        <v>104</v>
      </c>
      <c r="D5" s="1" t="s">
        <v>105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67</v>
      </c>
      <c r="C17" s="32"/>
      <c r="D17" s="32"/>
    </row>
    <row r="18" spans="2:4" x14ac:dyDescent="0.2">
      <c r="C18" s="15" t="s">
        <v>70</v>
      </c>
      <c r="D18" s="1">
        <v>62.4</v>
      </c>
    </row>
    <row r="19" spans="2:4" x14ac:dyDescent="0.2">
      <c r="C19" s="15" t="s">
        <v>69</v>
      </c>
      <c r="D19" s="1">
        <v>0</v>
      </c>
    </row>
    <row r="20" spans="2:4" x14ac:dyDescent="0.2">
      <c r="C20" s="15" t="s">
        <v>68</v>
      </c>
      <c r="D20" s="1">
        <v>0</v>
      </c>
    </row>
    <row r="21" spans="2:4" x14ac:dyDescent="0.2">
      <c r="B21" s="1"/>
      <c r="C21" s="15" t="s">
        <v>97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0E3B-79D9-514F-BFD6-AD57E2F1C97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G35" sqref="G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D36" sqref="D36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6"/>
  <sheetViews>
    <sheetView showGridLines="0" tabSelected="1" zoomScale="140" zoomScaleNormal="140" workbookViewId="0">
      <selection activeCell="O17" sqref="O17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5" t="s">
        <v>77</v>
      </c>
      <c r="D2" s="35"/>
      <c r="E2" s="35"/>
      <c r="F2" s="35"/>
      <c r="G2" s="35"/>
      <c r="H2" s="35"/>
      <c r="I2" s="22"/>
      <c r="J2" s="22"/>
      <c r="K2" s="1"/>
      <c r="L2" s="35" t="s">
        <v>78</v>
      </c>
      <c r="M2" s="35"/>
      <c r="N2" s="35"/>
      <c r="O2" s="35"/>
      <c r="P2" s="35"/>
      <c r="Q2" s="35"/>
      <c r="R2" s="35" t="s">
        <v>135</v>
      </c>
      <c r="S2" s="35"/>
      <c r="T2" s="35"/>
      <c r="U2" s="35"/>
      <c r="V2" s="35"/>
    </row>
    <row r="3" spans="1:22" x14ac:dyDescent="0.2">
      <c r="A3" s="23" t="s">
        <v>21</v>
      </c>
      <c r="B3" s="23" t="s">
        <v>100</v>
      </c>
      <c r="C3" s="17" t="s">
        <v>72</v>
      </c>
      <c r="D3" s="6" t="s">
        <v>88</v>
      </c>
      <c r="E3" s="6" t="s">
        <v>73</v>
      </c>
      <c r="F3" s="17" t="s">
        <v>71</v>
      </c>
      <c r="G3" s="6" t="s">
        <v>95</v>
      </c>
      <c r="H3" s="6" t="s">
        <v>94</v>
      </c>
      <c r="I3" s="6" t="s">
        <v>106</v>
      </c>
      <c r="J3" s="17" t="s">
        <v>107</v>
      </c>
      <c r="K3" s="24" t="s">
        <v>126</v>
      </c>
      <c r="L3" s="25" t="s">
        <v>74</v>
      </c>
      <c r="M3" s="25" t="s">
        <v>75</v>
      </c>
      <c r="N3" s="26" t="s">
        <v>76</v>
      </c>
      <c r="O3" s="25" t="s">
        <v>96</v>
      </c>
      <c r="P3" s="25" t="s">
        <v>108</v>
      </c>
      <c r="Q3" s="26" t="s">
        <v>109</v>
      </c>
      <c r="R3" s="41" t="s">
        <v>130</v>
      </c>
      <c r="S3" s="41" t="s">
        <v>131</v>
      </c>
      <c r="T3" s="41" t="s">
        <v>132</v>
      </c>
      <c r="U3" s="41" t="s">
        <v>134</v>
      </c>
      <c r="V3" s="41" t="s">
        <v>133</v>
      </c>
    </row>
    <row r="4" spans="1:22" x14ac:dyDescent="0.2">
      <c r="A4" s="3">
        <v>1</v>
      </c>
      <c r="B4" s="3" t="s">
        <v>103</v>
      </c>
      <c r="C4" s="3">
        <v>130</v>
      </c>
      <c r="D4" s="3" t="s">
        <v>89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 t="s">
        <v>102</v>
      </c>
      <c r="C5" s="3">
        <v>120</v>
      </c>
      <c r="D5" s="3" t="s">
        <v>89</v>
      </c>
      <c r="E5" s="3">
        <v>100</v>
      </c>
      <c r="F5" s="3">
        <v>32</v>
      </c>
      <c r="G5" s="3"/>
      <c r="H5" s="3"/>
      <c r="I5" s="3"/>
      <c r="J5" s="3"/>
      <c r="K5" s="3" t="s">
        <v>23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 t="s">
        <v>101</v>
      </c>
      <c r="C6" s="3">
        <v>132</v>
      </c>
      <c r="D6" s="3" t="s">
        <v>89</v>
      </c>
      <c r="E6" s="3">
        <v>400</v>
      </c>
      <c r="F6" s="3">
        <v>27</v>
      </c>
      <c r="G6" s="3"/>
      <c r="H6" s="3"/>
      <c r="I6" s="3"/>
      <c r="J6" s="3"/>
      <c r="K6" s="3" t="s">
        <v>23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6" spans="1:22" x14ac:dyDescent="0.2">
      <c r="C16" t="s">
        <v>79</v>
      </c>
      <c r="D16"/>
      <c r="E16"/>
      <c r="F16"/>
    </row>
    <row r="17" spans="3:6" x14ac:dyDescent="0.2">
      <c r="C17" s="27" t="s">
        <v>110</v>
      </c>
      <c r="D17"/>
      <c r="E17"/>
      <c r="F17"/>
    </row>
    <row r="18" spans="3:6" x14ac:dyDescent="0.2">
      <c r="C18"/>
      <c r="D18"/>
      <c r="E18"/>
      <c r="F18"/>
    </row>
    <row r="19" spans="3:6" x14ac:dyDescent="0.2">
      <c r="C19" s="7" t="s">
        <v>90</v>
      </c>
      <c r="D19"/>
      <c r="E19"/>
      <c r="F19"/>
    </row>
    <row r="20" spans="3:6" x14ac:dyDescent="0.2">
      <c r="C20" s="1" t="s">
        <v>89</v>
      </c>
      <c r="D20" t="s">
        <v>91</v>
      </c>
      <c r="E20"/>
      <c r="F20"/>
    </row>
    <row r="21" spans="3:6" x14ac:dyDescent="0.2">
      <c r="C21" s="1" t="s">
        <v>92</v>
      </c>
      <c r="D21" t="s">
        <v>93</v>
      </c>
      <c r="E21"/>
      <c r="F21"/>
    </row>
    <row r="22" spans="3:6" x14ac:dyDescent="0.2">
      <c r="C22"/>
      <c r="D22"/>
      <c r="E22"/>
      <c r="F22"/>
    </row>
    <row r="23" spans="3:6" x14ac:dyDescent="0.2">
      <c r="C23" s="7" t="s">
        <v>125</v>
      </c>
      <c r="D23"/>
      <c r="E23"/>
      <c r="F23"/>
    </row>
    <row r="24" spans="3:6" x14ac:dyDescent="0.2">
      <c r="C24" s="1" t="s">
        <v>128</v>
      </c>
      <c r="D24" t="s">
        <v>80</v>
      </c>
      <c r="E24"/>
      <c r="F24"/>
    </row>
    <row r="25" spans="3:6" x14ac:dyDescent="0.2">
      <c r="C25" s="1" t="s">
        <v>23</v>
      </c>
      <c r="D25" t="s">
        <v>81</v>
      </c>
      <c r="E25"/>
      <c r="F25"/>
    </row>
    <row r="26" spans="3:6" x14ac:dyDescent="0.2">
      <c r="C26" s="1" t="s">
        <v>129</v>
      </c>
      <c r="D26" s="10" t="s">
        <v>127</v>
      </c>
    </row>
  </sheetData>
  <mergeCells count="3">
    <mergeCell ref="C2:H2"/>
    <mergeCell ref="L2:Q2"/>
    <mergeCell ref="R2:V2"/>
  </mergeCells>
  <conditionalFormatting sqref="E4:F13">
    <cfRule type="expression" dxfId="7" priority="8">
      <formula>$D4="cp"</formula>
    </cfRule>
  </conditionalFormatting>
  <conditionalFormatting sqref="G4:H7 G8:J13">
    <cfRule type="expression" dxfId="6" priority="7">
      <formula>$D4="mc"</formula>
    </cfRule>
  </conditionalFormatting>
  <conditionalFormatting sqref="I4:J7">
    <cfRule type="expression" dxfId="5" priority="4">
      <formula>$D4="cp"</formula>
    </cfRule>
  </conditionalFormatting>
  <conditionalFormatting sqref="M4:N13">
    <cfRule type="expression" dxfId="4" priority="5">
      <formula>$D4="cp"</formula>
    </cfRule>
  </conditionalFormatting>
  <conditionalFormatting sqref="O4:O13">
    <cfRule type="expression" dxfId="3" priority="6">
      <formula>$D4="mc"</formula>
    </cfRule>
  </conditionalFormatting>
  <conditionalFormatting sqref="P4:Q7">
    <cfRule type="expression" dxfId="2" priority="2">
      <formula>$D4="cp"</formula>
    </cfRule>
  </conditionalFormatting>
  <conditionalFormatting sqref="P8:Q13">
    <cfRule type="expression" dxfId="1" priority="3">
      <formula>$D8="mc"</formula>
    </cfRule>
  </conditionalFormatting>
  <conditionalFormatting sqref="R4:V13">
    <cfRule type="expression" dxfId="0" priority="1">
      <formula>$D4="cp"</formula>
    </cfRule>
  </conditionalFormatting>
  <dataValidations count="2">
    <dataValidation type="list" allowBlank="1" showInputMessage="1" showErrorMessage="1" sqref="D4:D13" xr:uid="{EE18A772-4B35-664E-B682-D915CEF97058}">
      <formula1>$C$20:$C$21</formula1>
    </dataValidation>
    <dataValidation type="list" allowBlank="1" showInputMessage="1" showErrorMessage="1" sqref="K4:K13" xr:uid="{829D28B8-D45C-5648-988B-473A68569983}">
      <formula1>$C$24:$C$26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E33" sqref="E33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113</v>
      </c>
      <c r="B2" s="36"/>
      <c r="D2" s="37" t="s">
        <v>111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8" t="s">
        <v>112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I31" sqref="I31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66</v>
      </c>
      <c r="C2" s="3">
        <v>0</v>
      </c>
    </row>
    <row r="4" spans="1:11" x14ac:dyDescent="0.2">
      <c r="A4" s="14" t="s">
        <v>28</v>
      </c>
      <c r="B4" s="14" t="s">
        <v>82</v>
      </c>
      <c r="C4" s="14" t="s">
        <v>83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85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145</v>
      </c>
      <c r="C5" s="3">
        <v>100</v>
      </c>
      <c r="D5" s="3" t="s">
        <v>29</v>
      </c>
      <c r="E5" s="3">
        <v>0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>
        <v>145</v>
      </c>
      <c r="C6" s="3">
        <v>120</v>
      </c>
      <c r="D6" s="3" t="s">
        <v>29</v>
      </c>
      <c r="E6" s="3">
        <v>40</v>
      </c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84</v>
      </c>
      <c r="K7" t="s">
        <v>86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98</v>
      </c>
      <c r="F5" t="s">
        <v>99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37"/>
  <sheetViews>
    <sheetView showGridLines="0" zoomScale="140" zoomScaleNormal="140" workbookViewId="0">
      <selection activeCell="R10" sqref="R10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114</v>
      </c>
      <c r="C2" s="38"/>
      <c r="D2" s="38"/>
      <c r="F2" s="38" t="s">
        <v>115</v>
      </c>
      <c r="G2" s="38"/>
      <c r="H2" s="38"/>
      <c r="J2" s="38" t="s">
        <v>116</v>
      </c>
      <c r="K2" s="38"/>
      <c r="L2" s="38"/>
      <c r="N2" s="38" t="s">
        <v>117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118</v>
      </c>
      <c r="C15" s="39"/>
      <c r="D15" s="39"/>
      <c r="F15" s="39" t="s">
        <v>119</v>
      </c>
      <c r="G15" s="39"/>
      <c r="H15" s="39"/>
      <c r="J15" s="39" t="s">
        <v>120</v>
      </c>
      <c r="K15" s="39"/>
      <c r="L15" s="39"/>
      <c r="N15" s="39" t="s">
        <v>121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9" t="s">
        <v>122</v>
      </c>
    </row>
    <row r="29" spans="2:16" x14ac:dyDescent="0.2">
      <c r="B29" s="30" t="s">
        <v>123</v>
      </c>
    </row>
    <row r="33" spans="6:12" x14ac:dyDescent="0.2">
      <c r="F33" t="s">
        <v>124</v>
      </c>
      <c r="G33">
        <f>SQRT((B4-B5)^2 + (C4-C5)^2)</f>
        <v>0</v>
      </c>
    </row>
    <row r="34" spans="6:12" x14ac:dyDescent="0.2">
      <c r="G34">
        <f>G33*D4</f>
        <v>0</v>
      </c>
      <c r="K34">
        <f>G34/2</f>
        <v>0</v>
      </c>
      <c r="L34">
        <f>K34*0.63</f>
        <v>0</v>
      </c>
    </row>
    <row r="37" spans="6:12" x14ac:dyDescent="0.2">
      <c r="G37">
        <f>12.35/0.777</f>
        <v>15.894465894465894</v>
      </c>
      <c r="J37">
        <f>15890.957*0.629</f>
        <v>9995.4119530000007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65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2025-07-08T02:44:47Z</dcterms:modified>
</cp:coreProperties>
</file>