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IIMS\Term 5\BIA\Term Project (Group)-20221114\"/>
    </mc:Choice>
  </mc:AlternateContent>
  <xr:revisionPtr revIDLastSave="0" documentId="13_ncr:1_{E1BC31E5-2408-4B79-A07E-58A3875932CA}" xr6:coauthVersionLast="47" xr6:coauthVersionMax="47" xr10:uidLastSave="{00000000-0000-0000-0000-000000000000}"/>
  <bookViews>
    <workbookView xWindow="-105" yWindow="135" windowWidth="23970" windowHeight="12750" activeTab="2" xr2:uid="{00000000-000D-0000-FFFF-FFFF00000000}"/>
  </bookViews>
  <sheets>
    <sheet name="Continuous Variables" sheetId="2" r:id="rId1"/>
    <sheet name="Category Variables" sheetId="7" r:id="rId2"/>
    <sheet name="Sheet1" sheetId="8" r:id="rId3"/>
  </sheets>
  <definedNames>
    <definedName name="_xlnm._FilterDatabase" localSheetId="1" hidden="1">'Category Variables'!$A$12:$G$12</definedName>
    <definedName name="_xlnm._FilterDatabase" localSheetId="0" hidden="1">'Continuous Variables'!$A$21:$H$136</definedName>
    <definedName name="ADJMOU">'Continuous Variables'!$A$141:$E$142</definedName>
    <definedName name="ATTEMPT_MEAN">'Continuous Variables'!$A$144:$E$146</definedName>
    <definedName name="CCRNDMOU_MEAN">'Continuous Variables'!$A$148:$E$149</definedName>
    <definedName name="COMPLETE_MEAN">'Continuous Variables'!$A$151:$E$153</definedName>
    <definedName name="Customer_Care_Calls">'Continuous Variables'!$A$155:$E$156</definedName>
    <definedName name="DATOVR_MEAN">'Continuous Variables'!$A$158:$E$159</definedName>
    <definedName name="DROP_BLK_MEAN">'Continuous Variables'!$A$161:$E$163</definedName>
    <definedName name="IWYLIS_VCE_MEAN">'Continuous Variables'!$A$165:$E$166</definedName>
    <definedName name="OVRREV_MEAN">'Continuous Variables'!$A$168:$E$170</definedName>
    <definedName name="PCT_DA_MEAN">'Continuous Variables'!$A$172:$E$173</definedName>
    <definedName name="PCT_MOU_MEAN">'Continuous Variables'!$A$175:$E$176</definedName>
    <definedName name="PCT_REV_MEAN">'Continuous Variables'!$A$178:$E$179</definedName>
    <definedName name="PCT_RM_MEAN">'Continuous Variables'!$A$181:$E$182</definedName>
    <definedName name="_xlnm.Print_Area" localSheetId="1">'Category Variables'!$A$1:$F$569</definedName>
    <definedName name="_xlnm.Print_Area" localSheetId="0">'Continuous Variables'!$A$1:$G$191</definedName>
    <definedName name="RECV_SMS_MEAN">'Continuous Variables'!$A$184:$E$185</definedName>
    <definedName name="RETDAYS">'Continuous Variables'!$A$187:$E$188</definedName>
    <definedName name="TOTMRC_MEAN">'Continuous Variables'!$A$190:$E$191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3" i="7" l="1"/>
  <c r="D13" i="7"/>
  <c r="F14" i="7"/>
  <c r="F15" i="7"/>
  <c r="F16" i="7"/>
  <c r="F17" i="7"/>
  <c r="F18" i="7"/>
  <c r="F19" i="7"/>
  <c r="F20" i="7"/>
  <c r="F21" i="7"/>
  <c r="F22" i="7"/>
  <c r="F23" i="7"/>
  <c r="F24" i="7"/>
  <c r="F25" i="7"/>
  <c r="C27" i="7"/>
  <c r="D27" i="7"/>
  <c r="F29" i="7"/>
  <c r="F30" i="7"/>
  <c r="F31" i="7"/>
  <c r="F32" i="7"/>
  <c r="F33" i="7"/>
  <c r="F34" i="7"/>
  <c r="C36" i="7"/>
  <c r="F37" i="7"/>
  <c r="F38" i="7"/>
  <c r="C40" i="7"/>
  <c r="F41" i="7"/>
  <c r="F42" i="7"/>
  <c r="C44" i="7"/>
  <c r="F45" i="7"/>
  <c r="D44" i="7" s="1"/>
  <c r="F46" i="7"/>
  <c r="F47" i="7"/>
  <c r="F48" i="7"/>
  <c r="F49" i="7"/>
  <c r="F50" i="7"/>
  <c r="F51" i="7"/>
  <c r="F52" i="7"/>
  <c r="F53" i="7"/>
  <c r="F54" i="7"/>
  <c r="F55" i="7"/>
  <c r="F56" i="7"/>
  <c r="F57" i="7"/>
  <c r="F58" i="7"/>
  <c r="F59" i="7"/>
  <c r="F60" i="7"/>
  <c r="F61" i="7"/>
  <c r="F62" i="7"/>
  <c r="F63" i="7"/>
  <c r="C65" i="7"/>
  <c r="D65" i="7"/>
  <c r="F66" i="7"/>
  <c r="F67" i="7"/>
  <c r="C69" i="7"/>
  <c r="F70" i="7"/>
  <c r="D69" i="7" s="1"/>
  <c r="F71" i="7"/>
  <c r="C73" i="7"/>
  <c r="F75" i="7"/>
  <c r="F76" i="7"/>
  <c r="F77" i="7"/>
  <c r="F78" i="7"/>
  <c r="D73" i="7" s="1"/>
  <c r="F79" i="7"/>
  <c r="F80" i="7"/>
  <c r="F81" i="7"/>
  <c r="C83" i="7"/>
  <c r="F85" i="7"/>
  <c r="F86" i="7"/>
  <c r="D83" i="7"/>
  <c r="C88" i="7"/>
  <c r="D88" i="7"/>
  <c r="F90" i="7"/>
  <c r="F91" i="7"/>
  <c r="C93" i="7"/>
  <c r="D93"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C150" i="7"/>
  <c r="F152" i="7"/>
  <c r="F153" i="7"/>
  <c r="D150" i="7"/>
  <c r="C155" i="7"/>
  <c r="D155" i="7"/>
  <c r="F157" i="7"/>
  <c r="F158" i="7"/>
  <c r="F159" i="7"/>
  <c r="F160" i="7"/>
  <c r="F161" i="7"/>
  <c r="F162" i="7"/>
  <c r="F163" i="7"/>
  <c r="F164" i="7"/>
  <c r="F165" i="7"/>
  <c r="F166" i="7"/>
  <c r="F167" i="7"/>
  <c r="F168" i="7"/>
  <c r="F169" i="7"/>
  <c r="F170" i="7"/>
  <c r="F171" i="7"/>
  <c r="F172" i="7"/>
  <c r="C179" i="7"/>
  <c r="F181" i="7"/>
  <c r="D179" i="7" s="1"/>
  <c r="F182" i="7"/>
  <c r="F183" i="7"/>
  <c r="C185" i="7"/>
  <c r="F186" i="7"/>
  <c r="F187" i="7"/>
  <c r="F188" i="7"/>
  <c r="D185" i="7" s="1"/>
  <c r="F189" i="7"/>
  <c r="C191" i="7"/>
  <c r="F193" i="7"/>
  <c r="F194" i="7"/>
  <c r="D191" i="7" s="1"/>
  <c r="F195" i="7"/>
  <c r="F196" i="7"/>
  <c r="F197" i="7"/>
  <c r="F198" i="7"/>
  <c r="F199" i="7"/>
  <c r="F200" i="7"/>
  <c r="F201" i="7"/>
  <c r="F202" i="7"/>
  <c r="F203" i="7"/>
  <c r="F204" i="7"/>
  <c r="F205" i="7"/>
  <c r="F206" i="7"/>
  <c r="F207" i="7"/>
  <c r="C209" i="7"/>
  <c r="F211" i="7"/>
  <c r="D209" i="7" s="1"/>
  <c r="F212" i="7"/>
  <c r="C214" i="7"/>
  <c r="D214" i="7"/>
  <c r="F215" i="7"/>
  <c r="F216" i="7"/>
  <c r="F217" i="7"/>
  <c r="F218" i="7"/>
  <c r="C220" i="7"/>
  <c r="D220" i="7"/>
  <c r="F221" i="7"/>
  <c r="F222" i="7"/>
  <c r="F223" i="7"/>
  <c r="F224" i="7"/>
  <c r="F225" i="7"/>
  <c r="F226" i="7"/>
  <c r="F227" i="7"/>
  <c r="F228" i="7"/>
  <c r="F229" i="7"/>
  <c r="F230" i="7"/>
  <c r="F231" i="7"/>
  <c r="F232" i="7"/>
  <c r="F233" i="7"/>
  <c r="F234" i="7"/>
  <c r="F235" i="7"/>
  <c r="F236" i="7"/>
  <c r="F237" i="7"/>
  <c r="C239" i="7"/>
  <c r="D239" i="7"/>
  <c r="F240" i="7"/>
  <c r="F241" i="7"/>
  <c r="C243" i="7"/>
  <c r="F244" i="7"/>
  <c r="F245" i="7"/>
  <c r="F246" i="7"/>
  <c r="D243" i="7" s="1"/>
  <c r="F247" i="7"/>
  <c r="F248" i="7"/>
  <c r="F249" i="7"/>
  <c r="F250" i="7"/>
  <c r="F251" i="7"/>
  <c r="F252" i="7"/>
  <c r="F253" i="7"/>
  <c r="F254" i="7"/>
  <c r="F255" i="7"/>
  <c r="F256" i="7"/>
  <c r="F257" i="7"/>
  <c r="F258" i="7"/>
  <c r="F259" i="7"/>
  <c r="F260" i="7"/>
  <c r="C263" i="7"/>
  <c r="F265" i="7"/>
  <c r="D263" i="7" s="1"/>
  <c r="F266" i="7"/>
  <c r="F267" i="7"/>
  <c r="F268" i="7"/>
  <c r="F269" i="7"/>
  <c r="F270" i="7"/>
  <c r="C272" i="7"/>
  <c r="F273" i="7"/>
  <c r="D272" i="7" s="1"/>
  <c r="F274" i="7"/>
  <c r="F275" i="7"/>
  <c r="F276" i="7"/>
  <c r="C278" i="7"/>
  <c r="D278" i="7"/>
  <c r="F281" i="7"/>
  <c r="F282" i="7"/>
  <c r="F283" i="7"/>
  <c r="F284" i="7"/>
  <c r="F285" i="7"/>
  <c r="F286" i="7"/>
  <c r="F287" i="7"/>
  <c r="F288" i="7"/>
  <c r="F289" i="7"/>
  <c r="C291" i="7"/>
  <c r="D291" i="7"/>
  <c r="F293" i="7"/>
  <c r="F294" i="7"/>
  <c r="C297" i="7"/>
  <c r="F298" i="7"/>
  <c r="F299" i="7"/>
  <c r="D297" i="7" s="1"/>
  <c r="C301" i="7"/>
  <c r="D301" i="7"/>
  <c r="F302" i="7"/>
  <c r="F303" i="7"/>
  <c r="C305" i="7"/>
  <c r="F306" i="7"/>
  <c r="F307" i="7"/>
  <c r="D305" i="7" s="1"/>
  <c r="C309" i="7"/>
  <c r="F310" i="7"/>
  <c r="D309" i="7" s="1"/>
  <c r="F311" i="7"/>
  <c r="C313" i="7"/>
  <c r="F314" i="7"/>
  <c r="D313" i="7"/>
  <c r="F315" i="7"/>
  <c r="C321" i="7"/>
  <c r="F324" i="7"/>
  <c r="F325" i="7"/>
  <c r="F326" i="7"/>
  <c r="F327" i="7"/>
  <c r="D321" i="7" s="1"/>
  <c r="F328" i="7"/>
  <c r="F329" i="7"/>
  <c r="F330" i="7"/>
  <c r="F331" i="7"/>
  <c r="F332" i="7"/>
  <c r="F333" i="7"/>
  <c r="F334" i="7"/>
  <c r="F335" i="7"/>
  <c r="F336" i="7"/>
  <c r="F337" i="7"/>
  <c r="F338" i="7"/>
  <c r="F339" i="7"/>
  <c r="C341" i="7"/>
  <c r="F344" i="7"/>
  <c r="F345" i="7"/>
  <c r="D341" i="7" s="1"/>
  <c r="C347" i="7"/>
  <c r="F350" i="7"/>
  <c r="D347" i="7"/>
  <c r="C352" i="7"/>
  <c r="D352" i="7"/>
  <c r="F356" i="7"/>
  <c r="C358" i="7"/>
  <c r="F360" i="7"/>
  <c r="F361" i="7"/>
  <c r="F362" i="7"/>
  <c r="D358" i="7" s="1"/>
  <c r="F363" i="7"/>
  <c r="F364" i="7"/>
  <c r="C366" i="7"/>
  <c r="D366" i="7"/>
  <c r="F367" i="7"/>
  <c r="F368" i="7"/>
  <c r="F369" i="7"/>
  <c r="F370" i="7"/>
  <c r="F371" i="7"/>
  <c r="F372" i="7"/>
  <c r="F373" i="7"/>
  <c r="F374" i="7"/>
  <c r="F375" i="7"/>
  <c r="F376" i="7"/>
  <c r="F377" i="7"/>
  <c r="F378" i="7"/>
  <c r="F379" i="7"/>
  <c r="F380" i="7"/>
  <c r="F381" i="7"/>
  <c r="F382" i="7"/>
  <c r="F383" i="7"/>
  <c r="F384" i="7"/>
  <c r="F385" i="7"/>
  <c r="F386" i="7"/>
  <c r="F387" i="7"/>
  <c r="F388" i="7"/>
  <c r="F389" i="7"/>
  <c r="F390" i="7"/>
  <c r="C392" i="7"/>
  <c r="D392" i="7"/>
  <c r="F394" i="7"/>
  <c r="F395" i="7"/>
  <c r="C397" i="7"/>
  <c r="F399" i="7"/>
  <c r="D397" i="7" s="1"/>
  <c r="F400" i="7"/>
  <c r="F401" i="7"/>
  <c r="C403" i="7"/>
  <c r="D403" i="7"/>
  <c r="F404" i="7"/>
  <c r="F405" i="7"/>
  <c r="F406" i="7"/>
  <c r="C409" i="7"/>
  <c r="F412" i="7"/>
  <c r="D409" i="7" s="1"/>
  <c r="F413" i="7"/>
  <c r="F414" i="7"/>
  <c r="F415" i="7"/>
  <c r="F416" i="7"/>
  <c r="F417" i="7"/>
  <c r="F418" i="7"/>
  <c r="F419" i="7"/>
  <c r="F420" i="7"/>
  <c r="F421" i="7"/>
  <c r="F422" i="7"/>
  <c r="F423" i="7"/>
  <c r="F424" i="7"/>
  <c r="F425" i="7"/>
  <c r="F426" i="7"/>
  <c r="F427" i="7"/>
  <c r="F428" i="7"/>
  <c r="F429" i="7"/>
  <c r="F430" i="7"/>
  <c r="F431" i="7"/>
  <c r="F432" i="7"/>
  <c r="F433" i="7"/>
  <c r="C435" i="7"/>
  <c r="F437" i="7"/>
  <c r="D435" i="7" s="1"/>
  <c r="F438" i="7"/>
  <c r="C440" i="7"/>
  <c r="F442" i="7"/>
  <c r="D440" i="7" s="1"/>
  <c r="C444" i="7"/>
  <c r="D444" i="7"/>
  <c r="F445" i="7"/>
  <c r="F446" i="7"/>
  <c r="F447" i="7"/>
  <c r="F448" i="7"/>
  <c r="F449" i="7"/>
  <c r="F450" i="7"/>
  <c r="F451" i="7"/>
  <c r="F452" i="7"/>
  <c r="F453" i="7"/>
  <c r="F454" i="7"/>
  <c r="F455" i="7"/>
  <c r="F456" i="7"/>
  <c r="F457" i="7"/>
  <c r="F458" i="7"/>
  <c r="C460" i="7"/>
  <c r="D460" i="7"/>
  <c r="F461" i="7"/>
  <c r="F462" i="7"/>
  <c r="F463" i="7"/>
  <c r="F464" i="7"/>
  <c r="F465" i="7"/>
  <c r="F466" i="7"/>
  <c r="F467" i="7"/>
  <c r="F468" i="7"/>
  <c r="F469" i="7"/>
  <c r="F470" i="7"/>
  <c r="F471" i="7"/>
  <c r="F472" i="7"/>
  <c r="F473" i="7"/>
  <c r="F474" i="7"/>
  <c r="F475" i="7"/>
  <c r="C477" i="7"/>
  <c r="F479" i="7"/>
  <c r="D477" i="7" s="1"/>
  <c r="F480" i="7"/>
  <c r="F481" i="7"/>
  <c r="F482" i="7"/>
  <c r="F483" i="7"/>
  <c r="C486" i="7"/>
  <c r="F487" i="7"/>
  <c r="F488" i="7"/>
  <c r="D486" i="7" s="1"/>
  <c r="F489" i="7"/>
  <c r="F490" i="7"/>
  <c r="F491" i="7"/>
  <c r="F492" i="7"/>
  <c r="C494" i="7"/>
  <c r="D494" i="7"/>
  <c r="F495" i="7"/>
  <c r="F496" i="7"/>
  <c r="F497" i="7"/>
  <c r="F498" i="7"/>
  <c r="F499" i="7"/>
  <c r="F500" i="7"/>
  <c r="F501" i="7"/>
  <c r="F502" i="7"/>
  <c r="F503" i="7"/>
  <c r="F504" i="7"/>
  <c r="F505" i="7"/>
  <c r="F506" i="7"/>
  <c r="F507" i="7"/>
  <c r="F508" i="7"/>
  <c r="F509" i="7"/>
  <c r="F510" i="7"/>
  <c r="F511" i="7"/>
  <c r="F512" i="7"/>
  <c r="C514" i="7"/>
  <c r="F515" i="7"/>
  <c r="F516" i="7"/>
  <c r="D514" i="7" s="1"/>
  <c r="C518" i="7"/>
  <c r="D518" i="7"/>
  <c r="F520" i="7"/>
  <c r="F521" i="7"/>
  <c r="C523" i="7"/>
  <c r="F526" i="7"/>
  <c r="F527" i="7"/>
  <c r="D523" i="7" s="1"/>
  <c r="C529" i="7"/>
  <c r="D529" i="7"/>
  <c r="F530" i="7"/>
  <c r="F531" i="7"/>
  <c r="F532" i="7"/>
  <c r="F533" i="7"/>
  <c r="F534" i="7"/>
  <c r="C536" i="7"/>
  <c r="D536" i="7"/>
  <c r="F537" i="7"/>
  <c r="F538" i="7"/>
  <c r="F539" i="7"/>
  <c r="F540" i="7"/>
  <c r="F541" i="7"/>
  <c r="C543" i="7"/>
  <c r="D543" i="7"/>
  <c r="F545" i="7"/>
  <c r="F546" i="7"/>
  <c r="C548" i="7"/>
  <c r="D548" i="7"/>
  <c r="F549" i="7"/>
  <c r="F550" i="7"/>
  <c r="F551" i="7"/>
  <c r="F552" i="7"/>
  <c r="F553" i="7"/>
  <c r="F554" i="7"/>
  <c r="F555" i="7"/>
  <c r="F556" i="7"/>
  <c r="F557" i="7"/>
  <c r="F558" i="7"/>
  <c r="F559" i="7"/>
  <c r="F560" i="7"/>
  <c r="F561" i="7"/>
  <c r="F562" i="7"/>
  <c r="F563" i="7"/>
  <c r="C565" i="7"/>
  <c r="D565" i="7"/>
  <c r="F568" i="7"/>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alcChain>
</file>

<file path=xl/sharedStrings.xml><?xml version="1.0" encoding="utf-8"?>
<sst xmlns="http://schemas.openxmlformats.org/spreadsheetml/2006/main" count="1093" uniqueCount="705">
  <si>
    <t>REV_MEAN</t>
  </si>
  <si>
    <t>MOU_MEAN</t>
  </si>
  <si>
    <t>TOTMRC_MEAN</t>
  </si>
  <si>
    <t>DA_MEAN</t>
  </si>
  <si>
    <t>OVRMOU_MEAN</t>
  </si>
  <si>
    <t>OVRREV_MEAN</t>
  </si>
  <si>
    <t>VCEOVR_MEAN</t>
  </si>
  <si>
    <t>DATOVR_MEAN</t>
  </si>
  <si>
    <t>ROAM_MEAN</t>
  </si>
  <si>
    <t>REV_RANGE</t>
  </si>
  <si>
    <t>MOU_RANGE</t>
  </si>
  <si>
    <t>TOTMRC_RANGE</t>
  </si>
  <si>
    <t>DA_RANGE</t>
  </si>
  <si>
    <t>OVRMOU_RANGE</t>
  </si>
  <si>
    <t>OVRREV_RANGE</t>
  </si>
  <si>
    <t>VCEOVR_RANGE</t>
  </si>
  <si>
    <t>DATOVR_RANGE</t>
  </si>
  <si>
    <t>ROAM_RANGE</t>
  </si>
  <si>
    <t>DROP_VCE_MEAN</t>
  </si>
  <si>
    <t>DROP_DAT_MEAN</t>
  </si>
  <si>
    <t>BLCK_VCE_MEAN</t>
  </si>
  <si>
    <t>BLCK_DAT_MEAN</t>
  </si>
  <si>
    <t>UNAN_VCE_MEAN</t>
  </si>
  <si>
    <t>UNAN_DAT_MEAN</t>
  </si>
  <si>
    <t>PLCD_VCE_MEAN</t>
  </si>
  <si>
    <t>PLCD_DAT_MEAN</t>
  </si>
  <si>
    <t>RECV_VCE_MEAN</t>
  </si>
  <si>
    <t>RECV_SMS_MEAN</t>
  </si>
  <si>
    <t>COMP_VCE_MEAN</t>
  </si>
  <si>
    <t>COMP_DAT_MEAN</t>
  </si>
  <si>
    <t>CUSTCARE_MEAN</t>
  </si>
  <si>
    <t>CCRNDMOU_MEAN</t>
  </si>
  <si>
    <t>CC_MOU_MEAN</t>
  </si>
  <si>
    <t>INONEMIN_MEAN</t>
  </si>
  <si>
    <t>THREEWAY_MEAN</t>
  </si>
  <si>
    <t>MOU_CVCE_MEAN</t>
  </si>
  <si>
    <t>MOU_CDAT_MEAN</t>
  </si>
  <si>
    <t>MOU_RVCE_MEAN</t>
  </si>
  <si>
    <t>PEAK_VCE_MEAN</t>
  </si>
  <si>
    <t>PEAK_DAT_MEAN</t>
  </si>
  <si>
    <t>MOU_PEAV_MEAN</t>
  </si>
  <si>
    <t>MOU_PEAD_MEAN</t>
  </si>
  <si>
    <t>OPK_VCE_MEAN</t>
  </si>
  <si>
    <t>OPK_DAT_MEAN</t>
  </si>
  <si>
    <t>MOU_OPKV_MEAN</t>
  </si>
  <si>
    <t>MOU_OPKD_MEAN</t>
  </si>
  <si>
    <t>DROP_BLK_MEAN</t>
  </si>
  <si>
    <t>ATTEMPT_MEAN</t>
  </si>
  <si>
    <t>COMPLETE_MEAN</t>
  </si>
  <si>
    <t>CALLFWDV_MEAN</t>
  </si>
  <si>
    <t>CALLWAIT_MEAN</t>
  </si>
  <si>
    <t>DROP_VCE_RANGE</t>
  </si>
  <si>
    <t>DROP_DAT_RANGE</t>
  </si>
  <si>
    <t>BLCK_VCE_RANGE</t>
  </si>
  <si>
    <t>BLCK_DAT_RANGE</t>
  </si>
  <si>
    <t>UNAN_VCE_RANGE</t>
  </si>
  <si>
    <t>UNAN_DAT_RANGE</t>
  </si>
  <si>
    <t>PLCD_VCE_RANGE</t>
  </si>
  <si>
    <t>PLCD_DAT_RANGE</t>
  </si>
  <si>
    <t>RECV_VCE_RANGE</t>
  </si>
  <si>
    <t>RECV_SMS_RANGE</t>
  </si>
  <si>
    <t>COMP_VCE_RANGE</t>
  </si>
  <si>
    <t>COMP_DAT_RANGE</t>
  </si>
  <si>
    <t>CUSTCARE_RANGE</t>
  </si>
  <si>
    <t>CCRNDMOU_RANGE</t>
  </si>
  <si>
    <t>CC_MOU_RANGE</t>
  </si>
  <si>
    <t>INONEMIN_RANGE</t>
  </si>
  <si>
    <t>THREEWAY_RANGE</t>
  </si>
  <si>
    <t>MOU_CVCE_RANGE</t>
  </si>
  <si>
    <t>MOU_CDAT_RANGE</t>
  </si>
  <si>
    <t>MOU_RVCE_RANGE</t>
  </si>
  <si>
    <t>PEAK_VCE_RANGE</t>
  </si>
  <si>
    <t>PEAK_DAT_RANGE</t>
  </si>
  <si>
    <t>MOU_PEAV_RANGE</t>
  </si>
  <si>
    <t>MOU_PEAD_RANGE</t>
  </si>
  <si>
    <t>OPK_VCE_RANGE</t>
  </si>
  <si>
    <t>OPK_DAT_RANGE</t>
  </si>
  <si>
    <t>MOU_OPKV_RANGE</t>
  </si>
  <si>
    <t>MOU_OPKD_RANGE</t>
  </si>
  <si>
    <t>DROP_BLK_RANGE</t>
  </si>
  <si>
    <t>ATTEMPT_RANGE</t>
  </si>
  <si>
    <t>COMPLETE_RANGE</t>
  </si>
  <si>
    <t>CALLFWDV_RANGE</t>
  </si>
  <si>
    <t>CALLWAIT_RANGE</t>
  </si>
  <si>
    <t>CHURN</t>
  </si>
  <si>
    <t>MONTHS</t>
  </si>
  <si>
    <t>UNIQSUBS</t>
  </si>
  <si>
    <t>ACTVSUBS</t>
  </si>
  <si>
    <t>CRTCOUNT</t>
  </si>
  <si>
    <t>NEW_CELL</t>
  </si>
  <si>
    <t>CRCLSCOD</t>
  </si>
  <si>
    <t>ASL_FLAG</t>
  </si>
  <si>
    <t>RMCALLS</t>
  </si>
  <si>
    <t>RMMOU</t>
  </si>
  <si>
    <t>RMREV</t>
  </si>
  <si>
    <t>TOTCALLS</t>
  </si>
  <si>
    <t>TOTMOU</t>
  </si>
  <si>
    <t>TOTREV</t>
  </si>
  <si>
    <t>ADJREV</t>
  </si>
  <si>
    <t>ADJMOU</t>
  </si>
  <si>
    <t>ADJQTY</t>
  </si>
  <si>
    <t>AVGREV</t>
  </si>
  <si>
    <t>AVGMOU</t>
  </si>
  <si>
    <t>AVGQTY</t>
  </si>
  <si>
    <t>AVG3MOU</t>
  </si>
  <si>
    <t>AVG3QTY</t>
  </si>
  <si>
    <t>AVG3REV</t>
  </si>
  <si>
    <t>AVG6MOU</t>
  </si>
  <si>
    <t>AVG6QTY</t>
  </si>
  <si>
    <t>AVG6REV</t>
  </si>
  <si>
    <t>REF_QTY</t>
  </si>
  <si>
    <t>TOT_RET</t>
  </si>
  <si>
    <t>TOT_ACPT</t>
  </si>
  <si>
    <t>PRIZM_SOCIAL_ONE</t>
  </si>
  <si>
    <t>DIV_TYPE</t>
  </si>
  <si>
    <t>CSA</t>
  </si>
  <si>
    <t>AREA</t>
  </si>
  <si>
    <t>DUALBAND</t>
  </si>
  <si>
    <t>Dualband</t>
  </si>
  <si>
    <t>REFURB_NEW</t>
  </si>
  <si>
    <t>HND_PRICE</t>
  </si>
  <si>
    <t>PRE_HND_PRICE</t>
  </si>
  <si>
    <t>PHONES</t>
  </si>
  <si>
    <t>LAST_SWAP</t>
  </si>
  <si>
    <t>MODELS</t>
  </si>
  <si>
    <t>HND_WEBCAP</t>
  </si>
  <si>
    <t>TRUCK</t>
  </si>
  <si>
    <t>MTRCYCLE</t>
  </si>
  <si>
    <t>RV</t>
  </si>
  <si>
    <t>OCCU1</t>
  </si>
  <si>
    <t>OWNRENT</t>
  </si>
  <si>
    <t>LOR</t>
  </si>
  <si>
    <t>DWLLTYPE</t>
  </si>
  <si>
    <t>MARITAL</t>
  </si>
  <si>
    <t>AGE1</t>
  </si>
  <si>
    <t>AGE2</t>
  </si>
  <si>
    <t>CHILDREN</t>
  </si>
  <si>
    <t>ADULTS</t>
  </si>
  <si>
    <t>INFOBASE</t>
  </si>
  <si>
    <t>INCOME</t>
  </si>
  <si>
    <t>NUMBCARS</t>
  </si>
  <si>
    <t>CARTYPE</t>
  </si>
  <si>
    <t>HHSTATIN</t>
  </si>
  <si>
    <t>DWLLSIZE</t>
  </si>
  <si>
    <t>FORGNTVL</t>
  </si>
  <si>
    <t>EDUC1</t>
  </si>
  <si>
    <t>PROPTYPE</t>
  </si>
  <si>
    <t>ETHNIC</t>
  </si>
  <si>
    <t>KID0_2</t>
  </si>
  <si>
    <t>KID3_5</t>
  </si>
  <si>
    <t>KID6_10</t>
  </si>
  <si>
    <t>KID11_15</t>
  </si>
  <si>
    <t>KID16_17</t>
  </si>
  <si>
    <t>CREDITCD</t>
  </si>
  <si>
    <t>CAR_BUY</t>
  </si>
  <si>
    <t>RETDAYS</t>
  </si>
  <si>
    <t>EQPDAYS</t>
  </si>
  <si>
    <t>Interval Variables</t>
  </si>
  <si>
    <t>Explanation</t>
  </si>
  <si>
    <t>% Missing</t>
  </si>
  <si>
    <t>Mean</t>
  </si>
  <si>
    <t>Standard Deviation</t>
  </si>
  <si>
    <t>Class Variables</t>
  </si>
  <si>
    <t>Values</t>
  </si>
  <si>
    <t>MAILORDR</t>
  </si>
  <si>
    <t>WRKWOMAN</t>
  </si>
  <si>
    <t>MAILRESP</t>
  </si>
  <si>
    <t>MAILFLAG</t>
  </si>
  <si>
    <t>SOLFLAG</t>
  </si>
  <si>
    <t>PCOWNER</t>
  </si>
  <si>
    <t>Range of number of attempted calls</t>
  </si>
  <si>
    <t>Range of number of blocked (failed) voice calls</t>
  </si>
  <si>
    <t>Range of number of call waiting calls</t>
  </si>
  <si>
    <t>Range of unrounded minutes of use of customer care calls</t>
  </si>
  <si>
    <t>Range of rounded minutes of use of customer care calls</t>
  </si>
  <si>
    <t>Range of number of completed calls</t>
  </si>
  <si>
    <t>Range of number of customer care calls</t>
  </si>
  <si>
    <t>Range of number of dropped or blocked calls</t>
  </si>
  <si>
    <t>Range of number of dropped (failed) voice calls</t>
  </si>
  <si>
    <t>Number of days (age) of current equipment</t>
  </si>
  <si>
    <t>Range of number of inbound calls less than one minute</t>
  </si>
  <si>
    <t>Date of last phone swap</t>
  </si>
  <si>
    <t>Range of unrounded minutes of use of completed data calls</t>
  </si>
  <si>
    <t>Range of unrounded minutes of use of completed voice calls</t>
  </si>
  <si>
    <t>Range of unrounded minutes of use of off-peak data calls</t>
  </si>
  <si>
    <t>Range of unrounded minutes of use of off-peak voice calls</t>
  </si>
  <si>
    <t>Range of unrounded minutes of use of peak data calls</t>
  </si>
  <si>
    <t>Range of number of minutes of use</t>
  </si>
  <si>
    <t>Range of unrounded minutes of use of received voice calls</t>
  </si>
  <si>
    <t>Range of number of off-peak data calls</t>
  </si>
  <si>
    <t>Range of number of off-peak voice calls</t>
  </si>
  <si>
    <t>Range of overage minutes of use</t>
  </si>
  <si>
    <t>Range of overage revenue</t>
  </si>
  <si>
    <t>Range of number of peak data calls</t>
  </si>
  <si>
    <t>Range of number of inbound and outbound peak voice calls</t>
  </si>
  <si>
    <t>Number of handsets issued</t>
  </si>
  <si>
    <t>Range of number of attempted data calls placed</t>
  </si>
  <si>
    <t>Range of number of attempted voice calls placed</t>
  </si>
  <si>
    <t>Range of number of received voice calls</t>
  </si>
  <si>
    <t>Number of days since last retention call</t>
  </si>
  <si>
    <t>Range of revenue (charge amount)</t>
  </si>
  <si>
    <t>Range of number of three way calls</t>
  </si>
  <si>
    <t>Range of total monthly recurring charge</t>
  </si>
  <si>
    <t>Total revenue</t>
  </si>
  <si>
    <t>Range of number of unanswered voice calls</t>
  </si>
  <si>
    <t>Number of adults in household</t>
  </si>
  <si>
    <t>Age of first household member</t>
  </si>
  <si>
    <t>Age of second household member</t>
  </si>
  <si>
    <t>Geographic area</t>
  </si>
  <si>
    <t>Account spending limit</t>
  </si>
  <si>
    <t>Range of number of blocked (failed) data calls</t>
  </si>
  <si>
    <t>Range of number of call forwarding calls</t>
  </si>
  <si>
    <t>New or used car buyer</t>
  </si>
  <si>
    <t>Dominant vehicle lifestyle</t>
  </si>
  <si>
    <t>Children present in household</t>
  </si>
  <si>
    <t>Credit class code</t>
  </si>
  <si>
    <t>Credit card indicator</t>
  </si>
  <si>
    <t>Dwelling size</t>
  </si>
  <si>
    <t>Dwelling unit type</t>
  </si>
  <si>
    <t>Ethnicity roll-up code</t>
  </si>
  <si>
    <t>Foreign travel dummy variable</t>
  </si>
  <si>
    <t>Estimated income</t>
  </si>
  <si>
    <t>Length of residence</t>
  </si>
  <si>
    <t>Mail order buyer</t>
  </si>
  <si>
    <t>Mail responder</t>
  </si>
  <si>
    <t>Marital status</t>
  </si>
  <si>
    <t>Number of models issued</t>
  </si>
  <si>
    <t>Motorcycle indicator</t>
  </si>
  <si>
    <t>New cell phone user</t>
  </si>
  <si>
    <t>Known number of vehicles</t>
  </si>
  <si>
    <t>Home owner/renter status</t>
  </si>
  <si>
    <t>PC owner dummy variable</t>
  </si>
  <si>
    <t>Previous handset price</t>
  </si>
  <si>
    <t>Social group letter only</t>
  </si>
  <si>
    <t>Property type detail</t>
  </si>
  <si>
    <t>Range of number of received SMS calls</t>
  </si>
  <si>
    <t>Total number of referrals</t>
  </si>
  <si>
    <t>RV indicator</t>
  </si>
  <si>
    <t>Total offers accepted from retention team</t>
  </si>
  <si>
    <t>Total calls into retention team</t>
  </si>
  <si>
    <t>Truck indicator</t>
  </si>
  <si>
    <t>Range of number of unanswered data calls</t>
  </si>
  <si>
    <t>Working woman in household</t>
  </si>
  <si>
    <t>U</t>
  </si>
  <si>
    <t>M</t>
  </si>
  <si>
    <t>S</t>
  </si>
  <si>
    <t>B</t>
  </si>
  <si>
    <t>A</t>
  </si>
  <si>
    <t>Other</t>
  </si>
  <si>
    <t>New</t>
  </si>
  <si>
    <t>Yes</t>
  </si>
  <si>
    <t>No</t>
  </si>
  <si>
    <t>N</t>
  </si>
  <si>
    <t>H</t>
  </si>
  <si>
    <t>G</t>
  </si>
  <si>
    <t>Z</t>
  </si>
  <si>
    <t>O</t>
  </si>
  <si>
    <t>C</t>
  </si>
  <si>
    <t>Y</t>
  </si>
  <si>
    <t>I</t>
  </si>
  <si>
    <t>E</t>
  </si>
  <si>
    <t>F</t>
  </si>
  <si>
    <t>Atlantic South</t>
  </si>
  <si>
    <t>California North</t>
  </si>
  <si>
    <t>Chicago</t>
  </si>
  <si>
    <t>Dallas</t>
  </si>
  <si>
    <t>DC/Maryland/Virginia</t>
  </si>
  <si>
    <t>Great Lakes</t>
  </si>
  <si>
    <t>Houston</t>
  </si>
  <si>
    <t>Los Angeles</t>
  </si>
  <si>
    <t>Midwest</t>
  </si>
  <si>
    <t>New England</t>
  </si>
  <si>
    <t>New York City</t>
  </si>
  <si>
    <t>North Florida</t>
  </si>
  <si>
    <t>Ohio</t>
  </si>
  <si>
    <t>Southwest</t>
  </si>
  <si>
    <t>R</t>
  </si>
  <si>
    <t>NA</t>
  </si>
  <si>
    <t>WC</t>
  </si>
  <si>
    <t>WCMB</t>
  </si>
  <si>
    <t>Number of Values</t>
  </si>
  <si>
    <t>T</t>
  </si>
  <si>
    <t>LDD</t>
  </si>
  <si>
    <t>AA</t>
  </si>
  <si>
    <t>BA</t>
  </si>
  <si>
    <t>CA</t>
  </si>
  <si>
    <t>EA</t>
  </si>
  <si>
    <t>% of Total</t>
  </si>
  <si>
    <t>-</t>
  </si>
  <si>
    <t>Child 0 - 2 years of age in household</t>
  </si>
  <si>
    <t>Child 11 - 15 years of age in household</t>
  </si>
  <si>
    <t>Child 16 - 17 years of age in household</t>
  </si>
  <si>
    <t>Child 3 - 5 years of age in household</t>
  </si>
  <si>
    <t>Child 6 - 10 years of age in household</t>
  </si>
  <si>
    <t>Mean monthly revenue (charge amount)</t>
  </si>
  <si>
    <t>Mean number of monthly minutes of use</t>
  </si>
  <si>
    <t>Premier household status indicator</t>
  </si>
  <si>
    <t>00</t>
  </si>
  <si>
    <t>BTH</t>
  </si>
  <si>
    <t>Total number of months in service</t>
  </si>
  <si>
    <t>Mean total monthly recurring charge</t>
  </si>
  <si>
    <t>Mean number of directory assisted calls</t>
  </si>
  <si>
    <t>Mean overage minutes of use</t>
  </si>
  <si>
    <t>Mean overage revenue</t>
  </si>
  <si>
    <t>Mean revenue of voice overage</t>
  </si>
  <si>
    <t>Mean revenue of data overage</t>
  </si>
  <si>
    <t>Range of number of roaming calls</t>
  </si>
  <si>
    <t>Mean number of dropped (failed) data calls</t>
  </si>
  <si>
    <t>Mean number of dropped (failed) voice calls</t>
  </si>
  <si>
    <t>Mean number of blocked (failed) data calls</t>
  </si>
  <si>
    <t>Mean number of blocked (failed) voice calls</t>
  </si>
  <si>
    <t>Mean number of unanswered data calls</t>
  </si>
  <si>
    <t>Mean number of unanswered voice calls</t>
  </si>
  <si>
    <t>Mean number of attempted data calls placed</t>
  </si>
  <si>
    <t>Mean number of attempted voice calls placed</t>
  </si>
  <si>
    <t>Mean number of received SMS calls</t>
  </si>
  <si>
    <t>Mean number of received voice calls</t>
  </si>
  <si>
    <t>Mean number of completed data calls</t>
  </si>
  <si>
    <t>Mean number of completed voice calls</t>
  </si>
  <si>
    <t>Mean number of customer care calls</t>
  </si>
  <si>
    <t>Mean number of inbound calls less than one minute</t>
  </si>
  <si>
    <t>Mean number of three way calls</t>
  </si>
  <si>
    <t>Mean unrounded minutes of use of completed data calls</t>
  </si>
  <si>
    <t>Mean unrounded minutes of use of completed voice calls</t>
  </si>
  <si>
    <t>Mean unrounded minutes of use of received voice calls</t>
  </si>
  <si>
    <t>Mean rounded minutes of use of customer care calls</t>
  </si>
  <si>
    <t>Mean number of peak data calls</t>
  </si>
  <si>
    <t>Mean number of inbound and outbound peak voice calls</t>
  </si>
  <si>
    <t>Mean unrounded minutes of use of peak voice calls</t>
  </si>
  <si>
    <t>Mean unrounded minutes of use of peak data calls</t>
  </si>
  <si>
    <t>Mean number of off-peak data calls</t>
  </si>
  <si>
    <t>Mean number of off-peak voice calls</t>
  </si>
  <si>
    <t>Mean unrounded minutes of use of off-peak data calls</t>
  </si>
  <si>
    <t>Mean unrounded minutes of use of off-peak voice calls</t>
  </si>
  <si>
    <t>Mean number of dropped or blocked calls</t>
  </si>
  <si>
    <t>Mean number of attempted calls</t>
  </si>
  <si>
    <t>Mean number of completed calls</t>
  </si>
  <si>
    <t>Mean number of call forwarding calls</t>
  </si>
  <si>
    <t>Mean number of call waiting calls</t>
  </si>
  <si>
    <t>Range of number of dropped (failed) data calls</t>
  </si>
  <si>
    <t>Range of number of completed data calls</t>
  </si>
  <si>
    <t>Range of number of completed voice calls</t>
  </si>
  <si>
    <t>Range of number of directory assisted calls</t>
  </si>
  <si>
    <t>Range of revenue of data overage</t>
  </si>
  <si>
    <t>Mean number of roaming calls</t>
  </si>
  <si>
    <t>Total revenue of roaming calls</t>
  </si>
  <si>
    <t>Total minutes of use of roaming calls</t>
  </si>
  <si>
    <t>Total number of roaming calls</t>
  </si>
  <si>
    <t>Infobase no phone solicitation flag</t>
  </si>
  <si>
    <t>Billing adjusted total minutes of use over the life of the customer</t>
  </si>
  <si>
    <t>Billing adjusted total number of calls over the life of the customer</t>
  </si>
  <si>
    <t>Billing adjusted total revenue over the life of the customer</t>
  </si>
  <si>
    <t>PLCD_DAT_MEAN + PLCD_VCE_MEAN</t>
  </si>
  <si>
    <t>Attempted number of calls is equal to the sum of placed data calls and placed voice calls.</t>
  </si>
  <si>
    <t>COMP_DAT_MEAN + COMP_VCE_MEAN</t>
  </si>
  <si>
    <t>Return</t>
  </si>
  <si>
    <t>Completed number of calls is equal to the sum of completed data calls and completed voice calls.</t>
  </si>
  <si>
    <t>Lines 108 + 110</t>
  </si>
  <si>
    <t>Lines 40 + 42</t>
  </si>
  <si>
    <t>BLCK_DAT_MEAN + BLCK_VCE_MEAN + DROP_DAT_MEAN + DROP_VCE_MEAN</t>
  </si>
  <si>
    <t>Lines 28 + 30 + 54 + 58</t>
  </si>
  <si>
    <t>Number of dropped or blocked calls is equal to the sum of blocked data and voice calls and dropped data and voice calls.</t>
  </si>
  <si>
    <t>Range of unrounded minutes of use of peak voice calls</t>
  </si>
  <si>
    <t>SMS stands for Short Message Service, which is distinct from data and voice calls</t>
  </si>
  <si>
    <t>Monthly Recurring Charge is the base cost of the calling plan regardless of actual minutes used.</t>
  </si>
  <si>
    <t>Range of revenue of voice overage</t>
  </si>
  <si>
    <t>Lines 50 + 135</t>
  </si>
  <si>
    <t>DATOVR_MEAN + VCEOVR_MEAN</t>
  </si>
  <si>
    <t>Mean overage revenue is the sum of data and voice overage revenues.</t>
  </si>
  <si>
    <t>Overage represents calls or minutes of use over the number of minutes allowed by that customer's calling plan.</t>
  </si>
  <si>
    <t>Notes</t>
  </si>
  <si>
    <t>Number of active subscribers in household</t>
  </si>
  <si>
    <t>Instance of churn between 31-60 days after observation date</t>
  </si>
  <si>
    <t>Dependent Variable</t>
  </si>
  <si>
    <t>Education of first household member</t>
  </si>
  <si>
    <t>Current handset price</t>
  </si>
  <si>
    <t>Handset web capability</t>
  </si>
  <si>
    <t>Occupation of first household member</t>
  </si>
  <si>
    <t>Handset: refurbished or new</t>
  </si>
  <si>
    <t>C = City</t>
  </si>
  <si>
    <t>R = Rural</t>
  </si>
  <si>
    <t>S = Suburban</t>
  </si>
  <si>
    <t>T = Town</t>
  </si>
  <si>
    <t>U = Urban</t>
  </si>
  <si>
    <t>A = Single Family Dwelling</t>
  </si>
  <si>
    <t>M = Married</t>
  </si>
  <si>
    <t>S = Single</t>
  </si>
  <si>
    <t>A = Inferred married</t>
  </si>
  <si>
    <t>B = Inferred single</t>
  </si>
  <si>
    <t>U = Unknown</t>
  </si>
  <si>
    <t>3 = $20,000 to $29,999</t>
  </si>
  <si>
    <t>4 = $30,000 to $39,999</t>
  </si>
  <si>
    <t>5 = $40,000 to $49,999</t>
  </si>
  <si>
    <t>6 = $50,000 to $74,999</t>
  </si>
  <si>
    <t>7 = $75,000 to $99,999</t>
  </si>
  <si>
    <t>8 = $100,000 to $124,999</t>
  </si>
  <si>
    <t>9 = $125,000 +</t>
  </si>
  <si>
    <t>WC = Web Capable</t>
  </si>
  <si>
    <t>WC = Web Capable Mini-Browser</t>
  </si>
  <si>
    <t>NA = Not Applicable</t>
  </si>
  <si>
    <t>A = First individual - Name only</t>
  </si>
  <si>
    <t>C = First individual - Name with date of birth / 2 year age</t>
  </si>
  <si>
    <t>I = Second individual - Name with date of birth / 2 year age</t>
  </si>
  <si>
    <t>N = Northern European</t>
  </si>
  <si>
    <t>H = Hispanic</t>
  </si>
  <si>
    <t>S = Scottish / Irish</t>
  </si>
  <si>
    <t>G = German</t>
  </si>
  <si>
    <t>O = Asian</t>
  </si>
  <si>
    <t>Z = African-American</t>
  </si>
  <si>
    <t>2 = Completed college</t>
  </si>
  <si>
    <t>S = Single family dwelling unit</t>
  </si>
  <si>
    <t>M = Multiple family dwelling unit</t>
  </si>
  <si>
    <t>1 = Professional / technical</t>
  </si>
  <si>
    <t>2 = Administrative / managerial</t>
  </si>
  <si>
    <t>O = Home owner</t>
  </si>
  <si>
    <t>R = Renter</t>
  </si>
  <si>
    <t>Based on degree of population density of area.</t>
  </si>
  <si>
    <t>N = New</t>
  </si>
  <si>
    <t>R = Refurbished</t>
  </si>
  <si>
    <t>Indicates if anyone in the household has made a purchase through the mail.</t>
  </si>
  <si>
    <t>B = Mail order buyer</t>
  </si>
  <si>
    <t>Indicates that a working woman is present in the household.</t>
  </si>
  <si>
    <t>Y = Working woman</t>
  </si>
  <si>
    <t>R = Mail responder</t>
  </si>
  <si>
    <t>Indicates if anyone in the household owns a personal computer.</t>
  </si>
  <si>
    <t>Y = Yes</t>
  </si>
  <si>
    <t>Indicates if anyone in the household wishes not to be solicited by mail.</t>
  </si>
  <si>
    <t>N = Do not solicit by mail</t>
  </si>
  <si>
    <t>A = Single household unit</t>
  </si>
  <si>
    <t>Counts the number of known households at an address.</t>
  </si>
  <si>
    <t>N = Do not solicit by phone</t>
  </si>
  <si>
    <t>N = No</t>
  </si>
  <si>
    <t>T = Tri-mode (analog, digital, 3G)</t>
  </si>
  <si>
    <t>BTH = Long distance and local telephone</t>
  </si>
  <si>
    <t>LTD = Local telephone</t>
  </si>
  <si>
    <t>LDD = Long distance</t>
  </si>
  <si>
    <t>Adjustments made to credit rating of individual</t>
  </si>
  <si>
    <t xml:space="preserve">Indicates the occupation of the first individual in the household.  </t>
  </si>
  <si>
    <t>The first individual is determined by InfoBase using a series of rules.</t>
  </si>
  <si>
    <t>Indicates if a household is owner or renter occupied.</t>
  </si>
  <si>
    <t>Indicates the total time a household has lived at their current address.</t>
  </si>
  <si>
    <t>Expressed in one-year increments from less than one to 15+ years.</t>
  </si>
  <si>
    <t>1 = One year</t>
  </si>
  <si>
    <t>2 = Two years</t>
  </si>
  <si>
    <t>3 = Three years</t>
  </si>
  <si>
    <t>15 = Fifteen plus years</t>
  </si>
  <si>
    <t>Indicates if more than one family lives at a particular address.</t>
  </si>
  <si>
    <t>A blank in this field does not mean that the individual is NOT a mail order buyer.  It only means that the information was not available.</t>
  </si>
  <si>
    <t>The absence of a positive indicator in this field does NOT indicate there is not a working woman in the household, only that the information was not available.</t>
  </si>
  <si>
    <t>Indicates the number of adults in the household.  An adult is anyone 18 years old or older living in a household.</t>
  </si>
  <si>
    <t>Indicates the total number of vehicles owned in the household.</t>
  </si>
  <si>
    <t>Indicates the known presence/absence of children age 0-17 in the household.</t>
  </si>
  <si>
    <r>
      <t xml:space="preserve">Indicates if </t>
    </r>
    <r>
      <rPr>
        <u/>
        <sz val="10"/>
        <rFont val="Arial"/>
        <family val="2"/>
      </rPr>
      <t>anyone</t>
    </r>
    <r>
      <rPr>
        <sz val="10"/>
        <rFont val="Arial"/>
        <family val="2"/>
      </rPr>
      <t xml:space="preserve"> in the household is married.</t>
    </r>
  </si>
  <si>
    <t>1 = One adult in household</t>
  </si>
  <si>
    <t>2 = Two adults in household</t>
  </si>
  <si>
    <t>3 = Three adults in household</t>
  </si>
  <si>
    <t>4 = Four adults in household</t>
  </si>
  <si>
    <t>5 = Five adults in household</t>
  </si>
  <si>
    <t>6 = Six or more adults in household</t>
  </si>
  <si>
    <t>00 = default</t>
  </si>
  <si>
    <t>Indicates a history of new car buying in the household.</t>
  </si>
  <si>
    <t>This indicator distinguishes the classification of the primary vehicle registered to the household.</t>
  </si>
  <si>
    <t>1 = Churned</t>
  </si>
  <si>
    <t>Indicates possession of one or more credit cards in a household.</t>
  </si>
  <si>
    <t>1 = Completed high school</t>
  </si>
  <si>
    <t>Indicates the estimated household income.  Premier Estimated Income is either self reported or estimated based on a variety of demographic factors.</t>
  </si>
  <si>
    <t>These factors include age, occupation, home ownership, and median income for the local area.</t>
  </si>
  <si>
    <t>0 = No</t>
  </si>
  <si>
    <t>1 = Yes</t>
  </si>
  <si>
    <t>DMA: Do not mail flag</t>
  </si>
  <si>
    <t>Premier Mail Order Responsive indicates that the household has “responded” to an offer in the mail.</t>
  </si>
  <si>
    <t xml:space="preserve">This does not, in all cases, mean that there was a purchase. </t>
  </si>
  <si>
    <t xml:space="preserve"> The lack of a positive indicator does NOT indicate that the household is not mail responsive, only that the information was not available.</t>
  </si>
  <si>
    <t>Indicates motorcycle owner in a household.</t>
  </si>
  <si>
    <t>Indicates RV owner in a household.</t>
  </si>
  <si>
    <t>Indicates if anyone in the household wishes not to be solicited by phone.</t>
  </si>
  <si>
    <t>Indicates a truck owner in a household.</t>
  </si>
  <si>
    <t>Indicates new cell service user in the cell industry</t>
  </si>
  <si>
    <t>Data Variable Explanations: Continuous Variables</t>
  </si>
  <si>
    <t>Data Variable Explanations: Category Variables</t>
  </si>
  <si>
    <t>Average monthly minutes of use over the previous three months</t>
  </si>
  <si>
    <t>Average monthly number of calls over the previous three months</t>
  </si>
  <si>
    <t>Average monthly revenue over the previous three months</t>
  </si>
  <si>
    <t>Average monthly minutes of use over the previous six months</t>
  </si>
  <si>
    <t>Average monthly number of calls over the previous six months</t>
  </si>
  <si>
    <t>Average monthly revenue over the previous six months</t>
  </si>
  <si>
    <t>Average monthly minutes of use over the life of the customer</t>
  </si>
  <si>
    <t>Average monthly number of calls over the life of the customer</t>
  </si>
  <si>
    <t>Average monthly revenue over the life of the customer</t>
  </si>
  <si>
    <t>CHANGE_MOU</t>
  </si>
  <si>
    <t>CHANGE_REV</t>
  </si>
  <si>
    <t>Percentage change in monthly minutes of use vs previous three month average</t>
  </si>
  <si>
    <t>Percentage change in monthly revenue vs previous three month average</t>
  </si>
  <si>
    <t>Appendix</t>
  </si>
  <si>
    <t>For some variables, additional explanations can be found by clicking the hyperlinked variable name.</t>
  </si>
  <si>
    <t>Billings adjustments include any corrections to customer billing, including reimbursement for dropped calls, etc.</t>
  </si>
  <si>
    <t>Rounded minutes refers to minutes rounded to the nearest whole minute, either rounding up (31 - 59 seconds) or rounding down (1 - 30 seconds).</t>
  </si>
  <si>
    <t>Mean number of inbound wireless to wireless voice calls</t>
  </si>
  <si>
    <t>Range of number of inbound wireless to wireless voice calls</t>
  </si>
  <si>
    <t>IWYLIS_VCE_MEAN</t>
  </si>
  <si>
    <t>IWYLIS_VCE_RANGE</t>
  </si>
  <si>
    <t>MOUIWYLISV_MEAN</t>
  </si>
  <si>
    <t>MOUIWYLISV_RANGE</t>
  </si>
  <si>
    <t>MOUOWYLISV_MEAN</t>
  </si>
  <si>
    <t>MOUOWYLISV_RANGE</t>
  </si>
  <si>
    <t>OWYLIS_VCE_MEAN</t>
  </si>
  <si>
    <t>OWYLIS_VCE_RANGE</t>
  </si>
  <si>
    <t>Mean unrounded minutes of use of inbound wireless to wireless voice calls</t>
  </si>
  <si>
    <t>Range of unrounded minutes of use of inbound wireless to wireless voice calls</t>
  </si>
  <si>
    <t>Mean unrounded minutes of use of outbound wireless to wireless voice calls</t>
  </si>
  <si>
    <t>Range of unrounded minutes of use of outbound wireless to wireless voice calls</t>
  </si>
  <si>
    <t>Mean number of outbound wireless to wireless voice calls</t>
  </si>
  <si>
    <t>Range of number of outbound wireless to wireless voice calls</t>
  </si>
  <si>
    <t>Retention calls include any calls from the customer regarding loyalty or retention, e.g. contract renewal, relating competitor's offer, etc.</t>
  </si>
  <si>
    <t>Missing values for this variable can be assumed to mean there have been no retention calls made by the customer.</t>
  </si>
  <si>
    <t>Statistical values shown are of the calibration data set.</t>
  </si>
  <si>
    <t>3 = Completed graduate school</t>
  </si>
  <si>
    <t>4 = Attended vocational / technical school</t>
  </si>
  <si>
    <t>J = Jewish</t>
  </si>
  <si>
    <t>I = Italian</t>
  </si>
  <si>
    <t>F = French</t>
  </si>
  <si>
    <t>B = Asian (non-Oriental)</t>
  </si>
  <si>
    <t>R = Arab</t>
  </si>
  <si>
    <t>P = Polynesian</t>
  </si>
  <si>
    <t>M = Miscellaneous</t>
  </si>
  <si>
    <t>D = Southern European</t>
  </si>
  <si>
    <t>B = First individual - Name with 2 year age</t>
  </si>
  <si>
    <t>G = Second individual - Name only</t>
  </si>
  <si>
    <t>H = Second individual - Name with 2 year age</t>
  </si>
  <si>
    <t>0 signifies unacceptance of an offer from the retention team.</t>
  </si>
  <si>
    <t>Missing signifies an absence of an offer from the retention team.</t>
  </si>
  <si>
    <t>Missing signifies an absence of calls into the retention team.</t>
  </si>
  <si>
    <t>The DMA offers a service for people to opt-out of mail solicitation.  A blank only means the household has not opted-out.</t>
  </si>
  <si>
    <t>UNKW</t>
  </si>
  <si>
    <t>UNKW = Unable to collect these data</t>
  </si>
  <si>
    <t>1 = Less than $15,000</t>
  </si>
  <si>
    <t>2 = $15,000 to $19,999</t>
  </si>
  <si>
    <t>InfoBase match</t>
  </si>
  <si>
    <t>M = InfoBase match</t>
  </si>
  <si>
    <t>The absence of a value indicates no phone swap.</t>
  </si>
  <si>
    <t>Maximum</t>
  </si>
  <si>
    <t>Minimum</t>
  </si>
  <si>
    <t>Some wireless customers had no match in the InfoBase data set.</t>
  </si>
  <si>
    <t>The value represents the number of days since January 1, 1960.</t>
  </si>
  <si>
    <t>0 = Did not churn</t>
  </si>
  <si>
    <t>A2</t>
  </si>
  <si>
    <t>A3</t>
  </si>
  <si>
    <t>B2</t>
  </si>
  <si>
    <t>C2</t>
  </si>
  <si>
    <t>C5</t>
  </si>
  <si>
    <t>CC</t>
  </si>
  <si>
    <t>CY</t>
  </si>
  <si>
    <t>D</t>
  </si>
  <si>
    <t>D2</t>
  </si>
  <si>
    <t>D4</t>
  </si>
  <si>
    <t>D5</t>
  </si>
  <si>
    <t>DA</t>
  </si>
  <si>
    <t>E2</t>
  </si>
  <si>
    <t>E4</t>
  </si>
  <si>
    <t>EC</t>
  </si>
  <si>
    <t>EF</t>
  </si>
  <si>
    <t>EM</t>
  </si>
  <si>
    <t>GA</t>
  </si>
  <si>
    <t>GY</t>
  </si>
  <si>
    <t>IF</t>
  </si>
  <si>
    <t>J</t>
  </si>
  <si>
    <t>JF</t>
  </si>
  <si>
    <t>K</t>
  </si>
  <si>
    <t>L</t>
  </si>
  <si>
    <t>P1</t>
  </si>
  <si>
    <t>TP</t>
  </si>
  <si>
    <t>U1</t>
  </si>
  <si>
    <t>V</t>
  </si>
  <si>
    <t>V1</t>
  </si>
  <si>
    <t>W</t>
  </si>
  <si>
    <t>Z1</t>
  </si>
  <si>
    <t>Z2</t>
  </si>
  <si>
    <t>Z4</t>
  </si>
  <si>
    <t>Z5</t>
  </si>
  <si>
    <t>ZA</t>
  </si>
  <si>
    <t>ZF</t>
  </si>
  <si>
    <t>ZY</t>
  </si>
  <si>
    <t>A represents best rating, Z represents worst rating</t>
  </si>
  <si>
    <t>LTD</t>
  </si>
  <si>
    <t>Philadelphia</t>
  </si>
  <si>
    <t>South Florida</t>
  </si>
  <si>
    <t>Tennessee</t>
  </si>
  <si>
    <t>Northwest/Rocky Mountain</t>
  </si>
  <si>
    <t>Central/South Texas</t>
  </si>
  <si>
    <t>B = Truck classification (Chevrolet Suburban, Jeep Wagoneer (1960-1983), Dodge Ram 50, Toyota Tundra)</t>
  </si>
  <si>
    <t>C = Sport Utility Vehicle classification (Toyota 4-Runner, Jeep Wagoneer (1993+), Nissan Xterra, GMC Envoy)</t>
  </si>
  <si>
    <t>D = Mini-Van classification (Dodge Caravan, Chevrolet Venture, Toyota Previa, Mazda MPV)</t>
  </si>
  <si>
    <t>E = Regular classification (Dodge Neon, Yugo, Ford Focus, Volkswagen Jetta, Plymouth Breeze)</t>
  </si>
  <si>
    <t>F = Upper classification (Buick Century, Ford Taurus, Nissan Altima, Dodge Diplomat, Studebaker)</t>
  </si>
  <si>
    <t>G = Basic Sporty classification (Chrysler Sebring, Mazda Miata, Ford Mustang, Pontiac Fiero, Pontiac Firebird/Trans Am)</t>
  </si>
  <si>
    <t>B = 2 households</t>
  </si>
  <si>
    <t>B = Condominium</t>
  </si>
  <si>
    <t>D = 2 - 4 Unit (Duplex, Triplex)</t>
  </si>
  <si>
    <t>G = Apartment (5+ Units)</t>
  </si>
  <si>
    <t>M = Mobile Home</t>
  </si>
  <si>
    <t xml:space="preserve">E = Misc. Residence (Combo store / flat) </t>
  </si>
  <si>
    <t>P</t>
  </si>
  <si>
    <t>X</t>
  </si>
  <si>
    <t>Unknown</t>
  </si>
  <si>
    <t>Customer care calls include any inbound calls to the company regarding complaints, disputes or questions (IVR Interactive Voice Response calls included).</t>
  </si>
  <si>
    <t>Wireless to wireless calls represent calls from one wireless phone to another wireless phone.</t>
  </si>
  <si>
    <t>A = Luxury / Upper Sporty classification (Chevrolet Corvette, Lamborghini, Nissan Maxima, Lincoln Town Car, BMW 5-Series)</t>
  </si>
  <si>
    <t>Division type code</t>
  </si>
  <si>
    <t>C = 3 households</t>
  </si>
  <si>
    <t>D = 4 households</t>
  </si>
  <si>
    <t>E = 5 households</t>
  </si>
  <si>
    <t>F = 6 households</t>
  </si>
  <si>
    <t>G = 7 households</t>
  </si>
  <si>
    <t>H = 8 households</t>
  </si>
  <si>
    <t>I = 9 households</t>
  </si>
  <si>
    <t>J = 10 - 19 households</t>
  </si>
  <si>
    <t>K = 20 - 29 households</t>
  </si>
  <si>
    <t>L = 30 - 39 households</t>
  </si>
  <si>
    <t>M = 40 - 49 households</t>
  </si>
  <si>
    <t>N = 50 - 99 households</t>
  </si>
  <si>
    <t>O = 100+ households</t>
  </si>
  <si>
    <t>0 = Less than one year</t>
  </si>
  <si>
    <t>3 = Sales/Service</t>
  </si>
  <si>
    <t>4 = Clerical / White Collar</t>
  </si>
  <si>
    <t>5 = Craftsman / Blue Collar</t>
  </si>
  <si>
    <t>6 = Student</t>
  </si>
  <si>
    <t>7 = Homemaker</t>
  </si>
  <si>
    <t>8 = Retires</t>
  </si>
  <si>
    <t>9 = Farmer</t>
  </si>
  <si>
    <t>A = Military</t>
  </si>
  <si>
    <t>B = Religious</t>
  </si>
  <si>
    <t>C = Self-Employed</t>
  </si>
  <si>
    <t>D = Self-Employed (Prof / Tech)</t>
  </si>
  <si>
    <t>E = Self-Employed (Management)</t>
  </si>
  <si>
    <t>F = Self-Employed (Sales / Mkt)</t>
  </si>
  <si>
    <t>G = Self-Employed (Clerical)</t>
  </si>
  <si>
    <t>H = Self-Employed (Blue Collar)</t>
  </si>
  <si>
    <t>I = Self-Employed (Student)</t>
  </si>
  <si>
    <t>J = Self-Employed (Homemaker)</t>
  </si>
  <si>
    <t>K = Self-Employed (Retired)</t>
  </si>
  <si>
    <t>L = Self-Employed (Other)</t>
  </si>
  <si>
    <t>Z = Other</t>
  </si>
  <si>
    <t>A missing value signifies an absence of referrals</t>
  </si>
  <si>
    <t>The minimum number of minutes of any single call is one minute. The value of 0 represents no calls were made.</t>
  </si>
  <si>
    <t>Peak time calls refer to calls made from 7:00 am to 9:00 pm from Monday to Friday.</t>
  </si>
  <si>
    <t>Off-peak calls refer to calls made at all other times.</t>
  </si>
  <si>
    <t>Total number of calls over the life of the customer</t>
  </si>
  <si>
    <t>Total minutes of use over the life of the customer</t>
  </si>
  <si>
    <t>Refers to adjustments made (higher or lower) to a customer's credit rating over the life of that customer.</t>
  </si>
  <si>
    <t>Communications local service area</t>
  </si>
  <si>
    <t>Refers to specific location of the customer, usually indicating city.</t>
  </si>
  <si>
    <t>Represents additional services provided to the customer</t>
  </si>
  <si>
    <t>Mean unrounded minutes of use of customer care (see CUSTCARE_MEAN) calls</t>
  </si>
  <si>
    <t>Several variables are in the form of means or ranges.  These were calculated per month over the previous four months of data. For example: month1revenue = 100, month2revenue = 125, month3revenue = 135, month4revenue=120;</t>
  </si>
  <si>
    <t>Further details for each variable can be accessed by clicking the + button in the far left column. In some cases, only the most common values are shown.</t>
  </si>
  <si>
    <t>Other values signify a valid age.</t>
  </si>
  <si>
    <t>Indicates that the name and address exist on InfoBase, a database for obtaining demographic data.</t>
  </si>
  <si>
    <t>Customers were selected as follows: mature customers, customers who were with the company for at least six months, were sampled during July, September and November of 2001, and January of 2002.  For each customer, predictor variables were calculated based on the previous four months.  Churn was then calculated based on whether the customer left the company during the period 31-60 days after the customer was originally sampled.  The one-month treatment lag between sampling and observed churn was for the practical concern that in any application, a few weeks would be needed to score the customer and implement any proactive actions.</t>
  </si>
  <si>
    <t>the mean would be the average of the four, i.e. (100 + 125 + 135 + 120) / 4= 120. The range would be the difference between the highest and lowest values, i.e. 135 - 100 = 35.</t>
  </si>
  <si>
    <t>Number of unique subscribers in the household</t>
  </si>
  <si>
    <t xml:space="preserve">This flag is a service offered for people to opt-out of phone solicitation.  An indicator of Yes only means the household has not opted-out.  Missing indicates an unknown preference (default). </t>
  </si>
  <si>
    <t>Y = Solicit by phone</t>
  </si>
  <si>
    <t>Indicates what information is known about the individual name appearing on a customer's file.</t>
  </si>
  <si>
    <r>
      <t xml:space="preserve">All details can be seen at once in Excel by selecting </t>
    </r>
    <r>
      <rPr>
        <i/>
        <u/>
        <sz val="10"/>
        <rFont val="Arial"/>
        <family val="2"/>
      </rPr>
      <t>Control + A</t>
    </r>
    <r>
      <rPr>
        <sz val="10"/>
        <rFont val="Arial"/>
        <family val="2"/>
      </rPr>
      <t xml:space="preserve">, and then selecting </t>
    </r>
    <r>
      <rPr>
        <i/>
        <u/>
        <sz val="10"/>
        <rFont val="Arial"/>
        <family val="2"/>
      </rPr>
      <t>Data</t>
    </r>
    <r>
      <rPr>
        <sz val="10"/>
        <rFont val="Arial"/>
        <family val="2"/>
      </rPr>
      <t xml:space="preserve"> from the top menu, selecting </t>
    </r>
    <r>
      <rPr>
        <i/>
        <u/>
        <sz val="10"/>
        <rFont val="Arial"/>
        <family val="2"/>
      </rPr>
      <t>Group and Outline</t>
    </r>
    <r>
      <rPr>
        <sz val="10"/>
        <rFont val="Arial"/>
        <family val="2"/>
      </rPr>
      <t xml:space="preserve">, and selecting </t>
    </r>
    <r>
      <rPr>
        <i/>
        <u/>
        <sz val="10"/>
        <rFont val="Arial"/>
        <family val="2"/>
      </rPr>
      <t>Show Detail</t>
    </r>
    <r>
      <rPr>
        <sz val="10"/>
        <rFont val="Arial"/>
        <family val="2"/>
      </rPr>
      <t>.</t>
    </r>
  </si>
  <si>
    <t>CUSTOMER_ID</t>
  </si>
  <si>
    <t>Unique tournament specific customer ID for scoring purposes</t>
  </si>
  <si>
    <t>Needed</t>
  </si>
  <si>
    <t>More incoming calls</t>
  </si>
  <si>
    <t>Spam calls</t>
  </si>
  <si>
    <t>Already dropped calls included</t>
  </si>
  <si>
    <t>actvsubs</t>
  </si>
  <si>
    <t>adults</t>
  </si>
  <si>
    <t>age1</t>
  </si>
  <si>
    <t>age2</t>
  </si>
  <si>
    <t>area</t>
  </si>
  <si>
    <t>asl_flag</t>
  </si>
  <si>
    <t>car_buy</t>
  </si>
  <si>
    <t>churn</t>
  </si>
  <si>
    <t>crclscod</t>
  </si>
  <si>
    <t>creditcd</t>
  </si>
  <si>
    <t>dualband</t>
  </si>
  <si>
    <t>dwllsize</t>
  </si>
  <si>
    <t>dwlltype</t>
  </si>
  <si>
    <t>ethnic</t>
  </si>
  <si>
    <t>forgntvl</t>
  </si>
  <si>
    <t>hnd_price</t>
  </si>
  <si>
    <t>hhstatin</t>
  </si>
  <si>
    <t>hnd_webcap</t>
  </si>
  <si>
    <t>income</t>
  </si>
  <si>
    <t>infobase</t>
  </si>
  <si>
    <t>kid0_2</t>
  </si>
  <si>
    <t>kid3_5</t>
  </si>
  <si>
    <t>kid6_10</t>
  </si>
  <si>
    <t>kid11_15</t>
  </si>
  <si>
    <t>kid16_17</t>
  </si>
  <si>
    <t>marital</t>
  </si>
  <si>
    <t>models</t>
  </si>
  <si>
    <t>mtrcycle</t>
  </si>
  <si>
    <t>new_cell</t>
  </si>
  <si>
    <t>phones</t>
  </si>
  <si>
    <t>prizm_social_one</t>
  </si>
  <si>
    <t>refurb_new</t>
  </si>
  <si>
    <t>rv</t>
  </si>
  <si>
    <t>truck</t>
  </si>
  <si>
    <t>uniqsubs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</si>
</sst>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_);[Red]\(&quot;$&quot;#,##0.00\)"/>
    <numFmt numFmtId="165" formatCode="0.0%"/>
    <numFmt numFmtId="166" formatCode="0.0000"/>
    <numFmt numFmtId="167" formatCode="0.000%"/>
  </numFmts>
  <fonts count="12" x14ac:knownFonts="1">
    <font>
      <sz val="10"/>
      <name val="Arial"/>
    </font>
    <font>
      <sz val="10"/>
      <name val="Arial"/>
      <family val="2"/>
    </font>
    <font>
      <b/>
      <sz val="10"/>
      <name val="Arial"/>
      <family val="2"/>
    </font>
    <font>
      <b/>
      <i/>
      <sz val="12"/>
      <color indexed="9"/>
      <name val="Arial"/>
      <family val="2"/>
    </font>
    <font>
      <b/>
      <sz val="12"/>
      <name val="Arial"/>
      <family val="2"/>
    </font>
    <font>
      <sz val="10"/>
      <name val="Arial"/>
      <family val="2"/>
    </font>
    <font>
      <u/>
      <sz val="10"/>
      <color indexed="12"/>
      <name val="Arial"/>
      <family val="2"/>
    </font>
    <font>
      <sz val="10"/>
      <name val="Times New Roman"/>
      <family val="1"/>
    </font>
    <font>
      <u/>
      <sz val="10"/>
      <name val="Arial"/>
      <family val="2"/>
    </font>
    <font>
      <u/>
      <sz val="10"/>
      <color indexed="12"/>
      <name val="Arial"/>
      <family val="2"/>
    </font>
    <font>
      <b/>
      <sz val="22"/>
      <color indexed="18"/>
      <name val="Arial"/>
      <family val="2"/>
    </font>
    <font>
      <i/>
      <u/>
      <sz val="10"/>
      <name val="Arial"/>
      <family val="2"/>
    </font>
  </fonts>
  <fills count="4">
    <fill>
      <patternFill patternType="none"/>
    </fill>
    <fill>
      <patternFill patternType="gray125"/>
    </fill>
    <fill>
      <patternFill patternType="solid">
        <fgColor indexed="22"/>
        <bgColor indexed="64"/>
      </patternFill>
    </fill>
    <fill>
      <patternFill patternType="solid">
        <fgColor indexed="18"/>
        <bgColor indexed="64"/>
      </patternFill>
    </fill>
  </fills>
  <borders count="5">
    <border>
      <left/>
      <right/>
      <top/>
      <bottom/>
      <diagonal/>
    </border>
    <border>
      <left/>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s>
  <cellStyleXfs count="3">
    <xf numFmtId="0" fontId="0" fillId="0" borderId="0"/>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54">
    <xf numFmtId="0" fontId="0" fillId="0" borderId="0" xfId="0"/>
    <xf numFmtId="0" fontId="0" fillId="0" borderId="0" xfId="0" applyAlignment="1">
      <alignment horizontal="center"/>
    </xf>
    <xf numFmtId="0" fontId="0" fillId="0" borderId="0" xfId="0" applyFill="1" applyAlignment="1">
      <alignment horizontal="center"/>
    </xf>
    <xf numFmtId="0" fontId="2" fillId="0" borderId="0" xfId="0" applyFont="1" applyAlignment="1">
      <alignment horizontal="center"/>
    </xf>
    <xf numFmtId="0" fontId="0" fillId="2" borderId="0" xfId="0" applyFill="1"/>
    <xf numFmtId="0" fontId="0" fillId="0" borderId="0" xfId="0" applyFill="1"/>
    <xf numFmtId="0" fontId="4" fillId="0" borderId="0" xfId="0" applyFont="1"/>
    <xf numFmtId="0" fontId="5" fillId="0" borderId="0" xfId="0" applyFont="1"/>
    <xf numFmtId="0" fontId="6" fillId="2" borderId="0" xfId="1" applyFill="1" applyAlignment="1" applyProtection="1">
      <alignment horizontal="center"/>
    </xf>
    <xf numFmtId="0" fontId="5" fillId="0" borderId="0" xfId="0" applyFont="1" applyAlignment="1">
      <alignment horizontal="left"/>
    </xf>
    <xf numFmtId="0" fontId="6" fillId="0" borderId="0" xfId="1" applyAlignment="1" applyProtection="1">
      <alignment horizontal="center"/>
    </xf>
    <xf numFmtId="0" fontId="2" fillId="0" borderId="0" xfId="0" applyFont="1"/>
    <xf numFmtId="0" fontId="7" fillId="0" borderId="0" xfId="0" applyFont="1"/>
    <xf numFmtId="0" fontId="5" fillId="0" borderId="0" xfId="0" applyFont="1" applyAlignment="1">
      <alignment horizontal="center"/>
    </xf>
    <xf numFmtId="165" fontId="5" fillId="0" borderId="0" xfId="0" applyNumberFormat="1" applyFont="1" applyAlignment="1">
      <alignment horizontal="center"/>
    </xf>
    <xf numFmtId="0" fontId="5" fillId="0" borderId="0" xfId="0" applyFont="1" applyFill="1" applyAlignment="1">
      <alignment horizontal="center"/>
    </xf>
    <xf numFmtId="165" fontId="5" fillId="0" borderId="0" xfId="2" applyNumberFormat="1" applyFont="1" applyAlignment="1">
      <alignment horizontal="center"/>
    </xf>
    <xf numFmtId="0" fontId="5" fillId="0" borderId="0" xfId="0" quotePrefix="1" applyFont="1" applyAlignment="1">
      <alignment horizontal="center"/>
    </xf>
    <xf numFmtId="164" fontId="5" fillId="0" borderId="0" xfId="0" applyNumberFormat="1" applyFont="1" applyAlignment="1">
      <alignment horizontal="center"/>
    </xf>
    <xf numFmtId="165" fontId="5" fillId="0" borderId="0" xfId="0" applyNumberFormat="1" applyFont="1"/>
    <xf numFmtId="0" fontId="5" fillId="0" borderId="0" xfId="0" applyFont="1" applyAlignment="1">
      <alignment horizontal="left" indent="4"/>
    </xf>
    <xf numFmtId="0" fontId="0" fillId="0" borderId="0" xfId="0" applyAlignment="1">
      <alignment horizontal="left"/>
    </xf>
    <xf numFmtId="0" fontId="6" fillId="0" borderId="0" xfId="1" applyFill="1" applyAlignment="1" applyProtection="1">
      <alignment horizontal="center"/>
    </xf>
    <xf numFmtId="0" fontId="9" fillId="2" borderId="0" xfId="1" applyFont="1" applyFill="1" applyAlignment="1" applyProtection="1">
      <alignment horizontal="center"/>
    </xf>
    <xf numFmtId="0" fontId="9" fillId="0" borderId="0" xfId="1" applyFont="1" applyFill="1" applyAlignment="1" applyProtection="1">
      <alignment horizontal="center"/>
    </xf>
    <xf numFmtId="0" fontId="5" fillId="2" borderId="0" xfId="0" applyFont="1" applyFill="1" applyAlignment="1">
      <alignment horizontal="center"/>
    </xf>
    <xf numFmtId="0" fontId="9" fillId="0" borderId="0" xfId="1" applyFont="1" applyAlignment="1" applyProtection="1">
      <alignment horizontal="center"/>
    </xf>
    <xf numFmtId="0" fontId="3" fillId="3" borderId="1" xfId="0" applyFont="1" applyFill="1" applyBorder="1" applyAlignment="1">
      <alignment horizontal="center"/>
    </xf>
    <xf numFmtId="165" fontId="3" fillId="3" borderId="1" xfId="0" applyNumberFormat="1" applyFont="1" applyFill="1" applyBorder="1" applyAlignment="1">
      <alignment horizontal="center"/>
    </xf>
    <xf numFmtId="166" fontId="0" fillId="0" borderId="0" xfId="0" applyNumberFormat="1" applyAlignment="1">
      <alignment horizontal="center"/>
    </xf>
    <xf numFmtId="9" fontId="5" fillId="0" borderId="0" xfId="0" applyNumberFormat="1" applyFont="1" applyAlignment="1">
      <alignment horizontal="center"/>
    </xf>
    <xf numFmtId="10" fontId="5" fillId="0" borderId="0" xfId="2" applyNumberFormat="1" applyFont="1" applyAlignment="1">
      <alignment horizontal="center"/>
    </xf>
    <xf numFmtId="167" fontId="0" fillId="0" borderId="0" xfId="0" applyNumberFormat="1" applyAlignment="1">
      <alignment horizontal="center"/>
    </xf>
    <xf numFmtId="167" fontId="0" fillId="0" borderId="0" xfId="0" applyNumberFormat="1"/>
    <xf numFmtId="167" fontId="3" fillId="3" borderId="1" xfId="0" applyNumberFormat="1" applyFont="1" applyFill="1" applyBorder="1" applyAlignment="1">
      <alignment horizontal="center"/>
    </xf>
    <xf numFmtId="167" fontId="0" fillId="0" borderId="0" xfId="0" applyNumberFormat="1" applyFill="1" applyAlignment="1">
      <alignment horizontal="center"/>
    </xf>
    <xf numFmtId="164" fontId="0" fillId="0" borderId="0" xfId="0" applyNumberFormat="1" applyAlignment="1">
      <alignment horizontal="center"/>
    </xf>
    <xf numFmtId="10" fontId="3" fillId="3" borderId="1" xfId="2" applyNumberFormat="1" applyFont="1" applyFill="1" applyBorder="1" applyAlignment="1">
      <alignment horizontal="center"/>
    </xf>
    <xf numFmtId="10" fontId="0" fillId="0" borderId="0" xfId="2" applyNumberFormat="1" applyFont="1" applyAlignment="1">
      <alignment horizontal="center"/>
    </xf>
    <xf numFmtId="167" fontId="0" fillId="2" borderId="0" xfId="0" applyNumberFormat="1" applyFill="1" applyAlignment="1">
      <alignment horizontal="center"/>
    </xf>
    <xf numFmtId="166" fontId="0" fillId="2" borderId="0" xfId="0" applyNumberFormat="1" applyFill="1" applyAlignment="1">
      <alignment horizontal="center"/>
    </xf>
    <xf numFmtId="166" fontId="0" fillId="0" borderId="0" xfId="0" applyNumberFormat="1" applyFill="1" applyAlignment="1">
      <alignment horizontal="center"/>
    </xf>
    <xf numFmtId="0" fontId="3" fillId="3" borderId="0" xfId="0" applyFont="1" applyFill="1" applyBorder="1"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xf numFmtId="0" fontId="6" fillId="2" borderId="0" xfId="1" applyFont="1" applyFill="1" applyAlignment="1" applyProtection="1">
      <alignment horizontal="center"/>
    </xf>
    <xf numFmtId="0" fontId="1" fillId="2" borderId="0" xfId="0" applyFont="1" applyFill="1"/>
    <xf numFmtId="0" fontId="1" fillId="2" borderId="0" xfId="0" applyFont="1" applyFill="1" applyAlignment="1">
      <alignment horizontal="center"/>
    </xf>
    <xf numFmtId="0" fontId="3" fillId="3" borderId="0" xfId="0" applyFont="1" applyFill="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4" xfId="0" applyFont="1" applyBorder="1" applyAlignment="1">
      <alignment horizontal="center"/>
    </xf>
    <xf numFmtId="0" fontId="5" fillId="0" borderId="0" xfId="0" applyNumberFormat="1" applyFont="1" applyAlignment="1">
      <alignment horizontal="left" wrapText="1"/>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94"/>
  <sheetViews>
    <sheetView topLeftCell="A10" workbookViewId="0">
      <selection activeCell="A5" sqref="A5:G7"/>
    </sheetView>
  </sheetViews>
  <sheetFormatPr defaultRowHeight="12.75" x14ac:dyDescent="0.2"/>
  <cols>
    <col min="1" max="1" width="25.42578125" style="11" customWidth="1"/>
    <col min="2" max="2" width="68.42578125" customWidth="1"/>
    <col min="3" max="3" width="14.5703125" style="33" customWidth="1"/>
    <col min="4" max="5" width="21" customWidth="1"/>
    <col min="6" max="7" width="21" style="1" customWidth="1"/>
    <col min="8" max="8" width="19.42578125" style="1" customWidth="1"/>
    <col min="9" max="9" width="14.85546875" style="1" hidden="1" customWidth="1"/>
    <col min="10" max="11" width="14.85546875" style="1" customWidth="1"/>
  </cols>
  <sheetData>
    <row r="1" spans="1:7" ht="29.25" thickTop="1" thickBot="1" x14ac:dyDescent="0.45">
      <c r="A1" s="50" t="s">
        <v>478</v>
      </c>
      <c r="B1" s="51"/>
      <c r="C1" s="51"/>
      <c r="D1" s="51"/>
      <c r="E1" s="51"/>
      <c r="F1" s="51"/>
      <c r="G1" s="52"/>
    </row>
    <row r="2" spans="1:7" ht="28.5" customHeight="1" thickTop="1" x14ac:dyDescent="0.2">
      <c r="A2" s="3"/>
      <c r="B2" s="1"/>
      <c r="C2" s="32"/>
      <c r="D2" s="1"/>
      <c r="E2" s="1"/>
    </row>
    <row r="3" spans="1:7" ht="15" x14ac:dyDescent="0.2">
      <c r="A3" s="49" t="s">
        <v>370</v>
      </c>
      <c r="B3" s="49"/>
      <c r="C3" s="49"/>
      <c r="D3" s="49"/>
      <c r="E3" s="49"/>
      <c r="F3" s="49"/>
      <c r="G3" s="49"/>
    </row>
    <row r="4" spans="1:7" x14ac:dyDescent="0.2">
      <c r="D4" s="1"/>
      <c r="E4" s="1"/>
    </row>
    <row r="5" spans="1:7" x14ac:dyDescent="0.2">
      <c r="A5" s="53" t="s">
        <v>657</v>
      </c>
      <c r="B5" s="53"/>
      <c r="C5" s="53"/>
      <c r="D5" s="53"/>
      <c r="E5" s="53"/>
      <c r="F5" s="53"/>
      <c r="G5" s="53"/>
    </row>
    <row r="6" spans="1:7" ht="12.75" customHeight="1" x14ac:dyDescent="0.2">
      <c r="A6" s="53"/>
      <c r="B6" s="53"/>
      <c r="C6" s="53"/>
      <c r="D6" s="53"/>
      <c r="E6" s="53"/>
      <c r="F6" s="53"/>
      <c r="G6" s="53"/>
    </row>
    <row r="7" spans="1:7" x14ac:dyDescent="0.2">
      <c r="A7" s="53"/>
      <c r="B7" s="53"/>
      <c r="C7" s="53"/>
      <c r="D7" s="53"/>
      <c r="E7" s="53"/>
      <c r="F7" s="53"/>
      <c r="G7" s="53"/>
    </row>
    <row r="8" spans="1:7" ht="6.75" customHeight="1" x14ac:dyDescent="0.2">
      <c r="A8" s="9"/>
      <c r="B8" s="1"/>
      <c r="C8" s="32"/>
      <c r="D8" s="1"/>
      <c r="E8" s="1"/>
    </row>
    <row r="9" spans="1:7" ht="12.75" customHeight="1" x14ac:dyDescent="0.2">
      <c r="A9" s="9" t="s">
        <v>653</v>
      </c>
      <c r="B9" s="1"/>
      <c r="C9" s="32"/>
      <c r="D9" s="1"/>
      <c r="E9" s="1"/>
    </row>
    <row r="10" spans="1:7" x14ac:dyDescent="0.2">
      <c r="A10" s="9" t="s">
        <v>658</v>
      </c>
      <c r="B10" s="1"/>
      <c r="C10" s="32"/>
      <c r="D10" s="1"/>
      <c r="E10" s="1"/>
    </row>
    <row r="11" spans="1:7" ht="6.75" customHeight="1" x14ac:dyDescent="0.2">
      <c r="B11" s="1"/>
      <c r="C11" s="32"/>
      <c r="D11" s="1"/>
      <c r="E11" s="1"/>
    </row>
    <row r="12" spans="1:7" x14ac:dyDescent="0.2">
      <c r="A12" s="9" t="s">
        <v>515</v>
      </c>
      <c r="B12" s="1"/>
      <c r="C12" s="32"/>
      <c r="D12" s="1"/>
      <c r="E12" s="1"/>
    </row>
    <row r="13" spans="1:7" ht="6.75" customHeight="1" x14ac:dyDescent="0.2">
      <c r="A13" s="1"/>
      <c r="B13" s="1"/>
      <c r="C13" s="32"/>
      <c r="D13" s="1"/>
      <c r="E13" s="1"/>
    </row>
    <row r="14" spans="1:7" x14ac:dyDescent="0.2">
      <c r="A14" s="9" t="s">
        <v>494</v>
      </c>
      <c r="D14" s="1"/>
      <c r="E14" s="1"/>
    </row>
    <row r="15" spans="1:7" ht="4.5" customHeight="1" x14ac:dyDescent="0.2">
      <c r="D15" s="1"/>
      <c r="E15" s="1"/>
    </row>
    <row r="16" spans="1:7" ht="4.5" customHeight="1" x14ac:dyDescent="0.2">
      <c r="D16" s="1"/>
      <c r="E16" s="1"/>
    </row>
    <row r="17" spans="1:11" s="1" customFormat="1" ht="4.5" customHeight="1" x14ac:dyDescent="0.2">
      <c r="A17" s="11"/>
      <c r="B17"/>
      <c r="C17" s="33"/>
    </row>
    <row r="18" spans="1:11" s="1" customFormat="1" ht="4.5" customHeight="1" x14ac:dyDescent="0.2">
      <c r="B18"/>
      <c r="C18" s="33"/>
    </row>
    <row r="19" spans="1:11" s="1" customFormat="1" ht="4.5" customHeight="1" x14ac:dyDescent="0.2">
      <c r="A19" s="9"/>
      <c r="B19"/>
      <c r="C19" s="33"/>
    </row>
    <row r="20" spans="1:11" s="1" customFormat="1" ht="4.5" customHeight="1" x14ac:dyDescent="0.2">
      <c r="A20" s="3"/>
      <c r="C20" s="32"/>
    </row>
    <row r="21" spans="1:11" s="6" customFormat="1" ht="16.5" thickBot="1" x14ac:dyDescent="0.3">
      <c r="A21" s="27" t="s">
        <v>157</v>
      </c>
      <c r="B21" s="27" t="s">
        <v>158</v>
      </c>
      <c r="C21" s="34" t="s">
        <v>159</v>
      </c>
      <c r="D21" s="27" t="s">
        <v>160</v>
      </c>
      <c r="E21" s="27" t="s">
        <v>161</v>
      </c>
      <c r="F21" s="27" t="s">
        <v>541</v>
      </c>
      <c r="G21" s="27" t="s">
        <v>540</v>
      </c>
      <c r="H21" s="44" t="s">
        <v>666</v>
      </c>
      <c r="I21" s="27" t="s">
        <v>252</v>
      </c>
      <c r="J21" s="1"/>
      <c r="K21" s="1"/>
    </row>
    <row r="22" spans="1:11" ht="13.5" thickTop="1" x14ac:dyDescent="0.2">
      <c r="A22" s="24" t="s">
        <v>99</v>
      </c>
      <c r="B22" s="5" t="s">
        <v>349</v>
      </c>
      <c r="C22" s="35">
        <f t="shared" ref="C22:C53" si="0">(100000-I22)/100000</f>
        <v>0</v>
      </c>
      <c r="D22" s="29">
        <v>7546.31</v>
      </c>
      <c r="E22" s="29">
        <v>8594.89</v>
      </c>
      <c r="F22" s="29">
        <v>0</v>
      </c>
      <c r="G22" s="29">
        <v>232855.1</v>
      </c>
      <c r="H22" s="44" t="s">
        <v>250</v>
      </c>
      <c r="I22" s="1">
        <v>100000</v>
      </c>
      <c r="J22" s="44" t="s">
        <v>667</v>
      </c>
    </row>
    <row r="23" spans="1:11" x14ac:dyDescent="0.2">
      <c r="A23" s="15" t="s">
        <v>100</v>
      </c>
      <c r="B23" s="5" t="s">
        <v>350</v>
      </c>
      <c r="C23" s="35">
        <f t="shared" si="0"/>
        <v>0</v>
      </c>
      <c r="D23" s="29">
        <v>2836.37</v>
      </c>
      <c r="E23" s="29">
        <v>3756.51</v>
      </c>
      <c r="F23" s="29">
        <v>0</v>
      </c>
      <c r="G23" s="29">
        <v>98705</v>
      </c>
      <c r="H23" s="44" t="s">
        <v>250</v>
      </c>
      <c r="I23" s="1">
        <v>100000</v>
      </c>
      <c r="J23" s="44" t="s">
        <v>668</v>
      </c>
    </row>
    <row r="24" spans="1:11" x14ac:dyDescent="0.2">
      <c r="A24" s="15" t="s">
        <v>98</v>
      </c>
      <c r="B24" s="5" t="s">
        <v>351</v>
      </c>
      <c r="C24" s="35">
        <f t="shared" si="0"/>
        <v>0</v>
      </c>
      <c r="D24" s="29">
        <v>960.11152849999996</v>
      </c>
      <c r="E24" s="29">
        <v>840.17081529999996</v>
      </c>
      <c r="F24" s="29">
        <v>2.4</v>
      </c>
      <c r="G24" s="29">
        <v>27071.3</v>
      </c>
      <c r="H24" s="44" t="s">
        <v>250</v>
      </c>
      <c r="I24" s="1">
        <v>100000</v>
      </c>
    </row>
    <row r="25" spans="1:11" x14ac:dyDescent="0.2">
      <c r="A25" s="23" t="s">
        <v>47</v>
      </c>
      <c r="B25" s="4" t="s">
        <v>335</v>
      </c>
      <c r="C25" s="39">
        <f t="shared" si="0"/>
        <v>0</v>
      </c>
      <c r="D25" s="40">
        <v>145.75222500000001</v>
      </c>
      <c r="E25" s="40">
        <v>159.34809390000001</v>
      </c>
      <c r="F25" s="40">
        <v>0</v>
      </c>
      <c r="G25" s="40">
        <v>2289</v>
      </c>
      <c r="H25" s="44" t="s">
        <v>250</v>
      </c>
      <c r="I25" s="1">
        <v>100000</v>
      </c>
    </row>
    <row r="26" spans="1:11" x14ac:dyDescent="0.2">
      <c r="A26" s="25" t="s">
        <v>80</v>
      </c>
      <c r="B26" s="4" t="s">
        <v>170</v>
      </c>
      <c r="C26" s="39">
        <f t="shared" si="0"/>
        <v>0</v>
      </c>
      <c r="D26" s="40">
        <v>75.169650000000004</v>
      </c>
      <c r="E26" s="40">
        <v>104.9907972</v>
      </c>
      <c r="F26" s="40">
        <v>0</v>
      </c>
      <c r="G26" s="40">
        <v>2669</v>
      </c>
      <c r="H26" s="44" t="s">
        <v>250</v>
      </c>
      <c r="I26" s="1">
        <v>100000</v>
      </c>
    </row>
    <row r="27" spans="1:11" x14ac:dyDescent="0.2">
      <c r="A27" s="15" t="s">
        <v>104</v>
      </c>
      <c r="B27" s="5" t="s">
        <v>480</v>
      </c>
      <c r="C27" s="35">
        <f t="shared" si="0"/>
        <v>0</v>
      </c>
      <c r="D27" s="29">
        <v>519.64121</v>
      </c>
      <c r="E27" s="29">
        <v>533.63407270000005</v>
      </c>
      <c r="F27" s="29">
        <v>0</v>
      </c>
      <c r="G27" s="29">
        <v>7716</v>
      </c>
      <c r="H27" s="44" t="s">
        <v>250</v>
      </c>
      <c r="I27" s="1">
        <v>100000</v>
      </c>
    </row>
    <row r="28" spans="1:11" x14ac:dyDescent="0.2">
      <c r="A28" s="15" t="s">
        <v>105</v>
      </c>
      <c r="B28" s="5" t="s">
        <v>481</v>
      </c>
      <c r="C28" s="35">
        <f t="shared" si="0"/>
        <v>0</v>
      </c>
      <c r="D28" s="29">
        <v>180.33732000000001</v>
      </c>
      <c r="E28" s="29">
        <v>192.7258348</v>
      </c>
      <c r="F28" s="29">
        <v>0</v>
      </c>
      <c r="G28" s="29">
        <v>3909</v>
      </c>
      <c r="H28" s="44" t="s">
        <v>250</v>
      </c>
      <c r="I28" s="1">
        <v>100000</v>
      </c>
    </row>
    <row r="29" spans="1:11" x14ac:dyDescent="0.2">
      <c r="A29" s="15" t="s">
        <v>106</v>
      </c>
      <c r="B29" s="5" t="s">
        <v>482</v>
      </c>
      <c r="C29" s="35">
        <f t="shared" si="0"/>
        <v>0</v>
      </c>
      <c r="D29" s="29">
        <v>59.193330000000003</v>
      </c>
      <c r="E29" s="29">
        <v>46.695429300000001</v>
      </c>
      <c r="F29" s="29">
        <v>1</v>
      </c>
      <c r="G29" s="29">
        <v>1593</v>
      </c>
      <c r="H29" s="44" t="s">
        <v>250</v>
      </c>
      <c r="I29" s="1">
        <v>100000</v>
      </c>
    </row>
    <row r="30" spans="1:11" x14ac:dyDescent="0.2">
      <c r="A30" s="25" t="s">
        <v>107</v>
      </c>
      <c r="B30" s="4" t="s">
        <v>483</v>
      </c>
      <c r="C30" s="39">
        <f t="shared" si="0"/>
        <v>2.8389999999999999E-2</v>
      </c>
      <c r="D30" s="40">
        <v>509.63457560000001</v>
      </c>
      <c r="E30" s="40">
        <v>496.66345339999998</v>
      </c>
      <c r="F30" s="40">
        <v>0</v>
      </c>
      <c r="G30" s="40">
        <v>7217</v>
      </c>
      <c r="H30" s="44" t="s">
        <v>250</v>
      </c>
      <c r="I30" s="1">
        <v>97161</v>
      </c>
    </row>
    <row r="31" spans="1:11" x14ac:dyDescent="0.2">
      <c r="A31" s="25" t="s">
        <v>108</v>
      </c>
      <c r="B31" s="4" t="s">
        <v>484</v>
      </c>
      <c r="C31" s="39">
        <f t="shared" si="0"/>
        <v>2.8389999999999999E-2</v>
      </c>
      <c r="D31" s="40">
        <v>178.36515679999999</v>
      </c>
      <c r="E31" s="40">
        <v>182.72456510000001</v>
      </c>
      <c r="F31" s="40">
        <v>0</v>
      </c>
      <c r="G31" s="40">
        <v>3256</v>
      </c>
      <c r="H31" s="44" t="s">
        <v>250</v>
      </c>
      <c r="I31" s="1">
        <v>97161</v>
      </c>
    </row>
    <row r="32" spans="1:11" x14ac:dyDescent="0.2">
      <c r="A32" s="25" t="s">
        <v>109</v>
      </c>
      <c r="B32" s="4" t="s">
        <v>485</v>
      </c>
      <c r="C32" s="39">
        <f t="shared" si="0"/>
        <v>2.8389999999999999E-2</v>
      </c>
      <c r="D32" s="40">
        <v>58.683617900000002</v>
      </c>
      <c r="E32" s="40">
        <v>40.758577199999998</v>
      </c>
      <c r="F32" s="40">
        <v>-2</v>
      </c>
      <c r="G32" s="40">
        <v>866</v>
      </c>
      <c r="H32" s="44" t="s">
        <v>250</v>
      </c>
      <c r="I32" s="1">
        <v>97161</v>
      </c>
    </row>
    <row r="33" spans="1:9" x14ac:dyDescent="0.2">
      <c r="A33" s="15" t="s">
        <v>102</v>
      </c>
      <c r="B33" s="5" t="s">
        <v>486</v>
      </c>
      <c r="C33" s="35">
        <f t="shared" si="0"/>
        <v>0</v>
      </c>
      <c r="D33" s="29">
        <v>483.72649250000001</v>
      </c>
      <c r="E33" s="29">
        <v>438.48521319999998</v>
      </c>
      <c r="F33" s="29">
        <v>0</v>
      </c>
      <c r="G33" s="29">
        <v>7040.13</v>
      </c>
      <c r="H33" s="44" t="s">
        <v>250</v>
      </c>
      <c r="I33" s="1">
        <v>100000</v>
      </c>
    </row>
    <row r="34" spans="1:9" x14ac:dyDescent="0.2">
      <c r="A34" s="15" t="s">
        <v>103</v>
      </c>
      <c r="B34" s="5" t="s">
        <v>487</v>
      </c>
      <c r="C34" s="35">
        <f t="shared" si="0"/>
        <v>0</v>
      </c>
      <c r="D34" s="29">
        <v>173.55450680000001</v>
      </c>
      <c r="E34" s="29">
        <v>167.8245757</v>
      </c>
      <c r="F34" s="29">
        <v>0</v>
      </c>
      <c r="G34" s="29">
        <v>3017.11</v>
      </c>
      <c r="H34" s="44" t="s">
        <v>250</v>
      </c>
      <c r="I34" s="1">
        <v>100000</v>
      </c>
    </row>
    <row r="35" spans="1:9" x14ac:dyDescent="0.2">
      <c r="A35" s="15" t="s">
        <v>101</v>
      </c>
      <c r="B35" s="5" t="s">
        <v>488</v>
      </c>
      <c r="C35" s="35">
        <f t="shared" si="0"/>
        <v>0</v>
      </c>
      <c r="D35" s="29">
        <v>57.913831600000002</v>
      </c>
      <c r="E35" s="29">
        <v>36.161292000000003</v>
      </c>
      <c r="F35" s="29">
        <v>0.48</v>
      </c>
      <c r="G35" s="29">
        <v>924.27</v>
      </c>
      <c r="H35" s="44" t="s">
        <v>250</v>
      </c>
      <c r="I35" s="1">
        <v>100000</v>
      </c>
    </row>
    <row r="36" spans="1:9" x14ac:dyDescent="0.2">
      <c r="A36" s="25" t="s">
        <v>21</v>
      </c>
      <c r="B36" s="4" t="s">
        <v>309</v>
      </c>
      <c r="C36" s="39">
        <f t="shared" si="0"/>
        <v>0</v>
      </c>
      <c r="D36" s="40">
        <v>2.57767E-2</v>
      </c>
      <c r="E36" s="40">
        <v>1.4902546000000001</v>
      </c>
      <c r="F36" s="40">
        <v>0</v>
      </c>
      <c r="G36" s="40">
        <v>413.33333329999999</v>
      </c>
      <c r="H36" s="44" t="s">
        <v>250</v>
      </c>
      <c r="I36" s="1">
        <v>100000</v>
      </c>
    </row>
    <row r="37" spans="1:9" x14ac:dyDescent="0.2">
      <c r="A37" s="25" t="s">
        <v>54</v>
      </c>
      <c r="B37" s="4" t="s">
        <v>210</v>
      </c>
      <c r="C37" s="39">
        <f t="shared" si="0"/>
        <v>0</v>
      </c>
      <c r="D37" s="40">
        <v>5.4289999999999998E-2</v>
      </c>
      <c r="E37" s="40">
        <v>2.6143089000000002</v>
      </c>
      <c r="F37" s="40">
        <v>0</v>
      </c>
      <c r="G37" s="40">
        <v>680</v>
      </c>
      <c r="H37" s="44" t="s">
        <v>250</v>
      </c>
      <c r="I37" s="1">
        <v>100000</v>
      </c>
    </row>
    <row r="38" spans="1:9" x14ac:dyDescent="0.2">
      <c r="A38" s="25" t="s">
        <v>20</v>
      </c>
      <c r="B38" s="4" t="s">
        <v>310</v>
      </c>
      <c r="C38" s="39">
        <f t="shared" si="0"/>
        <v>0</v>
      </c>
      <c r="D38" s="40">
        <v>4.0229166999999997</v>
      </c>
      <c r="E38" s="40">
        <v>10.672201599999999</v>
      </c>
      <c r="F38" s="40">
        <v>0</v>
      </c>
      <c r="G38" s="40">
        <v>385.33333329999999</v>
      </c>
      <c r="H38" s="44" t="s">
        <v>250</v>
      </c>
      <c r="I38" s="1">
        <v>100000</v>
      </c>
    </row>
    <row r="39" spans="1:9" x14ac:dyDescent="0.2">
      <c r="A39" s="25" t="s">
        <v>53</v>
      </c>
      <c r="B39" s="4" t="s">
        <v>171</v>
      </c>
      <c r="C39" s="39">
        <f t="shared" si="0"/>
        <v>0</v>
      </c>
      <c r="D39" s="40">
        <v>4.7473299999999998</v>
      </c>
      <c r="E39" s="40">
        <v>12.978626800000001</v>
      </c>
      <c r="F39" s="40">
        <v>0</v>
      </c>
      <c r="G39" s="40">
        <v>739</v>
      </c>
      <c r="H39" s="44" t="s">
        <v>250</v>
      </c>
      <c r="I39" s="1">
        <v>100000</v>
      </c>
    </row>
    <row r="40" spans="1:9" x14ac:dyDescent="0.2">
      <c r="A40" s="15" t="s">
        <v>49</v>
      </c>
      <c r="B40" t="s">
        <v>337</v>
      </c>
      <c r="C40" s="35">
        <f t="shared" si="0"/>
        <v>0</v>
      </c>
      <c r="D40" s="29">
        <v>1.17E-2</v>
      </c>
      <c r="E40" s="29">
        <v>0.54747040000000002</v>
      </c>
      <c r="F40" s="29">
        <v>0</v>
      </c>
      <c r="G40" s="29">
        <v>81.333333300000007</v>
      </c>
      <c r="H40" s="44" t="s">
        <v>250</v>
      </c>
      <c r="I40" s="1">
        <v>100000</v>
      </c>
    </row>
    <row r="41" spans="1:9" x14ac:dyDescent="0.2">
      <c r="A41" s="13" t="s">
        <v>82</v>
      </c>
      <c r="B41" t="s">
        <v>211</v>
      </c>
      <c r="C41" s="35">
        <f t="shared" si="0"/>
        <v>0</v>
      </c>
      <c r="D41" s="29">
        <v>1.856E-2</v>
      </c>
      <c r="E41" s="29">
        <v>0.67535179999999995</v>
      </c>
      <c r="F41" s="29">
        <v>0</v>
      </c>
      <c r="G41" s="29">
        <v>102</v>
      </c>
      <c r="H41" s="44" t="s">
        <v>250</v>
      </c>
      <c r="I41" s="1">
        <v>100000</v>
      </c>
    </row>
    <row r="42" spans="1:9" x14ac:dyDescent="0.2">
      <c r="A42" s="25" t="s">
        <v>50</v>
      </c>
      <c r="B42" s="4" t="s">
        <v>338</v>
      </c>
      <c r="C42" s="39">
        <f t="shared" si="0"/>
        <v>0</v>
      </c>
      <c r="D42" s="40">
        <v>1.7829283</v>
      </c>
      <c r="E42" s="40">
        <v>5.3539532000000003</v>
      </c>
      <c r="F42" s="40">
        <v>0</v>
      </c>
      <c r="G42" s="40">
        <v>212.66666670000001</v>
      </c>
      <c r="H42" s="44" t="s">
        <v>251</v>
      </c>
      <c r="I42" s="1">
        <v>100000</v>
      </c>
    </row>
    <row r="43" spans="1:9" x14ac:dyDescent="0.2">
      <c r="A43" s="25" t="s">
        <v>83</v>
      </c>
      <c r="B43" s="4" t="s">
        <v>172</v>
      </c>
      <c r="C43" s="39">
        <f t="shared" si="0"/>
        <v>0</v>
      </c>
      <c r="D43" s="40">
        <v>1.8475900000000001</v>
      </c>
      <c r="E43" s="40">
        <v>4.5945133</v>
      </c>
      <c r="F43" s="40">
        <v>0</v>
      </c>
      <c r="G43" s="40">
        <v>227</v>
      </c>
      <c r="H43" s="44" t="s">
        <v>251</v>
      </c>
      <c r="I43" s="1">
        <v>100000</v>
      </c>
    </row>
    <row r="44" spans="1:9" x14ac:dyDescent="0.2">
      <c r="A44" s="15" t="s">
        <v>32</v>
      </c>
      <c r="B44" t="s">
        <v>652</v>
      </c>
      <c r="C44" s="35">
        <f t="shared" si="0"/>
        <v>0</v>
      </c>
      <c r="D44" s="29">
        <v>3.6833279000000001</v>
      </c>
      <c r="E44" s="29">
        <v>10.5399814</v>
      </c>
      <c r="F44" s="29">
        <v>0</v>
      </c>
      <c r="G44" s="29">
        <v>602.95000000000005</v>
      </c>
      <c r="H44" s="44" t="s">
        <v>250</v>
      </c>
      <c r="I44" s="1">
        <v>100000</v>
      </c>
    </row>
    <row r="45" spans="1:9" x14ac:dyDescent="0.2">
      <c r="A45" s="15" t="s">
        <v>65</v>
      </c>
      <c r="B45" t="s">
        <v>173</v>
      </c>
      <c r="C45" s="35">
        <f t="shared" si="0"/>
        <v>0</v>
      </c>
      <c r="D45" s="29">
        <v>5.9948379999999997</v>
      </c>
      <c r="E45" s="29">
        <v>16.714118500000001</v>
      </c>
      <c r="F45" s="29">
        <v>0</v>
      </c>
      <c r="G45" s="29">
        <v>1201.78</v>
      </c>
      <c r="H45" s="44" t="s">
        <v>250</v>
      </c>
      <c r="I45" s="1">
        <v>100000</v>
      </c>
    </row>
    <row r="46" spans="1:9" x14ac:dyDescent="0.2">
      <c r="A46" s="24" t="s">
        <v>31</v>
      </c>
      <c r="B46" t="s">
        <v>325</v>
      </c>
      <c r="C46" s="35">
        <f t="shared" si="0"/>
        <v>0</v>
      </c>
      <c r="D46" s="29">
        <v>4.6668799999999999</v>
      </c>
      <c r="E46" s="29">
        <v>12.761952900000001</v>
      </c>
      <c r="F46" s="29">
        <v>0</v>
      </c>
      <c r="G46" s="29">
        <v>861.33333330000005</v>
      </c>
      <c r="H46" s="44" t="s">
        <v>251</v>
      </c>
      <c r="I46" s="1">
        <v>100000</v>
      </c>
    </row>
    <row r="47" spans="1:9" x14ac:dyDescent="0.2">
      <c r="A47" s="15" t="s">
        <v>64</v>
      </c>
      <c r="B47" t="s">
        <v>174</v>
      </c>
      <c r="C47" s="35">
        <f t="shared" si="0"/>
        <v>0</v>
      </c>
      <c r="D47" s="29">
        <v>7.0905199999999997</v>
      </c>
      <c r="E47" s="29">
        <v>18.685698200000001</v>
      </c>
      <c r="F47" s="29">
        <v>0</v>
      </c>
      <c r="G47" s="29">
        <v>1590</v>
      </c>
      <c r="H47" s="44" t="s">
        <v>251</v>
      </c>
      <c r="I47" s="1">
        <v>100000</v>
      </c>
    </row>
    <row r="48" spans="1:9" x14ac:dyDescent="0.2">
      <c r="A48" s="25" t="s">
        <v>489</v>
      </c>
      <c r="B48" s="4" t="s">
        <v>491</v>
      </c>
      <c r="C48" s="39">
        <f t="shared" si="0"/>
        <v>8.9099999999999995E-3</v>
      </c>
      <c r="D48" s="40">
        <v>-13.933818199999999</v>
      </c>
      <c r="E48" s="40">
        <v>276.08750859999998</v>
      </c>
      <c r="F48" s="40">
        <v>-3875</v>
      </c>
      <c r="G48" s="40">
        <v>31219.25</v>
      </c>
      <c r="H48" s="44" t="s">
        <v>250</v>
      </c>
      <c r="I48" s="1">
        <v>99109</v>
      </c>
    </row>
    <row r="49" spans="1:9" x14ac:dyDescent="0.2">
      <c r="A49" s="25" t="s">
        <v>490</v>
      </c>
      <c r="B49" s="4" t="s">
        <v>492</v>
      </c>
      <c r="C49" s="39">
        <f t="shared" si="0"/>
        <v>8.9099999999999995E-3</v>
      </c>
      <c r="D49" s="40">
        <v>-1.0210665999999999</v>
      </c>
      <c r="E49" s="40">
        <v>50.363208999999998</v>
      </c>
      <c r="F49" s="40">
        <v>-1107.74</v>
      </c>
      <c r="G49" s="40">
        <v>9963.66</v>
      </c>
      <c r="H49" s="44" t="s">
        <v>250</v>
      </c>
      <c r="I49" s="1">
        <v>99109</v>
      </c>
    </row>
    <row r="50" spans="1:9" x14ac:dyDescent="0.2">
      <c r="A50" s="15" t="s">
        <v>29</v>
      </c>
      <c r="B50" s="5" t="s">
        <v>317</v>
      </c>
      <c r="C50" s="35">
        <f t="shared" si="0"/>
        <v>0</v>
      </c>
      <c r="D50" s="29">
        <v>0.77444170000000001</v>
      </c>
      <c r="E50" s="29">
        <v>8.1298442000000009</v>
      </c>
      <c r="F50" s="29">
        <v>0</v>
      </c>
      <c r="G50" s="29">
        <v>559.33333330000005</v>
      </c>
      <c r="H50" s="44" t="s">
        <v>250</v>
      </c>
      <c r="I50" s="1">
        <v>100000</v>
      </c>
    </row>
    <row r="51" spans="1:9" x14ac:dyDescent="0.2">
      <c r="A51" s="15" t="s">
        <v>62</v>
      </c>
      <c r="B51" s="5" t="s">
        <v>340</v>
      </c>
      <c r="C51" s="35">
        <f t="shared" si="0"/>
        <v>0</v>
      </c>
      <c r="D51" s="29">
        <v>0.99675000000000002</v>
      </c>
      <c r="E51" s="29">
        <v>10.1393228</v>
      </c>
      <c r="F51" s="29">
        <v>0</v>
      </c>
      <c r="G51" s="29">
        <v>1274</v>
      </c>
      <c r="H51" s="44" t="s">
        <v>250</v>
      </c>
      <c r="I51" s="1">
        <v>100000</v>
      </c>
    </row>
    <row r="52" spans="1:9" x14ac:dyDescent="0.2">
      <c r="A52" s="15" t="s">
        <v>28</v>
      </c>
      <c r="B52" s="5" t="s">
        <v>318</v>
      </c>
      <c r="C52" s="35">
        <f t="shared" si="0"/>
        <v>0</v>
      </c>
      <c r="D52" s="29">
        <v>108.892535</v>
      </c>
      <c r="E52" s="29">
        <v>118.5800789</v>
      </c>
      <c r="F52" s="29">
        <v>0</v>
      </c>
      <c r="G52" s="29">
        <v>1894.33</v>
      </c>
      <c r="H52" s="44" t="s">
        <v>250</v>
      </c>
      <c r="I52" s="1">
        <v>100000</v>
      </c>
    </row>
    <row r="53" spans="1:9" x14ac:dyDescent="0.2">
      <c r="A53" s="15" t="s">
        <v>61</v>
      </c>
      <c r="B53" s="5" t="s">
        <v>341</v>
      </c>
      <c r="C53" s="35">
        <f t="shared" si="0"/>
        <v>0</v>
      </c>
      <c r="D53" s="29">
        <v>54.68777</v>
      </c>
      <c r="E53" s="29">
        <v>75.129816099999999</v>
      </c>
      <c r="F53" s="29">
        <v>0</v>
      </c>
      <c r="G53" s="29">
        <v>1748</v>
      </c>
      <c r="H53" s="44" t="s">
        <v>250</v>
      </c>
      <c r="I53" s="1">
        <v>100000</v>
      </c>
    </row>
    <row r="54" spans="1:9" x14ac:dyDescent="0.2">
      <c r="A54" s="46" t="s">
        <v>48</v>
      </c>
      <c r="B54" s="4" t="s">
        <v>336</v>
      </c>
      <c r="C54" s="39">
        <f t="shared" ref="C54:C85" si="1">(100000-I54)/100000</f>
        <v>0</v>
      </c>
      <c r="D54" s="40">
        <v>109.66697670000001</v>
      </c>
      <c r="E54" s="40">
        <v>119.5943053</v>
      </c>
      <c r="F54" s="40">
        <v>0</v>
      </c>
      <c r="G54" s="40">
        <v>1894.33</v>
      </c>
      <c r="H54" s="44" t="s">
        <v>251</v>
      </c>
      <c r="I54" s="1">
        <v>100000</v>
      </c>
    </row>
    <row r="55" spans="1:9" x14ac:dyDescent="0.2">
      <c r="A55" s="25" t="s">
        <v>81</v>
      </c>
      <c r="B55" s="4" t="s">
        <v>175</v>
      </c>
      <c r="C55" s="39">
        <f t="shared" si="1"/>
        <v>0</v>
      </c>
      <c r="D55" s="40">
        <v>55.162820000000004</v>
      </c>
      <c r="E55" s="40">
        <v>76.202757899999995</v>
      </c>
      <c r="F55" s="40">
        <v>0</v>
      </c>
      <c r="G55" s="40">
        <v>2028</v>
      </c>
      <c r="H55" s="44" t="s">
        <v>251</v>
      </c>
      <c r="I55" s="1">
        <v>100000</v>
      </c>
    </row>
    <row r="56" spans="1:9" x14ac:dyDescent="0.2">
      <c r="A56" s="26" t="s">
        <v>30</v>
      </c>
      <c r="B56" t="s">
        <v>319</v>
      </c>
      <c r="C56" s="35">
        <f t="shared" si="1"/>
        <v>0</v>
      </c>
      <c r="D56" s="29">
        <v>1.7908383000000001</v>
      </c>
      <c r="E56" s="29">
        <v>5.3155701999999998</v>
      </c>
      <c r="F56" s="29">
        <v>0</v>
      </c>
      <c r="G56" s="29">
        <v>675.33333330000005</v>
      </c>
      <c r="H56" s="44" t="s">
        <v>250</v>
      </c>
      <c r="I56" s="1">
        <v>100000</v>
      </c>
    </row>
    <row r="57" spans="1:9" x14ac:dyDescent="0.2">
      <c r="A57" s="15" t="s">
        <v>63</v>
      </c>
      <c r="B57" t="s">
        <v>176</v>
      </c>
      <c r="C57" s="35">
        <f t="shared" si="1"/>
        <v>0</v>
      </c>
      <c r="D57" s="29">
        <v>2.1173099999999998</v>
      </c>
      <c r="E57" s="29">
        <v>5.4096729000000003</v>
      </c>
      <c r="F57" s="29">
        <v>0</v>
      </c>
      <c r="G57" s="29">
        <v>690</v>
      </c>
      <c r="H57" s="44" t="s">
        <v>250</v>
      </c>
      <c r="I57" s="1">
        <v>100000</v>
      </c>
    </row>
    <row r="58" spans="1:9" x14ac:dyDescent="0.2">
      <c r="A58" s="48" t="s">
        <v>3</v>
      </c>
      <c r="B58" s="47" t="s">
        <v>301</v>
      </c>
      <c r="C58" s="39">
        <f t="shared" si="1"/>
        <v>3.5699999999999998E-3</v>
      </c>
      <c r="D58" s="40">
        <v>0.8888279</v>
      </c>
      <c r="E58" s="40">
        <v>2.1776190999999998</v>
      </c>
      <c r="F58" s="40">
        <v>0</v>
      </c>
      <c r="G58" s="40">
        <v>159.38999999999999</v>
      </c>
      <c r="H58" s="44" t="s">
        <v>251</v>
      </c>
      <c r="I58" s="1">
        <v>99643</v>
      </c>
    </row>
    <row r="59" spans="1:9" x14ac:dyDescent="0.2">
      <c r="A59" s="25" t="s">
        <v>12</v>
      </c>
      <c r="B59" s="4" t="s">
        <v>342</v>
      </c>
      <c r="C59" s="39">
        <f t="shared" si="1"/>
        <v>3.5699999999999998E-3</v>
      </c>
      <c r="D59" s="40">
        <v>1.6324573</v>
      </c>
      <c r="E59" s="40">
        <v>2.9810743</v>
      </c>
      <c r="F59" s="40">
        <v>0</v>
      </c>
      <c r="G59" s="40">
        <v>77.22</v>
      </c>
      <c r="H59" s="44" t="s">
        <v>251</v>
      </c>
      <c r="I59" s="1">
        <v>99643</v>
      </c>
    </row>
    <row r="60" spans="1:9" x14ac:dyDescent="0.2">
      <c r="A60" s="26" t="s">
        <v>7</v>
      </c>
      <c r="B60" t="s">
        <v>305</v>
      </c>
      <c r="C60" s="35">
        <f t="shared" si="1"/>
        <v>3.5699999999999998E-3</v>
      </c>
      <c r="D60" s="29">
        <v>0.26131769999999999</v>
      </c>
      <c r="E60" s="29">
        <v>3.1265314000000002</v>
      </c>
      <c r="F60" s="29">
        <v>0</v>
      </c>
      <c r="G60" s="29">
        <v>423.54</v>
      </c>
      <c r="H60" s="44" t="s">
        <v>250</v>
      </c>
      <c r="I60" s="1">
        <v>99643</v>
      </c>
    </row>
    <row r="61" spans="1:9" x14ac:dyDescent="0.2">
      <c r="A61" s="13" t="s">
        <v>16</v>
      </c>
      <c r="B61" t="s">
        <v>343</v>
      </c>
      <c r="C61" s="35">
        <f t="shared" si="1"/>
        <v>3.5699999999999998E-3</v>
      </c>
      <c r="D61" s="29">
        <v>0.74192840000000004</v>
      </c>
      <c r="E61" s="29">
        <v>7.9938443000000001</v>
      </c>
      <c r="F61" s="29">
        <v>0</v>
      </c>
      <c r="G61" s="29">
        <v>838.89</v>
      </c>
      <c r="H61" s="44" t="s">
        <v>250</v>
      </c>
      <c r="I61" s="1">
        <v>99643</v>
      </c>
    </row>
    <row r="62" spans="1:9" x14ac:dyDescent="0.2">
      <c r="A62" s="23" t="s">
        <v>46</v>
      </c>
      <c r="B62" s="4" t="s">
        <v>334</v>
      </c>
      <c r="C62" s="39">
        <f t="shared" si="1"/>
        <v>0</v>
      </c>
      <c r="D62" s="40">
        <v>10.044298299999999</v>
      </c>
      <c r="E62" s="40">
        <v>15.4184055</v>
      </c>
      <c r="F62" s="40">
        <v>0</v>
      </c>
      <c r="G62" s="40">
        <v>489.66666670000001</v>
      </c>
      <c r="H62" s="44" t="s">
        <v>250</v>
      </c>
      <c r="I62" s="1">
        <v>100000</v>
      </c>
    </row>
    <row r="63" spans="1:9" x14ac:dyDescent="0.2">
      <c r="A63" s="25" t="s">
        <v>79</v>
      </c>
      <c r="B63" s="4" t="s">
        <v>177</v>
      </c>
      <c r="C63" s="39">
        <f t="shared" si="1"/>
        <v>0</v>
      </c>
      <c r="D63" s="40">
        <v>9.0707799999999992</v>
      </c>
      <c r="E63" s="40">
        <v>16.349119900000002</v>
      </c>
      <c r="F63" s="40">
        <v>0</v>
      </c>
      <c r="G63" s="40">
        <v>724</v>
      </c>
      <c r="H63" s="44" t="s">
        <v>250</v>
      </c>
      <c r="I63" s="1">
        <v>100000</v>
      </c>
    </row>
    <row r="64" spans="1:9" x14ac:dyDescent="0.2">
      <c r="A64" s="25" t="s">
        <v>19</v>
      </c>
      <c r="B64" s="4" t="s">
        <v>307</v>
      </c>
      <c r="C64" s="39">
        <f t="shared" si="1"/>
        <v>0</v>
      </c>
      <c r="D64" s="40">
        <v>4.052E-2</v>
      </c>
      <c r="E64" s="40">
        <v>0.87713629999999998</v>
      </c>
      <c r="F64" s="40">
        <v>0</v>
      </c>
      <c r="G64" s="40">
        <v>207.33333329999999</v>
      </c>
      <c r="H64" s="44" t="s">
        <v>250</v>
      </c>
      <c r="I64" s="1">
        <v>100000</v>
      </c>
    </row>
    <row r="65" spans="1:10" x14ac:dyDescent="0.2">
      <c r="A65" s="25" t="s">
        <v>52</v>
      </c>
      <c r="B65" s="4" t="s">
        <v>339</v>
      </c>
      <c r="C65" s="39">
        <f t="shared" si="1"/>
        <v>0</v>
      </c>
      <c r="D65" s="40">
        <v>7.4139999999999998E-2</v>
      </c>
      <c r="E65" s="40">
        <v>1.0428010999999999</v>
      </c>
      <c r="F65" s="40">
        <v>0</v>
      </c>
      <c r="G65" s="40">
        <v>143</v>
      </c>
      <c r="H65" s="44" t="s">
        <v>250</v>
      </c>
      <c r="I65" s="1">
        <v>100000</v>
      </c>
    </row>
    <row r="66" spans="1:10" x14ac:dyDescent="0.2">
      <c r="A66" s="25" t="s">
        <v>18</v>
      </c>
      <c r="B66" s="4" t="s">
        <v>308</v>
      </c>
      <c r="C66" s="39">
        <f t="shared" si="1"/>
        <v>0</v>
      </c>
      <c r="D66" s="40">
        <v>5.9550850000000004</v>
      </c>
      <c r="E66" s="40">
        <v>8.9547144999999997</v>
      </c>
      <c r="F66" s="40">
        <v>0</v>
      </c>
      <c r="G66" s="40">
        <v>232.66666670000001</v>
      </c>
      <c r="H66" s="44" t="s">
        <v>250</v>
      </c>
      <c r="I66" s="1">
        <v>100000</v>
      </c>
    </row>
    <row r="67" spans="1:10" x14ac:dyDescent="0.2">
      <c r="A67" s="25" t="s">
        <v>51</v>
      </c>
      <c r="B67" s="4" t="s">
        <v>178</v>
      </c>
      <c r="C67" s="39">
        <f t="shared" si="1"/>
        <v>0</v>
      </c>
      <c r="D67" s="40">
        <v>5.4517600000000002</v>
      </c>
      <c r="E67" s="40">
        <v>8.5530629000000005</v>
      </c>
      <c r="F67" s="40">
        <v>0</v>
      </c>
      <c r="G67" s="40">
        <v>313</v>
      </c>
      <c r="H67" s="44" t="s">
        <v>250</v>
      </c>
      <c r="I67" s="1">
        <v>100000</v>
      </c>
    </row>
    <row r="68" spans="1:10" x14ac:dyDescent="0.2">
      <c r="A68" s="15" t="s">
        <v>156</v>
      </c>
      <c r="B68" s="5" t="s">
        <v>179</v>
      </c>
      <c r="C68" s="35">
        <f t="shared" si="1"/>
        <v>1.0000000000000001E-5</v>
      </c>
      <c r="D68" s="29">
        <v>391.93230929999999</v>
      </c>
      <c r="E68" s="29">
        <v>256.4821925</v>
      </c>
      <c r="F68" s="29">
        <v>-5</v>
      </c>
      <c r="G68" s="29">
        <v>1823</v>
      </c>
      <c r="H68" s="44" t="s">
        <v>250</v>
      </c>
      <c r="I68" s="1">
        <v>99999</v>
      </c>
    </row>
    <row r="69" spans="1:10" x14ac:dyDescent="0.2">
      <c r="A69" s="13" t="s">
        <v>33</v>
      </c>
      <c r="B69" t="s">
        <v>320</v>
      </c>
      <c r="C69" s="35">
        <f t="shared" si="1"/>
        <v>0</v>
      </c>
      <c r="D69" s="29">
        <v>29.766549999999999</v>
      </c>
      <c r="E69" s="29">
        <v>55.833753299999998</v>
      </c>
      <c r="F69" s="29">
        <v>0</v>
      </c>
      <c r="G69" s="29">
        <v>3086.67</v>
      </c>
      <c r="H69" s="44" t="s">
        <v>251</v>
      </c>
      <c r="I69" s="1">
        <v>100000</v>
      </c>
      <c r="J69" s="44" t="s">
        <v>669</v>
      </c>
    </row>
    <row r="70" spans="1:10" x14ac:dyDescent="0.2">
      <c r="A70" s="44" t="s">
        <v>66</v>
      </c>
      <c r="B70" t="s">
        <v>180</v>
      </c>
      <c r="C70" s="35">
        <f t="shared" si="1"/>
        <v>0</v>
      </c>
      <c r="D70" s="29">
        <v>17.978929999999998</v>
      </c>
      <c r="E70" s="29">
        <v>36.253634699999999</v>
      </c>
      <c r="F70" s="29">
        <v>0</v>
      </c>
      <c r="G70" s="29">
        <v>1879</v>
      </c>
      <c r="H70" s="44" t="s">
        <v>251</v>
      </c>
      <c r="I70" s="1">
        <v>100000</v>
      </c>
    </row>
    <row r="71" spans="1:10" x14ac:dyDescent="0.2">
      <c r="A71" s="26" t="s">
        <v>499</v>
      </c>
      <c r="B71" s="4" t="s">
        <v>497</v>
      </c>
      <c r="C71" s="39">
        <f t="shared" si="1"/>
        <v>0</v>
      </c>
      <c r="D71" s="40">
        <v>7.8943599999999998</v>
      </c>
      <c r="E71" s="40">
        <v>16.145590500000001</v>
      </c>
      <c r="F71" s="40">
        <v>0</v>
      </c>
      <c r="G71" s="40">
        <v>519.33333330000005</v>
      </c>
      <c r="H71" s="44" t="s">
        <v>250</v>
      </c>
      <c r="I71" s="1">
        <v>100000</v>
      </c>
    </row>
    <row r="72" spans="1:10" x14ac:dyDescent="0.2">
      <c r="A72" s="25" t="s">
        <v>500</v>
      </c>
      <c r="B72" s="4" t="s">
        <v>498</v>
      </c>
      <c r="C72" s="39">
        <f t="shared" si="1"/>
        <v>0</v>
      </c>
      <c r="D72" s="40">
        <v>6.3897300000000001</v>
      </c>
      <c r="E72" s="40">
        <v>12.335159600000001</v>
      </c>
      <c r="F72" s="40">
        <v>0</v>
      </c>
      <c r="G72" s="40">
        <v>441</v>
      </c>
      <c r="H72" s="44" t="s">
        <v>250</v>
      </c>
      <c r="I72" s="1">
        <v>100000</v>
      </c>
    </row>
    <row r="73" spans="1:10" x14ac:dyDescent="0.2">
      <c r="A73" s="13" t="s">
        <v>85</v>
      </c>
      <c r="B73" t="s">
        <v>299</v>
      </c>
      <c r="C73" s="35">
        <f t="shared" si="1"/>
        <v>0</v>
      </c>
      <c r="D73" s="29">
        <v>18.83399</v>
      </c>
      <c r="E73" s="29">
        <v>9.6557943000000002</v>
      </c>
      <c r="F73" s="29">
        <v>6</v>
      </c>
      <c r="G73" s="29">
        <v>61</v>
      </c>
      <c r="H73" s="44" t="s">
        <v>250</v>
      </c>
      <c r="I73" s="1">
        <v>100000</v>
      </c>
    </row>
    <row r="74" spans="1:10" x14ac:dyDescent="0.2">
      <c r="A74" s="25" t="s">
        <v>36</v>
      </c>
      <c r="B74" s="4" t="s">
        <v>322</v>
      </c>
      <c r="C74" s="39">
        <f t="shared" si="1"/>
        <v>0</v>
      </c>
      <c r="D74" s="40">
        <v>1.8440359</v>
      </c>
      <c r="E74" s="40">
        <v>23.733226200000001</v>
      </c>
      <c r="F74" s="40">
        <v>0</v>
      </c>
      <c r="G74" s="40">
        <v>3032.05</v>
      </c>
      <c r="H74" s="44" t="s">
        <v>250</v>
      </c>
      <c r="I74" s="1">
        <v>100000</v>
      </c>
    </row>
    <row r="75" spans="1:10" x14ac:dyDescent="0.2">
      <c r="A75" s="25" t="s">
        <v>69</v>
      </c>
      <c r="B75" s="4" t="s">
        <v>182</v>
      </c>
      <c r="C75" s="39">
        <f t="shared" si="1"/>
        <v>0</v>
      </c>
      <c r="D75" s="40">
        <v>2.5485166000000001</v>
      </c>
      <c r="E75" s="40">
        <v>31.535104499999999</v>
      </c>
      <c r="F75" s="40">
        <v>0</v>
      </c>
      <c r="G75" s="40">
        <v>3748.02</v>
      </c>
      <c r="H75" s="44" t="s">
        <v>250</v>
      </c>
      <c r="I75" s="1">
        <v>100000</v>
      </c>
    </row>
    <row r="76" spans="1:10" x14ac:dyDescent="0.2">
      <c r="A76" s="25" t="s">
        <v>35</v>
      </c>
      <c r="B76" s="4" t="s">
        <v>323</v>
      </c>
      <c r="C76" s="39">
        <f t="shared" si="1"/>
        <v>0</v>
      </c>
      <c r="D76" s="40">
        <v>227.76351980000001</v>
      </c>
      <c r="E76" s="40">
        <v>264.4038941</v>
      </c>
      <c r="F76" s="40">
        <v>0</v>
      </c>
      <c r="G76" s="40">
        <v>4514.45</v>
      </c>
      <c r="H76" s="44" t="s">
        <v>250</v>
      </c>
      <c r="I76" s="1">
        <v>100000</v>
      </c>
    </row>
    <row r="77" spans="1:10" x14ac:dyDescent="0.2">
      <c r="A77" s="25" t="s">
        <v>68</v>
      </c>
      <c r="B77" s="4" t="s">
        <v>183</v>
      </c>
      <c r="C77" s="39">
        <f t="shared" si="1"/>
        <v>0</v>
      </c>
      <c r="D77" s="40">
        <v>136.29779070000001</v>
      </c>
      <c r="E77" s="40">
        <v>184.9123683</v>
      </c>
      <c r="F77" s="40">
        <v>0</v>
      </c>
      <c r="G77" s="40">
        <v>5439.61</v>
      </c>
      <c r="H77" s="44" t="s">
        <v>250</v>
      </c>
      <c r="I77" s="1">
        <v>100000</v>
      </c>
    </row>
    <row r="78" spans="1:10" x14ac:dyDescent="0.2">
      <c r="A78" s="13" t="s">
        <v>1</v>
      </c>
      <c r="B78" t="s">
        <v>295</v>
      </c>
      <c r="C78" s="35">
        <f t="shared" si="1"/>
        <v>3.5699999999999998E-3</v>
      </c>
      <c r="D78" s="29">
        <v>513.55993690000003</v>
      </c>
      <c r="E78" s="29">
        <v>525.1681403</v>
      </c>
      <c r="F78" s="29">
        <v>0</v>
      </c>
      <c r="G78" s="29">
        <v>12206.75</v>
      </c>
      <c r="H78" s="44" t="s">
        <v>250</v>
      </c>
      <c r="I78" s="1">
        <v>99643</v>
      </c>
    </row>
    <row r="79" spans="1:10" x14ac:dyDescent="0.2">
      <c r="A79" s="8" t="s">
        <v>45</v>
      </c>
      <c r="B79" s="4" t="s">
        <v>332</v>
      </c>
      <c r="C79" s="39">
        <f t="shared" si="1"/>
        <v>0</v>
      </c>
      <c r="D79" s="40">
        <v>1.1358039</v>
      </c>
      <c r="E79" s="40">
        <v>17.768683100000001</v>
      </c>
      <c r="F79" s="40">
        <v>0</v>
      </c>
      <c r="G79" s="40">
        <v>2922.04</v>
      </c>
      <c r="H79" s="44" t="s">
        <v>250</v>
      </c>
      <c r="I79" s="1">
        <v>100000</v>
      </c>
    </row>
    <row r="80" spans="1:10" x14ac:dyDescent="0.2">
      <c r="A80" s="25" t="s">
        <v>78</v>
      </c>
      <c r="B80" s="4" t="s">
        <v>184</v>
      </c>
      <c r="C80" s="39">
        <f t="shared" si="1"/>
        <v>0</v>
      </c>
      <c r="D80" s="40">
        <v>1.6493685</v>
      </c>
      <c r="E80" s="40">
        <v>22.621589700000001</v>
      </c>
      <c r="F80" s="40">
        <v>0</v>
      </c>
      <c r="G80" s="40">
        <v>2881.59</v>
      </c>
      <c r="H80" s="44" t="s">
        <v>250</v>
      </c>
      <c r="I80" s="1">
        <v>100000</v>
      </c>
    </row>
    <row r="81" spans="1:9" x14ac:dyDescent="0.2">
      <c r="A81" s="25" t="s">
        <v>44</v>
      </c>
      <c r="B81" s="4" t="s">
        <v>333</v>
      </c>
      <c r="C81" s="39">
        <f t="shared" si="1"/>
        <v>0</v>
      </c>
      <c r="D81" s="40">
        <v>165.28070270000001</v>
      </c>
      <c r="E81" s="40">
        <v>237.33291790000001</v>
      </c>
      <c r="F81" s="40">
        <v>0</v>
      </c>
      <c r="G81" s="40">
        <v>4337.8900000000003</v>
      </c>
      <c r="H81" s="44" t="s">
        <v>250</v>
      </c>
      <c r="I81" s="1">
        <v>100000</v>
      </c>
    </row>
    <row r="82" spans="1:9" x14ac:dyDescent="0.2">
      <c r="A82" s="25" t="s">
        <v>77</v>
      </c>
      <c r="B82" s="4" t="s">
        <v>185</v>
      </c>
      <c r="C82" s="39">
        <f t="shared" si="1"/>
        <v>0</v>
      </c>
      <c r="D82" s="40">
        <v>113.8893599</v>
      </c>
      <c r="E82" s="40">
        <v>177.8586981</v>
      </c>
      <c r="F82" s="40">
        <v>0</v>
      </c>
      <c r="G82" s="40">
        <v>4783.67</v>
      </c>
      <c r="H82" s="44" t="s">
        <v>250</v>
      </c>
      <c r="I82" s="1">
        <v>100000</v>
      </c>
    </row>
    <row r="83" spans="1:9" x14ac:dyDescent="0.2">
      <c r="A83" s="13" t="s">
        <v>41</v>
      </c>
      <c r="B83" t="s">
        <v>329</v>
      </c>
      <c r="C83" s="35">
        <f t="shared" si="1"/>
        <v>0</v>
      </c>
      <c r="D83" s="29">
        <v>0.70783200000000002</v>
      </c>
      <c r="E83" s="29">
        <v>8.4101511000000002</v>
      </c>
      <c r="F83" s="29">
        <v>0</v>
      </c>
      <c r="G83" s="29">
        <v>1036.05</v>
      </c>
      <c r="H83" s="44" t="s">
        <v>250</v>
      </c>
      <c r="I83" s="1">
        <v>100000</v>
      </c>
    </row>
    <row r="84" spans="1:9" x14ac:dyDescent="0.2">
      <c r="A84" s="13" t="s">
        <v>74</v>
      </c>
      <c r="B84" t="s">
        <v>186</v>
      </c>
      <c r="C84" s="35">
        <f t="shared" si="1"/>
        <v>0</v>
      </c>
      <c r="D84" s="29">
        <v>1.0861902999999999</v>
      </c>
      <c r="E84" s="29">
        <v>12.7348102</v>
      </c>
      <c r="F84" s="29">
        <v>0</v>
      </c>
      <c r="G84" s="29">
        <v>1851.83</v>
      </c>
      <c r="H84" s="44" t="s">
        <v>250</v>
      </c>
      <c r="I84" s="1">
        <v>100000</v>
      </c>
    </row>
    <row r="85" spans="1:9" x14ac:dyDescent="0.2">
      <c r="A85" s="13" t="s">
        <v>40</v>
      </c>
      <c r="B85" t="s">
        <v>328</v>
      </c>
      <c r="C85" s="35">
        <f t="shared" si="1"/>
        <v>0</v>
      </c>
      <c r="D85" s="29">
        <v>174.08078810000001</v>
      </c>
      <c r="E85" s="29">
        <v>207.67355280000001</v>
      </c>
      <c r="F85" s="29">
        <v>0</v>
      </c>
      <c r="G85" s="29">
        <v>4015.35</v>
      </c>
      <c r="H85" s="44" t="s">
        <v>250</v>
      </c>
      <c r="I85" s="1">
        <v>100000</v>
      </c>
    </row>
    <row r="86" spans="1:9" x14ac:dyDescent="0.2">
      <c r="A86" s="13" t="s">
        <v>73</v>
      </c>
      <c r="B86" t="s">
        <v>362</v>
      </c>
      <c r="C86" s="35">
        <f t="shared" ref="C86:C103" si="2">(100000-I86)/100000</f>
        <v>0</v>
      </c>
      <c r="D86" s="29">
        <v>107.3514692</v>
      </c>
      <c r="E86" s="29">
        <v>139.4368892</v>
      </c>
      <c r="F86" s="29">
        <v>0</v>
      </c>
      <c r="G86" s="29">
        <v>4112.96</v>
      </c>
      <c r="H86" s="44" t="s">
        <v>250</v>
      </c>
      <c r="I86" s="1">
        <v>100000</v>
      </c>
    </row>
    <row r="87" spans="1:9" x14ac:dyDescent="0.2">
      <c r="A87" s="25" t="s">
        <v>10</v>
      </c>
      <c r="B87" s="4" t="s">
        <v>187</v>
      </c>
      <c r="C87" s="39">
        <f t="shared" si="2"/>
        <v>3.5699999999999998E-3</v>
      </c>
      <c r="D87" s="40">
        <v>378.2529179</v>
      </c>
      <c r="E87" s="40">
        <v>453.6319646</v>
      </c>
      <c r="F87" s="40">
        <v>0</v>
      </c>
      <c r="G87" s="40">
        <v>43050</v>
      </c>
      <c r="H87" s="44" t="s">
        <v>250</v>
      </c>
      <c r="I87" s="1">
        <v>99643</v>
      </c>
    </row>
    <row r="88" spans="1:9" x14ac:dyDescent="0.2">
      <c r="A88" s="13" t="s">
        <v>37</v>
      </c>
      <c r="B88" t="s">
        <v>324</v>
      </c>
      <c r="C88" s="35">
        <f t="shared" si="2"/>
        <v>0</v>
      </c>
      <c r="D88" s="29">
        <v>111.6545624</v>
      </c>
      <c r="E88" s="29">
        <v>162.69128480000001</v>
      </c>
      <c r="F88" s="29">
        <v>0</v>
      </c>
      <c r="G88" s="29">
        <v>3287.25</v>
      </c>
      <c r="H88" s="44" t="s">
        <v>250</v>
      </c>
      <c r="I88" s="1">
        <v>100000</v>
      </c>
    </row>
    <row r="89" spans="1:9" x14ac:dyDescent="0.2">
      <c r="A89" s="13" t="s">
        <v>70</v>
      </c>
      <c r="B89" t="s">
        <v>188</v>
      </c>
      <c r="C89" s="35">
        <f t="shared" si="2"/>
        <v>0</v>
      </c>
      <c r="D89" s="29">
        <v>77.267017199999998</v>
      </c>
      <c r="E89" s="29">
        <v>123.98703380000001</v>
      </c>
      <c r="F89" s="29">
        <v>0</v>
      </c>
      <c r="G89" s="29">
        <v>7146.73</v>
      </c>
      <c r="H89" s="44" t="s">
        <v>250</v>
      </c>
      <c r="I89" s="1">
        <v>100000</v>
      </c>
    </row>
    <row r="90" spans="1:9" x14ac:dyDescent="0.2">
      <c r="A90" s="25" t="s">
        <v>501</v>
      </c>
      <c r="B90" s="4" t="s">
        <v>507</v>
      </c>
      <c r="C90" s="39">
        <f t="shared" si="2"/>
        <v>0</v>
      </c>
      <c r="D90" s="40">
        <v>18.193036899999999</v>
      </c>
      <c r="E90" s="40">
        <v>41.421461999999998</v>
      </c>
      <c r="F90" s="40">
        <v>0</v>
      </c>
      <c r="G90" s="40">
        <v>1703.54</v>
      </c>
      <c r="H90" s="44" t="s">
        <v>250</v>
      </c>
      <c r="I90" s="1">
        <v>100000</v>
      </c>
    </row>
    <row r="91" spans="1:9" x14ac:dyDescent="0.2">
      <c r="A91" s="25" t="s">
        <v>502</v>
      </c>
      <c r="B91" s="4" t="s">
        <v>508</v>
      </c>
      <c r="C91" s="39">
        <f t="shared" si="2"/>
        <v>0</v>
      </c>
      <c r="D91" s="40">
        <v>17.9588529</v>
      </c>
      <c r="E91" s="40">
        <v>40.002433400000001</v>
      </c>
      <c r="F91" s="40">
        <v>0</v>
      </c>
      <c r="G91" s="40">
        <v>2011.32</v>
      </c>
      <c r="H91" s="44" t="s">
        <v>250</v>
      </c>
      <c r="I91" s="1">
        <v>100000</v>
      </c>
    </row>
    <row r="92" spans="1:9" x14ac:dyDescent="0.2">
      <c r="A92" s="13" t="s">
        <v>503</v>
      </c>
      <c r="B92" t="s">
        <v>509</v>
      </c>
      <c r="C92" s="35">
        <f t="shared" si="2"/>
        <v>0</v>
      </c>
      <c r="D92" s="29">
        <v>28.467865100000001</v>
      </c>
      <c r="E92" s="29">
        <v>48.962903300000001</v>
      </c>
      <c r="F92" s="29">
        <v>0</v>
      </c>
      <c r="G92" s="29">
        <v>1802.71</v>
      </c>
      <c r="H92" s="44" t="s">
        <v>250</v>
      </c>
      <c r="I92" s="1">
        <v>100000</v>
      </c>
    </row>
    <row r="93" spans="1:9" x14ac:dyDescent="0.2">
      <c r="A93" s="13" t="s">
        <v>504</v>
      </c>
      <c r="B93" t="s">
        <v>510</v>
      </c>
      <c r="C93" s="35">
        <f t="shared" si="2"/>
        <v>0</v>
      </c>
      <c r="D93" s="29">
        <v>22.613131899999999</v>
      </c>
      <c r="E93" s="29">
        <v>41.667277800000001</v>
      </c>
      <c r="F93" s="29">
        <v>0</v>
      </c>
      <c r="G93" s="29">
        <v>1897.2</v>
      </c>
      <c r="H93" s="44" t="s">
        <v>250</v>
      </c>
      <c r="I93" s="1">
        <v>100000</v>
      </c>
    </row>
    <row r="94" spans="1:9" x14ac:dyDescent="0.2">
      <c r="A94" s="25" t="s">
        <v>505</v>
      </c>
      <c r="B94" s="4" t="s">
        <v>511</v>
      </c>
      <c r="C94" s="39">
        <f t="shared" si="2"/>
        <v>0</v>
      </c>
      <c r="D94" s="40">
        <v>24.753319999999999</v>
      </c>
      <c r="E94" s="40">
        <v>34.4148225</v>
      </c>
      <c r="F94" s="40">
        <v>0</v>
      </c>
      <c r="G94" s="40">
        <v>644.33333330000005</v>
      </c>
      <c r="H94" s="44" t="s">
        <v>250</v>
      </c>
      <c r="I94" s="1">
        <v>100000</v>
      </c>
    </row>
    <row r="95" spans="1:9" x14ac:dyDescent="0.2">
      <c r="A95" s="25" t="s">
        <v>506</v>
      </c>
      <c r="B95" s="4" t="s">
        <v>512</v>
      </c>
      <c r="C95" s="39">
        <f t="shared" si="2"/>
        <v>0</v>
      </c>
      <c r="D95" s="40">
        <v>15.63734</v>
      </c>
      <c r="E95" s="40">
        <v>23.4938638</v>
      </c>
      <c r="F95" s="40">
        <v>0</v>
      </c>
      <c r="G95" s="40">
        <v>699</v>
      </c>
      <c r="H95" s="44" t="s">
        <v>250</v>
      </c>
      <c r="I95" s="1">
        <v>100000</v>
      </c>
    </row>
    <row r="96" spans="1:9" x14ac:dyDescent="0.2">
      <c r="A96" s="13" t="s">
        <v>43</v>
      </c>
      <c r="B96" t="s">
        <v>330</v>
      </c>
      <c r="C96" s="35">
        <f t="shared" si="2"/>
        <v>0</v>
      </c>
      <c r="D96" s="29">
        <v>0.41628330000000002</v>
      </c>
      <c r="E96" s="29">
        <v>4.6526265999999996</v>
      </c>
      <c r="F96" s="29">
        <v>0</v>
      </c>
      <c r="G96" s="29">
        <v>309.66666670000001</v>
      </c>
      <c r="H96" s="44" t="s">
        <v>250</v>
      </c>
      <c r="I96" s="1">
        <v>100000</v>
      </c>
    </row>
    <row r="97" spans="1:9" x14ac:dyDescent="0.2">
      <c r="A97" s="13" t="s">
        <v>76</v>
      </c>
      <c r="B97" t="s">
        <v>189</v>
      </c>
      <c r="C97" s="35">
        <f t="shared" si="2"/>
        <v>0</v>
      </c>
      <c r="D97" s="29">
        <v>0.57199999999999995</v>
      </c>
      <c r="E97" s="29">
        <v>6.2142274000000004</v>
      </c>
      <c r="F97" s="29">
        <v>0</v>
      </c>
      <c r="G97" s="29">
        <v>929</v>
      </c>
      <c r="H97" s="44" t="s">
        <v>250</v>
      </c>
      <c r="I97" s="1">
        <v>100000</v>
      </c>
    </row>
    <row r="98" spans="1:9" x14ac:dyDescent="0.2">
      <c r="A98" s="13" t="s">
        <v>42</v>
      </c>
      <c r="B98" t="s">
        <v>331</v>
      </c>
      <c r="C98" s="35">
        <f t="shared" si="2"/>
        <v>0</v>
      </c>
      <c r="D98" s="29">
        <v>66.003498300000004</v>
      </c>
      <c r="E98" s="29">
        <v>91.456884700000003</v>
      </c>
      <c r="F98" s="29">
        <v>0</v>
      </c>
      <c r="G98" s="29">
        <v>1643.33</v>
      </c>
      <c r="H98" s="44" t="s">
        <v>250</v>
      </c>
      <c r="I98" s="1">
        <v>100000</v>
      </c>
    </row>
    <row r="99" spans="1:9" x14ac:dyDescent="0.2">
      <c r="A99" s="13" t="s">
        <v>75</v>
      </c>
      <c r="B99" t="s">
        <v>190</v>
      </c>
      <c r="C99" s="35">
        <f t="shared" si="2"/>
        <v>0</v>
      </c>
      <c r="D99" s="29">
        <v>38.092219999999998</v>
      </c>
      <c r="E99" s="29">
        <v>60.939441299999999</v>
      </c>
      <c r="F99" s="29">
        <v>0</v>
      </c>
      <c r="G99" s="29">
        <v>1679</v>
      </c>
      <c r="H99" s="44" t="s">
        <v>250</v>
      </c>
      <c r="I99" s="1">
        <v>100000</v>
      </c>
    </row>
    <row r="100" spans="1:9" x14ac:dyDescent="0.2">
      <c r="A100" s="25" t="s">
        <v>4</v>
      </c>
      <c r="B100" s="4" t="s">
        <v>302</v>
      </c>
      <c r="C100" s="39">
        <f t="shared" si="2"/>
        <v>3.5699999999999998E-3</v>
      </c>
      <c r="D100" s="40">
        <v>41.072246700000001</v>
      </c>
      <c r="E100" s="40">
        <v>97.296150299999994</v>
      </c>
      <c r="F100" s="40">
        <v>0</v>
      </c>
      <c r="G100" s="40">
        <v>4320.75</v>
      </c>
      <c r="H100" s="44" t="s">
        <v>250</v>
      </c>
      <c r="I100" s="1">
        <v>99643</v>
      </c>
    </row>
    <row r="101" spans="1:9" x14ac:dyDescent="0.2">
      <c r="A101" s="25" t="s">
        <v>13</v>
      </c>
      <c r="B101" s="4" t="s">
        <v>191</v>
      </c>
      <c r="C101" s="39">
        <f t="shared" si="2"/>
        <v>3.5699999999999998E-3</v>
      </c>
      <c r="D101" s="40">
        <v>93.936859600000005</v>
      </c>
      <c r="E101" s="40">
        <v>188.64135769999999</v>
      </c>
      <c r="F101" s="40">
        <v>0</v>
      </c>
      <c r="G101" s="40">
        <v>4292</v>
      </c>
      <c r="H101" s="44" t="s">
        <v>250</v>
      </c>
      <c r="I101" s="1">
        <v>99643</v>
      </c>
    </row>
    <row r="102" spans="1:9" x14ac:dyDescent="0.2">
      <c r="A102" s="24" t="s">
        <v>5</v>
      </c>
      <c r="B102" s="5" t="s">
        <v>303</v>
      </c>
      <c r="C102" s="35">
        <f t="shared" si="2"/>
        <v>3.5699999999999998E-3</v>
      </c>
      <c r="D102" s="41">
        <v>13.559559999999999</v>
      </c>
      <c r="E102" s="41">
        <v>30.500885400000001</v>
      </c>
      <c r="F102" s="41">
        <v>0</v>
      </c>
      <c r="G102" s="41">
        <v>1102.4000000000001</v>
      </c>
      <c r="H102" s="44" t="s">
        <v>250</v>
      </c>
      <c r="I102" s="1">
        <v>99643</v>
      </c>
    </row>
    <row r="103" spans="1:9" x14ac:dyDescent="0.2">
      <c r="A103" s="15" t="s">
        <v>14</v>
      </c>
      <c r="B103" s="5" t="s">
        <v>192</v>
      </c>
      <c r="C103" s="35">
        <f t="shared" si="2"/>
        <v>3.5699999999999998E-3</v>
      </c>
      <c r="D103" s="41">
        <v>31.352410800000001</v>
      </c>
      <c r="E103" s="41">
        <v>62.508090799999998</v>
      </c>
      <c r="F103" s="41">
        <v>0</v>
      </c>
      <c r="G103" s="41">
        <v>2410.14</v>
      </c>
      <c r="H103" s="44" t="s">
        <v>250</v>
      </c>
      <c r="I103" s="1">
        <v>99643</v>
      </c>
    </row>
    <row r="104" spans="1:9" x14ac:dyDescent="0.2">
      <c r="A104" s="25" t="s">
        <v>39</v>
      </c>
      <c r="B104" s="4" t="s">
        <v>326</v>
      </c>
      <c r="C104" s="39">
        <f t="shared" ref="C104:C136" si="3">(100000-I104)/100000</f>
        <v>0</v>
      </c>
      <c r="D104" s="40">
        <v>0.35816170000000003</v>
      </c>
      <c r="E104" s="40">
        <v>4.0656296999999997</v>
      </c>
      <c r="F104" s="40">
        <v>0</v>
      </c>
      <c r="G104" s="40">
        <v>281</v>
      </c>
      <c r="H104" s="44" t="s">
        <v>250</v>
      </c>
      <c r="I104" s="1">
        <v>100000</v>
      </c>
    </row>
    <row r="105" spans="1:9" x14ac:dyDescent="0.2">
      <c r="A105" s="25" t="s">
        <v>72</v>
      </c>
      <c r="B105" s="4" t="s">
        <v>193</v>
      </c>
      <c r="C105" s="39">
        <f t="shared" si="3"/>
        <v>0</v>
      </c>
      <c r="D105" s="40">
        <v>0.49630000000000002</v>
      </c>
      <c r="E105" s="40">
        <v>5.0007896000000001</v>
      </c>
      <c r="F105" s="40">
        <v>0</v>
      </c>
      <c r="G105" s="40">
        <v>350</v>
      </c>
      <c r="H105" s="44" t="s">
        <v>250</v>
      </c>
      <c r="I105" s="1">
        <v>100000</v>
      </c>
    </row>
    <row r="106" spans="1:9" x14ac:dyDescent="0.2">
      <c r="A106" s="25" t="s">
        <v>38</v>
      </c>
      <c r="B106" s="4" t="s">
        <v>327</v>
      </c>
      <c r="C106" s="39">
        <f t="shared" si="3"/>
        <v>0</v>
      </c>
      <c r="D106" s="40">
        <v>88.480284999999995</v>
      </c>
      <c r="E106" s="40">
        <v>103.06610310000001</v>
      </c>
      <c r="F106" s="40">
        <v>0</v>
      </c>
      <c r="G106" s="40">
        <v>2090.67</v>
      </c>
      <c r="H106" s="44" t="s">
        <v>250</v>
      </c>
      <c r="I106" s="1">
        <v>100000</v>
      </c>
    </row>
    <row r="107" spans="1:9" x14ac:dyDescent="0.2">
      <c r="A107" s="25" t="s">
        <v>71</v>
      </c>
      <c r="B107" s="4" t="s">
        <v>194</v>
      </c>
      <c r="C107" s="39">
        <f t="shared" si="3"/>
        <v>0</v>
      </c>
      <c r="D107" s="40">
        <v>47.436149999999998</v>
      </c>
      <c r="E107" s="40">
        <v>63.614858099999999</v>
      </c>
      <c r="F107" s="40">
        <v>0</v>
      </c>
      <c r="G107" s="40">
        <v>1291</v>
      </c>
      <c r="H107" s="44" t="s">
        <v>250</v>
      </c>
      <c r="I107" s="1">
        <v>100000</v>
      </c>
    </row>
    <row r="108" spans="1:9" x14ac:dyDescent="0.2">
      <c r="A108" s="13" t="s">
        <v>25</v>
      </c>
      <c r="B108" t="s">
        <v>313</v>
      </c>
      <c r="C108" s="35">
        <f t="shared" si="3"/>
        <v>0</v>
      </c>
      <c r="D108" s="29">
        <v>0.87054830000000005</v>
      </c>
      <c r="E108" s="29">
        <v>9.0539014000000009</v>
      </c>
      <c r="F108" s="29">
        <v>0</v>
      </c>
      <c r="G108" s="29">
        <v>733.66666669999995</v>
      </c>
      <c r="H108" s="44" t="s">
        <v>250</v>
      </c>
      <c r="I108" s="1">
        <v>100000</v>
      </c>
    </row>
    <row r="109" spans="1:9" x14ac:dyDescent="0.2">
      <c r="A109" s="13" t="s">
        <v>58</v>
      </c>
      <c r="B109" t="s">
        <v>196</v>
      </c>
      <c r="C109" s="35">
        <f t="shared" si="3"/>
        <v>0</v>
      </c>
      <c r="D109" s="29">
        <v>1.1315599999999999</v>
      </c>
      <c r="E109" s="29">
        <v>11.205037600000001</v>
      </c>
      <c r="F109" s="29">
        <v>0</v>
      </c>
      <c r="G109" s="29">
        <v>1352</v>
      </c>
      <c r="H109" s="44" t="s">
        <v>250</v>
      </c>
      <c r="I109" s="1">
        <v>100000</v>
      </c>
    </row>
    <row r="110" spans="1:9" x14ac:dyDescent="0.2">
      <c r="A110" s="13" t="s">
        <v>24</v>
      </c>
      <c r="B110" t="s">
        <v>314</v>
      </c>
      <c r="C110" s="35">
        <f t="shared" si="3"/>
        <v>0</v>
      </c>
      <c r="D110" s="29">
        <v>144.88167670000001</v>
      </c>
      <c r="E110" s="29">
        <v>158.2677108</v>
      </c>
      <c r="F110" s="29">
        <v>0</v>
      </c>
      <c r="G110" s="29">
        <v>2289</v>
      </c>
      <c r="H110" s="44" t="s">
        <v>250</v>
      </c>
      <c r="I110" s="1">
        <v>100000</v>
      </c>
    </row>
    <row r="111" spans="1:9" x14ac:dyDescent="0.2">
      <c r="A111" s="13" t="s">
        <v>57</v>
      </c>
      <c r="B111" t="s">
        <v>197</v>
      </c>
      <c r="C111" s="35">
        <f t="shared" si="3"/>
        <v>0</v>
      </c>
      <c r="D111" s="29">
        <v>74.66207</v>
      </c>
      <c r="E111" s="29">
        <v>103.93667550000001</v>
      </c>
      <c r="F111" s="29">
        <v>0</v>
      </c>
      <c r="G111" s="29">
        <v>2656</v>
      </c>
      <c r="H111" s="44" t="s">
        <v>250</v>
      </c>
      <c r="I111" s="1">
        <v>100000</v>
      </c>
    </row>
    <row r="112" spans="1:9" x14ac:dyDescent="0.2">
      <c r="A112" s="10" t="s">
        <v>27</v>
      </c>
      <c r="B112" s="4" t="s">
        <v>315</v>
      </c>
      <c r="C112" s="39">
        <f t="shared" si="3"/>
        <v>0</v>
      </c>
      <c r="D112" s="40">
        <v>4.759E-2</v>
      </c>
      <c r="E112" s="40">
        <v>2.1274223999999999</v>
      </c>
      <c r="F112" s="40">
        <v>0</v>
      </c>
      <c r="G112" s="40">
        <v>517.33333330000005</v>
      </c>
      <c r="H112" s="44" t="s">
        <v>250</v>
      </c>
      <c r="I112" s="1">
        <v>100000</v>
      </c>
    </row>
    <row r="113" spans="1:9" x14ac:dyDescent="0.2">
      <c r="A113" s="25" t="s">
        <v>60</v>
      </c>
      <c r="B113" s="4" t="s">
        <v>235</v>
      </c>
      <c r="C113" s="39">
        <f t="shared" si="3"/>
        <v>0</v>
      </c>
      <c r="D113" s="40">
        <v>6.2780000000000002E-2</v>
      </c>
      <c r="E113" s="40">
        <v>1.820981</v>
      </c>
      <c r="F113" s="40">
        <v>0</v>
      </c>
      <c r="G113" s="40">
        <v>244</v>
      </c>
      <c r="H113" s="44" t="s">
        <v>250</v>
      </c>
      <c r="I113" s="1">
        <v>100000</v>
      </c>
    </row>
    <row r="114" spans="1:9" x14ac:dyDescent="0.2">
      <c r="A114" s="25" t="s">
        <v>26</v>
      </c>
      <c r="B114" s="4" t="s">
        <v>316</v>
      </c>
      <c r="C114" s="39">
        <f t="shared" si="3"/>
        <v>0</v>
      </c>
      <c r="D114" s="40">
        <v>55.085151699999997</v>
      </c>
      <c r="E114" s="40">
        <v>86.841198199999994</v>
      </c>
      <c r="F114" s="40">
        <v>0</v>
      </c>
      <c r="G114" s="40">
        <v>3369.33</v>
      </c>
      <c r="H114" s="44" t="s">
        <v>250</v>
      </c>
      <c r="I114" s="1">
        <v>100000</v>
      </c>
    </row>
    <row r="115" spans="1:9" x14ac:dyDescent="0.2">
      <c r="A115" s="25" t="s">
        <v>59</v>
      </c>
      <c r="B115" s="4" t="s">
        <v>198</v>
      </c>
      <c r="C115" s="39">
        <f t="shared" si="3"/>
        <v>0</v>
      </c>
      <c r="D115" s="40">
        <v>30.801590000000001</v>
      </c>
      <c r="E115" s="40">
        <v>54.565261100000001</v>
      </c>
      <c r="F115" s="40">
        <v>0</v>
      </c>
      <c r="G115" s="40">
        <v>2109</v>
      </c>
      <c r="H115" s="44" t="s">
        <v>250</v>
      </c>
      <c r="I115" s="1">
        <v>100000</v>
      </c>
    </row>
    <row r="116" spans="1:9" x14ac:dyDescent="0.2">
      <c r="A116" s="10" t="s">
        <v>155</v>
      </c>
      <c r="B116" t="s">
        <v>199</v>
      </c>
      <c r="C116" s="35">
        <f t="shared" si="3"/>
        <v>0.96016999999999997</v>
      </c>
      <c r="D116" s="29">
        <v>215.09063520000001</v>
      </c>
      <c r="E116" s="29">
        <v>213.20119120000001</v>
      </c>
      <c r="F116" s="29">
        <v>0</v>
      </c>
      <c r="G116" s="29">
        <v>966</v>
      </c>
      <c r="H116" s="44" t="s">
        <v>251</v>
      </c>
      <c r="I116" s="1">
        <v>3983</v>
      </c>
    </row>
    <row r="117" spans="1:9" x14ac:dyDescent="0.2">
      <c r="A117" s="25" t="s">
        <v>0</v>
      </c>
      <c r="B117" s="4" t="s">
        <v>294</v>
      </c>
      <c r="C117" s="39">
        <f t="shared" si="3"/>
        <v>3.5699999999999998E-3</v>
      </c>
      <c r="D117" s="40">
        <v>58.719984799999999</v>
      </c>
      <c r="E117" s="40">
        <v>46.291677200000002</v>
      </c>
      <c r="F117" s="40">
        <v>-6.1675000000000004</v>
      </c>
      <c r="G117" s="40">
        <v>3843.26</v>
      </c>
      <c r="H117" s="44" t="s">
        <v>250</v>
      </c>
      <c r="I117" s="1">
        <v>99643</v>
      </c>
    </row>
    <row r="118" spans="1:9" x14ac:dyDescent="0.2">
      <c r="A118" s="25" t="s">
        <v>9</v>
      </c>
      <c r="B118" s="4" t="s">
        <v>200</v>
      </c>
      <c r="C118" s="39">
        <f t="shared" si="3"/>
        <v>3.5699999999999998E-3</v>
      </c>
      <c r="D118" s="40">
        <v>44.624123400000002</v>
      </c>
      <c r="E118" s="40">
        <v>88.135464299999995</v>
      </c>
      <c r="F118" s="40">
        <v>0</v>
      </c>
      <c r="G118" s="40">
        <v>13740.54</v>
      </c>
      <c r="H118" s="44" t="s">
        <v>250</v>
      </c>
      <c r="I118" s="1">
        <v>99643</v>
      </c>
    </row>
    <row r="119" spans="1:9" x14ac:dyDescent="0.2">
      <c r="A119" s="44" t="s">
        <v>92</v>
      </c>
      <c r="B119" t="s">
        <v>347</v>
      </c>
      <c r="C119" s="35">
        <f t="shared" si="3"/>
        <v>0.85777000000000003</v>
      </c>
      <c r="D119" s="29">
        <v>8.5968502000000004</v>
      </c>
      <c r="E119" s="29">
        <v>30.1329384</v>
      </c>
      <c r="F119" s="29">
        <v>0</v>
      </c>
      <c r="G119" s="29">
        <v>2399</v>
      </c>
      <c r="H119" s="44" t="s">
        <v>251</v>
      </c>
      <c r="I119" s="1">
        <v>14223</v>
      </c>
    </row>
    <row r="120" spans="1:9" x14ac:dyDescent="0.2">
      <c r="A120" s="13" t="s">
        <v>93</v>
      </c>
      <c r="B120" t="s">
        <v>346</v>
      </c>
      <c r="C120" s="35">
        <f t="shared" si="3"/>
        <v>0.85777000000000003</v>
      </c>
      <c r="D120" s="29">
        <v>21.136187899999999</v>
      </c>
      <c r="E120" s="29">
        <v>94.318179299999997</v>
      </c>
      <c r="F120" s="29">
        <v>0</v>
      </c>
      <c r="G120" s="29">
        <v>4875</v>
      </c>
      <c r="H120" s="44" t="s">
        <v>251</v>
      </c>
      <c r="I120" s="1">
        <v>14223</v>
      </c>
    </row>
    <row r="121" spans="1:9" x14ac:dyDescent="0.2">
      <c r="A121" s="13" t="s">
        <v>94</v>
      </c>
      <c r="B121" t="s">
        <v>345</v>
      </c>
      <c r="C121" s="35">
        <f t="shared" si="3"/>
        <v>0.85777000000000003</v>
      </c>
      <c r="D121" s="29">
        <v>9.4693763999999998</v>
      </c>
      <c r="E121" s="29">
        <v>44.678573</v>
      </c>
      <c r="F121" s="29">
        <v>-9.67</v>
      </c>
      <c r="G121" s="29">
        <v>3403.45</v>
      </c>
      <c r="H121" s="44" t="s">
        <v>251</v>
      </c>
      <c r="I121" s="1">
        <v>14223</v>
      </c>
    </row>
    <row r="122" spans="1:9" x14ac:dyDescent="0.2">
      <c r="A122" s="13" t="s">
        <v>8</v>
      </c>
      <c r="B122" t="s">
        <v>344</v>
      </c>
      <c r="C122" s="35">
        <f t="shared" si="3"/>
        <v>3.5699999999999998E-3</v>
      </c>
      <c r="D122" s="29">
        <v>1.2864049</v>
      </c>
      <c r="E122" s="29">
        <v>14.711373800000001</v>
      </c>
      <c r="F122" s="29">
        <v>0</v>
      </c>
      <c r="G122" s="29">
        <v>3685.2</v>
      </c>
      <c r="H122" s="44" t="s">
        <v>250</v>
      </c>
      <c r="I122" s="1">
        <v>99643</v>
      </c>
    </row>
    <row r="123" spans="1:9" x14ac:dyDescent="0.2">
      <c r="A123" s="13" t="s">
        <v>17</v>
      </c>
      <c r="B123" t="s">
        <v>306</v>
      </c>
      <c r="C123" s="35">
        <f t="shared" si="3"/>
        <v>3.5699999999999998E-3</v>
      </c>
      <c r="D123" s="29">
        <v>3.5148579</v>
      </c>
      <c r="E123" s="29">
        <v>51.559469700000001</v>
      </c>
      <c r="F123" s="29">
        <v>0</v>
      </c>
      <c r="G123" s="29">
        <v>13622.97</v>
      </c>
      <c r="H123" s="44" t="s">
        <v>250</v>
      </c>
      <c r="I123" s="1">
        <v>99643</v>
      </c>
    </row>
    <row r="124" spans="1:9" x14ac:dyDescent="0.2">
      <c r="A124" s="25" t="s">
        <v>34</v>
      </c>
      <c r="B124" s="4" t="s">
        <v>321</v>
      </c>
      <c r="C124" s="39">
        <f t="shared" si="3"/>
        <v>0</v>
      </c>
      <c r="D124" s="40">
        <v>0.28471999999999997</v>
      </c>
      <c r="E124" s="40">
        <v>1.0921008000000001</v>
      </c>
      <c r="F124" s="40">
        <v>0</v>
      </c>
      <c r="G124" s="40">
        <v>66</v>
      </c>
      <c r="H124" s="44" t="s">
        <v>250</v>
      </c>
      <c r="I124" s="1">
        <v>100000</v>
      </c>
    </row>
    <row r="125" spans="1:9" x14ac:dyDescent="0.2">
      <c r="A125" s="25" t="s">
        <v>67</v>
      </c>
      <c r="B125" s="4" t="s">
        <v>201</v>
      </c>
      <c r="C125" s="39">
        <f t="shared" si="3"/>
        <v>0</v>
      </c>
      <c r="D125" s="40">
        <v>0.50183999999999995</v>
      </c>
      <c r="E125" s="40">
        <v>1.5869599000000001</v>
      </c>
      <c r="F125" s="40">
        <v>0</v>
      </c>
      <c r="G125" s="40">
        <v>95</v>
      </c>
      <c r="H125" s="44" t="s">
        <v>250</v>
      </c>
      <c r="I125" s="1">
        <v>100000</v>
      </c>
    </row>
    <row r="126" spans="1:9" x14ac:dyDescent="0.2">
      <c r="A126" s="13" t="s">
        <v>95</v>
      </c>
      <c r="B126" t="s">
        <v>646</v>
      </c>
      <c r="C126" s="35">
        <f t="shared" si="3"/>
        <v>0</v>
      </c>
      <c r="D126" s="29">
        <v>2877.14</v>
      </c>
      <c r="E126" s="29">
        <v>3790.86</v>
      </c>
      <c r="F126" s="29">
        <v>0</v>
      </c>
      <c r="G126" s="29">
        <v>98874</v>
      </c>
      <c r="H126" s="44" t="s">
        <v>250</v>
      </c>
      <c r="I126" s="1">
        <v>100000</v>
      </c>
    </row>
    <row r="127" spans="1:9" x14ac:dyDescent="0.2">
      <c r="A127" s="13" t="s">
        <v>96</v>
      </c>
      <c r="B127" t="s">
        <v>647</v>
      </c>
      <c r="C127" s="35">
        <f t="shared" si="3"/>
        <v>0</v>
      </c>
      <c r="D127" s="29">
        <v>7648.36</v>
      </c>
      <c r="E127" s="29">
        <v>8666.56</v>
      </c>
      <c r="F127" s="29">
        <v>0</v>
      </c>
      <c r="G127" s="29">
        <v>233419.1</v>
      </c>
      <c r="H127" s="44" t="s">
        <v>250</v>
      </c>
      <c r="I127" s="1">
        <v>100000</v>
      </c>
    </row>
    <row r="128" spans="1:9" x14ac:dyDescent="0.2">
      <c r="A128" s="8" t="s">
        <v>2</v>
      </c>
      <c r="B128" s="4" t="s">
        <v>300</v>
      </c>
      <c r="C128" s="39">
        <f t="shared" si="3"/>
        <v>3.5699999999999998E-3</v>
      </c>
      <c r="D128" s="40">
        <v>46.179135500000001</v>
      </c>
      <c r="E128" s="40">
        <v>23.623489299999999</v>
      </c>
      <c r="F128" s="40">
        <v>-26.914999999999999</v>
      </c>
      <c r="G128" s="40">
        <v>409.99</v>
      </c>
      <c r="H128" s="44" t="s">
        <v>250</v>
      </c>
      <c r="I128" s="1">
        <v>99643</v>
      </c>
    </row>
    <row r="129" spans="1:9" x14ac:dyDescent="0.2">
      <c r="A129" s="25" t="s">
        <v>11</v>
      </c>
      <c r="B129" s="4" t="s">
        <v>202</v>
      </c>
      <c r="C129" s="39">
        <f t="shared" si="3"/>
        <v>3.5699999999999998E-3</v>
      </c>
      <c r="D129" s="40">
        <v>8.4801610000000007</v>
      </c>
      <c r="E129" s="40">
        <v>25.785817699999999</v>
      </c>
      <c r="F129" s="40">
        <v>0</v>
      </c>
      <c r="G129" s="40">
        <v>599.98</v>
      </c>
      <c r="H129" s="44" t="s">
        <v>250</v>
      </c>
      <c r="I129" s="1">
        <v>99643</v>
      </c>
    </row>
    <row r="130" spans="1:9" x14ac:dyDescent="0.2">
      <c r="A130" s="13" t="s">
        <v>97</v>
      </c>
      <c r="B130" t="s">
        <v>203</v>
      </c>
      <c r="C130" s="35">
        <f t="shared" si="3"/>
        <v>0</v>
      </c>
      <c r="D130" s="29">
        <v>1031.92</v>
      </c>
      <c r="E130" s="29">
        <v>852.90751130000001</v>
      </c>
      <c r="F130" s="29">
        <v>3.65</v>
      </c>
      <c r="G130" s="29">
        <v>27321.5</v>
      </c>
      <c r="H130" s="44" t="s">
        <v>250</v>
      </c>
      <c r="I130" s="1">
        <v>100000</v>
      </c>
    </row>
    <row r="131" spans="1:9" x14ac:dyDescent="0.2">
      <c r="A131" s="25" t="s">
        <v>23</v>
      </c>
      <c r="B131" s="4" t="s">
        <v>311</v>
      </c>
      <c r="C131" s="39">
        <f t="shared" si="3"/>
        <v>0</v>
      </c>
      <c r="D131" s="40">
        <v>2.981E-2</v>
      </c>
      <c r="E131" s="40">
        <v>0.49697019999999997</v>
      </c>
      <c r="F131" s="40">
        <v>0</v>
      </c>
      <c r="G131" s="40">
        <v>81.666666699999993</v>
      </c>
      <c r="H131" s="44" t="s">
        <v>251</v>
      </c>
      <c r="I131" s="1">
        <v>100000</v>
      </c>
    </row>
    <row r="132" spans="1:9" x14ac:dyDescent="0.2">
      <c r="A132" s="25" t="s">
        <v>56</v>
      </c>
      <c r="B132" s="4" t="s">
        <v>241</v>
      </c>
      <c r="C132" s="39">
        <f t="shared" si="3"/>
        <v>0</v>
      </c>
      <c r="D132" s="40">
        <v>6.275E-2</v>
      </c>
      <c r="E132" s="40">
        <v>1.0451140000000001</v>
      </c>
      <c r="F132" s="40">
        <v>0</v>
      </c>
      <c r="G132" s="40">
        <v>223</v>
      </c>
      <c r="H132" s="44" t="s">
        <v>251</v>
      </c>
      <c r="I132" s="1">
        <v>100000</v>
      </c>
    </row>
    <row r="133" spans="1:9" x14ac:dyDescent="0.2">
      <c r="A133" s="25" t="s">
        <v>22</v>
      </c>
      <c r="B133" s="4" t="s">
        <v>312</v>
      </c>
      <c r="C133" s="39">
        <f t="shared" si="3"/>
        <v>0</v>
      </c>
      <c r="D133" s="40">
        <v>27.784904999999998</v>
      </c>
      <c r="E133" s="40">
        <v>38.358733800000003</v>
      </c>
      <c r="F133" s="40">
        <v>0</v>
      </c>
      <c r="G133" s="40">
        <v>848.66666669999995</v>
      </c>
      <c r="H133" s="44" t="s">
        <v>251</v>
      </c>
      <c r="I133" s="1">
        <v>100000</v>
      </c>
    </row>
    <row r="134" spans="1:9" x14ac:dyDescent="0.2">
      <c r="A134" s="25" t="s">
        <v>55</v>
      </c>
      <c r="B134" s="4" t="s">
        <v>204</v>
      </c>
      <c r="C134" s="39">
        <f t="shared" si="3"/>
        <v>0</v>
      </c>
      <c r="D134" s="40">
        <v>20.860880000000002</v>
      </c>
      <c r="E134" s="40">
        <v>34.6362758</v>
      </c>
      <c r="F134" s="40">
        <v>0</v>
      </c>
      <c r="G134" s="40">
        <v>1395</v>
      </c>
      <c r="H134" s="44" t="s">
        <v>251</v>
      </c>
      <c r="I134" s="1">
        <v>100000</v>
      </c>
    </row>
    <row r="135" spans="1:9" x14ac:dyDescent="0.2">
      <c r="A135" s="13" t="s">
        <v>6</v>
      </c>
      <c r="B135" t="s">
        <v>304</v>
      </c>
      <c r="C135" s="35">
        <f t="shared" si="3"/>
        <v>3.5699999999999998E-3</v>
      </c>
      <c r="D135" s="29">
        <v>13.2950619</v>
      </c>
      <c r="E135" s="29">
        <v>30.0560893</v>
      </c>
      <c r="F135" s="29">
        <v>0</v>
      </c>
      <c r="G135" s="29">
        <v>896.08749999999998</v>
      </c>
      <c r="H135" s="44" t="s">
        <v>250</v>
      </c>
      <c r="I135" s="1">
        <v>99643</v>
      </c>
    </row>
    <row r="136" spans="1:9" x14ac:dyDescent="0.2">
      <c r="A136" s="13" t="s">
        <v>15</v>
      </c>
      <c r="B136" t="s">
        <v>365</v>
      </c>
      <c r="C136" s="35">
        <f t="shared" si="3"/>
        <v>3.5699999999999998E-3</v>
      </c>
      <c r="D136" s="29">
        <v>30.840928000000002</v>
      </c>
      <c r="E136" s="29">
        <v>61.764679299999997</v>
      </c>
      <c r="F136" s="29">
        <v>0</v>
      </c>
      <c r="G136" s="29">
        <v>2409.75</v>
      </c>
      <c r="H136" s="44" t="s">
        <v>250</v>
      </c>
      <c r="I136" s="1">
        <v>99643</v>
      </c>
    </row>
    <row r="137" spans="1:9" x14ac:dyDescent="0.2">
      <c r="A137" s="3"/>
      <c r="C137" s="32"/>
      <c r="D137" s="1"/>
      <c r="E137" s="1"/>
    </row>
    <row r="138" spans="1:9" x14ac:dyDescent="0.2">
      <c r="A138" s="3"/>
      <c r="C138" s="32"/>
      <c r="D138" s="1"/>
      <c r="E138" s="1"/>
    </row>
    <row r="139" spans="1:9" ht="15" x14ac:dyDescent="0.2">
      <c r="A139" s="49" t="s">
        <v>493</v>
      </c>
      <c r="B139" s="49"/>
      <c r="C139" s="49"/>
      <c r="D139" s="49"/>
      <c r="E139" s="49"/>
      <c r="F139" s="49"/>
      <c r="G139" s="49"/>
    </row>
    <row r="141" spans="1:9" x14ac:dyDescent="0.2">
      <c r="A141" s="15" t="s">
        <v>99</v>
      </c>
      <c r="B141" t="s">
        <v>495</v>
      </c>
    </row>
    <row r="142" spans="1:9" x14ac:dyDescent="0.2">
      <c r="A142" s="22" t="s">
        <v>355</v>
      </c>
    </row>
    <row r="144" spans="1:9" x14ac:dyDescent="0.2">
      <c r="A144" s="2" t="s">
        <v>47</v>
      </c>
      <c r="B144" s="21" t="s">
        <v>352</v>
      </c>
    </row>
    <row r="145" spans="1:5" x14ac:dyDescent="0.2">
      <c r="A145" s="10" t="s">
        <v>355</v>
      </c>
      <c r="B145" s="21" t="s">
        <v>357</v>
      </c>
      <c r="C145" s="32"/>
      <c r="D145" s="1"/>
      <c r="E145" s="1"/>
    </row>
    <row r="146" spans="1:5" x14ac:dyDescent="0.2">
      <c r="A146" s="1"/>
      <c r="B146" s="21" t="s">
        <v>353</v>
      </c>
      <c r="C146" s="32"/>
      <c r="D146" s="1"/>
      <c r="E146" s="1"/>
    </row>
    <row r="147" spans="1:5" x14ac:dyDescent="0.2">
      <c r="A147" s="1"/>
      <c r="B147" s="21"/>
      <c r="C147" s="32"/>
      <c r="D147" s="1"/>
      <c r="E147" s="1"/>
    </row>
    <row r="148" spans="1:5" x14ac:dyDescent="0.2">
      <c r="A148" s="15" t="s">
        <v>31</v>
      </c>
      <c r="B148" s="21" t="s">
        <v>496</v>
      </c>
      <c r="C148" s="32"/>
      <c r="D148" s="1"/>
      <c r="E148" s="1"/>
    </row>
    <row r="149" spans="1:5" x14ac:dyDescent="0.2">
      <c r="A149" s="10" t="s">
        <v>355</v>
      </c>
      <c r="B149" s="21" t="s">
        <v>643</v>
      </c>
      <c r="C149" s="32"/>
      <c r="D149" s="1"/>
      <c r="E149" s="1"/>
    </row>
    <row r="150" spans="1:5" x14ac:dyDescent="0.2">
      <c r="A150" s="1"/>
      <c r="B150" s="21"/>
      <c r="C150" s="32"/>
      <c r="D150" s="1"/>
      <c r="E150" s="1"/>
    </row>
    <row r="151" spans="1:5" x14ac:dyDescent="0.2">
      <c r="A151" s="1" t="s">
        <v>48</v>
      </c>
      <c r="B151" s="21" t="s">
        <v>354</v>
      </c>
      <c r="C151" s="32"/>
      <c r="D151" s="1"/>
      <c r="E151" s="1"/>
    </row>
    <row r="152" spans="1:5" x14ac:dyDescent="0.2">
      <c r="A152" s="10" t="s">
        <v>355</v>
      </c>
      <c r="B152" s="21" t="s">
        <v>358</v>
      </c>
      <c r="C152" s="32"/>
      <c r="D152" s="1"/>
      <c r="E152" s="1"/>
    </row>
    <row r="153" spans="1:5" s="1" customFormat="1" x14ac:dyDescent="0.2">
      <c r="B153" s="21" t="s">
        <v>356</v>
      </c>
      <c r="C153" s="32"/>
    </row>
    <row r="154" spans="1:5" s="1" customFormat="1" x14ac:dyDescent="0.2">
      <c r="B154" s="21"/>
      <c r="C154" s="32"/>
    </row>
    <row r="155" spans="1:5" s="1" customFormat="1" x14ac:dyDescent="0.2">
      <c r="A155" s="1" t="s">
        <v>30</v>
      </c>
      <c r="B155" s="21" t="s">
        <v>604</v>
      </c>
      <c r="C155" s="32"/>
    </row>
    <row r="156" spans="1:5" x14ac:dyDescent="0.2">
      <c r="A156" s="10" t="s">
        <v>355</v>
      </c>
    </row>
    <row r="157" spans="1:5" x14ac:dyDescent="0.2">
      <c r="A157" s="1"/>
      <c r="B157" s="21"/>
    </row>
    <row r="158" spans="1:5" x14ac:dyDescent="0.2">
      <c r="A158" s="1" t="s">
        <v>7</v>
      </c>
      <c r="B158" s="21" t="s">
        <v>369</v>
      </c>
    </row>
    <row r="159" spans="1:5" x14ac:dyDescent="0.2">
      <c r="A159" s="10" t="s">
        <v>355</v>
      </c>
      <c r="B159" s="21"/>
    </row>
    <row r="160" spans="1:5" x14ac:dyDescent="0.2">
      <c r="A160" s="1"/>
      <c r="B160" s="21"/>
    </row>
    <row r="161" spans="1:2" x14ac:dyDescent="0.2">
      <c r="A161" s="1" t="s">
        <v>46</v>
      </c>
      <c r="B161" s="21" t="s">
        <v>359</v>
      </c>
    </row>
    <row r="162" spans="1:2" x14ac:dyDescent="0.2">
      <c r="A162" s="10" t="s">
        <v>355</v>
      </c>
      <c r="B162" s="21" t="s">
        <v>360</v>
      </c>
    </row>
    <row r="163" spans="1:2" x14ac:dyDescent="0.2">
      <c r="A163" s="1"/>
      <c r="B163" s="21" t="s">
        <v>361</v>
      </c>
    </row>
    <row r="164" spans="1:2" x14ac:dyDescent="0.2">
      <c r="A164" s="1"/>
      <c r="B164" s="21"/>
    </row>
    <row r="165" spans="1:2" x14ac:dyDescent="0.2">
      <c r="A165" s="1" t="s">
        <v>499</v>
      </c>
      <c r="B165" s="21" t="s">
        <v>605</v>
      </c>
    </row>
    <row r="166" spans="1:2" x14ac:dyDescent="0.2">
      <c r="A166" s="10" t="s">
        <v>355</v>
      </c>
      <c r="B166" s="21"/>
    </row>
    <row r="167" spans="1:2" x14ac:dyDescent="0.2">
      <c r="A167" s="1"/>
      <c r="B167" s="21"/>
    </row>
    <row r="168" spans="1:2" x14ac:dyDescent="0.2">
      <c r="A168" s="1" t="s">
        <v>5</v>
      </c>
      <c r="B168" s="21" t="s">
        <v>367</v>
      </c>
    </row>
    <row r="169" spans="1:2" x14ac:dyDescent="0.2">
      <c r="A169" s="10" t="s">
        <v>355</v>
      </c>
      <c r="B169" s="21" t="s">
        <v>366</v>
      </c>
    </row>
    <row r="170" spans="1:2" x14ac:dyDescent="0.2">
      <c r="A170" s="1"/>
      <c r="B170" s="21" t="s">
        <v>368</v>
      </c>
    </row>
    <row r="171" spans="1:2" x14ac:dyDescent="0.2">
      <c r="A171" s="1"/>
      <c r="B171" s="21"/>
    </row>
    <row r="172" spans="1:2" hidden="1" x14ac:dyDescent="0.2">
      <c r="A172" s="13"/>
      <c r="B172" s="21"/>
    </row>
    <row r="173" spans="1:2" hidden="1" x14ac:dyDescent="0.2">
      <c r="A173" s="10"/>
    </row>
    <row r="174" spans="1:2" hidden="1" x14ac:dyDescent="0.2"/>
    <row r="175" spans="1:2" hidden="1" x14ac:dyDescent="0.2">
      <c r="A175" s="13"/>
    </row>
    <row r="176" spans="1:2" hidden="1" x14ac:dyDescent="0.2">
      <c r="A176" s="10"/>
    </row>
    <row r="177" spans="1:2" hidden="1" x14ac:dyDescent="0.2"/>
    <row r="178" spans="1:2" hidden="1" x14ac:dyDescent="0.2">
      <c r="A178" s="13"/>
    </row>
    <row r="179" spans="1:2" hidden="1" x14ac:dyDescent="0.2">
      <c r="A179" s="10"/>
    </row>
    <row r="180" spans="1:2" hidden="1" x14ac:dyDescent="0.2"/>
    <row r="181" spans="1:2" hidden="1" x14ac:dyDescent="0.2">
      <c r="A181" s="13"/>
    </row>
    <row r="182" spans="1:2" hidden="1" x14ac:dyDescent="0.2">
      <c r="A182" s="10"/>
    </row>
    <row r="183" spans="1:2" hidden="1" x14ac:dyDescent="0.2"/>
    <row r="184" spans="1:2" x14ac:dyDescent="0.2">
      <c r="A184" s="1" t="s">
        <v>27</v>
      </c>
      <c r="B184" s="21" t="s">
        <v>363</v>
      </c>
    </row>
    <row r="185" spans="1:2" x14ac:dyDescent="0.2">
      <c r="A185" s="10" t="s">
        <v>355</v>
      </c>
      <c r="B185" s="21"/>
    </row>
    <row r="186" spans="1:2" x14ac:dyDescent="0.2">
      <c r="A186" s="1"/>
      <c r="B186" s="21"/>
    </row>
    <row r="187" spans="1:2" x14ac:dyDescent="0.2">
      <c r="A187" s="13" t="s">
        <v>155</v>
      </c>
      <c r="B187" t="s">
        <v>513</v>
      </c>
    </row>
    <row r="188" spans="1:2" x14ac:dyDescent="0.2">
      <c r="A188" s="10" t="s">
        <v>355</v>
      </c>
      <c r="B188" t="s">
        <v>514</v>
      </c>
    </row>
    <row r="190" spans="1:2" x14ac:dyDescent="0.2">
      <c r="A190" s="1" t="s">
        <v>2</v>
      </c>
      <c r="B190" s="21" t="s">
        <v>364</v>
      </c>
    </row>
    <row r="191" spans="1:2" x14ac:dyDescent="0.2">
      <c r="A191" s="10" t="s">
        <v>355</v>
      </c>
      <c r="B191" s="21"/>
    </row>
    <row r="193" spans="1:2" x14ac:dyDescent="0.2">
      <c r="A193" s="15" t="s">
        <v>45</v>
      </c>
      <c r="B193" t="s">
        <v>644</v>
      </c>
    </row>
    <row r="194" spans="1:2" x14ac:dyDescent="0.2">
      <c r="A194" s="10" t="s">
        <v>355</v>
      </c>
      <c r="B194" t="s">
        <v>645</v>
      </c>
    </row>
  </sheetData>
  <autoFilter ref="A21:H136" xr:uid="{00000000-0001-0000-0000-000000000000}"/>
  <mergeCells count="4">
    <mergeCell ref="A3:G3"/>
    <mergeCell ref="A1:G1"/>
    <mergeCell ref="A139:G139"/>
    <mergeCell ref="A5:G7"/>
  </mergeCells>
  <phoneticPr fontId="0" type="noConversion"/>
  <hyperlinks>
    <hyperlink ref="A25" location="ADJMOU" display="ADJMOU" xr:uid="{00000000-0004-0000-0000-000000000000}"/>
    <hyperlink ref="A54" location="Customer_Care_Calls" display="CUSTCARE_MEAN" xr:uid="{00000000-0004-0000-0000-000001000000}"/>
    <hyperlink ref="A145" location="'Continuous Variables'!A22" display="Return" xr:uid="{00000000-0004-0000-0000-000002000000}"/>
    <hyperlink ref="A152" location="'Continuous Variables'!A46" display="Return" xr:uid="{00000000-0004-0000-0000-000003000000}"/>
    <hyperlink ref="A62" location="DROP_BLK_MEAN" display="DROP_BLK_MEAN" xr:uid="{00000000-0004-0000-0000-000004000000}"/>
    <hyperlink ref="A162" location="'Continuous Variables'!A60" display="Return" xr:uid="{00000000-0004-0000-0000-000005000000}"/>
    <hyperlink ref="A56" location="Customer_Care_Calls" display="CUSTCARE_MEAN" xr:uid="{00000000-0004-0000-0000-000006000000}"/>
    <hyperlink ref="A156" location="'Continuous Variables'!A56" display="Return" xr:uid="{00000000-0004-0000-0000-000007000000}"/>
    <hyperlink ref="A60" location="DROP_BLK_MEAN" display="DROP_BLK_MEAN" xr:uid="{00000000-0004-0000-0000-000008000000}"/>
    <hyperlink ref="A61" location="'Interval Variables'!G50" display="DATOVR_RANGE" xr:uid="{00000000-0004-0000-0000-000009000000}"/>
    <hyperlink ref="A166" location="'Continuous Variables'!A71" display="Return" xr:uid="{00000000-0004-0000-0000-00000A000000}"/>
    <hyperlink ref="A185" location="'Continuous Variables'!A110" display="Return" xr:uid="{00000000-0004-0000-0000-00000B000000}"/>
    <hyperlink ref="A128" location="TOTMRC_MEAN" display="TOTMRC_MEAN" xr:uid="{00000000-0004-0000-0000-00000C000000}"/>
    <hyperlink ref="A191" location="'Continuous Variables'!A124" display="Return" xr:uid="{00000000-0004-0000-0000-00000D000000}"/>
    <hyperlink ref="A102" location="PCT_DA_MEAN" display="PCT_DA_MEAN" xr:uid="{00000000-0004-0000-0000-00000E000000}"/>
    <hyperlink ref="A169" location="'Continuous Variables'!A71" display="Return" xr:uid="{00000000-0004-0000-0000-00000F000000}"/>
    <hyperlink ref="A22" location="ADJMOU" display="ADJMOU" xr:uid="{00000000-0004-0000-0000-000010000000}"/>
    <hyperlink ref="A142" location="'Continuous Variables'!A22" display="Return" xr:uid="{00000000-0004-0000-0000-000011000000}"/>
    <hyperlink ref="A149" location="'Continuous Variables'!A46" display="Return" xr:uid="{00000000-0004-0000-0000-000012000000}"/>
    <hyperlink ref="A46" location="CCRNDMOU_MEAN" display="CCRNDMOU_MEAN" xr:uid="{00000000-0004-0000-0000-000013000000}"/>
    <hyperlink ref="A159" location="'Continuous Variables'!A56" display="Return" xr:uid="{00000000-0004-0000-0000-000014000000}"/>
    <hyperlink ref="A71" location="DROP_BLK_MEAN" display="DROP_BLK_MEAN" xr:uid="{00000000-0004-0000-0000-000015000000}"/>
    <hyperlink ref="A188" location="'Continuous Variables'!A120" display="Return" xr:uid="{00000000-0004-0000-0000-000016000000}"/>
    <hyperlink ref="A116" location="RETDAYS" display="RETDAYS" xr:uid="{00000000-0004-0000-0000-000017000000}"/>
    <hyperlink ref="A112" location="RECV_SMS_MEAN" display="RECV_SMS_MEAN" xr:uid="{00000000-0004-0000-0000-000018000000}"/>
    <hyperlink ref="A194" location="'Continuous Variables'!A136" display="Return" xr:uid="{00000000-0004-0000-0000-000019000000}"/>
    <hyperlink ref="A79" location="'Continuous Variables'!A201" display="MOU_OPKD_MEAN" xr:uid="{00000000-0004-0000-0000-00001A000000}"/>
    <hyperlink ref="A34" location="ATTEMPT_MEAN" display="ATTEMPT_MEAN" xr:uid="{00000000-0004-0000-0000-00001B000000}"/>
    <hyperlink ref="A63" location="DATOVR_MEAN" display="DATOVR_MEAN" xr:uid="{00000000-0004-0000-0000-00001C000000}"/>
    <hyperlink ref="A154" location="'Continuous Variables'!A56" display="Return" xr:uid="{00000000-0004-0000-0000-00001D000000}"/>
    <hyperlink ref="A161" location="'Continuous Variables'!A54" display="Return" xr:uid="{00000000-0004-0000-0000-00001E000000}"/>
    <hyperlink ref="A171" location="'Continuous Variables'!A104" display="Return" xr:uid="{00000000-0004-0000-0000-00001F000000}"/>
    <hyperlink ref="A65" location="DROP_BLK_MEAN" display="DROP_BLK_MEAN" xr:uid="{00000000-0004-0000-0000-000020000000}"/>
    <hyperlink ref="A165" location="'Continuous Variables'!A62" display="Return" xr:uid="{00000000-0004-0000-0000-000021000000}"/>
    <hyperlink ref="A69" location="IWYLIS_VCE_MEAN" display="IWYLIS_VCE_MEAN" xr:uid="{00000000-0004-0000-0000-000022000000}"/>
    <hyperlink ref="A70" location="'Interval Variables'!G50" display="DATOVR_RANGE" xr:uid="{00000000-0004-0000-0000-000023000000}"/>
    <hyperlink ref="A200" location="'Continuous Variables'!A136" display="Return" xr:uid="{00000000-0004-0000-0000-000025000000}"/>
    <hyperlink ref="A31" location="ADJMOU" display="ADJMOU" xr:uid="{00000000-0004-0000-0000-000026000000}"/>
    <hyperlink ref="A151" location="'Continuous Variables'!A22" display="Return" xr:uid="{00000000-0004-0000-0000-000027000000}"/>
    <hyperlink ref="A158" location="'Continuous Variables'!A46" display="Return" xr:uid="{00000000-0004-0000-0000-000028000000}"/>
    <hyperlink ref="A55" location="CCRNDMOU_MEAN" display="CCRNDMOU_MEAN" xr:uid="{00000000-0004-0000-0000-000029000000}"/>
    <hyperlink ref="A168" location="'Continuous Variables'!A60" display="Return" xr:uid="{00000000-0004-0000-0000-00002A000000}"/>
    <hyperlink ref="A80" location="IWYLIS_VCE_MEAN" display="IWYLIS_VCE_MEAN" xr:uid="{00000000-0004-0000-0000-00002B000000}"/>
    <hyperlink ref="A197" location="'Continuous Variables'!A124" display="Return" xr:uid="{00000000-0004-0000-0000-00002C000000}"/>
    <hyperlink ref="A125" location="RETDAYS" display="RETDAYS" xr:uid="{00000000-0004-0000-0000-00002D000000}"/>
    <hyperlink ref="A105" location="PCT_RM_MEAN" display="PCT_RM_MEAN" xr:uid="{00000000-0004-0000-0000-00002E000000}"/>
    <hyperlink ref="A107" location="PCT_MOU_MEAN" display="PCT_MOU_MEAN" xr:uid="{00000000-0004-0000-0000-00002F000000}"/>
    <hyperlink ref="A109" location="PCT_REV_MEAN" display="PCT_REV_MEAN" xr:uid="{00000000-0004-0000-0000-000030000000}"/>
    <hyperlink ref="A111" location="PCT_RM_MEAN" display="PCT_RM_MEAN" xr:uid="{00000000-0004-0000-0000-000031000000}"/>
    <hyperlink ref="A121" location="RECV_SMS_MEAN" display="RECV_SMS_MEAN" xr:uid="{00000000-0004-0000-0000-000032000000}"/>
    <hyperlink ref="A23" location="ATTEMPT_MEAN" display="ATTEMPT_MEAN" xr:uid="{00000000-0004-0000-0000-000033000000}"/>
    <hyperlink ref="A52" location="COMPLETE_MEAN" display="COMPLETE_MEAN" xr:uid="{00000000-0004-0000-0000-000034000000}"/>
    <hyperlink ref="A143" location="'Continuous Variables'!A25" display="Return" xr:uid="{00000000-0004-0000-0000-000035000000}"/>
    <hyperlink ref="A150" location="'Continuous Variables'!A54" display="Return" xr:uid="{00000000-0004-0000-0000-000036000000}"/>
    <hyperlink ref="A160" location="'Continuous Variables'!A62" display="Return" xr:uid="{00000000-0004-0000-0000-000037000000}"/>
    <hyperlink ref="A58" location="DATOVR_MEAN" display="DATOVR_MEAN" xr:uid="{00000000-0004-0000-0000-000038000000}"/>
    <hyperlink ref="A59" location="Customer_Care_Calls" display="CUSTCARE_MEAN" xr:uid="{00000000-0004-0000-0000-000039000000}"/>
    <hyperlink ref="A164" location="'Continuous Variables'!A71" display="Return" xr:uid="{00000000-0004-0000-0000-00003A000000}"/>
    <hyperlink ref="A126" location="TOTMRC_MEAN" display="TOTMRC_MEAN" xr:uid="{00000000-0004-0000-0000-00003B000000}"/>
    <hyperlink ref="A189" location="'Continuous Variables'!A136" display="Return" xr:uid="{00000000-0004-0000-0000-00003C000000}"/>
    <hyperlink ref="A100" location="OVRREV_MEAN" display="OVRREV_MEAN" xr:uid="{00000000-0004-0000-0000-00003D000000}"/>
    <hyperlink ref="A167" location="'Continuous Variables'!A102" display="Return" xr:uid="{00000000-0004-0000-0000-00003E000000}"/>
    <hyperlink ref="A20" location="ADJMOU" display="ADJMOU" xr:uid="{00000000-0004-0000-0000-00003F000000}"/>
    <hyperlink ref="A140" location="'Continuous Variables'!A22" display="Return" xr:uid="{00000000-0004-0000-0000-000040000000}"/>
    <hyperlink ref="A147" location="'Continuous Variables'!A46" display="Return" xr:uid="{00000000-0004-0000-0000-000041000000}"/>
    <hyperlink ref="A44" location="CCRNDMOU_MEAN" display="CCRNDMOU_MEAN" xr:uid="{00000000-0004-0000-0000-000042000000}"/>
    <hyperlink ref="A157" location="'Continuous Variables'!A60" display="Return" xr:uid="{00000000-0004-0000-0000-000043000000}"/>
    <hyperlink ref="A186" location="'Continuous Variables'!A124" display="Return" xr:uid="{00000000-0004-0000-0000-000044000000}"/>
    <hyperlink ref="A114" location="RETDAYS" display="RETDAYS" xr:uid="{00000000-0004-0000-0000-000045000000}"/>
    <hyperlink ref="A110" location="RECV_SMS_MEAN" display="RECV_SMS_MEAN" xr:uid="{00000000-0004-0000-0000-000046000000}"/>
    <hyperlink ref="A28" location="ATTEMPT_MEAN" display="ATTEMPT_MEAN" xr:uid="{00000000-0004-0000-0000-000047000000}"/>
    <hyperlink ref="A57" location="COMPLETE_MEAN" display="COMPLETE_MEAN" xr:uid="{00000000-0004-0000-0000-000048000000}"/>
    <hyperlink ref="A148" location="'Continuous Variables'!A25" display="Return" xr:uid="{00000000-0004-0000-0000-000049000000}"/>
    <hyperlink ref="A155" location="'Continuous Variables'!A54" display="Return" xr:uid="{00000000-0004-0000-0000-00004A000000}"/>
    <hyperlink ref="A64" location="'Interval Variables'!G50" display="DATOVR_RANGE" xr:uid="{00000000-0004-0000-0000-00004B000000}"/>
    <hyperlink ref="A131" location="TOTMRC_MEAN" display="TOTMRC_MEAN" xr:uid="{00000000-0004-0000-0000-00004C000000}"/>
    <hyperlink ref="A49" location="CCRNDMOU_MEAN" display="CCRNDMOU_MEAN" xr:uid="{00000000-0004-0000-0000-00004D000000}"/>
    <hyperlink ref="A74" location="IWYLIS_VCE_MEAN" display="IWYLIS_VCE_MEAN" xr:uid="{00000000-0004-0000-0000-00004E000000}"/>
    <hyperlink ref="A119" location="RETDAYS" display="RETDAYS" xr:uid="{00000000-0004-0000-0000-00004F000000}"/>
    <hyperlink ref="A115" location="RECV_SMS_MEAN" display="RECV_SMS_MEAN" xr:uid="{00000000-0004-0000-0000-000050000000}"/>
    <hyperlink ref="A137" location="TOTMRC_MEAN" display="TOTMRC_MEAN" xr:uid="{00000000-0004-0000-0000-000024000000}"/>
  </hyperlinks>
  <printOptions horizontalCentered="1" verticalCentered="1"/>
  <pageMargins left="0.25" right="0.25" top="0.5" bottom="0.25" header="0.5" footer="0.5"/>
  <pageSetup scale="54" fitToHeight="2"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578"/>
  <sheetViews>
    <sheetView topLeftCell="A460" workbookViewId="0">
      <selection activeCell="A548" activeCellId="34" sqref="A13 A27 A36 A40 A44 A65 A69 A88 A93 A150 A185 A191 A209 A220 A239 A243 A263 A272 A278 A291 A297 A301 A305 A309 A313 A358 A366 A392 A397 A444 A477 A514 A518 A543 A548"/>
    </sheetView>
  </sheetViews>
  <sheetFormatPr defaultColWidth="9.140625" defaultRowHeight="12.75" outlineLevelRow="1" x14ac:dyDescent="0.2"/>
  <cols>
    <col min="1" max="1" width="25.42578125" style="7" customWidth="1" collapsed="1"/>
    <col min="2" max="2" width="65.85546875" style="7" customWidth="1"/>
    <col min="3" max="3" width="23.28515625" style="19" customWidth="1"/>
    <col min="4" max="4" width="23.28515625" style="7" customWidth="1"/>
    <col min="5" max="5" width="23.28515625" style="13" customWidth="1"/>
    <col min="6" max="6" width="23.28515625" style="31" customWidth="1"/>
    <col min="7" max="7" width="9.140625" style="7"/>
    <col min="8" max="8" width="9.140625" style="13" hidden="1" customWidth="1"/>
    <col min="9" max="16384" width="9.140625" style="7"/>
  </cols>
  <sheetData>
    <row r="1" spans="1:8" ht="29.25" thickTop="1" thickBot="1" x14ac:dyDescent="0.45">
      <c r="A1" s="50" t="s">
        <v>479</v>
      </c>
      <c r="B1" s="51"/>
      <c r="C1" s="51"/>
      <c r="D1" s="51"/>
      <c r="E1" s="51"/>
      <c r="F1" s="51"/>
    </row>
    <row r="2" spans="1:8" s="13" customFormat="1" ht="27.75" customHeight="1" thickTop="1" x14ac:dyDescent="0.2">
      <c r="C2" s="14"/>
      <c r="F2" s="31"/>
    </row>
    <row r="3" spans="1:8" s="13" customFormat="1" ht="15" x14ac:dyDescent="0.2">
      <c r="A3" s="49" t="s">
        <v>370</v>
      </c>
      <c r="B3" s="49"/>
      <c r="C3" s="49"/>
      <c r="D3" s="49"/>
      <c r="E3" s="49"/>
      <c r="F3" s="49"/>
    </row>
    <row r="4" spans="1:8" s="13" customFormat="1" x14ac:dyDescent="0.2">
      <c r="B4" s="7"/>
      <c r="C4" s="14"/>
      <c r="F4" s="31"/>
    </row>
    <row r="5" spans="1:8" s="13" customFormat="1" x14ac:dyDescent="0.2">
      <c r="A5" s="9" t="s">
        <v>654</v>
      </c>
      <c r="B5" s="7"/>
      <c r="C5" s="14"/>
      <c r="F5" s="31"/>
    </row>
    <row r="6" spans="1:8" s="13" customFormat="1" ht="6.75" customHeight="1" x14ac:dyDescent="0.2">
      <c r="A6" s="9"/>
      <c r="B6" s="7"/>
      <c r="C6" s="14"/>
      <c r="F6" s="31"/>
    </row>
    <row r="7" spans="1:8" s="13" customFormat="1" x14ac:dyDescent="0.2">
      <c r="A7" s="7" t="s">
        <v>663</v>
      </c>
      <c r="B7" s="7"/>
      <c r="C7" s="14"/>
      <c r="F7" s="31"/>
    </row>
    <row r="8" spans="1:8" s="13" customFormat="1" ht="6.75" customHeight="1" x14ac:dyDescent="0.2">
      <c r="A8" s="7"/>
      <c r="B8" s="7"/>
      <c r="C8" s="14"/>
      <c r="F8" s="31"/>
    </row>
    <row r="9" spans="1:8" s="13" customFormat="1" x14ac:dyDescent="0.2">
      <c r="A9" s="9" t="s">
        <v>515</v>
      </c>
      <c r="B9" s="7"/>
      <c r="C9" s="14"/>
      <c r="F9" s="31"/>
    </row>
    <row r="10" spans="1:8" s="13" customFormat="1" x14ac:dyDescent="0.2">
      <c r="A10" s="9"/>
      <c r="B10" s="7"/>
      <c r="C10" s="14"/>
      <c r="F10" s="31"/>
    </row>
    <row r="11" spans="1:8" x14ac:dyDescent="0.2">
      <c r="A11" s="13"/>
      <c r="C11" s="14"/>
      <c r="D11" s="13"/>
    </row>
    <row r="12" spans="1:8" ht="15.75" thickBot="1" x14ac:dyDescent="0.25">
      <c r="A12" s="27" t="s">
        <v>162</v>
      </c>
      <c r="B12" s="27" t="s">
        <v>158</v>
      </c>
      <c r="C12" s="28" t="s">
        <v>159</v>
      </c>
      <c r="D12" s="27" t="s">
        <v>280</v>
      </c>
      <c r="E12" s="27" t="s">
        <v>163</v>
      </c>
      <c r="F12" s="37" t="s">
        <v>287</v>
      </c>
      <c r="G12" s="42" t="s">
        <v>666</v>
      </c>
      <c r="H12" s="13">
        <v>100000</v>
      </c>
    </row>
    <row r="13" spans="1:8" ht="13.5" thickTop="1" x14ac:dyDescent="0.2">
      <c r="A13" s="15" t="s">
        <v>87</v>
      </c>
      <c r="B13" s="7" t="s">
        <v>371</v>
      </c>
      <c r="C13" s="14">
        <f>(H12-SUM(H14:H25))/H12</f>
        <v>0</v>
      </c>
      <c r="D13" s="13">
        <f>COUNT(E14:E25)</f>
        <v>12</v>
      </c>
      <c r="E13" s="16"/>
      <c r="G13" s="45" t="s">
        <v>250</v>
      </c>
    </row>
    <row r="14" spans="1:8" hidden="1" outlineLevel="1" x14ac:dyDescent="0.2">
      <c r="A14" s="13"/>
      <c r="C14" s="14"/>
      <c r="E14" s="1">
        <v>0</v>
      </c>
      <c r="F14" s="31">
        <f>H14/$H$12</f>
        <v>8.0999999999999996E-4</v>
      </c>
      <c r="H14" s="1">
        <v>81</v>
      </c>
    </row>
    <row r="15" spans="1:8" hidden="1" outlineLevel="1" x14ac:dyDescent="0.2">
      <c r="A15" s="13"/>
      <c r="C15" s="14"/>
      <c r="E15" s="1">
        <v>1</v>
      </c>
      <c r="F15" s="31">
        <f t="shared" ref="F15:F25" si="0">H15/$H$12</f>
        <v>0.70523999999999998</v>
      </c>
      <c r="H15" s="1">
        <v>70524</v>
      </c>
    </row>
    <row r="16" spans="1:8" hidden="1" outlineLevel="1" x14ac:dyDescent="0.2">
      <c r="A16" s="13"/>
      <c r="C16" s="14"/>
      <c r="E16" s="1">
        <v>2</v>
      </c>
      <c r="F16" s="31">
        <f t="shared" si="0"/>
        <v>0.24421999999999999</v>
      </c>
      <c r="H16" s="1">
        <v>24422</v>
      </c>
    </row>
    <row r="17" spans="1:8" hidden="1" outlineLevel="1" x14ac:dyDescent="0.2">
      <c r="A17" s="13"/>
      <c r="C17" s="14"/>
      <c r="E17" s="1">
        <v>3</v>
      </c>
      <c r="F17" s="31">
        <f t="shared" si="0"/>
        <v>3.7760000000000002E-2</v>
      </c>
      <c r="H17" s="1">
        <v>3776</v>
      </c>
    </row>
    <row r="18" spans="1:8" hidden="1" outlineLevel="1" x14ac:dyDescent="0.2">
      <c r="A18" s="13"/>
      <c r="C18" s="14"/>
      <c r="E18" s="1">
        <v>4</v>
      </c>
      <c r="F18" s="31">
        <f t="shared" si="0"/>
        <v>8.9899999999999997E-3</v>
      </c>
      <c r="H18" s="1">
        <v>899</v>
      </c>
    </row>
    <row r="19" spans="1:8" hidden="1" outlineLevel="1" x14ac:dyDescent="0.2">
      <c r="A19" s="13"/>
      <c r="C19" s="14"/>
      <c r="E19" s="1">
        <v>5</v>
      </c>
      <c r="F19" s="31">
        <f t="shared" si="0"/>
        <v>2.6199999999999999E-3</v>
      </c>
      <c r="H19" s="1">
        <v>262</v>
      </c>
    </row>
    <row r="20" spans="1:8" hidden="1" outlineLevel="1" x14ac:dyDescent="0.2">
      <c r="A20" s="13"/>
      <c r="C20" s="14"/>
      <c r="E20" s="1">
        <v>6</v>
      </c>
      <c r="F20" s="31">
        <f t="shared" si="0"/>
        <v>2.0000000000000001E-4</v>
      </c>
      <c r="H20" s="1">
        <v>20</v>
      </c>
    </row>
    <row r="21" spans="1:8" hidden="1" outlineLevel="1" x14ac:dyDescent="0.2">
      <c r="A21" s="13"/>
      <c r="C21" s="14"/>
      <c r="E21" s="1">
        <v>7</v>
      </c>
      <c r="F21" s="31">
        <f t="shared" si="0"/>
        <v>5.0000000000000002E-5</v>
      </c>
      <c r="H21" s="1">
        <v>5</v>
      </c>
    </row>
    <row r="22" spans="1:8" hidden="1" outlineLevel="1" x14ac:dyDescent="0.2">
      <c r="A22" s="13"/>
      <c r="C22" s="14"/>
      <c r="E22" s="1">
        <v>8</v>
      </c>
      <c r="F22" s="31">
        <f t="shared" si="0"/>
        <v>6.0000000000000002E-5</v>
      </c>
      <c r="H22" s="1">
        <v>6</v>
      </c>
    </row>
    <row r="23" spans="1:8" hidden="1" outlineLevel="1" x14ac:dyDescent="0.2">
      <c r="A23" s="13"/>
      <c r="C23" s="14"/>
      <c r="E23" s="1">
        <v>9</v>
      </c>
      <c r="F23" s="31">
        <f t="shared" si="0"/>
        <v>3.0000000000000001E-5</v>
      </c>
      <c r="H23" s="1">
        <v>3</v>
      </c>
    </row>
    <row r="24" spans="1:8" hidden="1" outlineLevel="1" x14ac:dyDescent="0.2">
      <c r="A24" s="13"/>
      <c r="C24" s="14"/>
      <c r="E24" s="1">
        <v>11</v>
      </c>
      <c r="F24" s="31">
        <f t="shared" si="0"/>
        <v>1.0000000000000001E-5</v>
      </c>
      <c r="H24" s="1">
        <v>1</v>
      </c>
    </row>
    <row r="25" spans="1:8" hidden="1" outlineLevel="1" x14ac:dyDescent="0.2">
      <c r="A25" s="13"/>
      <c r="C25" s="14"/>
      <c r="E25" s="1">
        <v>53</v>
      </c>
      <c r="F25" s="31">
        <f t="shared" si="0"/>
        <v>1.0000000000000001E-5</v>
      </c>
      <c r="H25" s="1">
        <v>1</v>
      </c>
    </row>
    <row r="26" spans="1:8" collapsed="1" x14ac:dyDescent="0.2">
      <c r="A26" s="13"/>
      <c r="C26" s="14"/>
    </row>
    <row r="27" spans="1:8" x14ac:dyDescent="0.2">
      <c r="A27" s="13" t="s">
        <v>137</v>
      </c>
      <c r="B27" s="7" t="s">
        <v>205</v>
      </c>
      <c r="C27" s="14">
        <f>(H12-SUM(H29:H34))/H12</f>
        <v>0.23019000000000001</v>
      </c>
      <c r="D27" s="13">
        <f>COUNT(E29:E34)</f>
        <v>6</v>
      </c>
      <c r="G27" s="45" t="s">
        <v>250</v>
      </c>
    </row>
    <row r="28" spans="1:8" hidden="1" outlineLevel="1" x14ac:dyDescent="0.2">
      <c r="A28" s="13"/>
      <c r="B28" s="20" t="s">
        <v>449</v>
      </c>
      <c r="C28" s="14"/>
    </row>
    <row r="29" spans="1:8" hidden="1" outlineLevel="1" x14ac:dyDescent="0.2">
      <c r="A29" s="13"/>
      <c r="B29" s="20" t="s">
        <v>453</v>
      </c>
      <c r="C29" s="14"/>
      <c r="E29" s="13">
        <v>1</v>
      </c>
      <c r="F29" s="31">
        <f t="shared" ref="F29:F34" si="1">H29/$H$12</f>
        <v>0.22298999999999999</v>
      </c>
      <c r="G29"/>
      <c r="H29" s="1">
        <v>22299</v>
      </c>
    </row>
    <row r="30" spans="1:8" hidden="1" outlineLevel="1" x14ac:dyDescent="0.2">
      <c r="B30" s="20" t="s">
        <v>454</v>
      </c>
      <c r="C30" s="14"/>
      <c r="E30" s="13">
        <v>2</v>
      </c>
      <c r="F30" s="31">
        <f t="shared" si="1"/>
        <v>0.23044999999999999</v>
      </c>
      <c r="G30"/>
      <c r="H30" s="1">
        <v>23045</v>
      </c>
    </row>
    <row r="31" spans="1:8" hidden="1" outlineLevel="1" x14ac:dyDescent="0.2">
      <c r="B31" s="20" t="s">
        <v>455</v>
      </c>
      <c r="C31" s="7"/>
      <c r="E31" s="13">
        <v>3</v>
      </c>
      <c r="F31" s="31">
        <f t="shared" si="1"/>
        <v>0.13667000000000001</v>
      </c>
      <c r="G31"/>
      <c r="H31" s="1">
        <v>13667</v>
      </c>
    </row>
    <row r="32" spans="1:8" hidden="1" outlineLevel="1" x14ac:dyDescent="0.2">
      <c r="B32" s="20" t="s">
        <v>456</v>
      </c>
      <c r="C32" s="7"/>
      <c r="E32" s="13">
        <v>4</v>
      </c>
      <c r="F32" s="31">
        <f t="shared" si="1"/>
        <v>8.8029999999999997E-2</v>
      </c>
      <c r="G32"/>
      <c r="H32" s="1">
        <v>8803</v>
      </c>
    </row>
    <row r="33" spans="1:8" hidden="1" outlineLevel="1" x14ac:dyDescent="0.2">
      <c r="B33" s="20" t="s">
        <v>457</v>
      </c>
      <c r="C33" s="7"/>
      <c r="E33" s="13">
        <v>5</v>
      </c>
      <c r="F33" s="31">
        <f t="shared" si="1"/>
        <v>4.8169999999999998E-2</v>
      </c>
      <c r="G33"/>
      <c r="H33" s="1">
        <v>4817</v>
      </c>
    </row>
    <row r="34" spans="1:8" hidden="1" outlineLevel="1" x14ac:dyDescent="0.2">
      <c r="B34" s="20" t="s">
        <v>458</v>
      </c>
      <c r="C34" s="7"/>
      <c r="E34" s="13">
        <v>6</v>
      </c>
      <c r="F34" s="31">
        <f t="shared" si="1"/>
        <v>4.3499999999999997E-2</v>
      </c>
      <c r="G34"/>
      <c r="H34" s="1">
        <v>4350</v>
      </c>
    </row>
    <row r="35" spans="1:8" collapsed="1" x14ac:dyDescent="0.2">
      <c r="C35" s="7"/>
    </row>
    <row r="36" spans="1:8" x14ac:dyDescent="0.2">
      <c r="A36" s="13" t="s">
        <v>134</v>
      </c>
      <c r="B36" s="7" t="s">
        <v>206</v>
      </c>
      <c r="C36" s="14">
        <f>(H12-SUM(H37:H38))/H12</f>
        <v>1.7319999999999999E-2</v>
      </c>
      <c r="D36" s="13">
        <v>39</v>
      </c>
      <c r="G36" s="45" t="s">
        <v>250</v>
      </c>
    </row>
    <row r="37" spans="1:8" hidden="1" outlineLevel="1" x14ac:dyDescent="0.2">
      <c r="A37" s="13"/>
      <c r="B37" s="20" t="s">
        <v>459</v>
      </c>
      <c r="C37" s="14"/>
      <c r="E37" s="17" t="s">
        <v>297</v>
      </c>
      <c r="F37" s="31">
        <f>H37/$H$12</f>
        <v>0.27700999999999998</v>
      </c>
      <c r="H37" s="13">
        <v>27701</v>
      </c>
    </row>
    <row r="38" spans="1:8" hidden="1" outlineLevel="1" x14ac:dyDescent="0.2">
      <c r="A38" s="13"/>
      <c r="B38" s="20" t="s">
        <v>655</v>
      </c>
      <c r="C38" s="14"/>
      <c r="E38" s="13" t="s">
        <v>248</v>
      </c>
      <c r="F38" s="31">
        <f>H38/$H$12</f>
        <v>0.70567000000000002</v>
      </c>
      <c r="H38" s="13">
        <v>70567</v>
      </c>
    </row>
    <row r="39" spans="1:8" collapsed="1" x14ac:dyDescent="0.2">
      <c r="A39" s="13"/>
      <c r="C39" s="14"/>
    </row>
    <row r="40" spans="1:8" x14ac:dyDescent="0.2">
      <c r="A40" s="13" t="s">
        <v>135</v>
      </c>
      <c r="B40" s="7" t="s">
        <v>207</v>
      </c>
      <c r="C40" s="14">
        <f>(H12-SUM(H41:H42))/H12</f>
        <v>1.7319999999999999E-2</v>
      </c>
      <c r="D40" s="13">
        <v>39</v>
      </c>
      <c r="G40" s="45" t="s">
        <v>250</v>
      </c>
    </row>
    <row r="41" spans="1:8" hidden="1" outlineLevel="1" x14ac:dyDescent="0.2">
      <c r="A41" s="13"/>
      <c r="B41" s="20" t="s">
        <v>459</v>
      </c>
      <c r="C41" s="14"/>
      <c r="E41" s="17" t="s">
        <v>297</v>
      </c>
      <c r="F41" s="31">
        <f>H41/$H$12</f>
        <v>0.51666000000000001</v>
      </c>
      <c r="H41" s="13">
        <v>51666</v>
      </c>
    </row>
    <row r="42" spans="1:8" hidden="1" outlineLevel="1" x14ac:dyDescent="0.2">
      <c r="A42" s="13"/>
      <c r="B42" s="20" t="s">
        <v>655</v>
      </c>
      <c r="C42" s="14"/>
      <c r="E42" s="13" t="s">
        <v>248</v>
      </c>
      <c r="F42" s="31">
        <f>H42/$H$12</f>
        <v>0.46601999999999999</v>
      </c>
      <c r="H42" s="13">
        <v>46602</v>
      </c>
    </row>
    <row r="43" spans="1:8" collapsed="1" x14ac:dyDescent="0.2">
      <c r="A43" s="13"/>
      <c r="C43" s="14"/>
    </row>
    <row r="44" spans="1:8" x14ac:dyDescent="0.2">
      <c r="A44" s="13" t="s">
        <v>116</v>
      </c>
      <c r="B44" s="7" t="s">
        <v>208</v>
      </c>
      <c r="C44" s="31">
        <f>(H12-SUM(H45:H63))/H12</f>
        <v>4.0000000000000002E-4</v>
      </c>
      <c r="D44" s="13">
        <f>COUNT(F45:F63)</f>
        <v>19</v>
      </c>
      <c r="G44" s="45" t="s">
        <v>250</v>
      </c>
    </row>
    <row r="45" spans="1:8" hidden="1" outlineLevel="1" x14ac:dyDescent="0.2">
      <c r="A45" s="13"/>
      <c r="C45" s="14"/>
      <c r="E45" s="13" t="s">
        <v>262</v>
      </c>
      <c r="F45" s="31">
        <f>H45/$H$12</f>
        <v>6.132E-2</v>
      </c>
      <c r="G45"/>
      <c r="H45" s="1">
        <v>6132</v>
      </c>
    </row>
    <row r="46" spans="1:8" hidden="1" outlineLevel="1" x14ac:dyDescent="0.2">
      <c r="A46" s="13"/>
      <c r="C46" s="14"/>
      <c r="E46" s="13" t="s">
        <v>263</v>
      </c>
      <c r="F46" s="31">
        <f t="shared" ref="F46:F63" si="2">H46/$H$12</f>
        <v>5.9130000000000002E-2</v>
      </c>
      <c r="G46"/>
      <c r="H46" s="1">
        <v>5913</v>
      </c>
    </row>
    <row r="47" spans="1:8" hidden="1" outlineLevel="1" x14ac:dyDescent="0.2">
      <c r="A47" s="13"/>
      <c r="C47" s="14"/>
      <c r="E47" s="13" t="s">
        <v>588</v>
      </c>
      <c r="F47" s="31">
        <f t="shared" si="2"/>
        <v>4.299E-2</v>
      </c>
      <c r="G47"/>
      <c r="H47" s="1">
        <v>4299</v>
      </c>
    </row>
    <row r="48" spans="1:8" hidden="1" outlineLevel="1" x14ac:dyDescent="0.2">
      <c r="A48" s="13"/>
      <c r="C48" s="14"/>
      <c r="E48" s="13" t="s">
        <v>264</v>
      </c>
      <c r="F48" s="31">
        <f t="shared" si="2"/>
        <v>5.1409999999999997E-2</v>
      </c>
      <c r="G48"/>
      <c r="H48" s="1">
        <v>5141</v>
      </c>
    </row>
    <row r="49" spans="1:8" hidden="1" outlineLevel="1" x14ac:dyDescent="0.2">
      <c r="A49" s="13"/>
      <c r="C49" s="14"/>
      <c r="E49" s="13" t="s">
        <v>265</v>
      </c>
      <c r="F49" s="31">
        <f t="shared" si="2"/>
        <v>5.4260000000000003E-2</v>
      </c>
      <c r="G49"/>
      <c r="H49" s="1">
        <v>5426</v>
      </c>
    </row>
    <row r="50" spans="1:8" hidden="1" outlineLevel="1" x14ac:dyDescent="0.2">
      <c r="A50" s="13"/>
      <c r="C50" s="14"/>
      <c r="E50" s="13" t="s">
        <v>266</v>
      </c>
      <c r="F50" s="31">
        <f t="shared" si="2"/>
        <v>6.5670000000000006E-2</v>
      </c>
      <c r="G50"/>
      <c r="H50" s="1">
        <v>6567</v>
      </c>
    </row>
    <row r="51" spans="1:8" hidden="1" outlineLevel="1" x14ac:dyDescent="0.2">
      <c r="A51" s="13"/>
      <c r="C51" s="14"/>
      <c r="E51" s="13" t="s">
        <v>267</v>
      </c>
      <c r="F51" s="31">
        <f t="shared" si="2"/>
        <v>4.6489999999999997E-2</v>
      </c>
      <c r="G51"/>
      <c r="H51" s="1">
        <v>4649</v>
      </c>
    </row>
    <row r="52" spans="1:8" hidden="1" outlineLevel="1" x14ac:dyDescent="0.2">
      <c r="A52" s="13"/>
      <c r="C52" s="14"/>
      <c r="E52" s="13" t="s">
        <v>268</v>
      </c>
      <c r="F52" s="31">
        <f t="shared" si="2"/>
        <v>4.3409999999999997E-2</v>
      </c>
      <c r="G52"/>
      <c r="H52" s="1">
        <v>4341</v>
      </c>
    </row>
    <row r="53" spans="1:8" hidden="1" outlineLevel="1" x14ac:dyDescent="0.2">
      <c r="A53" s="13"/>
      <c r="C53" s="14"/>
      <c r="E53" s="13" t="s">
        <v>269</v>
      </c>
      <c r="F53" s="31">
        <f t="shared" si="2"/>
        <v>6.6360000000000002E-2</v>
      </c>
      <c r="G53"/>
      <c r="H53" s="1">
        <v>6636</v>
      </c>
    </row>
    <row r="54" spans="1:8" hidden="1" outlineLevel="1" x14ac:dyDescent="0.2">
      <c r="A54" s="13"/>
      <c r="C54" s="14"/>
      <c r="E54" s="13" t="s">
        <v>270</v>
      </c>
      <c r="F54" s="31">
        <f t="shared" si="2"/>
        <v>6.3460000000000003E-2</v>
      </c>
      <c r="G54"/>
      <c r="H54" s="1">
        <v>6346</v>
      </c>
    </row>
    <row r="55" spans="1:8" hidden="1" outlineLevel="1" x14ac:dyDescent="0.2">
      <c r="A55" s="13"/>
      <c r="C55" s="14"/>
      <c r="E55" s="13" t="s">
        <v>271</v>
      </c>
      <c r="F55" s="31">
        <f t="shared" si="2"/>
        <v>5.4519999999999999E-2</v>
      </c>
      <c r="G55"/>
      <c r="H55" s="1">
        <v>5452</v>
      </c>
    </row>
    <row r="56" spans="1:8" hidden="1" outlineLevel="1" x14ac:dyDescent="0.2">
      <c r="A56" s="13"/>
      <c r="C56" s="14"/>
      <c r="E56" s="13" t="s">
        <v>272</v>
      </c>
      <c r="F56" s="31">
        <f t="shared" si="2"/>
        <v>0.11098</v>
      </c>
      <c r="G56"/>
      <c r="H56" s="1">
        <v>11098</v>
      </c>
    </row>
    <row r="57" spans="1:8" hidden="1" outlineLevel="1" x14ac:dyDescent="0.2">
      <c r="A57" s="13"/>
      <c r="C57" s="14"/>
      <c r="E57" s="13" t="s">
        <v>273</v>
      </c>
      <c r="F57" s="31">
        <f t="shared" si="2"/>
        <v>4.3499999999999997E-2</v>
      </c>
      <c r="G57"/>
      <c r="H57" s="1">
        <v>4350</v>
      </c>
    </row>
    <row r="58" spans="1:8" hidden="1" outlineLevel="1" x14ac:dyDescent="0.2">
      <c r="A58" s="13"/>
      <c r="C58" s="14"/>
      <c r="E58" s="13" t="s">
        <v>587</v>
      </c>
      <c r="F58" s="31">
        <f t="shared" si="2"/>
        <v>4.3279999999999999E-2</v>
      </c>
      <c r="G58"/>
      <c r="H58" s="1">
        <v>4328</v>
      </c>
    </row>
    <row r="59" spans="1:8" hidden="1" outlineLevel="1" x14ac:dyDescent="0.2">
      <c r="A59" s="13"/>
      <c r="C59" s="14"/>
      <c r="E59" s="13" t="s">
        <v>274</v>
      </c>
      <c r="F59" s="31">
        <f t="shared" si="2"/>
        <v>4.58E-2</v>
      </c>
      <c r="G59"/>
      <c r="H59" s="1">
        <v>4580</v>
      </c>
    </row>
    <row r="60" spans="1:8" hidden="1" outlineLevel="1" x14ac:dyDescent="0.2">
      <c r="A60" s="13"/>
      <c r="C60" s="14"/>
      <c r="E60" s="13" t="s">
        <v>584</v>
      </c>
      <c r="F60" s="31">
        <f t="shared" si="2"/>
        <v>2.4459999999999999E-2</v>
      </c>
      <c r="G60"/>
      <c r="H60" s="1">
        <v>2446</v>
      </c>
    </row>
    <row r="61" spans="1:8" hidden="1" outlineLevel="1" x14ac:dyDescent="0.2">
      <c r="A61" s="13"/>
      <c r="C61" s="14"/>
      <c r="E61" s="13" t="s">
        <v>585</v>
      </c>
      <c r="F61" s="31">
        <f t="shared" si="2"/>
        <v>3.3320000000000002E-2</v>
      </c>
      <c r="G61"/>
      <c r="H61" s="1">
        <v>3332</v>
      </c>
    </row>
    <row r="62" spans="1:8" hidden="1" outlineLevel="1" x14ac:dyDescent="0.2">
      <c r="A62" s="13"/>
      <c r="C62" s="14"/>
      <c r="E62" s="13" t="s">
        <v>275</v>
      </c>
      <c r="F62" s="31">
        <f t="shared" si="2"/>
        <v>6.1870000000000001E-2</v>
      </c>
      <c r="G62"/>
      <c r="H62" s="1">
        <v>6187</v>
      </c>
    </row>
    <row r="63" spans="1:8" hidden="1" outlineLevel="1" x14ac:dyDescent="0.2">
      <c r="A63" s="13"/>
      <c r="C63" s="14"/>
      <c r="E63" s="13" t="s">
        <v>586</v>
      </c>
      <c r="F63" s="31">
        <f t="shared" si="2"/>
        <v>2.7369999999999998E-2</v>
      </c>
      <c r="G63"/>
      <c r="H63" s="1">
        <v>2737</v>
      </c>
    </row>
    <row r="64" spans="1:8" collapsed="1" x14ac:dyDescent="0.2">
      <c r="A64" s="13"/>
      <c r="C64" s="14"/>
      <c r="G64"/>
    </row>
    <row r="65" spans="1:8" x14ac:dyDescent="0.2">
      <c r="A65" s="15" t="s">
        <v>91</v>
      </c>
      <c r="B65" s="7" t="s">
        <v>209</v>
      </c>
      <c r="C65" s="14">
        <f>(H12-SUM(H66:H67))/H12</f>
        <v>0</v>
      </c>
      <c r="D65" s="13">
        <f>COUNT(F66:F67)</f>
        <v>2</v>
      </c>
      <c r="G65" s="45" t="s">
        <v>250</v>
      </c>
    </row>
    <row r="66" spans="1:8" hidden="1" outlineLevel="1" x14ac:dyDescent="0.2">
      <c r="A66" s="13"/>
      <c r="B66" s="20" t="s">
        <v>431</v>
      </c>
      <c r="C66" s="14"/>
      <c r="E66" s="13" t="s">
        <v>252</v>
      </c>
      <c r="F66" s="31">
        <f>H66/$H$12</f>
        <v>0.86063999999999996</v>
      </c>
      <c r="G66"/>
      <c r="H66" s="1">
        <v>86064</v>
      </c>
    </row>
    <row r="67" spans="1:8" hidden="1" outlineLevel="1" x14ac:dyDescent="0.2">
      <c r="A67" s="13"/>
      <c r="B67" s="20" t="s">
        <v>425</v>
      </c>
      <c r="C67" s="14"/>
      <c r="E67" s="13" t="s">
        <v>258</v>
      </c>
      <c r="F67" s="31">
        <f>H67/$H$12</f>
        <v>0.13936000000000001</v>
      </c>
      <c r="G67"/>
      <c r="H67" s="1">
        <v>13936</v>
      </c>
    </row>
    <row r="68" spans="1:8" collapsed="1" x14ac:dyDescent="0.2">
      <c r="A68" s="13"/>
      <c r="C68" s="14"/>
    </row>
    <row r="69" spans="1:8" x14ac:dyDescent="0.2">
      <c r="A69" s="15" t="s">
        <v>154</v>
      </c>
      <c r="B69" s="7" t="s">
        <v>212</v>
      </c>
      <c r="C69" s="14">
        <f>(H12-SUM(H70:H71))/H12</f>
        <v>1.7319999999999999E-2</v>
      </c>
      <c r="D69" s="13">
        <f>COUNT(F70:F71)</f>
        <v>2</v>
      </c>
      <c r="G69" s="45" t="s">
        <v>250</v>
      </c>
    </row>
    <row r="70" spans="1:8" hidden="1" outlineLevel="1" x14ac:dyDescent="0.2">
      <c r="B70" s="20" t="s">
        <v>460</v>
      </c>
      <c r="C70" s="14"/>
      <c r="E70" s="13" t="s">
        <v>249</v>
      </c>
      <c r="F70" s="31">
        <f>H70/$H$12</f>
        <v>0.41869000000000001</v>
      </c>
      <c r="G70"/>
      <c r="H70" s="1">
        <v>41869</v>
      </c>
    </row>
    <row r="71" spans="1:8" hidden="1" outlineLevel="1" x14ac:dyDescent="0.2">
      <c r="C71" s="14"/>
      <c r="E71" s="13" t="s">
        <v>603</v>
      </c>
      <c r="F71" s="31">
        <f>H71/$H$12</f>
        <v>0.56398999999999999</v>
      </c>
      <c r="G71"/>
      <c r="H71" s="1">
        <v>56399</v>
      </c>
    </row>
    <row r="72" spans="1:8" collapsed="1" x14ac:dyDescent="0.2">
      <c r="A72" s="13"/>
      <c r="C72" s="14"/>
    </row>
    <row r="73" spans="1:8" x14ac:dyDescent="0.2">
      <c r="A73" s="15" t="s">
        <v>141</v>
      </c>
      <c r="B73" s="7" t="s">
        <v>213</v>
      </c>
      <c r="C73" s="14">
        <f>(H12-SUM(H75:H81))/H12</f>
        <v>0.68411999999999995</v>
      </c>
      <c r="D73" s="13">
        <f>COUNT(F75:F81)</f>
        <v>7</v>
      </c>
      <c r="G73" s="45" t="s">
        <v>251</v>
      </c>
    </row>
    <row r="74" spans="1:8" hidden="1" outlineLevel="1" x14ac:dyDescent="0.2">
      <c r="A74" s="13"/>
      <c r="B74" s="20" t="s">
        <v>461</v>
      </c>
      <c r="C74" s="14"/>
    </row>
    <row r="75" spans="1:8" hidden="1" outlineLevel="1" x14ac:dyDescent="0.2">
      <c r="A75" s="13"/>
      <c r="B75" s="20" t="s">
        <v>606</v>
      </c>
      <c r="C75" s="14"/>
      <c r="E75" s="1" t="s">
        <v>247</v>
      </c>
      <c r="F75" s="31">
        <f>H75/$H$12</f>
        <v>5.3870000000000001E-2</v>
      </c>
      <c r="H75" s="1">
        <v>5387</v>
      </c>
    </row>
    <row r="76" spans="1:8" hidden="1" outlineLevel="1" x14ac:dyDescent="0.2">
      <c r="A76" s="13"/>
      <c r="B76" s="20" t="s">
        <v>589</v>
      </c>
      <c r="C76" s="14"/>
      <c r="E76" s="1" t="s">
        <v>246</v>
      </c>
      <c r="F76" s="31">
        <f t="shared" ref="F76:F81" si="3">H76/$H$12</f>
        <v>7.8179999999999999E-2</v>
      </c>
      <c r="H76" s="1">
        <v>7818</v>
      </c>
    </row>
    <row r="77" spans="1:8" hidden="1" outlineLevel="1" x14ac:dyDescent="0.2">
      <c r="A77" s="13"/>
      <c r="B77" s="20" t="s">
        <v>590</v>
      </c>
      <c r="C77" s="14"/>
      <c r="E77" s="1" t="s">
        <v>257</v>
      </c>
      <c r="F77" s="31">
        <f t="shared" si="3"/>
        <v>3.6900000000000002E-2</v>
      </c>
      <c r="H77" s="1">
        <v>3690</v>
      </c>
    </row>
    <row r="78" spans="1:8" hidden="1" outlineLevel="1" x14ac:dyDescent="0.2">
      <c r="A78" s="13"/>
      <c r="B78" s="20" t="s">
        <v>591</v>
      </c>
      <c r="C78" s="14"/>
      <c r="E78" s="1" t="s">
        <v>552</v>
      </c>
      <c r="F78" s="31">
        <f t="shared" si="3"/>
        <v>2.7199999999999998E-2</v>
      </c>
      <c r="H78" s="1">
        <v>2720</v>
      </c>
    </row>
    <row r="79" spans="1:8" hidden="1" outlineLevel="1" x14ac:dyDescent="0.2">
      <c r="B79" s="20" t="s">
        <v>592</v>
      </c>
      <c r="C79" s="14"/>
      <c r="E79" s="1" t="s">
        <v>260</v>
      </c>
      <c r="F79" s="31">
        <f t="shared" si="3"/>
        <v>5.5660000000000001E-2</v>
      </c>
      <c r="H79" s="1">
        <v>5566</v>
      </c>
    </row>
    <row r="80" spans="1:8" hidden="1" outlineLevel="1" x14ac:dyDescent="0.2">
      <c r="B80" s="20" t="s">
        <v>593</v>
      </c>
      <c r="C80" s="14"/>
      <c r="E80" s="1" t="s">
        <v>261</v>
      </c>
      <c r="F80" s="31">
        <f t="shared" si="3"/>
        <v>5.2229999999999999E-2</v>
      </c>
      <c r="H80" s="1">
        <v>5223</v>
      </c>
    </row>
    <row r="81" spans="1:8" hidden="1" outlineLevel="1" x14ac:dyDescent="0.2">
      <c r="A81" s="13"/>
      <c r="B81" s="20" t="s">
        <v>594</v>
      </c>
      <c r="C81" s="14"/>
      <c r="E81" s="1" t="s">
        <v>254</v>
      </c>
      <c r="F81" s="31">
        <f t="shared" si="3"/>
        <v>1.184E-2</v>
      </c>
      <c r="H81" s="1">
        <v>1184</v>
      </c>
    </row>
    <row r="82" spans="1:8" collapsed="1" x14ac:dyDescent="0.2">
      <c r="A82" s="13"/>
      <c r="C82" s="14"/>
    </row>
    <row r="83" spans="1:8" x14ac:dyDescent="0.2">
      <c r="A83" s="13" t="s">
        <v>136</v>
      </c>
      <c r="B83" s="7" t="s">
        <v>214</v>
      </c>
      <c r="C83" s="14">
        <f>(H12-SUM(H85:H86))/H12</f>
        <v>0.65927999999999998</v>
      </c>
      <c r="D83" s="13">
        <f>COUNT(F85:F86)</f>
        <v>2</v>
      </c>
      <c r="G83" s="45" t="s">
        <v>251</v>
      </c>
    </row>
    <row r="84" spans="1:8" hidden="1" outlineLevel="1" x14ac:dyDescent="0.2">
      <c r="A84" s="13"/>
      <c r="B84" s="20" t="s">
        <v>451</v>
      </c>
      <c r="C84" s="14"/>
      <c r="F84" s="38"/>
    </row>
    <row r="85" spans="1:8" hidden="1" outlineLevel="1" x14ac:dyDescent="0.2">
      <c r="A85" s="13"/>
      <c r="B85" s="20" t="s">
        <v>425</v>
      </c>
      <c r="C85" s="14"/>
      <c r="E85" s="13" t="s">
        <v>258</v>
      </c>
      <c r="F85" s="31">
        <f>H85/$H$12</f>
        <v>0.24235999999999999</v>
      </c>
      <c r="G85"/>
      <c r="H85" s="1">
        <v>24236</v>
      </c>
    </row>
    <row r="86" spans="1:8" hidden="1" outlineLevel="1" x14ac:dyDescent="0.2">
      <c r="A86" s="13"/>
      <c r="B86" s="20" t="s">
        <v>431</v>
      </c>
      <c r="C86" s="14"/>
      <c r="E86" s="13" t="s">
        <v>252</v>
      </c>
      <c r="F86" s="31">
        <f>H86/$H$12</f>
        <v>9.8360000000000003E-2</v>
      </c>
      <c r="H86" s="1">
        <v>9836</v>
      </c>
    </row>
    <row r="87" spans="1:8" collapsed="1" x14ac:dyDescent="0.2">
      <c r="A87" s="13"/>
      <c r="C87" s="14"/>
    </row>
    <row r="88" spans="1:8" x14ac:dyDescent="0.2">
      <c r="A88" s="13" t="s">
        <v>84</v>
      </c>
      <c r="B88" s="7" t="s">
        <v>372</v>
      </c>
      <c r="C88" s="14">
        <f>(H12-SUM(H90:H91))/H12</f>
        <v>0</v>
      </c>
      <c r="D88" s="13">
        <f>COUNT(E90:E91)</f>
        <v>2</v>
      </c>
      <c r="G88" s="45" t="s">
        <v>250</v>
      </c>
    </row>
    <row r="89" spans="1:8" hidden="1" outlineLevel="1" x14ac:dyDescent="0.2">
      <c r="A89" s="13"/>
      <c r="B89" s="20" t="s">
        <v>373</v>
      </c>
      <c r="C89" s="14"/>
    </row>
    <row r="90" spans="1:8" hidden="1" outlineLevel="1" x14ac:dyDescent="0.2">
      <c r="A90" s="13"/>
      <c r="B90" s="20" t="s">
        <v>462</v>
      </c>
      <c r="C90" s="14"/>
      <c r="E90" s="13">
        <v>1</v>
      </c>
      <c r="F90" s="31">
        <f>H90/100000</f>
        <v>0.49562</v>
      </c>
      <c r="H90" s="1">
        <v>49562</v>
      </c>
    </row>
    <row r="91" spans="1:8" hidden="1" outlineLevel="1" x14ac:dyDescent="0.2">
      <c r="A91" s="13"/>
      <c r="B91" s="20" t="s">
        <v>544</v>
      </c>
      <c r="C91" s="14"/>
      <c r="E91" s="13">
        <v>0</v>
      </c>
      <c r="F91" s="31">
        <f>H91/100000</f>
        <v>0.50438000000000005</v>
      </c>
      <c r="H91" s="1">
        <v>50438</v>
      </c>
    </row>
    <row r="92" spans="1:8" collapsed="1" x14ac:dyDescent="0.2">
      <c r="A92" s="13"/>
      <c r="C92" s="14"/>
    </row>
    <row r="93" spans="1:8" x14ac:dyDescent="0.2">
      <c r="A93" s="15" t="s">
        <v>90</v>
      </c>
      <c r="B93" s="7" t="s">
        <v>215</v>
      </c>
      <c r="C93" s="14">
        <f>(H12-SUM(H95:H148))/H12</f>
        <v>0</v>
      </c>
      <c r="D93" s="13">
        <f>COUNT(H95:H148)</f>
        <v>54</v>
      </c>
      <c r="G93" s="45" t="s">
        <v>250</v>
      </c>
    </row>
    <row r="94" spans="1:8" hidden="1" outlineLevel="1" x14ac:dyDescent="0.2">
      <c r="A94" s="13"/>
      <c r="B94" s="20" t="s">
        <v>582</v>
      </c>
      <c r="C94" s="14"/>
    </row>
    <row r="95" spans="1:8" hidden="1" outlineLevel="1" x14ac:dyDescent="0.2">
      <c r="A95" s="13"/>
      <c r="B95" s="20"/>
      <c r="C95" s="14"/>
      <c r="E95" s="1" t="s">
        <v>247</v>
      </c>
      <c r="F95" s="31">
        <f>H95/$H$12</f>
        <v>0.16996</v>
      </c>
      <c r="H95" s="1">
        <v>16996</v>
      </c>
    </row>
    <row r="96" spans="1:8" hidden="1" outlineLevel="1" x14ac:dyDescent="0.2">
      <c r="A96" s="13"/>
      <c r="B96" s="20"/>
      <c r="C96" s="14"/>
      <c r="E96" s="1" t="s">
        <v>545</v>
      </c>
      <c r="F96" s="31">
        <f t="shared" ref="F96:F148" si="4">H96/$H$12</f>
        <v>8.6099999999999996E-3</v>
      </c>
      <c r="H96" s="1">
        <v>861</v>
      </c>
    </row>
    <row r="97" spans="1:8" hidden="1" outlineLevel="1" x14ac:dyDescent="0.2">
      <c r="A97" s="13"/>
      <c r="C97" s="14"/>
      <c r="E97" s="1" t="s">
        <v>546</v>
      </c>
      <c r="F97" s="31">
        <f t="shared" si="4"/>
        <v>3.0000000000000001E-5</v>
      </c>
      <c r="H97" s="1">
        <v>3</v>
      </c>
    </row>
    <row r="98" spans="1:8" hidden="1" outlineLevel="1" x14ac:dyDescent="0.2">
      <c r="A98" s="13"/>
      <c r="C98" s="14"/>
      <c r="E98" s="1" t="s">
        <v>283</v>
      </c>
      <c r="F98" s="31">
        <f t="shared" si="4"/>
        <v>0.36509000000000003</v>
      </c>
      <c r="H98" s="1">
        <v>36509</v>
      </c>
    </row>
    <row r="99" spans="1:8" hidden="1" outlineLevel="1" x14ac:dyDescent="0.2">
      <c r="A99" s="13"/>
      <c r="C99" s="14"/>
      <c r="E99" s="1" t="s">
        <v>246</v>
      </c>
      <c r="F99" s="31">
        <f t="shared" si="4"/>
        <v>4.1099999999999998E-2</v>
      </c>
      <c r="H99" s="1">
        <v>4110</v>
      </c>
    </row>
    <row r="100" spans="1:8" hidden="1" outlineLevel="1" x14ac:dyDescent="0.2">
      <c r="A100" s="13"/>
      <c r="C100" s="14"/>
      <c r="E100" s="1" t="s">
        <v>547</v>
      </c>
      <c r="F100" s="31">
        <f t="shared" si="4"/>
        <v>1.09E-3</v>
      </c>
      <c r="H100" s="1">
        <v>109</v>
      </c>
    </row>
    <row r="101" spans="1:8" hidden="1" outlineLevel="1" x14ac:dyDescent="0.2">
      <c r="A101" s="13"/>
      <c r="C101" s="14"/>
      <c r="E101" s="1" t="s">
        <v>284</v>
      </c>
      <c r="F101" s="31">
        <f t="shared" si="4"/>
        <v>0.12667</v>
      </c>
      <c r="H101" s="1">
        <v>12667</v>
      </c>
    </row>
    <row r="102" spans="1:8" hidden="1" outlineLevel="1" x14ac:dyDescent="0.2">
      <c r="A102" s="13"/>
      <c r="C102" s="14"/>
      <c r="E102" s="1" t="s">
        <v>257</v>
      </c>
      <c r="F102" s="31">
        <f t="shared" si="4"/>
        <v>1.456E-2</v>
      </c>
      <c r="H102" s="1">
        <v>1456</v>
      </c>
    </row>
    <row r="103" spans="1:8" hidden="1" outlineLevel="1" x14ac:dyDescent="0.2">
      <c r="A103" s="13"/>
      <c r="C103" s="14"/>
      <c r="E103" s="1" t="s">
        <v>548</v>
      </c>
      <c r="F103" s="31">
        <f t="shared" si="4"/>
        <v>1.8E-3</v>
      </c>
      <c r="H103" s="1">
        <v>180</v>
      </c>
    </row>
    <row r="104" spans="1:8" hidden="1" outlineLevel="1" x14ac:dyDescent="0.2">
      <c r="A104" s="13"/>
      <c r="C104" s="14"/>
      <c r="E104" s="1" t="s">
        <v>549</v>
      </c>
      <c r="F104" s="31">
        <f t="shared" si="4"/>
        <v>8.0999999999999996E-4</v>
      </c>
      <c r="H104" s="1">
        <v>81</v>
      </c>
    </row>
    <row r="105" spans="1:8" hidden="1" outlineLevel="1" x14ac:dyDescent="0.2">
      <c r="A105" s="13"/>
      <c r="C105" s="14"/>
      <c r="E105" s="1" t="s">
        <v>285</v>
      </c>
      <c r="F105" s="31">
        <f t="shared" si="4"/>
        <v>8.3339999999999997E-2</v>
      </c>
      <c r="H105" s="1">
        <v>8334</v>
      </c>
    </row>
    <row r="106" spans="1:8" hidden="1" outlineLevel="1" x14ac:dyDescent="0.2">
      <c r="A106" s="13"/>
      <c r="C106" s="14"/>
      <c r="E106" s="1" t="s">
        <v>550</v>
      </c>
      <c r="F106" s="31">
        <f t="shared" si="4"/>
        <v>2.5000000000000001E-4</v>
      </c>
      <c r="H106" s="1">
        <v>25</v>
      </c>
    </row>
    <row r="107" spans="1:8" hidden="1" outlineLevel="1" x14ac:dyDescent="0.2">
      <c r="A107" s="13"/>
      <c r="C107" s="14"/>
      <c r="E107" s="1" t="s">
        <v>551</v>
      </c>
      <c r="F107" s="31">
        <f t="shared" si="4"/>
        <v>1.9E-3</v>
      </c>
      <c r="H107" s="1">
        <v>190</v>
      </c>
    </row>
    <row r="108" spans="1:8" hidden="1" outlineLevel="1" x14ac:dyDescent="0.2">
      <c r="A108" s="13"/>
      <c r="C108" s="14"/>
      <c r="E108" s="1" t="s">
        <v>552</v>
      </c>
      <c r="F108" s="31">
        <f t="shared" si="4"/>
        <v>2.47E-3</v>
      </c>
      <c r="H108" s="1">
        <v>247</v>
      </c>
    </row>
    <row r="109" spans="1:8" hidden="1" outlineLevel="1" x14ac:dyDescent="0.2">
      <c r="A109" s="13"/>
      <c r="C109" s="14"/>
      <c r="E109" s="1" t="s">
        <v>553</v>
      </c>
      <c r="F109" s="31">
        <f t="shared" si="4"/>
        <v>5.0000000000000002E-5</v>
      </c>
      <c r="H109" s="1">
        <v>5</v>
      </c>
    </row>
    <row r="110" spans="1:8" hidden="1" outlineLevel="1" x14ac:dyDescent="0.2">
      <c r="A110" s="13"/>
      <c r="C110" s="14"/>
      <c r="E110" s="1" t="s">
        <v>554</v>
      </c>
      <c r="F110" s="31">
        <f t="shared" si="4"/>
        <v>3.0100000000000001E-3</v>
      </c>
      <c r="H110" s="1">
        <v>301</v>
      </c>
    </row>
    <row r="111" spans="1:8" hidden="1" outlineLevel="1" x14ac:dyDescent="0.2">
      <c r="A111" s="13"/>
      <c r="C111" s="14"/>
      <c r="E111" s="1" t="s">
        <v>555</v>
      </c>
      <c r="F111" s="31">
        <f t="shared" si="4"/>
        <v>1.14E-3</v>
      </c>
      <c r="H111" s="1">
        <v>114</v>
      </c>
    </row>
    <row r="112" spans="1:8" hidden="1" outlineLevel="1" x14ac:dyDescent="0.2">
      <c r="A112" s="13"/>
      <c r="C112" s="14"/>
      <c r="E112" s="1" t="s">
        <v>556</v>
      </c>
      <c r="F112" s="31">
        <f t="shared" si="4"/>
        <v>3.669E-2</v>
      </c>
      <c r="H112" s="1">
        <v>3669</v>
      </c>
    </row>
    <row r="113" spans="1:8" hidden="1" outlineLevel="1" x14ac:dyDescent="0.2">
      <c r="A113" s="13"/>
      <c r="C113" s="14"/>
      <c r="E113" s="1" t="s">
        <v>260</v>
      </c>
      <c r="F113" s="31">
        <f t="shared" si="4"/>
        <v>3.3899999999999998E-3</v>
      </c>
      <c r="H113" s="1">
        <v>339</v>
      </c>
    </row>
    <row r="114" spans="1:8" hidden="1" outlineLevel="1" x14ac:dyDescent="0.2">
      <c r="A114" s="13"/>
      <c r="C114" s="14"/>
      <c r="E114" s="1" t="s">
        <v>557</v>
      </c>
      <c r="F114" s="31">
        <f t="shared" si="4"/>
        <v>2.1000000000000001E-4</v>
      </c>
      <c r="H114" s="1">
        <v>21</v>
      </c>
    </row>
    <row r="115" spans="1:8" hidden="1" outlineLevel="1" x14ac:dyDescent="0.2">
      <c r="A115" s="13"/>
      <c r="C115" s="14"/>
      <c r="E115" s="1" t="s">
        <v>558</v>
      </c>
      <c r="F115" s="31">
        <f t="shared" si="4"/>
        <v>8.3300000000000006E-3</v>
      </c>
      <c r="H115" s="1">
        <v>833</v>
      </c>
    </row>
    <row r="116" spans="1:8" hidden="1" outlineLevel="1" x14ac:dyDescent="0.2">
      <c r="A116" s="13"/>
      <c r="C116" s="14"/>
      <c r="E116" s="1" t="s">
        <v>286</v>
      </c>
      <c r="F116" s="31">
        <f t="shared" si="4"/>
        <v>6.4189999999999997E-2</v>
      </c>
      <c r="H116" s="1">
        <v>6419</v>
      </c>
    </row>
    <row r="117" spans="1:8" hidden="1" outlineLevel="1" x14ac:dyDescent="0.2">
      <c r="A117" s="13"/>
      <c r="C117" s="14"/>
      <c r="E117" s="1" t="s">
        <v>559</v>
      </c>
      <c r="F117" s="31">
        <f t="shared" si="4"/>
        <v>4.8000000000000001E-4</v>
      </c>
      <c r="H117" s="1">
        <v>48</v>
      </c>
    </row>
    <row r="118" spans="1:8" hidden="1" outlineLevel="1" x14ac:dyDescent="0.2">
      <c r="A118" s="13"/>
      <c r="C118" s="14"/>
      <c r="E118" s="1" t="s">
        <v>560</v>
      </c>
      <c r="F118" s="31">
        <f t="shared" si="4"/>
        <v>4.0000000000000003E-5</v>
      </c>
      <c r="H118" s="1">
        <v>4</v>
      </c>
    </row>
    <row r="119" spans="1:8" hidden="1" outlineLevel="1" x14ac:dyDescent="0.2">
      <c r="A119" s="13"/>
      <c r="C119" s="14"/>
      <c r="E119" s="1" t="s">
        <v>561</v>
      </c>
      <c r="F119" s="31">
        <f t="shared" si="4"/>
        <v>5.6999999999999998E-4</v>
      </c>
      <c r="H119" s="1">
        <v>57</v>
      </c>
    </row>
    <row r="120" spans="1:8" hidden="1" outlineLevel="1" x14ac:dyDescent="0.2">
      <c r="A120" s="13"/>
      <c r="C120" s="14"/>
      <c r="E120" s="1" t="s">
        <v>254</v>
      </c>
      <c r="F120" s="31">
        <f t="shared" si="4"/>
        <v>2.4099999999999998E-3</v>
      </c>
      <c r="H120" s="1">
        <v>241</v>
      </c>
    </row>
    <row r="121" spans="1:8" hidden="1" outlineLevel="1" x14ac:dyDescent="0.2">
      <c r="A121" s="13"/>
      <c r="C121" s="14"/>
      <c r="E121" s="1" t="s">
        <v>562</v>
      </c>
      <c r="F121" s="31">
        <f t="shared" si="4"/>
        <v>2.81E-3</v>
      </c>
      <c r="H121" s="1">
        <v>281</v>
      </c>
    </row>
    <row r="122" spans="1:8" hidden="1" outlineLevel="1" x14ac:dyDescent="0.2">
      <c r="A122" s="13"/>
      <c r="C122" s="14"/>
      <c r="E122" s="1" t="s">
        <v>563</v>
      </c>
      <c r="F122" s="31">
        <f t="shared" si="4"/>
        <v>3.4000000000000002E-4</v>
      </c>
      <c r="H122" s="1">
        <v>34</v>
      </c>
    </row>
    <row r="123" spans="1:8" hidden="1" outlineLevel="1" x14ac:dyDescent="0.2">
      <c r="A123" s="13"/>
      <c r="C123" s="14"/>
      <c r="E123" s="1" t="s">
        <v>253</v>
      </c>
      <c r="F123" s="31">
        <f t="shared" si="4"/>
        <v>9.0000000000000006E-5</v>
      </c>
      <c r="H123" s="1">
        <v>9</v>
      </c>
    </row>
    <row r="124" spans="1:8" hidden="1" outlineLevel="1" x14ac:dyDescent="0.2">
      <c r="A124" s="13"/>
      <c r="C124" s="14"/>
      <c r="E124" s="1" t="s">
        <v>259</v>
      </c>
      <c r="F124" s="31">
        <f t="shared" si="4"/>
        <v>2.4299999999999999E-3</v>
      </c>
      <c r="H124" s="1">
        <v>243</v>
      </c>
    </row>
    <row r="125" spans="1:8" hidden="1" outlineLevel="1" x14ac:dyDescent="0.2">
      <c r="A125" s="13"/>
      <c r="C125" s="14"/>
      <c r="E125" s="1" t="s">
        <v>564</v>
      </c>
      <c r="F125" s="31">
        <f t="shared" si="4"/>
        <v>1.3999999999999999E-4</v>
      </c>
      <c r="H125" s="1">
        <v>14</v>
      </c>
    </row>
    <row r="126" spans="1:8" hidden="1" outlineLevel="1" x14ac:dyDescent="0.2">
      <c r="A126" s="13"/>
      <c r="C126" s="14"/>
      <c r="E126" s="1" t="s">
        <v>565</v>
      </c>
      <c r="F126" s="31">
        <f t="shared" si="4"/>
        <v>1.9E-3</v>
      </c>
      <c r="H126" s="1">
        <v>190</v>
      </c>
    </row>
    <row r="127" spans="1:8" hidden="1" outlineLevel="1" x14ac:dyDescent="0.2">
      <c r="A127" s="13"/>
      <c r="C127" s="14"/>
      <c r="E127" s="1" t="s">
        <v>566</v>
      </c>
      <c r="F127" s="31">
        <f t="shared" si="4"/>
        <v>1.9400000000000001E-3</v>
      </c>
      <c r="H127" s="1">
        <v>194</v>
      </c>
    </row>
    <row r="128" spans="1:8" hidden="1" outlineLevel="1" x14ac:dyDescent="0.2">
      <c r="A128" s="13"/>
      <c r="C128" s="14"/>
      <c r="E128" s="1" t="s">
        <v>567</v>
      </c>
      <c r="F128" s="31">
        <f t="shared" si="4"/>
        <v>1.06E-3</v>
      </c>
      <c r="H128" s="1">
        <v>106</v>
      </c>
    </row>
    <row r="129" spans="1:8" hidden="1" outlineLevel="1" x14ac:dyDescent="0.2">
      <c r="A129" s="13"/>
      <c r="C129" s="14"/>
      <c r="E129" s="1" t="s">
        <v>568</v>
      </c>
      <c r="F129" s="31">
        <f t="shared" si="4"/>
        <v>6.0000000000000002E-5</v>
      </c>
      <c r="H129" s="1">
        <v>6</v>
      </c>
    </row>
    <row r="130" spans="1:8" hidden="1" outlineLevel="1" x14ac:dyDescent="0.2">
      <c r="A130" s="13"/>
      <c r="C130" s="14"/>
      <c r="E130" s="1" t="s">
        <v>244</v>
      </c>
      <c r="F130" s="31">
        <f t="shared" si="4"/>
        <v>1.6900000000000001E-3</v>
      </c>
      <c r="H130" s="1">
        <v>169</v>
      </c>
    </row>
    <row r="131" spans="1:8" hidden="1" outlineLevel="1" x14ac:dyDescent="0.2">
      <c r="A131" s="13"/>
      <c r="C131" s="14"/>
      <c r="E131" s="1" t="s">
        <v>256</v>
      </c>
      <c r="F131" s="31">
        <f t="shared" si="4"/>
        <v>2.5000000000000001E-4</v>
      </c>
      <c r="H131" s="1">
        <v>25</v>
      </c>
    </row>
    <row r="132" spans="1:8" hidden="1" outlineLevel="1" x14ac:dyDescent="0.2">
      <c r="A132" s="13"/>
      <c r="C132" s="14"/>
      <c r="E132" s="1" t="s">
        <v>569</v>
      </c>
      <c r="F132" s="31">
        <f t="shared" si="4"/>
        <v>6.0000000000000002E-5</v>
      </c>
      <c r="H132" s="1">
        <v>6</v>
      </c>
    </row>
    <row r="133" spans="1:8" hidden="1" outlineLevel="1" x14ac:dyDescent="0.2">
      <c r="A133" s="13"/>
      <c r="C133" s="14"/>
      <c r="E133" s="1" t="s">
        <v>245</v>
      </c>
      <c r="F133" s="31">
        <f t="shared" si="4"/>
        <v>1.0000000000000001E-5</v>
      </c>
      <c r="H133" s="1">
        <v>1</v>
      </c>
    </row>
    <row r="134" spans="1:8" hidden="1" outlineLevel="1" x14ac:dyDescent="0.2">
      <c r="A134" s="13"/>
      <c r="C134" s="14"/>
      <c r="E134" s="1" t="s">
        <v>570</v>
      </c>
      <c r="F134" s="31">
        <f t="shared" si="4"/>
        <v>5.0000000000000002E-5</v>
      </c>
      <c r="H134" s="1">
        <v>5</v>
      </c>
    </row>
    <row r="135" spans="1:8" hidden="1" outlineLevel="1" x14ac:dyDescent="0.2">
      <c r="A135" s="13"/>
      <c r="C135" s="14"/>
      <c r="E135" s="1" t="s">
        <v>243</v>
      </c>
      <c r="F135" s="31">
        <f t="shared" si="4"/>
        <v>4.7999999999999996E-3</v>
      </c>
      <c r="H135" s="1">
        <v>480</v>
      </c>
    </row>
    <row r="136" spans="1:8" hidden="1" outlineLevel="1" x14ac:dyDescent="0.2">
      <c r="A136" s="13"/>
      <c r="C136" s="14"/>
      <c r="E136" s="1" t="s">
        <v>571</v>
      </c>
      <c r="F136" s="31">
        <f t="shared" si="4"/>
        <v>6.6E-4</v>
      </c>
      <c r="H136" s="1">
        <v>66</v>
      </c>
    </row>
    <row r="137" spans="1:8" hidden="1" outlineLevel="1" x14ac:dyDescent="0.2">
      <c r="A137" s="13"/>
      <c r="C137" s="14"/>
      <c r="E137" s="1" t="s">
        <v>572</v>
      </c>
      <c r="F137" s="31">
        <f t="shared" si="4"/>
        <v>1.0000000000000001E-5</v>
      </c>
      <c r="H137" s="1">
        <v>1</v>
      </c>
    </row>
    <row r="138" spans="1:8" hidden="1" outlineLevel="1" x14ac:dyDescent="0.2">
      <c r="A138" s="13"/>
      <c r="C138" s="14"/>
      <c r="E138" s="1" t="s">
        <v>573</v>
      </c>
      <c r="F138" s="31">
        <f t="shared" si="4"/>
        <v>6.9999999999999999E-4</v>
      </c>
      <c r="H138" s="1">
        <v>70</v>
      </c>
    </row>
    <row r="139" spans="1:8" hidden="1" outlineLevel="1" x14ac:dyDescent="0.2">
      <c r="A139" s="13"/>
      <c r="C139" s="14"/>
      <c r="E139" s="1" t="s">
        <v>574</v>
      </c>
      <c r="F139" s="31">
        <f t="shared" si="4"/>
        <v>9.7000000000000005E-4</v>
      </c>
      <c r="H139" s="1">
        <v>97</v>
      </c>
    </row>
    <row r="140" spans="1:8" hidden="1" outlineLevel="1" x14ac:dyDescent="0.2">
      <c r="A140" s="13"/>
      <c r="C140" s="14"/>
      <c r="E140" s="1" t="s">
        <v>258</v>
      </c>
      <c r="F140" s="31">
        <f t="shared" si="4"/>
        <v>5.4000000000000001E-4</v>
      </c>
      <c r="H140" s="1">
        <v>54</v>
      </c>
    </row>
    <row r="141" spans="1:8" hidden="1" outlineLevel="1" x14ac:dyDescent="0.2">
      <c r="A141" s="13"/>
      <c r="C141" s="14"/>
      <c r="E141" s="1" t="s">
        <v>255</v>
      </c>
      <c r="F141" s="31">
        <f t="shared" si="4"/>
        <v>1.91E-3</v>
      </c>
      <c r="H141" s="1">
        <v>191</v>
      </c>
    </row>
    <row r="142" spans="1:8" hidden="1" outlineLevel="1" x14ac:dyDescent="0.2">
      <c r="A142" s="13"/>
      <c r="C142" s="14"/>
      <c r="E142" s="1" t="s">
        <v>575</v>
      </c>
      <c r="F142" s="31">
        <f t="shared" si="4"/>
        <v>1.2E-4</v>
      </c>
      <c r="H142" s="1">
        <v>12</v>
      </c>
    </row>
    <row r="143" spans="1:8" hidden="1" outlineLevel="1" x14ac:dyDescent="0.2">
      <c r="A143" s="13"/>
      <c r="C143" s="14"/>
      <c r="E143" s="1" t="s">
        <v>576</v>
      </c>
      <c r="F143" s="31">
        <f t="shared" si="4"/>
        <v>5.0000000000000002E-5</v>
      </c>
      <c r="H143" s="1">
        <v>5</v>
      </c>
    </row>
    <row r="144" spans="1:8" hidden="1" outlineLevel="1" x14ac:dyDescent="0.2">
      <c r="A144" s="13"/>
      <c r="C144" s="14"/>
      <c r="E144" s="1" t="s">
        <v>577</v>
      </c>
      <c r="F144" s="31">
        <f t="shared" si="4"/>
        <v>2.5300000000000001E-3</v>
      </c>
      <c r="H144" s="1">
        <v>253</v>
      </c>
    </row>
    <row r="145" spans="1:8" hidden="1" outlineLevel="1" x14ac:dyDescent="0.2">
      <c r="A145" s="13"/>
      <c r="C145" s="14"/>
      <c r="E145" s="1" t="s">
        <v>578</v>
      </c>
      <c r="F145" s="31">
        <f t="shared" si="4"/>
        <v>5.5999999999999995E-4</v>
      </c>
      <c r="H145" s="1">
        <v>56</v>
      </c>
    </row>
    <row r="146" spans="1:8" hidden="1" outlineLevel="1" x14ac:dyDescent="0.2">
      <c r="A146" s="13"/>
      <c r="C146" s="14"/>
      <c r="E146" s="1" t="s">
        <v>579</v>
      </c>
      <c r="F146" s="31">
        <f t="shared" si="4"/>
        <v>3.4930000000000003E-2</v>
      </c>
      <c r="H146" s="1">
        <v>3493</v>
      </c>
    </row>
    <row r="147" spans="1:8" hidden="1" outlineLevel="1" x14ac:dyDescent="0.2">
      <c r="A147" s="13"/>
      <c r="C147" s="14"/>
      <c r="E147" s="1" t="s">
        <v>580</v>
      </c>
      <c r="F147" s="31">
        <f t="shared" si="4"/>
        <v>1.0000000000000001E-5</v>
      </c>
      <c r="H147" s="1">
        <v>1</v>
      </c>
    </row>
    <row r="148" spans="1:8" hidden="1" outlineLevel="1" x14ac:dyDescent="0.2">
      <c r="A148" s="13"/>
      <c r="C148" s="14"/>
      <c r="E148" s="1" t="s">
        <v>581</v>
      </c>
      <c r="F148" s="31">
        <f t="shared" si="4"/>
        <v>1.1900000000000001E-3</v>
      </c>
      <c r="H148" s="1">
        <v>119</v>
      </c>
    </row>
    <row r="149" spans="1:8" collapsed="1" x14ac:dyDescent="0.2">
      <c r="A149" s="13"/>
      <c r="C149" s="14"/>
    </row>
    <row r="150" spans="1:8" x14ac:dyDescent="0.2">
      <c r="A150" s="15" t="s">
        <v>153</v>
      </c>
      <c r="B150" s="7" t="s">
        <v>216</v>
      </c>
      <c r="C150" s="14">
        <f>(H12-SUM(H152:H153))/H12</f>
        <v>1.7319999999999999E-2</v>
      </c>
      <c r="D150" s="13">
        <f>COUNT(F152:F153)</f>
        <v>2</v>
      </c>
      <c r="G150" s="45" t="s">
        <v>250</v>
      </c>
    </row>
    <row r="151" spans="1:8" hidden="1" outlineLevel="1" x14ac:dyDescent="0.2">
      <c r="A151" s="13"/>
      <c r="B151" s="20" t="s">
        <v>463</v>
      </c>
      <c r="C151" s="14"/>
    </row>
    <row r="152" spans="1:8" hidden="1" outlineLevel="1" x14ac:dyDescent="0.2">
      <c r="A152" s="13"/>
      <c r="C152" s="14"/>
      <c r="E152" s="13" t="s">
        <v>250</v>
      </c>
      <c r="F152" s="31">
        <f>H152/$H$12</f>
        <v>0.67234000000000005</v>
      </c>
      <c r="H152" s="1">
        <v>67234</v>
      </c>
    </row>
    <row r="153" spans="1:8" hidden="1" outlineLevel="1" x14ac:dyDescent="0.2">
      <c r="A153" s="13"/>
      <c r="C153" s="14"/>
      <c r="E153" s="13" t="s">
        <v>251</v>
      </c>
      <c r="F153" s="31">
        <f>H153/$H$12</f>
        <v>0.31034</v>
      </c>
      <c r="H153" s="1">
        <v>31034</v>
      </c>
    </row>
    <row r="154" spans="1:8" collapsed="1" x14ac:dyDescent="0.2">
      <c r="A154" s="13"/>
      <c r="C154" s="14"/>
    </row>
    <row r="155" spans="1:8" x14ac:dyDescent="0.2">
      <c r="A155" s="15" t="s">
        <v>88</v>
      </c>
      <c r="B155" s="43" t="s">
        <v>436</v>
      </c>
      <c r="C155" s="14">
        <f>(H12-SUM(H157:H172))/H12</f>
        <v>0.96499999999999997</v>
      </c>
      <c r="D155" s="13">
        <f>COUNT(E157:E172)</f>
        <v>16</v>
      </c>
      <c r="G155" s="45" t="s">
        <v>251</v>
      </c>
    </row>
    <row r="156" spans="1:8" hidden="1" outlineLevel="1" x14ac:dyDescent="0.2">
      <c r="A156" s="13"/>
      <c r="B156" s="20" t="s">
        <v>648</v>
      </c>
      <c r="C156" s="14"/>
    </row>
    <row r="157" spans="1:8" hidden="1" outlineLevel="1" x14ac:dyDescent="0.2">
      <c r="A157" s="13"/>
      <c r="B157" s="20"/>
      <c r="C157" s="14"/>
      <c r="E157" s="1">
        <v>1</v>
      </c>
      <c r="F157" s="31">
        <f>H157/$H$12</f>
        <v>2.6519999999999998E-2</v>
      </c>
      <c r="H157" s="1">
        <v>2652</v>
      </c>
    </row>
    <row r="158" spans="1:8" hidden="1" outlineLevel="1" x14ac:dyDescent="0.2">
      <c r="A158" s="13"/>
      <c r="B158" s="20"/>
      <c r="C158" s="14"/>
      <c r="E158" s="1">
        <v>2</v>
      </c>
      <c r="F158" s="31">
        <f t="shared" ref="F158:F172" si="5">H158/$H$12</f>
        <v>5.0299999999999997E-3</v>
      </c>
      <c r="H158" s="1">
        <v>503</v>
      </c>
    </row>
    <row r="159" spans="1:8" hidden="1" outlineLevel="1" x14ac:dyDescent="0.2">
      <c r="A159" s="13"/>
      <c r="B159" s="20"/>
      <c r="C159" s="14"/>
      <c r="E159" s="1">
        <v>3</v>
      </c>
      <c r="F159" s="31">
        <f t="shared" si="5"/>
        <v>1.72E-3</v>
      </c>
      <c r="H159" s="1">
        <v>172</v>
      </c>
    </row>
    <row r="160" spans="1:8" hidden="1" outlineLevel="1" x14ac:dyDescent="0.2">
      <c r="A160" s="13"/>
      <c r="B160" s="20"/>
      <c r="C160" s="14"/>
      <c r="E160" s="1">
        <v>4</v>
      </c>
      <c r="F160" s="31">
        <f t="shared" si="5"/>
        <v>6.8000000000000005E-4</v>
      </c>
      <c r="H160" s="1">
        <v>68</v>
      </c>
    </row>
    <row r="161" spans="1:8" hidden="1" outlineLevel="1" x14ac:dyDescent="0.2">
      <c r="A161" s="13"/>
      <c r="B161" s="20"/>
      <c r="C161" s="14"/>
      <c r="E161" s="1">
        <v>5</v>
      </c>
      <c r="F161" s="31">
        <f t="shared" si="5"/>
        <v>4.6999999999999999E-4</v>
      </c>
      <c r="H161" s="1">
        <v>47</v>
      </c>
    </row>
    <row r="162" spans="1:8" hidden="1" outlineLevel="1" x14ac:dyDescent="0.2">
      <c r="A162" s="13"/>
      <c r="B162" s="20"/>
      <c r="C162" s="14"/>
      <c r="E162" s="1">
        <v>6</v>
      </c>
      <c r="F162" s="31">
        <f t="shared" si="5"/>
        <v>1.3999999999999999E-4</v>
      </c>
      <c r="H162" s="1">
        <v>14</v>
      </c>
    </row>
    <row r="163" spans="1:8" hidden="1" outlineLevel="1" x14ac:dyDescent="0.2">
      <c r="A163" s="13"/>
      <c r="B163" s="20"/>
      <c r="C163" s="14"/>
      <c r="E163" s="1">
        <v>7</v>
      </c>
      <c r="F163" s="31">
        <f t="shared" si="5"/>
        <v>1.4999999999999999E-4</v>
      </c>
      <c r="H163" s="1">
        <v>15</v>
      </c>
    </row>
    <row r="164" spans="1:8" hidden="1" outlineLevel="1" x14ac:dyDescent="0.2">
      <c r="A164" s="13"/>
      <c r="B164" s="20"/>
      <c r="C164" s="14"/>
      <c r="E164" s="1">
        <v>8</v>
      </c>
      <c r="F164" s="31">
        <f t="shared" si="5"/>
        <v>8.0000000000000007E-5</v>
      </c>
      <c r="H164" s="1">
        <v>8</v>
      </c>
    </row>
    <row r="165" spans="1:8" hidden="1" outlineLevel="1" x14ac:dyDescent="0.2">
      <c r="A165" s="13"/>
      <c r="B165" s="20"/>
      <c r="C165" s="14"/>
      <c r="E165" s="1">
        <v>9</v>
      </c>
      <c r="F165" s="31">
        <f t="shared" si="5"/>
        <v>6.9999999999999994E-5</v>
      </c>
      <c r="H165" s="1">
        <v>7</v>
      </c>
    </row>
    <row r="166" spans="1:8" hidden="1" outlineLevel="1" x14ac:dyDescent="0.2">
      <c r="A166" s="13"/>
      <c r="B166" s="20"/>
      <c r="C166" s="14"/>
      <c r="E166" s="1">
        <v>10</v>
      </c>
      <c r="F166" s="31">
        <f t="shared" si="5"/>
        <v>3.0000000000000001E-5</v>
      </c>
      <c r="H166" s="1">
        <v>3</v>
      </c>
    </row>
    <row r="167" spans="1:8" hidden="1" outlineLevel="1" x14ac:dyDescent="0.2">
      <c r="A167" s="13"/>
      <c r="B167" s="20"/>
      <c r="C167" s="14"/>
      <c r="E167" s="1">
        <v>11</v>
      </c>
      <c r="F167" s="31">
        <f t="shared" si="5"/>
        <v>6.0000000000000002E-5</v>
      </c>
      <c r="H167" s="1">
        <v>6</v>
      </c>
    </row>
    <row r="168" spans="1:8" hidden="1" outlineLevel="1" x14ac:dyDescent="0.2">
      <c r="A168" s="13"/>
      <c r="B168" s="20"/>
      <c r="C168" s="14"/>
      <c r="E168" s="1">
        <v>12</v>
      </c>
      <c r="F168" s="31">
        <f t="shared" si="5"/>
        <v>1.0000000000000001E-5</v>
      </c>
      <c r="H168" s="1">
        <v>1</v>
      </c>
    </row>
    <row r="169" spans="1:8" hidden="1" outlineLevel="1" x14ac:dyDescent="0.2">
      <c r="A169" s="13"/>
      <c r="C169" s="14"/>
      <c r="E169" s="1">
        <v>14</v>
      </c>
      <c r="F169" s="31">
        <f t="shared" si="5"/>
        <v>1.0000000000000001E-5</v>
      </c>
      <c r="H169" s="1">
        <v>1</v>
      </c>
    </row>
    <row r="170" spans="1:8" hidden="1" outlineLevel="1" x14ac:dyDescent="0.2">
      <c r="A170" s="13"/>
      <c r="C170" s="14"/>
      <c r="E170" s="1">
        <v>15</v>
      </c>
      <c r="F170" s="31">
        <f t="shared" si="5"/>
        <v>1.0000000000000001E-5</v>
      </c>
      <c r="H170" s="1">
        <v>1</v>
      </c>
    </row>
    <row r="171" spans="1:8" hidden="1" outlineLevel="1" x14ac:dyDescent="0.2">
      <c r="A171" s="13"/>
      <c r="C171" s="14"/>
      <c r="E171" s="1">
        <v>21</v>
      </c>
      <c r="F171" s="31">
        <f t="shared" si="5"/>
        <v>1.0000000000000001E-5</v>
      </c>
      <c r="H171" s="1">
        <v>1</v>
      </c>
    </row>
    <row r="172" spans="1:8" hidden="1" outlineLevel="1" x14ac:dyDescent="0.2">
      <c r="A172" s="13"/>
      <c r="C172" s="14"/>
      <c r="E172" s="1">
        <v>25</v>
      </c>
      <c r="F172" s="31">
        <f t="shared" si="5"/>
        <v>1.0000000000000001E-5</v>
      </c>
      <c r="H172" s="1">
        <v>1</v>
      </c>
    </row>
    <row r="173" spans="1:8" collapsed="1" x14ac:dyDescent="0.2">
      <c r="A173" s="13"/>
      <c r="C173" s="14"/>
    </row>
    <row r="174" spans="1:8" x14ac:dyDescent="0.2">
      <c r="A174" s="13" t="s">
        <v>115</v>
      </c>
      <c r="B174" s="7" t="s">
        <v>649</v>
      </c>
      <c r="C174" s="14">
        <v>0</v>
      </c>
      <c r="D174" s="13">
        <v>797</v>
      </c>
      <c r="G174" s="45" t="s">
        <v>251</v>
      </c>
    </row>
    <row r="175" spans="1:8" hidden="1" outlineLevel="1" x14ac:dyDescent="0.2">
      <c r="A175" s="13"/>
      <c r="B175" s="20" t="s">
        <v>650</v>
      </c>
      <c r="C175" s="14"/>
      <c r="D175" s="13"/>
    </row>
    <row r="176" spans="1:8" collapsed="1" x14ac:dyDescent="0.2">
      <c r="A176" s="13"/>
      <c r="C176" s="14"/>
      <c r="D176" s="13"/>
    </row>
    <row r="177" spans="1:8" x14ac:dyDescent="0.2">
      <c r="A177" s="13" t="s">
        <v>664</v>
      </c>
      <c r="B177" s="7" t="s">
        <v>665</v>
      </c>
      <c r="C177" s="14">
        <v>0</v>
      </c>
      <c r="D177" s="13" t="s">
        <v>288</v>
      </c>
      <c r="G177" s="45" t="s">
        <v>251</v>
      </c>
    </row>
    <row r="178" spans="1:8" x14ac:dyDescent="0.2">
      <c r="A178" s="13"/>
      <c r="C178" s="14"/>
      <c r="D178" s="13"/>
    </row>
    <row r="179" spans="1:8" x14ac:dyDescent="0.2">
      <c r="A179" s="15" t="s">
        <v>114</v>
      </c>
      <c r="B179" s="7" t="s">
        <v>607</v>
      </c>
      <c r="C179" s="14">
        <f>(H12-SUM(H180:H183))/H12</f>
        <v>0.81459000000000004</v>
      </c>
      <c r="D179" s="13">
        <f>COUNT(F181:F183)</f>
        <v>3</v>
      </c>
      <c r="G179" s="45" t="s">
        <v>251</v>
      </c>
    </row>
    <row r="180" spans="1:8" hidden="1" outlineLevel="1" x14ac:dyDescent="0.2">
      <c r="A180" s="13"/>
      <c r="B180" s="20" t="s">
        <v>651</v>
      </c>
      <c r="C180" s="14"/>
      <c r="E180" s="7"/>
      <c r="F180" s="7"/>
      <c r="H180" s="1">
        <v>1913</v>
      </c>
    </row>
    <row r="181" spans="1:8" hidden="1" outlineLevel="1" x14ac:dyDescent="0.2">
      <c r="A181" s="13"/>
      <c r="B181" s="20" t="s">
        <v>433</v>
      </c>
      <c r="C181" s="14"/>
      <c r="E181" s="1" t="s">
        <v>298</v>
      </c>
      <c r="F181" s="31">
        <f>H180/$H$12</f>
        <v>1.9130000000000001E-2</v>
      </c>
      <c r="H181" s="1"/>
    </row>
    <row r="182" spans="1:8" hidden="1" outlineLevel="1" x14ac:dyDescent="0.2">
      <c r="A182" s="13"/>
      <c r="B182" s="20" t="s">
        <v>435</v>
      </c>
      <c r="C182" s="14"/>
      <c r="E182" s="1" t="s">
        <v>282</v>
      </c>
      <c r="F182" s="31">
        <f>H182/$H$12</f>
        <v>0.15695999999999999</v>
      </c>
      <c r="H182" s="1">
        <v>15696</v>
      </c>
    </row>
    <row r="183" spans="1:8" hidden="1" outlineLevel="1" x14ac:dyDescent="0.2">
      <c r="A183" s="13"/>
      <c r="B183" s="20" t="s">
        <v>434</v>
      </c>
      <c r="C183" s="14"/>
      <c r="E183" s="1" t="s">
        <v>583</v>
      </c>
      <c r="F183" s="31">
        <f>H183/$H$12</f>
        <v>9.3200000000000002E-3</v>
      </c>
      <c r="H183" s="1">
        <v>932</v>
      </c>
    </row>
    <row r="184" spans="1:8" collapsed="1" x14ac:dyDescent="0.2">
      <c r="A184" s="13"/>
      <c r="C184" s="14"/>
    </row>
    <row r="185" spans="1:8" x14ac:dyDescent="0.2">
      <c r="A185" s="15" t="s">
        <v>117</v>
      </c>
      <c r="B185" s="7" t="s">
        <v>118</v>
      </c>
      <c r="C185" s="14">
        <f>(H12-SUM(H186:H189))/H12</f>
        <v>1.0000000000000001E-5</v>
      </c>
      <c r="D185" s="13">
        <f>COUNT(F186:F189)</f>
        <v>4</v>
      </c>
      <c r="G185" s="45" t="s">
        <v>250</v>
      </c>
    </row>
    <row r="186" spans="1:8" hidden="1" outlineLevel="1" x14ac:dyDescent="0.2">
      <c r="A186" s="13"/>
      <c r="B186" s="20" t="s">
        <v>431</v>
      </c>
      <c r="C186" s="14"/>
      <c r="E186" s="1" t="s">
        <v>252</v>
      </c>
      <c r="F186" s="31">
        <f>H186/$H$12</f>
        <v>0.23196</v>
      </c>
      <c r="H186" s="1">
        <v>23196</v>
      </c>
    </row>
    <row r="187" spans="1:8" hidden="1" outlineLevel="1" x14ac:dyDescent="0.2">
      <c r="A187" s="13"/>
      <c r="B187" s="20" t="s">
        <v>432</v>
      </c>
      <c r="C187" s="14"/>
      <c r="E187" s="1" t="s">
        <v>281</v>
      </c>
      <c r="F187" s="31">
        <f>H187/$H$12</f>
        <v>4.3159999999999997E-2</v>
      </c>
      <c r="H187" s="1">
        <v>4316</v>
      </c>
    </row>
    <row r="188" spans="1:8" hidden="1" outlineLevel="1" x14ac:dyDescent="0.2">
      <c r="A188" s="13"/>
      <c r="B188" s="20" t="s">
        <v>389</v>
      </c>
      <c r="C188" s="14"/>
      <c r="E188" s="1" t="s">
        <v>243</v>
      </c>
      <c r="F188" s="31">
        <f>H188/$H$12</f>
        <v>2.2200000000000002E-3</v>
      </c>
      <c r="H188" s="1">
        <v>222</v>
      </c>
    </row>
    <row r="189" spans="1:8" hidden="1" outlineLevel="1" x14ac:dyDescent="0.2">
      <c r="A189" s="13"/>
      <c r="B189" s="20" t="s">
        <v>425</v>
      </c>
      <c r="C189" s="14"/>
      <c r="E189" s="1" t="s">
        <v>258</v>
      </c>
      <c r="F189" s="31">
        <f>H189/$H$12</f>
        <v>0.72265000000000001</v>
      </c>
      <c r="H189" s="1">
        <v>72265</v>
      </c>
    </row>
    <row r="190" spans="1:8" collapsed="1" x14ac:dyDescent="0.2">
      <c r="A190" s="13"/>
      <c r="C190" s="14"/>
    </row>
    <row r="191" spans="1:8" x14ac:dyDescent="0.2">
      <c r="A191" s="15" t="s">
        <v>143</v>
      </c>
      <c r="B191" s="7" t="s">
        <v>217</v>
      </c>
      <c r="C191" s="14">
        <f>(H12-SUM(H193:H207))/H12</f>
        <v>0.38307999999999998</v>
      </c>
      <c r="D191" s="13">
        <f>COUNT(F193:F207)</f>
        <v>15</v>
      </c>
      <c r="G191" s="45" t="s">
        <v>250</v>
      </c>
    </row>
    <row r="192" spans="1:8" hidden="1" outlineLevel="1" x14ac:dyDescent="0.2">
      <c r="A192" s="13"/>
      <c r="B192" s="20" t="s">
        <v>429</v>
      </c>
      <c r="C192" s="14"/>
    </row>
    <row r="193" spans="1:8" hidden="1" outlineLevel="1" x14ac:dyDescent="0.2">
      <c r="A193" s="13"/>
      <c r="B193" s="20" t="s">
        <v>428</v>
      </c>
      <c r="C193" s="14"/>
      <c r="E193" s="1" t="s">
        <v>247</v>
      </c>
      <c r="F193" s="31">
        <f>H193/$H$12</f>
        <v>0.47205000000000003</v>
      </c>
      <c r="H193" s="1">
        <v>47205</v>
      </c>
    </row>
    <row r="194" spans="1:8" hidden="1" outlineLevel="1" x14ac:dyDescent="0.2">
      <c r="A194" s="13"/>
      <c r="B194" s="20" t="s">
        <v>595</v>
      </c>
      <c r="C194" s="14"/>
      <c r="E194" s="1" t="s">
        <v>246</v>
      </c>
      <c r="F194" s="31">
        <f t="shared" ref="F194:F207" si="6">H194/$H$12</f>
        <v>5.2049999999999999E-2</v>
      </c>
      <c r="H194" s="1">
        <v>5205</v>
      </c>
    </row>
    <row r="195" spans="1:8" hidden="1" outlineLevel="1" x14ac:dyDescent="0.2">
      <c r="A195" s="13"/>
      <c r="B195" s="20" t="s">
        <v>608</v>
      </c>
      <c r="C195" s="14"/>
      <c r="E195" s="1" t="s">
        <v>257</v>
      </c>
      <c r="F195" s="31">
        <f t="shared" si="6"/>
        <v>1.4970000000000001E-2</v>
      </c>
      <c r="H195" s="1">
        <v>1497</v>
      </c>
    </row>
    <row r="196" spans="1:8" hidden="1" outlineLevel="1" x14ac:dyDescent="0.2">
      <c r="A196" s="13"/>
      <c r="B196" s="20" t="s">
        <v>609</v>
      </c>
      <c r="C196" s="14"/>
      <c r="E196" s="1" t="s">
        <v>552</v>
      </c>
      <c r="F196" s="31">
        <f t="shared" si="6"/>
        <v>7.4700000000000001E-3</v>
      </c>
      <c r="H196" s="1">
        <v>747</v>
      </c>
    </row>
    <row r="197" spans="1:8" hidden="1" outlineLevel="1" x14ac:dyDescent="0.2">
      <c r="A197" s="13"/>
      <c r="B197" s="20" t="s">
        <v>610</v>
      </c>
      <c r="C197" s="14"/>
      <c r="E197" s="1" t="s">
        <v>260</v>
      </c>
      <c r="F197" s="31">
        <f t="shared" si="6"/>
        <v>5.4299999999999999E-3</v>
      </c>
      <c r="H197" s="1">
        <v>543</v>
      </c>
    </row>
    <row r="198" spans="1:8" hidden="1" outlineLevel="1" x14ac:dyDescent="0.2">
      <c r="A198" s="13"/>
      <c r="B198" s="20" t="s">
        <v>611</v>
      </c>
      <c r="C198" s="14"/>
      <c r="E198" s="1" t="s">
        <v>261</v>
      </c>
      <c r="F198" s="31">
        <f t="shared" si="6"/>
        <v>4.1000000000000003E-3</v>
      </c>
      <c r="H198" s="1">
        <v>410</v>
      </c>
    </row>
    <row r="199" spans="1:8" hidden="1" outlineLevel="1" x14ac:dyDescent="0.2">
      <c r="A199" s="13"/>
      <c r="B199" s="20" t="s">
        <v>612</v>
      </c>
      <c r="C199" s="14"/>
      <c r="E199" s="1" t="s">
        <v>254</v>
      </c>
      <c r="F199" s="31">
        <f t="shared" si="6"/>
        <v>3.65E-3</v>
      </c>
      <c r="H199" s="1">
        <v>365</v>
      </c>
    </row>
    <row r="200" spans="1:8" hidden="1" outlineLevel="1" x14ac:dyDescent="0.2">
      <c r="A200" s="13"/>
      <c r="B200" s="20" t="s">
        <v>613</v>
      </c>
      <c r="C200" s="14"/>
      <c r="E200" s="1" t="s">
        <v>253</v>
      </c>
      <c r="F200" s="31">
        <f t="shared" si="6"/>
        <v>3.0200000000000001E-3</v>
      </c>
      <c r="H200" s="1">
        <v>302</v>
      </c>
    </row>
    <row r="201" spans="1:8" hidden="1" outlineLevel="1" x14ac:dyDescent="0.2">
      <c r="A201" s="13"/>
      <c r="B201" s="20" t="s">
        <v>614</v>
      </c>
      <c r="C201" s="14"/>
      <c r="E201" s="1" t="s">
        <v>259</v>
      </c>
      <c r="F201" s="31">
        <f t="shared" si="6"/>
        <v>2.6800000000000001E-3</v>
      </c>
      <c r="H201" s="1">
        <v>268</v>
      </c>
    </row>
    <row r="202" spans="1:8" hidden="1" outlineLevel="1" x14ac:dyDescent="0.2">
      <c r="A202" s="13"/>
      <c r="B202" s="20" t="s">
        <v>615</v>
      </c>
      <c r="C202" s="14"/>
      <c r="E202" s="1" t="s">
        <v>565</v>
      </c>
      <c r="F202" s="31">
        <f t="shared" si="6"/>
        <v>1.43E-2</v>
      </c>
      <c r="H202" s="1">
        <v>1430</v>
      </c>
    </row>
    <row r="203" spans="1:8" hidden="1" outlineLevel="1" x14ac:dyDescent="0.2">
      <c r="A203" s="13"/>
      <c r="B203" s="20" t="s">
        <v>616</v>
      </c>
      <c r="C203" s="14"/>
      <c r="E203" s="1" t="s">
        <v>567</v>
      </c>
      <c r="F203" s="31">
        <f t="shared" si="6"/>
        <v>6.6100000000000004E-3</v>
      </c>
      <c r="H203" s="1">
        <v>661</v>
      </c>
    </row>
    <row r="204" spans="1:8" hidden="1" outlineLevel="1" x14ac:dyDescent="0.2">
      <c r="A204" s="13"/>
      <c r="B204" s="20" t="s">
        <v>617</v>
      </c>
      <c r="C204" s="14"/>
      <c r="E204" s="1" t="s">
        <v>568</v>
      </c>
      <c r="F204" s="31">
        <f t="shared" si="6"/>
        <v>5.1200000000000004E-3</v>
      </c>
      <c r="H204" s="1">
        <v>512</v>
      </c>
    </row>
    <row r="205" spans="1:8" hidden="1" outlineLevel="1" x14ac:dyDescent="0.2">
      <c r="A205" s="13"/>
      <c r="B205" s="20" t="s">
        <v>618</v>
      </c>
      <c r="C205" s="14"/>
      <c r="E205" s="1" t="s">
        <v>244</v>
      </c>
      <c r="F205" s="31">
        <f t="shared" si="6"/>
        <v>3.7499999999999999E-3</v>
      </c>
      <c r="H205" s="1">
        <v>375</v>
      </c>
    </row>
    <row r="206" spans="1:8" hidden="1" outlineLevel="1" x14ac:dyDescent="0.2">
      <c r="A206" s="13"/>
      <c r="B206" s="20" t="s">
        <v>619</v>
      </c>
      <c r="C206" s="14"/>
      <c r="E206" s="1" t="s">
        <v>252</v>
      </c>
      <c r="F206" s="31">
        <f t="shared" si="6"/>
        <v>0.01</v>
      </c>
      <c r="H206" s="1">
        <v>1000</v>
      </c>
    </row>
    <row r="207" spans="1:8" hidden="1" outlineLevel="1" x14ac:dyDescent="0.2">
      <c r="A207" s="13"/>
      <c r="B207" s="20" t="s">
        <v>620</v>
      </c>
      <c r="C207" s="14"/>
      <c r="E207" s="1" t="s">
        <v>256</v>
      </c>
      <c r="F207" s="31">
        <f t="shared" si="6"/>
        <v>1.172E-2</v>
      </c>
      <c r="H207" s="1">
        <v>1172</v>
      </c>
    </row>
    <row r="208" spans="1:8" collapsed="1" x14ac:dyDescent="0.2">
      <c r="A208" s="13"/>
      <c r="C208" s="14"/>
    </row>
    <row r="209" spans="1:8" x14ac:dyDescent="0.2">
      <c r="A209" s="15" t="s">
        <v>132</v>
      </c>
      <c r="B209" s="7" t="s">
        <v>218</v>
      </c>
      <c r="C209" s="14">
        <f>(H12-SUM(H211:H212))/H12</f>
        <v>0.31908999999999998</v>
      </c>
      <c r="D209" s="13">
        <f>COUNT(F211:F212)</f>
        <v>2</v>
      </c>
      <c r="G209" s="45" t="s">
        <v>250</v>
      </c>
    </row>
    <row r="210" spans="1:8" hidden="1" outlineLevel="1" x14ac:dyDescent="0.2">
      <c r="A210" s="13"/>
      <c r="B210" s="20" t="s">
        <v>446</v>
      </c>
      <c r="C210" s="14"/>
    </row>
    <row r="211" spans="1:8" hidden="1" outlineLevel="1" x14ac:dyDescent="0.2">
      <c r="A211" s="13"/>
      <c r="B211" s="20" t="s">
        <v>411</v>
      </c>
      <c r="C211" s="14"/>
      <c r="E211" s="13" t="s">
        <v>244</v>
      </c>
      <c r="F211" s="31">
        <f>H211/$H$12</f>
        <v>0.19331999999999999</v>
      </c>
      <c r="G211"/>
      <c r="H211" s="1">
        <v>19332</v>
      </c>
    </row>
    <row r="212" spans="1:8" hidden="1" outlineLevel="1" x14ac:dyDescent="0.2">
      <c r="A212" s="13"/>
      <c r="B212" s="20" t="s">
        <v>410</v>
      </c>
      <c r="C212" s="14"/>
      <c r="E212" s="13" t="s">
        <v>245</v>
      </c>
      <c r="F212" s="31">
        <f>H212/$H$12</f>
        <v>0.48759000000000002</v>
      </c>
      <c r="G212"/>
      <c r="H212" s="1">
        <v>48759</v>
      </c>
    </row>
    <row r="213" spans="1:8" collapsed="1" x14ac:dyDescent="0.2">
      <c r="A213" s="13"/>
      <c r="C213" s="14"/>
    </row>
    <row r="214" spans="1:8" x14ac:dyDescent="0.2">
      <c r="A214" s="15" t="s">
        <v>145</v>
      </c>
      <c r="B214" s="7" t="s">
        <v>374</v>
      </c>
      <c r="C214" s="14">
        <f>(H12-SUM(H215:H218))/H12</f>
        <v>0.86477999999999999</v>
      </c>
      <c r="D214" s="13">
        <f>COUNT(E215:E218)</f>
        <v>4</v>
      </c>
      <c r="G214" s="45" t="s">
        <v>251</v>
      </c>
    </row>
    <row r="215" spans="1:8" hidden="1" outlineLevel="1" x14ac:dyDescent="0.2">
      <c r="A215" s="13"/>
      <c r="B215" s="20" t="s">
        <v>464</v>
      </c>
      <c r="C215" s="14"/>
      <c r="E215" s="1">
        <v>1</v>
      </c>
      <c r="F215" s="31">
        <f>H215/$H$12</f>
        <v>5.348E-2</v>
      </c>
      <c r="H215" s="1">
        <v>5348</v>
      </c>
    </row>
    <row r="216" spans="1:8" hidden="1" outlineLevel="1" x14ac:dyDescent="0.2">
      <c r="A216" s="13"/>
      <c r="B216" s="20" t="s">
        <v>409</v>
      </c>
      <c r="C216" s="14"/>
      <c r="E216" s="1">
        <v>2</v>
      </c>
      <c r="F216" s="31">
        <f>H216/$H$12</f>
        <v>5.0340000000000003E-2</v>
      </c>
      <c r="H216" s="1">
        <v>5034</v>
      </c>
    </row>
    <row r="217" spans="1:8" hidden="1" outlineLevel="1" x14ac:dyDescent="0.2">
      <c r="A217" s="13"/>
      <c r="B217" s="20" t="s">
        <v>516</v>
      </c>
      <c r="C217" s="14"/>
      <c r="E217" s="1">
        <v>3</v>
      </c>
      <c r="F217" s="31">
        <f>H217/$H$12</f>
        <v>2.7099999999999999E-2</v>
      </c>
      <c r="H217" s="1">
        <v>2710</v>
      </c>
    </row>
    <row r="218" spans="1:8" hidden="1" outlineLevel="1" x14ac:dyDescent="0.2">
      <c r="A218" s="13"/>
      <c r="B218" s="20" t="s">
        <v>517</v>
      </c>
      <c r="C218" s="14"/>
      <c r="E218" s="1">
        <v>4</v>
      </c>
      <c r="F218" s="31">
        <f>H218/$H$12</f>
        <v>4.3E-3</v>
      </c>
      <c r="H218" s="1">
        <v>430</v>
      </c>
    </row>
    <row r="219" spans="1:8" collapsed="1" x14ac:dyDescent="0.2">
      <c r="A219" s="15"/>
      <c r="C219" s="14"/>
    </row>
    <row r="220" spans="1:8" x14ac:dyDescent="0.2">
      <c r="A220" s="15" t="s">
        <v>147</v>
      </c>
      <c r="B220" s="7" t="s">
        <v>219</v>
      </c>
      <c r="C220" s="14">
        <f>(H12-SUM(H221:H237))/H12</f>
        <v>1.7319999999999999E-2</v>
      </c>
      <c r="D220" s="13">
        <f>COUNT(H221:H237)</f>
        <v>17</v>
      </c>
      <c r="G220" s="45" t="s">
        <v>250</v>
      </c>
    </row>
    <row r="221" spans="1:8" hidden="1" outlineLevel="1" x14ac:dyDescent="0.2">
      <c r="A221" s="13"/>
      <c r="B221" s="20" t="s">
        <v>521</v>
      </c>
      <c r="C221" s="14"/>
      <c r="E221" s="1" t="s">
        <v>246</v>
      </c>
      <c r="F221" s="31">
        <f>H221/$H$12</f>
        <v>1.374E-2</v>
      </c>
      <c r="H221" s="1">
        <v>1374</v>
      </c>
    </row>
    <row r="222" spans="1:8" hidden="1" outlineLevel="1" x14ac:dyDescent="0.2">
      <c r="A222" s="13"/>
      <c r="C222" s="14"/>
      <c r="E222" s="1" t="s">
        <v>257</v>
      </c>
      <c r="F222" s="31">
        <f t="shared" ref="F222:F237" si="7">H222/$H$12</f>
        <v>2.4399999999999999E-3</v>
      </c>
      <c r="H222" s="1">
        <v>244</v>
      </c>
    </row>
    <row r="223" spans="1:8" hidden="1" outlineLevel="1" x14ac:dyDescent="0.2">
      <c r="A223" s="13"/>
      <c r="B223" s="20" t="s">
        <v>525</v>
      </c>
      <c r="C223" s="14"/>
      <c r="E223" s="1" t="s">
        <v>552</v>
      </c>
      <c r="F223" s="31">
        <f t="shared" si="7"/>
        <v>8.6599999999999993E-3</v>
      </c>
      <c r="H223" s="1">
        <v>866</v>
      </c>
    </row>
    <row r="224" spans="1:8" hidden="1" outlineLevel="1" x14ac:dyDescent="0.2">
      <c r="A224" s="13"/>
      <c r="B224" s="20" t="s">
        <v>520</v>
      </c>
      <c r="C224" s="14"/>
      <c r="E224" s="1" t="s">
        <v>261</v>
      </c>
      <c r="F224" s="31">
        <f t="shared" si="7"/>
        <v>2.1270000000000001E-2</v>
      </c>
      <c r="H224" s="1">
        <v>2127</v>
      </c>
    </row>
    <row r="225" spans="1:8" hidden="1" outlineLevel="1" x14ac:dyDescent="0.2">
      <c r="A225" s="13"/>
      <c r="B225" s="20" t="s">
        <v>406</v>
      </c>
      <c r="C225" s="14"/>
      <c r="E225" s="1" t="s">
        <v>254</v>
      </c>
      <c r="F225" s="31">
        <f t="shared" si="7"/>
        <v>5.9139999999999998E-2</v>
      </c>
      <c r="H225" s="1">
        <v>5914</v>
      </c>
    </row>
    <row r="226" spans="1:8" hidden="1" outlineLevel="1" x14ac:dyDescent="0.2">
      <c r="A226" s="13"/>
      <c r="B226" s="20" t="s">
        <v>404</v>
      </c>
      <c r="C226" s="14"/>
      <c r="E226" s="1" t="s">
        <v>253</v>
      </c>
      <c r="F226" s="31">
        <f t="shared" si="7"/>
        <v>0.13622999999999999</v>
      </c>
      <c r="H226" s="1">
        <v>13623</v>
      </c>
    </row>
    <row r="227" spans="1:8" hidden="1" outlineLevel="1" x14ac:dyDescent="0.2">
      <c r="A227" s="13"/>
      <c r="B227" s="20" t="s">
        <v>519</v>
      </c>
      <c r="C227" s="14"/>
      <c r="E227" s="1" t="s">
        <v>259</v>
      </c>
      <c r="F227" s="31">
        <f t="shared" si="7"/>
        <v>3.8109999999999998E-2</v>
      </c>
      <c r="H227" s="1">
        <v>3811</v>
      </c>
    </row>
    <row r="228" spans="1:8" hidden="1" outlineLevel="1" x14ac:dyDescent="0.2">
      <c r="A228" s="13"/>
      <c r="B228" s="20" t="s">
        <v>518</v>
      </c>
      <c r="C228" s="14"/>
      <c r="E228" s="1" t="s">
        <v>565</v>
      </c>
      <c r="F228" s="31">
        <f t="shared" si="7"/>
        <v>2.8379999999999999E-2</v>
      </c>
      <c r="H228" s="1">
        <v>2838</v>
      </c>
    </row>
    <row r="229" spans="1:8" hidden="1" outlineLevel="1" x14ac:dyDescent="0.2">
      <c r="A229" s="13"/>
      <c r="B229" s="20" t="s">
        <v>524</v>
      </c>
      <c r="C229" s="14"/>
      <c r="E229" s="1" t="s">
        <v>244</v>
      </c>
      <c r="F229" s="31">
        <f t="shared" si="7"/>
        <v>1.49E-3</v>
      </c>
      <c r="H229" s="1">
        <v>149</v>
      </c>
    </row>
    <row r="230" spans="1:8" hidden="1" outlineLevel="1" x14ac:dyDescent="0.2">
      <c r="A230" s="13"/>
      <c r="B230" s="20" t="s">
        <v>403</v>
      </c>
      <c r="C230" s="14"/>
      <c r="E230" s="1" t="s">
        <v>252</v>
      </c>
      <c r="F230" s="31">
        <f t="shared" si="7"/>
        <v>0.33389000000000002</v>
      </c>
      <c r="H230" s="1">
        <v>33389</v>
      </c>
    </row>
    <row r="231" spans="1:8" hidden="1" outlineLevel="1" x14ac:dyDescent="0.2">
      <c r="A231" s="13"/>
      <c r="B231" s="20" t="s">
        <v>407</v>
      </c>
      <c r="C231" s="14"/>
      <c r="E231" s="1" t="s">
        <v>256</v>
      </c>
      <c r="F231" s="31">
        <f t="shared" si="7"/>
        <v>4.1980000000000003E-2</v>
      </c>
      <c r="H231" s="1">
        <v>4198</v>
      </c>
    </row>
    <row r="232" spans="1:8" hidden="1" outlineLevel="1" x14ac:dyDescent="0.2">
      <c r="A232" s="13"/>
      <c r="B232" s="20" t="s">
        <v>523</v>
      </c>
      <c r="C232" s="14"/>
      <c r="E232" s="1" t="s">
        <v>601</v>
      </c>
      <c r="F232" s="31">
        <f t="shared" si="7"/>
        <v>4.8599999999999997E-3</v>
      </c>
      <c r="H232" s="1">
        <v>486</v>
      </c>
    </row>
    <row r="233" spans="1:8" hidden="1" outlineLevel="1" x14ac:dyDescent="0.2">
      <c r="A233" s="13"/>
      <c r="B233" s="20" t="s">
        <v>522</v>
      </c>
      <c r="C233" s="14"/>
      <c r="E233" s="1" t="s">
        <v>276</v>
      </c>
      <c r="F233" s="31">
        <f t="shared" si="7"/>
        <v>1.0460000000000001E-2</v>
      </c>
      <c r="H233" s="1">
        <v>1046</v>
      </c>
    </row>
    <row r="234" spans="1:8" hidden="1" outlineLevel="1" x14ac:dyDescent="0.2">
      <c r="A234" s="13"/>
      <c r="B234" s="20" t="s">
        <v>405</v>
      </c>
      <c r="C234" s="14"/>
      <c r="E234" s="1" t="s">
        <v>245</v>
      </c>
      <c r="F234" s="31">
        <f t="shared" si="7"/>
        <v>0.12747</v>
      </c>
      <c r="H234" s="1">
        <v>12747</v>
      </c>
    </row>
    <row r="235" spans="1:8" hidden="1" outlineLevel="1" x14ac:dyDescent="0.2">
      <c r="A235" s="13"/>
      <c r="B235" s="20" t="s">
        <v>389</v>
      </c>
      <c r="C235" s="14"/>
      <c r="E235" s="1" t="s">
        <v>243</v>
      </c>
      <c r="F235" s="31">
        <f t="shared" si="7"/>
        <v>0.10945000000000001</v>
      </c>
      <c r="H235" s="1">
        <v>10945</v>
      </c>
    </row>
    <row r="236" spans="1:8" hidden="1" outlineLevel="1" x14ac:dyDescent="0.2">
      <c r="A236" s="13"/>
      <c r="C236" s="14"/>
      <c r="E236" s="1" t="s">
        <v>602</v>
      </c>
      <c r="F236" s="31">
        <f t="shared" si="7"/>
        <v>8.5999999999999998E-4</v>
      </c>
      <c r="H236" s="1">
        <v>86</v>
      </c>
    </row>
    <row r="237" spans="1:8" hidden="1" outlineLevel="1" x14ac:dyDescent="0.2">
      <c r="A237" s="13"/>
      <c r="B237" s="20" t="s">
        <v>408</v>
      </c>
      <c r="C237" s="14"/>
      <c r="E237" s="1" t="s">
        <v>255</v>
      </c>
      <c r="F237" s="31">
        <f t="shared" si="7"/>
        <v>4.4249999999999998E-2</v>
      </c>
      <c r="H237" s="1">
        <v>4425</v>
      </c>
    </row>
    <row r="238" spans="1:8" collapsed="1" x14ac:dyDescent="0.2">
      <c r="A238" s="13"/>
      <c r="C238" s="14"/>
    </row>
    <row r="239" spans="1:8" x14ac:dyDescent="0.2">
      <c r="A239" s="15" t="s">
        <v>144</v>
      </c>
      <c r="B239" s="7" t="s">
        <v>220</v>
      </c>
      <c r="C239" s="14">
        <f>(H12-SUM(H240:H241))/H12</f>
        <v>1.7319999999999999E-2</v>
      </c>
      <c r="D239" s="13">
        <f>COUNT(E240:E241)</f>
        <v>2</v>
      </c>
      <c r="G239" s="45" t="s">
        <v>250</v>
      </c>
    </row>
    <row r="240" spans="1:8" hidden="1" outlineLevel="1" x14ac:dyDescent="0.2">
      <c r="A240" s="13"/>
      <c r="B240" s="20" t="s">
        <v>467</v>
      </c>
      <c r="C240" s="14"/>
      <c r="E240" s="13">
        <v>0</v>
      </c>
      <c r="F240" s="31">
        <f>H240/$H$12</f>
        <v>0.92571000000000003</v>
      </c>
      <c r="G240"/>
      <c r="H240" s="1">
        <v>92571</v>
      </c>
    </row>
    <row r="241" spans="1:8" hidden="1" outlineLevel="1" x14ac:dyDescent="0.2">
      <c r="A241" s="13"/>
      <c r="B241" s="20" t="s">
        <v>468</v>
      </c>
      <c r="C241" s="14"/>
      <c r="E241" s="13">
        <v>1</v>
      </c>
      <c r="F241" s="31">
        <f>H241/$H$12</f>
        <v>5.697E-2</v>
      </c>
      <c r="G241"/>
      <c r="H241" s="1">
        <v>5697</v>
      </c>
    </row>
    <row r="242" spans="1:8" collapsed="1" x14ac:dyDescent="0.2">
      <c r="A242" s="13"/>
      <c r="C242" s="14"/>
    </row>
    <row r="243" spans="1:8" x14ac:dyDescent="0.2">
      <c r="A243" s="13" t="s">
        <v>120</v>
      </c>
      <c r="B243" s="7" t="s">
        <v>375</v>
      </c>
      <c r="C243" s="14">
        <f>(H12-SUM(H244:H260))/H12</f>
        <v>8.4700000000000001E-3</v>
      </c>
      <c r="D243" s="13">
        <f>COUNT(F244:F260)</f>
        <v>17</v>
      </c>
      <c r="G243" s="45" t="s">
        <v>250</v>
      </c>
    </row>
    <row r="244" spans="1:8" hidden="1" outlineLevel="1" x14ac:dyDescent="0.2">
      <c r="A244" s="13"/>
      <c r="C244" s="14"/>
      <c r="E244" s="36">
        <v>9.99</v>
      </c>
      <c r="F244" s="31">
        <f>H244/$H$12</f>
        <v>4.3569999999999998E-2</v>
      </c>
      <c r="H244" s="1">
        <v>4357</v>
      </c>
    </row>
    <row r="245" spans="1:8" hidden="1" outlineLevel="1" x14ac:dyDescent="0.2">
      <c r="A245" s="13"/>
      <c r="C245" s="14"/>
      <c r="E245" s="36">
        <v>29.99</v>
      </c>
      <c r="F245" s="31">
        <f t="shared" ref="F245:F260" si="8">H245/$H$12</f>
        <v>0.21737000000000001</v>
      </c>
      <c r="H245" s="1">
        <v>21737</v>
      </c>
    </row>
    <row r="246" spans="1:8" hidden="1" outlineLevel="1" x14ac:dyDescent="0.2">
      <c r="A246" s="13"/>
      <c r="C246" s="14"/>
      <c r="E246" s="36">
        <v>39.99</v>
      </c>
      <c r="F246" s="31">
        <f t="shared" si="8"/>
        <v>6.5700000000000003E-3</v>
      </c>
      <c r="H246" s="1">
        <v>657</v>
      </c>
    </row>
    <row r="247" spans="1:8" hidden="1" outlineLevel="1" x14ac:dyDescent="0.2">
      <c r="A247" s="13"/>
      <c r="C247" s="14"/>
      <c r="E247" s="36">
        <v>59.99</v>
      </c>
      <c r="F247" s="31">
        <f t="shared" si="8"/>
        <v>8.6910000000000001E-2</v>
      </c>
      <c r="H247" s="1">
        <v>8691</v>
      </c>
    </row>
    <row r="248" spans="1:8" hidden="1" outlineLevel="1" x14ac:dyDescent="0.2">
      <c r="A248" s="13"/>
      <c r="C248" s="14"/>
      <c r="E248" s="36">
        <v>79.989999999999995</v>
      </c>
      <c r="F248" s="31">
        <f t="shared" si="8"/>
        <v>9.5659999999999995E-2</v>
      </c>
      <c r="H248" s="1">
        <v>9566</v>
      </c>
    </row>
    <row r="249" spans="1:8" hidden="1" outlineLevel="1" x14ac:dyDescent="0.2">
      <c r="A249" s="13"/>
      <c r="C249" s="14"/>
      <c r="E249" s="36">
        <v>99.99</v>
      </c>
      <c r="F249" s="31">
        <f t="shared" si="8"/>
        <v>7.7329999999999996E-2</v>
      </c>
      <c r="H249" s="1">
        <v>7733</v>
      </c>
    </row>
    <row r="250" spans="1:8" hidden="1" outlineLevel="1" x14ac:dyDescent="0.2">
      <c r="A250" s="13"/>
      <c r="C250" s="14"/>
      <c r="E250" s="36">
        <v>119.99</v>
      </c>
      <c r="F250" s="31">
        <f t="shared" si="8"/>
        <v>1.0000000000000001E-5</v>
      </c>
      <c r="H250" s="1">
        <v>1</v>
      </c>
    </row>
    <row r="251" spans="1:8" hidden="1" outlineLevel="1" x14ac:dyDescent="0.2">
      <c r="A251" s="13"/>
      <c r="C251" s="14"/>
      <c r="E251" s="36">
        <v>129.99</v>
      </c>
      <c r="F251" s="31">
        <f t="shared" si="8"/>
        <v>0.13413</v>
      </c>
      <c r="H251" s="1">
        <v>13413</v>
      </c>
    </row>
    <row r="252" spans="1:8" hidden="1" outlineLevel="1" x14ac:dyDescent="0.2">
      <c r="A252" s="13"/>
      <c r="C252" s="14"/>
      <c r="E252" s="36">
        <v>149.99</v>
      </c>
      <c r="F252" s="31">
        <f t="shared" si="8"/>
        <v>0.22034999999999999</v>
      </c>
      <c r="H252" s="1">
        <v>22035</v>
      </c>
    </row>
    <row r="253" spans="1:8" hidden="1" outlineLevel="1" x14ac:dyDescent="0.2">
      <c r="A253" s="13"/>
      <c r="C253" s="14"/>
      <c r="E253" s="36">
        <v>159.99</v>
      </c>
      <c r="F253" s="31">
        <f t="shared" si="8"/>
        <v>2.0000000000000002E-5</v>
      </c>
      <c r="H253" s="1">
        <v>2</v>
      </c>
    </row>
    <row r="254" spans="1:8" hidden="1" outlineLevel="1" x14ac:dyDescent="0.2">
      <c r="A254" s="13"/>
      <c r="C254" s="14"/>
      <c r="E254" s="36">
        <v>179.99</v>
      </c>
      <c r="F254" s="31">
        <f t="shared" si="8"/>
        <v>7.9000000000000001E-4</v>
      </c>
      <c r="H254" s="1">
        <v>79</v>
      </c>
    </row>
    <row r="255" spans="1:8" hidden="1" outlineLevel="1" x14ac:dyDescent="0.2">
      <c r="A255" s="13"/>
      <c r="C255" s="14"/>
      <c r="E255" s="36">
        <v>199.99</v>
      </c>
      <c r="F255" s="31">
        <f t="shared" si="8"/>
        <v>0.10249</v>
      </c>
      <c r="H255" s="1">
        <v>10249</v>
      </c>
    </row>
    <row r="256" spans="1:8" hidden="1" outlineLevel="1" x14ac:dyDescent="0.2">
      <c r="A256" s="13"/>
      <c r="C256" s="14"/>
      <c r="E256" s="36">
        <v>239.99</v>
      </c>
      <c r="F256" s="31">
        <f t="shared" si="8"/>
        <v>4.2000000000000002E-4</v>
      </c>
      <c r="H256" s="1">
        <v>42</v>
      </c>
    </row>
    <row r="257" spans="1:8" hidden="1" outlineLevel="1" x14ac:dyDescent="0.2">
      <c r="A257" s="13"/>
      <c r="C257" s="14"/>
      <c r="E257" s="36">
        <v>249.99</v>
      </c>
      <c r="F257" s="31">
        <f t="shared" si="8"/>
        <v>2.4399999999999999E-3</v>
      </c>
      <c r="H257" s="1">
        <v>244</v>
      </c>
    </row>
    <row r="258" spans="1:8" hidden="1" outlineLevel="1" x14ac:dyDescent="0.2">
      <c r="A258" s="13"/>
      <c r="C258" s="14"/>
      <c r="E258" s="36">
        <v>299.99</v>
      </c>
      <c r="F258" s="31">
        <f t="shared" si="8"/>
        <v>9.3000000000000005E-4</v>
      </c>
      <c r="H258" s="1">
        <v>93</v>
      </c>
    </row>
    <row r="259" spans="1:8" hidden="1" outlineLevel="1" x14ac:dyDescent="0.2">
      <c r="A259" s="13"/>
      <c r="C259" s="14"/>
      <c r="E259" s="36">
        <v>399.99</v>
      </c>
      <c r="F259" s="31">
        <f t="shared" si="8"/>
        <v>1.91E-3</v>
      </c>
      <c r="H259" s="1">
        <v>191</v>
      </c>
    </row>
    <row r="260" spans="1:8" hidden="1" outlineLevel="1" x14ac:dyDescent="0.2">
      <c r="A260" s="13"/>
      <c r="C260" s="14"/>
      <c r="E260" s="36">
        <v>499.99</v>
      </c>
      <c r="F260" s="31">
        <f t="shared" si="8"/>
        <v>6.3000000000000003E-4</v>
      </c>
      <c r="H260" s="1">
        <v>63</v>
      </c>
    </row>
    <row r="261" spans="1:8" hidden="1" outlineLevel="1" x14ac:dyDescent="0.2">
      <c r="A261" s="13"/>
      <c r="C261" s="14"/>
    </row>
    <row r="262" spans="1:8" collapsed="1" x14ac:dyDescent="0.2">
      <c r="A262" s="13"/>
      <c r="C262" s="14"/>
    </row>
    <row r="263" spans="1:8" x14ac:dyDescent="0.2">
      <c r="A263" s="15" t="s">
        <v>142</v>
      </c>
      <c r="B263" s="7" t="s">
        <v>296</v>
      </c>
      <c r="C263" s="14">
        <f>(H12-SUM(H265:H270))/H12</f>
        <v>0.37923000000000001</v>
      </c>
      <c r="D263" s="13">
        <f>COUNT(F265:F270)</f>
        <v>6</v>
      </c>
      <c r="G263" s="45" t="s">
        <v>250</v>
      </c>
    </row>
    <row r="264" spans="1:8" hidden="1" outlineLevel="1" x14ac:dyDescent="0.2">
      <c r="A264" s="13"/>
      <c r="B264" s="20" t="s">
        <v>662</v>
      </c>
      <c r="C264" s="14"/>
    </row>
    <row r="265" spans="1:8" hidden="1" outlineLevel="1" x14ac:dyDescent="0.2">
      <c r="A265" s="13"/>
      <c r="B265" s="20" t="s">
        <v>400</v>
      </c>
      <c r="C265" s="14"/>
      <c r="E265" s="1" t="s">
        <v>247</v>
      </c>
      <c r="F265" s="31">
        <f t="shared" ref="F265:F270" si="9">H265/$H$12</f>
        <v>4.666E-2</v>
      </c>
      <c r="H265" s="1">
        <v>4666</v>
      </c>
    </row>
    <row r="266" spans="1:8" hidden="1" outlineLevel="1" x14ac:dyDescent="0.2">
      <c r="A266" s="13"/>
      <c r="B266" s="20" t="s">
        <v>526</v>
      </c>
      <c r="C266" s="14"/>
      <c r="E266" s="1" t="s">
        <v>246</v>
      </c>
      <c r="F266" s="31">
        <f t="shared" si="9"/>
        <v>3.2460000000000003E-2</v>
      </c>
      <c r="H266" s="1">
        <v>3246</v>
      </c>
    </row>
    <row r="267" spans="1:8" hidden="1" outlineLevel="1" x14ac:dyDescent="0.2">
      <c r="A267" s="13"/>
      <c r="B267" s="20" t="s">
        <v>401</v>
      </c>
      <c r="C267" s="14"/>
      <c r="E267" s="1" t="s">
        <v>257</v>
      </c>
      <c r="F267" s="31">
        <f t="shared" si="9"/>
        <v>0.39123999999999998</v>
      </c>
      <c r="H267" s="1">
        <v>39124</v>
      </c>
    </row>
    <row r="268" spans="1:8" hidden="1" outlineLevel="1" x14ac:dyDescent="0.2">
      <c r="A268" s="13"/>
      <c r="B268" s="20" t="s">
        <v>527</v>
      </c>
      <c r="C268" s="14"/>
      <c r="E268" s="1" t="s">
        <v>254</v>
      </c>
      <c r="F268" s="31">
        <f t="shared" si="9"/>
        <v>1.7659999999999999E-2</v>
      </c>
      <c r="H268" s="1">
        <v>1766</v>
      </c>
    </row>
    <row r="269" spans="1:8" hidden="1" outlineLevel="1" x14ac:dyDescent="0.2">
      <c r="A269" s="13"/>
      <c r="B269" s="20" t="s">
        <v>528</v>
      </c>
      <c r="C269" s="14"/>
      <c r="E269" s="1" t="s">
        <v>253</v>
      </c>
      <c r="F269" s="31">
        <f t="shared" si="9"/>
        <v>9.2300000000000004E-3</v>
      </c>
      <c r="H269" s="1">
        <v>923</v>
      </c>
    </row>
    <row r="270" spans="1:8" hidden="1" outlineLevel="1" x14ac:dyDescent="0.2">
      <c r="A270" s="13"/>
      <c r="B270" s="20" t="s">
        <v>402</v>
      </c>
      <c r="C270" s="14"/>
      <c r="E270" s="1" t="s">
        <v>259</v>
      </c>
      <c r="F270" s="31">
        <f t="shared" si="9"/>
        <v>0.12352</v>
      </c>
      <c r="H270" s="1">
        <v>12352</v>
      </c>
    </row>
    <row r="271" spans="1:8" collapsed="1" x14ac:dyDescent="0.2">
      <c r="A271" s="13"/>
      <c r="C271" s="14"/>
    </row>
    <row r="272" spans="1:8" x14ac:dyDescent="0.2">
      <c r="A272" s="15" t="s">
        <v>125</v>
      </c>
      <c r="B272" s="7" t="s">
        <v>376</v>
      </c>
      <c r="C272" s="14">
        <f>(H12-SUM(H273:H276))/H12</f>
        <v>1.0000000000000001E-5</v>
      </c>
      <c r="D272" s="13">
        <f>COUNT(F273:F276)</f>
        <v>4</v>
      </c>
      <c r="G272" s="45" t="s">
        <v>250</v>
      </c>
    </row>
    <row r="273" spans="1:8" hidden="1" outlineLevel="1" x14ac:dyDescent="0.2">
      <c r="A273" s="13"/>
      <c r="B273" s="20" t="s">
        <v>397</v>
      </c>
      <c r="C273" s="14"/>
      <c r="E273" s="1" t="s">
        <v>277</v>
      </c>
      <c r="F273" s="31">
        <f>H273/$H$12</f>
        <v>0.10188</v>
      </c>
      <c r="H273" s="1">
        <v>10188</v>
      </c>
    </row>
    <row r="274" spans="1:8" hidden="1" outlineLevel="1" x14ac:dyDescent="0.2">
      <c r="A274" s="13"/>
      <c r="B274" s="20" t="s">
        <v>398</v>
      </c>
      <c r="C274" s="14"/>
      <c r="E274" s="1" t="s">
        <v>533</v>
      </c>
      <c r="F274" s="31">
        <f>H274/$H$12</f>
        <v>2.3500000000000001E-3</v>
      </c>
      <c r="H274" s="1">
        <v>235</v>
      </c>
    </row>
    <row r="275" spans="1:8" hidden="1" outlineLevel="1" x14ac:dyDescent="0.2">
      <c r="A275" s="13"/>
      <c r="B275" s="20" t="s">
        <v>399</v>
      </c>
      <c r="C275" s="14"/>
      <c r="E275" s="1" t="s">
        <v>278</v>
      </c>
      <c r="F275" s="31">
        <f>H275/$H$12</f>
        <v>0.13843</v>
      </c>
      <c r="H275" s="1">
        <v>13843</v>
      </c>
    </row>
    <row r="276" spans="1:8" hidden="1" outlineLevel="1" x14ac:dyDescent="0.2">
      <c r="A276" s="13"/>
      <c r="B276" s="20" t="s">
        <v>534</v>
      </c>
      <c r="C276" s="14"/>
      <c r="E276" s="1" t="s">
        <v>279</v>
      </c>
      <c r="F276" s="31">
        <f>H276/$H$12</f>
        <v>0.75732999999999995</v>
      </c>
      <c r="H276" s="1">
        <v>75733</v>
      </c>
    </row>
    <row r="277" spans="1:8" collapsed="1" x14ac:dyDescent="0.2">
      <c r="A277" s="13"/>
      <c r="C277" s="14"/>
    </row>
    <row r="278" spans="1:8" x14ac:dyDescent="0.2">
      <c r="A278" s="15" t="s">
        <v>139</v>
      </c>
      <c r="B278" s="7" t="s">
        <v>221</v>
      </c>
      <c r="C278" s="14">
        <f>(H12-SUM(H281:H289))/H12</f>
        <v>0.25435999999999998</v>
      </c>
      <c r="D278" s="13">
        <f>COUNT(E281:E289)</f>
        <v>9</v>
      </c>
      <c r="G278" s="45" t="s">
        <v>250</v>
      </c>
    </row>
    <row r="279" spans="1:8" hidden="1" outlineLevel="1" x14ac:dyDescent="0.2">
      <c r="A279" s="13"/>
      <c r="B279" s="20" t="s">
        <v>465</v>
      </c>
      <c r="C279" s="14"/>
    </row>
    <row r="280" spans="1:8" hidden="1" outlineLevel="1" x14ac:dyDescent="0.2">
      <c r="A280" s="13"/>
      <c r="B280" s="20" t="s">
        <v>466</v>
      </c>
      <c r="C280" s="14"/>
    </row>
    <row r="281" spans="1:8" hidden="1" outlineLevel="1" x14ac:dyDescent="0.2">
      <c r="A281" s="13"/>
      <c r="B281" s="20" t="s">
        <v>535</v>
      </c>
      <c r="C281" s="14"/>
      <c r="E281" s="13">
        <v>1</v>
      </c>
      <c r="F281" s="31">
        <f>H281/$H$12</f>
        <v>4.0329999999999998E-2</v>
      </c>
      <c r="G281"/>
      <c r="H281" s="1">
        <v>4033</v>
      </c>
    </row>
    <row r="282" spans="1:8" hidden="1" outlineLevel="1" x14ac:dyDescent="0.2">
      <c r="A282" s="13"/>
      <c r="B282" s="20" t="s">
        <v>536</v>
      </c>
      <c r="C282" s="14"/>
      <c r="E282" s="13">
        <v>2</v>
      </c>
      <c r="F282" s="31">
        <f t="shared" ref="F282:F289" si="10">H282/$H$12</f>
        <v>2.2599999999999999E-2</v>
      </c>
      <c r="G282"/>
      <c r="H282" s="1">
        <v>2260</v>
      </c>
    </row>
    <row r="283" spans="1:8" hidden="1" outlineLevel="1" x14ac:dyDescent="0.2">
      <c r="A283" s="13"/>
      <c r="B283" s="20" t="s">
        <v>390</v>
      </c>
      <c r="C283" s="14"/>
      <c r="E283" s="13">
        <v>3</v>
      </c>
      <c r="F283" s="31">
        <f t="shared" si="10"/>
        <v>5.8299999999999998E-2</v>
      </c>
      <c r="G283"/>
      <c r="H283" s="1">
        <v>5830</v>
      </c>
    </row>
    <row r="284" spans="1:8" hidden="1" outlineLevel="1" x14ac:dyDescent="0.2">
      <c r="A284" s="13"/>
      <c r="B284" s="20" t="s">
        <v>391</v>
      </c>
      <c r="C284" s="14"/>
      <c r="E284" s="13">
        <v>4</v>
      </c>
      <c r="F284" s="31">
        <f t="shared" si="10"/>
        <v>7.7899999999999997E-2</v>
      </c>
      <c r="G284"/>
      <c r="H284" s="1">
        <v>7790</v>
      </c>
    </row>
    <row r="285" spans="1:8" hidden="1" outlineLevel="1" x14ac:dyDescent="0.2">
      <c r="A285" s="13"/>
      <c r="B285" s="20" t="s">
        <v>392</v>
      </c>
      <c r="C285" s="14"/>
      <c r="E285" s="13">
        <v>5</v>
      </c>
      <c r="F285" s="31">
        <f t="shared" si="10"/>
        <v>8.2769999999999996E-2</v>
      </c>
      <c r="G285"/>
      <c r="H285" s="1">
        <v>8277</v>
      </c>
    </row>
    <row r="286" spans="1:8" hidden="1" outlineLevel="1" x14ac:dyDescent="0.2">
      <c r="A286" s="13"/>
      <c r="B286" s="20" t="s">
        <v>393</v>
      </c>
      <c r="C286" s="14"/>
      <c r="E286" s="13">
        <v>6</v>
      </c>
      <c r="F286" s="31">
        <f t="shared" si="10"/>
        <v>0.18801999999999999</v>
      </c>
      <c r="G286"/>
      <c r="H286" s="1">
        <v>18802</v>
      </c>
    </row>
    <row r="287" spans="1:8" hidden="1" outlineLevel="1" x14ac:dyDescent="0.2">
      <c r="A287" s="13"/>
      <c r="B287" s="20" t="s">
        <v>394</v>
      </c>
      <c r="C287" s="14"/>
      <c r="E287" s="13">
        <v>7</v>
      </c>
      <c r="F287" s="31">
        <f t="shared" si="10"/>
        <v>0.11597</v>
      </c>
      <c r="G287"/>
      <c r="H287" s="1">
        <v>11597</v>
      </c>
    </row>
    <row r="288" spans="1:8" hidden="1" outlineLevel="1" x14ac:dyDescent="0.2">
      <c r="A288" s="13"/>
      <c r="B288" s="20" t="s">
        <v>395</v>
      </c>
      <c r="C288" s="14"/>
      <c r="E288" s="13">
        <v>8</v>
      </c>
      <c r="F288" s="31">
        <f t="shared" si="10"/>
        <v>5.142E-2</v>
      </c>
      <c r="G288"/>
      <c r="H288" s="1">
        <v>5142</v>
      </c>
    </row>
    <row r="289" spans="1:8" hidden="1" outlineLevel="1" x14ac:dyDescent="0.2">
      <c r="A289" s="13"/>
      <c r="B289" s="20" t="s">
        <v>396</v>
      </c>
      <c r="C289" s="14"/>
      <c r="E289" s="13">
        <v>9</v>
      </c>
      <c r="F289" s="31">
        <f t="shared" si="10"/>
        <v>0.10833</v>
      </c>
      <c r="G289"/>
      <c r="H289" s="1">
        <v>10833</v>
      </c>
    </row>
    <row r="290" spans="1:8" collapsed="1" x14ac:dyDescent="0.2">
      <c r="A290" s="13"/>
      <c r="C290" s="14"/>
    </row>
    <row r="291" spans="1:8" x14ac:dyDescent="0.2">
      <c r="A291" s="15" t="s">
        <v>138</v>
      </c>
      <c r="B291" s="7" t="s">
        <v>537</v>
      </c>
      <c r="C291" s="14">
        <f>(H12-SUM(H293:H294))/H12</f>
        <v>0.22078999999999999</v>
      </c>
      <c r="D291" s="13">
        <f>COUNT(F293:F294)</f>
        <v>2</v>
      </c>
      <c r="G291" s="45" t="s">
        <v>250</v>
      </c>
    </row>
    <row r="292" spans="1:8" hidden="1" outlineLevel="1" x14ac:dyDescent="0.2">
      <c r="A292" s="13"/>
      <c r="B292" s="20" t="s">
        <v>656</v>
      </c>
      <c r="C292" s="14"/>
    </row>
    <row r="293" spans="1:8" hidden="1" outlineLevel="1" x14ac:dyDescent="0.2">
      <c r="A293" s="13"/>
      <c r="B293" s="20" t="s">
        <v>542</v>
      </c>
      <c r="C293" s="14"/>
      <c r="E293" s="13" t="s">
        <v>244</v>
      </c>
      <c r="F293" s="31">
        <f>H293/$H$12</f>
        <v>0.77697000000000005</v>
      </c>
      <c r="G293"/>
      <c r="H293" s="1">
        <v>77697</v>
      </c>
    </row>
    <row r="294" spans="1:8" hidden="1" outlineLevel="1" x14ac:dyDescent="0.2">
      <c r="A294" s="13"/>
      <c r="B294" s="20" t="s">
        <v>538</v>
      </c>
      <c r="C294" s="14"/>
      <c r="E294" s="1" t="s">
        <v>252</v>
      </c>
      <c r="F294" s="31">
        <f>H294/$H$12</f>
        <v>2.2399999999999998E-3</v>
      </c>
      <c r="H294" s="1">
        <v>224</v>
      </c>
    </row>
    <row r="295" spans="1:8" hidden="1" outlineLevel="1" x14ac:dyDescent="0.2">
      <c r="A295" s="13"/>
      <c r="C295" s="14"/>
    </row>
    <row r="296" spans="1:8" collapsed="1" x14ac:dyDescent="0.2">
      <c r="A296" s="13"/>
      <c r="C296" s="14"/>
    </row>
    <row r="297" spans="1:8" x14ac:dyDescent="0.2">
      <c r="A297" s="15" t="s">
        <v>148</v>
      </c>
      <c r="B297" s="7" t="s">
        <v>289</v>
      </c>
      <c r="C297" s="14">
        <f>(H12-SUM(H298:H299))/H12</f>
        <v>1.7319999999999999E-2</v>
      </c>
      <c r="D297" s="13">
        <f>COUNT(F298:F299)</f>
        <v>2</v>
      </c>
      <c r="G297" s="45" t="s">
        <v>250</v>
      </c>
    </row>
    <row r="298" spans="1:8" hidden="1" outlineLevel="1" x14ac:dyDescent="0.2">
      <c r="A298" s="13"/>
      <c r="B298" s="20" t="s">
        <v>425</v>
      </c>
      <c r="C298" s="14"/>
      <c r="E298" s="13" t="s">
        <v>258</v>
      </c>
      <c r="F298" s="31">
        <f>H298/$H$12</f>
        <v>4.0120000000000003E-2</v>
      </c>
      <c r="G298"/>
      <c r="H298" s="1">
        <v>4012</v>
      </c>
    </row>
    <row r="299" spans="1:8" hidden="1" outlineLevel="1" x14ac:dyDescent="0.2">
      <c r="A299" s="13"/>
      <c r="B299" s="20" t="s">
        <v>389</v>
      </c>
      <c r="C299" s="14"/>
      <c r="E299" s="13" t="s">
        <v>243</v>
      </c>
      <c r="F299" s="31">
        <f>H299/$H$12</f>
        <v>0.94255999999999995</v>
      </c>
      <c r="G299"/>
      <c r="H299" s="1">
        <v>94256</v>
      </c>
    </row>
    <row r="300" spans="1:8" collapsed="1" x14ac:dyDescent="0.2">
      <c r="A300" s="13"/>
      <c r="C300" s="14"/>
    </row>
    <row r="301" spans="1:8" x14ac:dyDescent="0.2">
      <c r="A301" s="13" t="s">
        <v>149</v>
      </c>
      <c r="B301" s="7" t="s">
        <v>292</v>
      </c>
      <c r="C301" s="14">
        <f>(H12-SUM(H302:H303))/H12</f>
        <v>1.7319999999999999E-2</v>
      </c>
      <c r="D301" s="13">
        <f>COUNT(F302:F303)</f>
        <v>2</v>
      </c>
      <c r="G301" s="45" t="s">
        <v>250</v>
      </c>
    </row>
    <row r="302" spans="1:8" outlineLevel="1" x14ac:dyDescent="0.2">
      <c r="A302" s="13"/>
      <c r="B302" s="20" t="s">
        <v>425</v>
      </c>
      <c r="C302" s="14"/>
      <c r="E302" s="13" t="s">
        <v>258</v>
      </c>
      <c r="F302" s="31">
        <f>H302/$H$12</f>
        <v>4.6960000000000002E-2</v>
      </c>
      <c r="G302"/>
      <c r="H302" s="1">
        <v>4696</v>
      </c>
    </row>
    <row r="303" spans="1:8" outlineLevel="1" x14ac:dyDescent="0.2">
      <c r="A303" s="13"/>
      <c r="B303" s="20" t="s">
        <v>389</v>
      </c>
      <c r="C303" s="14"/>
      <c r="E303" s="13" t="s">
        <v>243</v>
      </c>
      <c r="F303" s="31">
        <f>H303/$H$12</f>
        <v>0.93572</v>
      </c>
      <c r="G303"/>
      <c r="H303" s="1">
        <v>93572</v>
      </c>
    </row>
    <row r="304" spans="1:8" x14ac:dyDescent="0.2">
      <c r="A304" s="13"/>
      <c r="C304" s="14"/>
    </row>
    <row r="305" spans="1:8" x14ac:dyDescent="0.2">
      <c r="A305" s="13" t="s">
        <v>150</v>
      </c>
      <c r="B305" s="7" t="s">
        <v>293</v>
      </c>
      <c r="C305" s="14">
        <f>(H12-SUM(H306:H307))/H12</f>
        <v>1.7319999999999999E-2</v>
      </c>
      <c r="D305" s="13">
        <f>COUNT(F306:F307)</f>
        <v>2</v>
      </c>
      <c r="G305" s="45" t="s">
        <v>250</v>
      </c>
    </row>
    <row r="306" spans="1:8" outlineLevel="1" x14ac:dyDescent="0.2">
      <c r="A306" s="13"/>
      <c r="B306" s="20" t="s">
        <v>425</v>
      </c>
      <c r="C306" s="14"/>
      <c r="E306" s="13" t="s">
        <v>258</v>
      </c>
      <c r="F306" s="31">
        <f>H306/$H$12</f>
        <v>8.0729999999999996E-2</v>
      </c>
      <c r="H306" s="1">
        <v>8073</v>
      </c>
    </row>
    <row r="307" spans="1:8" outlineLevel="1" x14ac:dyDescent="0.2">
      <c r="A307" s="13"/>
      <c r="B307" s="20" t="s">
        <v>389</v>
      </c>
      <c r="C307" s="14"/>
      <c r="E307" s="13" t="s">
        <v>243</v>
      </c>
      <c r="F307" s="31">
        <f>H307/$H$12</f>
        <v>0.90195000000000003</v>
      </c>
      <c r="H307" s="1">
        <v>90195</v>
      </c>
    </row>
    <row r="308" spans="1:8" x14ac:dyDescent="0.2">
      <c r="A308" s="13"/>
      <c r="C308" s="14"/>
    </row>
    <row r="309" spans="1:8" x14ac:dyDescent="0.2">
      <c r="A309" s="13" t="s">
        <v>151</v>
      </c>
      <c r="B309" s="7" t="s">
        <v>290</v>
      </c>
      <c r="C309" s="14">
        <f>(H12-SUM(H310:H311))/H12</f>
        <v>1.7319999999999999E-2</v>
      </c>
      <c r="D309" s="13">
        <f>COUNT(F310:F311)</f>
        <v>2</v>
      </c>
      <c r="G309" s="45" t="s">
        <v>250</v>
      </c>
    </row>
    <row r="310" spans="1:8" outlineLevel="1" x14ac:dyDescent="0.2">
      <c r="A310" s="13"/>
      <c r="B310" s="20" t="s">
        <v>425</v>
      </c>
      <c r="C310" s="14"/>
      <c r="E310" s="13" t="s">
        <v>258</v>
      </c>
      <c r="F310" s="31">
        <f>H310/$H$12</f>
        <v>8.8139999999999996E-2</v>
      </c>
      <c r="H310" s="1">
        <v>8814</v>
      </c>
    </row>
    <row r="311" spans="1:8" outlineLevel="1" x14ac:dyDescent="0.2">
      <c r="A311" s="13"/>
      <c r="B311" s="20" t="s">
        <v>389</v>
      </c>
      <c r="C311" s="14"/>
      <c r="E311" s="13" t="s">
        <v>243</v>
      </c>
      <c r="F311" s="31">
        <f>H311/$H$12</f>
        <v>0.89454</v>
      </c>
      <c r="H311" s="1">
        <v>89454</v>
      </c>
    </row>
    <row r="312" spans="1:8" x14ac:dyDescent="0.2">
      <c r="A312" s="13"/>
      <c r="C312" s="14"/>
    </row>
    <row r="313" spans="1:8" x14ac:dyDescent="0.2">
      <c r="A313" s="15" t="s">
        <v>152</v>
      </c>
      <c r="B313" s="7" t="s">
        <v>291</v>
      </c>
      <c r="C313" s="14">
        <f>(H12-SUM(H314:H315))/H12</f>
        <v>1.7319999999999999E-2</v>
      </c>
      <c r="D313" s="13">
        <f>COUNT(F314:F315)</f>
        <v>2</v>
      </c>
      <c r="G313" s="45" t="s">
        <v>250</v>
      </c>
    </row>
    <row r="314" spans="1:8" hidden="1" outlineLevel="1" x14ac:dyDescent="0.2">
      <c r="A314" s="13"/>
      <c r="B314" s="20" t="s">
        <v>425</v>
      </c>
      <c r="C314" s="14"/>
      <c r="E314" s="13" t="s">
        <v>258</v>
      </c>
      <c r="F314" s="31">
        <f>H314/$H$12</f>
        <v>9.9640000000000006E-2</v>
      </c>
      <c r="H314" s="1">
        <v>9964</v>
      </c>
    </row>
    <row r="315" spans="1:8" hidden="1" outlineLevel="1" x14ac:dyDescent="0.2">
      <c r="A315" s="13"/>
      <c r="B315" s="20" t="s">
        <v>389</v>
      </c>
      <c r="C315" s="14"/>
      <c r="E315" s="13" t="s">
        <v>243</v>
      </c>
      <c r="F315" s="31">
        <f>H315/$H$12</f>
        <v>0.88304000000000005</v>
      </c>
      <c r="H315" s="1">
        <v>88304</v>
      </c>
    </row>
    <row r="316" spans="1:8" collapsed="1" x14ac:dyDescent="0.2">
      <c r="A316" s="13"/>
      <c r="C316" s="14"/>
    </row>
    <row r="317" spans="1:8" x14ac:dyDescent="0.2">
      <c r="A317" s="13" t="s">
        <v>123</v>
      </c>
      <c r="B317" s="7" t="s">
        <v>181</v>
      </c>
      <c r="C317" s="14">
        <v>0.57999999999999996</v>
      </c>
      <c r="D317" s="13" t="s">
        <v>288</v>
      </c>
      <c r="G317" s="45" t="s">
        <v>251</v>
      </c>
    </row>
    <row r="318" spans="1:8" hidden="1" outlineLevel="1" x14ac:dyDescent="0.2">
      <c r="A318" s="13"/>
      <c r="B318" s="20" t="s">
        <v>539</v>
      </c>
      <c r="C318" s="14"/>
      <c r="D318" s="13"/>
    </row>
    <row r="319" spans="1:8" hidden="1" outlineLevel="1" x14ac:dyDescent="0.2">
      <c r="A319" s="13"/>
      <c r="B319" s="20" t="s">
        <v>543</v>
      </c>
      <c r="C319" s="14"/>
      <c r="D319" s="13"/>
    </row>
    <row r="320" spans="1:8" collapsed="1" x14ac:dyDescent="0.2">
      <c r="A320" s="13"/>
      <c r="C320" s="14"/>
    </row>
    <row r="321" spans="1:8" x14ac:dyDescent="0.2">
      <c r="A321" s="15" t="s">
        <v>131</v>
      </c>
      <c r="B321" s="7" t="s">
        <v>222</v>
      </c>
      <c r="C321" s="14">
        <f>(H12-SUM(H324:H339))/H12</f>
        <v>0.3019</v>
      </c>
      <c r="D321" s="13">
        <f>COUNT(F324:F339)</f>
        <v>16</v>
      </c>
      <c r="G321" s="45" t="s">
        <v>251</v>
      </c>
    </row>
    <row r="322" spans="1:8" hidden="1" outlineLevel="1" x14ac:dyDescent="0.2">
      <c r="A322" s="13"/>
      <c r="B322" s="20" t="s">
        <v>440</v>
      </c>
      <c r="C322" s="7"/>
    </row>
    <row r="323" spans="1:8" hidden="1" outlineLevel="1" x14ac:dyDescent="0.2">
      <c r="A323" s="13"/>
      <c r="B323" s="20" t="s">
        <v>441</v>
      </c>
      <c r="C323" s="7"/>
    </row>
    <row r="324" spans="1:8" hidden="1" outlineLevel="1" x14ac:dyDescent="0.2">
      <c r="A324" s="13"/>
      <c r="B324" s="20" t="s">
        <v>621</v>
      </c>
      <c r="C324" s="7"/>
      <c r="E324" s="1">
        <v>0</v>
      </c>
      <c r="F324" s="31">
        <f>H324/$H$12</f>
        <v>2.1930000000000002E-2</v>
      </c>
      <c r="H324" s="1">
        <v>2193</v>
      </c>
    </row>
    <row r="325" spans="1:8" hidden="1" outlineLevel="1" x14ac:dyDescent="0.2">
      <c r="B325" s="20" t="s">
        <v>442</v>
      </c>
      <c r="C325" s="7"/>
      <c r="E325" s="1">
        <v>1</v>
      </c>
      <c r="F325" s="31">
        <f t="shared" ref="F325:F339" si="11">H325/$H$12</f>
        <v>0.10016</v>
      </c>
      <c r="H325" s="1">
        <v>10016</v>
      </c>
    </row>
    <row r="326" spans="1:8" hidden="1" outlineLevel="1" x14ac:dyDescent="0.2">
      <c r="B326" s="20" t="s">
        <v>443</v>
      </c>
      <c r="C326" s="7"/>
      <c r="E326" s="1">
        <v>2</v>
      </c>
      <c r="F326" s="31">
        <f t="shared" si="11"/>
        <v>8.9849999999999999E-2</v>
      </c>
      <c r="H326" s="1">
        <v>8985</v>
      </c>
    </row>
    <row r="327" spans="1:8" hidden="1" outlineLevel="1" x14ac:dyDescent="0.2">
      <c r="B327" s="20" t="s">
        <v>444</v>
      </c>
      <c r="C327" s="7"/>
      <c r="E327" s="1">
        <v>3</v>
      </c>
      <c r="F327" s="31">
        <f t="shared" si="11"/>
        <v>5.849E-2</v>
      </c>
      <c r="H327" s="1">
        <v>5849</v>
      </c>
    </row>
    <row r="328" spans="1:8" hidden="1" outlineLevel="1" x14ac:dyDescent="0.2">
      <c r="B328" s="20" t="s">
        <v>445</v>
      </c>
      <c r="C328" s="7"/>
      <c r="E328" s="1">
        <v>4</v>
      </c>
      <c r="F328" s="31">
        <f t="shared" si="11"/>
        <v>5.4089999999999999E-2</v>
      </c>
      <c r="H328" s="1">
        <v>5409</v>
      </c>
    </row>
    <row r="329" spans="1:8" hidden="1" outlineLevel="1" x14ac:dyDescent="0.2">
      <c r="A329" s="13"/>
      <c r="C329" s="7"/>
      <c r="E329" s="1">
        <v>5</v>
      </c>
      <c r="F329" s="31">
        <f t="shared" si="11"/>
        <v>4.9279999999999997E-2</v>
      </c>
      <c r="H329" s="1">
        <v>4928</v>
      </c>
    </row>
    <row r="330" spans="1:8" hidden="1" outlineLevel="1" x14ac:dyDescent="0.2">
      <c r="A330" s="13"/>
      <c r="C330" s="14"/>
      <c r="E330" s="1">
        <v>6</v>
      </c>
      <c r="F330" s="31">
        <f t="shared" si="11"/>
        <v>4.4850000000000001E-2</v>
      </c>
      <c r="H330" s="1">
        <v>4485</v>
      </c>
    </row>
    <row r="331" spans="1:8" hidden="1" outlineLevel="1" x14ac:dyDescent="0.2">
      <c r="A331" s="13"/>
      <c r="C331" s="14"/>
      <c r="E331" s="1">
        <v>7</v>
      </c>
      <c r="F331" s="31">
        <f t="shared" si="11"/>
        <v>4.2689999999999999E-2</v>
      </c>
      <c r="H331" s="1">
        <v>4269</v>
      </c>
    </row>
    <row r="332" spans="1:8" hidden="1" outlineLevel="1" x14ac:dyDescent="0.2">
      <c r="A332" s="13"/>
      <c r="C332" s="14"/>
      <c r="E332" s="1">
        <v>8</v>
      </c>
      <c r="F332" s="31">
        <f t="shared" si="11"/>
        <v>3.6319999999999998E-2</v>
      </c>
      <c r="H332" s="1">
        <v>3632</v>
      </c>
    </row>
    <row r="333" spans="1:8" hidden="1" outlineLevel="1" x14ac:dyDescent="0.2">
      <c r="A333" s="13"/>
      <c r="C333" s="14"/>
      <c r="E333" s="1">
        <v>9</v>
      </c>
      <c r="F333" s="31">
        <f t="shared" si="11"/>
        <v>2.9790000000000001E-2</v>
      </c>
      <c r="H333" s="1">
        <v>2979</v>
      </c>
    </row>
    <row r="334" spans="1:8" hidden="1" outlineLevel="1" x14ac:dyDescent="0.2">
      <c r="A334" s="13"/>
      <c r="C334" s="14"/>
      <c r="E334" s="1">
        <v>10</v>
      </c>
      <c r="F334" s="31">
        <f t="shared" si="11"/>
        <v>2.3300000000000001E-2</v>
      </c>
      <c r="H334" s="1">
        <v>2330</v>
      </c>
    </row>
    <row r="335" spans="1:8" hidden="1" outlineLevel="1" x14ac:dyDescent="0.2">
      <c r="A335" s="13"/>
      <c r="C335" s="14"/>
      <c r="E335" s="1">
        <v>11</v>
      </c>
      <c r="F335" s="31">
        <f t="shared" si="11"/>
        <v>1.9820000000000001E-2</v>
      </c>
      <c r="H335" s="1">
        <v>1982</v>
      </c>
    </row>
    <row r="336" spans="1:8" hidden="1" outlineLevel="1" x14ac:dyDescent="0.2">
      <c r="A336" s="13"/>
      <c r="C336" s="14"/>
      <c r="E336" s="1">
        <v>12</v>
      </c>
      <c r="F336" s="31">
        <f t="shared" si="11"/>
        <v>1.703E-2</v>
      </c>
      <c r="H336" s="1">
        <v>1703</v>
      </c>
    </row>
    <row r="337" spans="1:8" hidden="1" outlineLevel="1" x14ac:dyDescent="0.2">
      <c r="A337" s="13"/>
      <c r="C337" s="14"/>
      <c r="E337" s="1">
        <v>13</v>
      </c>
      <c r="F337" s="31">
        <f t="shared" si="11"/>
        <v>1.651E-2</v>
      </c>
      <c r="H337" s="1">
        <v>1651</v>
      </c>
    </row>
    <row r="338" spans="1:8" hidden="1" outlineLevel="1" x14ac:dyDescent="0.2">
      <c r="A338" s="13"/>
      <c r="C338" s="14"/>
      <c r="E338" s="1">
        <v>14</v>
      </c>
      <c r="F338" s="31">
        <f t="shared" si="11"/>
        <v>1.222E-2</v>
      </c>
      <c r="H338" s="1">
        <v>1222</v>
      </c>
    </row>
    <row r="339" spans="1:8" hidden="1" outlineLevel="1" x14ac:dyDescent="0.2">
      <c r="A339" s="13"/>
      <c r="C339" s="14"/>
      <c r="E339" s="1">
        <v>15</v>
      </c>
      <c r="F339" s="31">
        <f t="shared" si="11"/>
        <v>8.1769999999999995E-2</v>
      </c>
      <c r="H339" s="1">
        <v>8177</v>
      </c>
    </row>
    <row r="340" spans="1:8" collapsed="1" x14ac:dyDescent="0.2">
      <c r="A340" s="13"/>
      <c r="C340" s="14"/>
    </row>
    <row r="341" spans="1:8" x14ac:dyDescent="0.2">
      <c r="A341" s="15" t="s">
        <v>167</v>
      </c>
      <c r="B341" s="7" t="s">
        <v>469</v>
      </c>
      <c r="C341" s="14">
        <f>(H12-SUM(H344:H345))/H12</f>
        <v>0.98523000000000005</v>
      </c>
      <c r="D341" s="13">
        <f>COUNT(F344:F345)</f>
        <v>2</v>
      </c>
      <c r="G341" s="45" t="s">
        <v>251</v>
      </c>
    </row>
    <row r="342" spans="1:8" hidden="1" outlineLevel="1" x14ac:dyDescent="0.2">
      <c r="A342" s="13"/>
      <c r="B342" s="20" t="s">
        <v>426</v>
      </c>
      <c r="C342" s="14"/>
    </row>
    <row r="343" spans="1:8" hidden="1" outlineLevel="1" x14ac:dyDescent="0.2">
      <c r="A343" s="13"/>
      <c r="B343" s="20" t="s">
        <v>532</v>
      </c>
      <c r="C343" s="14"/>
    </row>
    <row r="344" spans="1:8" hidden="1" outlineLevel="1" x14ac:dyDescent="0.2">
      <c r="A344" s="13"/>
      <c r="B344" s="20" t="s">
        <v>427</v>
      </c>
      <c r="C344" s="14"/>
      <c r="E344" s="1" t="s">
        <v>252</v>
      </c>
      <c r="F344" s="31">
        <f>H344/$H$12</f>
        <v>1.4579999999999999E-2</v>
      </c>
      <c r="H344" s="1">
        <v>1458</v>
      </c>
    </row>
    <row r="345" spans="1:8" hidden="1" outlineLevel="1" x14ac:dyDescent="0.2">
      <c r="A345" s="13"/>
      <c r="C345" s="14"/>
      <c r="E345" s="1" t="s">
        <v>258</v>
      </c>
      <c r="F345" s="31">
        <f>H345/$H$12</f>
        <v>1.9000000000000001E-4</v>
      </c>
      <c r="H345" s="1">
        <v>19</v>
      </c>
    </row>
    <row r="346" spans="1:8" collapsed="1" x14ac:dyDescent="0.2">
      <c r="A346" s="13"/>
      <c r="C346" s="14"/>
    </row>
    <row r="347" spans="1:8" x14ac:dyDescent="0.2">
      <c r="A347" s="15" t="s">
        <v>164</v>
      </c>
      <c r="B347" s="7" t="s">
        <v>223</v>
      </c>
      <c r="C347" s="14">
        <f>(H12-SUM(H350))/H12</f>
        <v>0.64363000000000004</v>
      </c>
      <c r="D347" s="13">
        <f>COUNT(F350)</f>
        <v>1</v>
      </c>
      <c r="G347" s="45" t="s">
        <v>251</v>
      </c>
    </row>
    <row r="348" spans="1:8" hidden="1" outlineLevel="1" x14ac:dyDescent="0.2">
      <c r="A348" s="13"/>
      <c r="B348" s="20" t="s">
        <v>419</v>
      </c>
      <c r="C348" s="14"/>
    </row>
    <row r="349" spans="1:8" hidden="1" outlineLevel="1" x14ac:dyDescent="0.2">
      <c r="A349" s="13"/>
      <c r="B349" s="20" t="s">
        <v>447</v>
      </c>
      <c r="C349" s="14"/>
    </row>
    <row r="350" spans="1:8" hidden="1" outlineLevel="1" x14ac:dyDescent="0.2">
      <c r="A350" s="13"/>
      <c r="B350" s="20" t="s">
        <v>420</v>
      </c>
      <c r="C350" s="14"/>
      <c r="E350" s="13" t="s">
        <v>246</v>
      </c>
      <c r="F350" s="31">
        <f>H350/$H$12</f>
        <v>0.35637000000000002</v>
      </c>
      <c r="G350"/>
      <c r="H350" s="1">
        <v>35637</v>
      </c>
    </row>
    <row r="351" spans="1:8" collapsed="1" x14ac:dyDescent="0.2">
      <c r="A351" s="13"/>
      <c r="C351" s="14"/>
    </row>
    <row r="352" spans="1:8" x14ac:dyDescent="0.2">
      <c r="A352" s="15" t="s">
        <v>166</v>
      </c>
      <c r="B352" s="7" t="s">
        <v>224</v>
      </c>
      <c r="C352" s="14">
        <f>(H12-SUM(H356))/H12</f>
        <v>0.62888999999999995</v>
      </c>
      <c r="D352" s="13">
        <f>COUNT(F356)</f>
        <v>1</v>
      </c>
      <c r="G352" s="45" t="s">
        <v>251</v>
      </c>
    </row>
    <row r="353" spans="1:8" hidden="1" outlineLevel="1" x14ac:dyDescent="0.2">
      <c r="A353" s="13"/>
      <c r="B353" s="20" t="s">
        <v>470</v>
      </c>
      <c r="C353" s="14"/>
    </row>
    <row r="354" spans="1:8" hidden="1" outlineLevel="1" x14ac:dyDescent="0.2">
      <c r="A354" s="13"/>
      <c r="B354" s="20" t="s">
        <v>471</v>
      </c>
      <c r="C354" s="14"/>
    </row>
    <row r="355" spans="1:8" hidden="1" outlineLevel="1" x14ac:dyDescent="0.2">
      <c r="A355" s="13"/>
      <c r="B355" s="20" t="s">
        <v>472</v>
      </c>
      <c r="C355" s="14"/>
    </row>
    <row r="356" spans="1:8" hidden="1" outlineLevel="1" x14ac:dyDescent="0.2">
      <c r="A356" s="13"/>
      <c r="B356" s="20" t="s">
        <v>423</v>
      </c>
      <c r="C356" s="14"/>
      <c r="E356" s="13" t="s">
        <v>276</v>
      </c>
      <c r="F356" s="31">
        <f>H356/$H$12</f>
        <v>0.37111</v>
      </c>
      <c r="G356"/>
      <c r="H356" s="1">
        <v>37111</v>
      </c>
    </row>
    <row r="357" spans="1:8" collapsed="1" x14ac:dyDescent="0.2">
      <c r="A357" s="13"/>
      <c r="C357" s="14"/>
    </row>
    <row r="358" spans="1:8" x14ac:dyDescent="0.2">
      <c r="A358" s="15" t="s">
        <v>133</v>
      </c>
      <c r="B358" s="7" t="s">
        <v>225</v>
      </c>
      <c r="C358" s="14">
        <f>(H12-SUM(H360:H364))/H12</f>
        <v>1.7319999999999999E-2</v>
      </c>
      <c r="D358" s="13">
        <f>COUNT(F360:F364)</f>
        <v>5</v>
      </c>
      <c r="G358" s="45" t="s">
        <v>250</v>
      </c>
    </row>
    <row r="359" spans="1:8" hidden="1" outlineLevel="1" x14ac:dyDescent="0.2">
      <c r="A359" s="13"/>
      <c r="B359" s="20" t="s">
        <v>452</v>
      </c>
    </row>
    <row r="360" spans="1:8" hidden="1" outlineLevel="1" x14ac:dyDescent="0.2">
      <c r="A360" s="13"/>
      <c r="B360" s="20" t="s">
        <v>389</v>
      </c>
      <c r="E360" s="13" t="s">
        <v>243</v>
      </c>
      <c r="F360" s="31">
        <f>H360/$H$12</f>
        <v>0.37333</v>
      </c>
      <c r="G360"/>
      <c r="H360" s="1">
        <v>37333</v>
      </c>
    </row>
    <row r="361" spans="1:8" hidden="1" outlineLevel="1" x14ac:dyDescent="0.2">
      <c r="A361" s="13"/>
      <c r="B361" s="20" t="s">
        <v>385</v>
      </c>
      <c r="E361" s="13" t="s">
        <v>244</v>
      </c>
      <c r="F361" s="31">
        <f>H361/$H$12</f>
        <v>0.31052000000000002</v>
      </c>
      <c r="G361"/>
      <c r="H361" s="1">
        <v>31052</v>
      </c>
    </row>
    <row r="362" spans="1:8" hidden="1" outlineLevel="1" x14ac:dyDescent="0.2">
      <c r="A362" s="13"/>
      <c r="B362" s="20" t="s">
        <v>386</v>
      </c>
      <c r="E362" s="13" t="s">
        <v>245</v>
      </c>
      <c r="F362" s="31">
        <f>H362/$H$12</f>
        <v>0.17627000000000001</v>
      </c>
      <c r="G362"/>
      <c r="H362" s="1">
        <v>17627</v>
      </c>
    </row>
    <row r="363" spans="1:8" hidden="1" outlineLevel="1" x14ac:dyDescent="0.2">
      <c r="A363" s="13"/>
      <c r="B363" s="20" t="s">
        <v>388</v>
      </c>
      <c r="E363" s="13" t="s">
        <v>246</v>
      </c>
      <c r="F363" s="31">
        <f>H363/$H$12</f>
        <v>7.1160000000000001E-2</v>
      </c>
      <c r="G363"/>
      <c r="H363" s="1">
        <v>7116</v>
      </c>
    </row>
    <row r="364" spans="1:8" hidden="1" outlineLevel="1" x14ac:dyDescent="0.2">
      <c r="A364" s="13"/>
      <c r="B364" s="20" t="s">
        <v>387</v>
      </c>
      <c r="E364" s="13" t="s">
        <v>247</v>
      </c>
      <c r="F364" s="31">
        <f>H364/$H$12</f>
        <v>5.1400000000000001E-2</v>
      </c>
      <c r="G364"/>
      <c r="H364" s="1">
        <v>5140</v>
      </c>
    </row>
    <row r="365" spans="1:8" collapsed="1" x14ac:dyDescent="0.2">
      <c r="A365" s="13"/>
      <c r="C365" s="14"/>
    </row>
    <row r="366" spans="1:8" x14ac:dyDescent="0.2">
      <c r="A366" s="15" t="s">
        <v>124</v>
      </c>
      <c r="B366" s="7" t="s">
        <v>226</v>
      </c>
      <c r="C366" s="14">
        <f>(H12-SUM(H367:H390))/H12</f>
        <v>1.0000000000000001E-5</v>
      </c>
      <c r="D366" s="13">
        <f>COUNT(E367:E390)</f>
        <v>24</v>
      </c>
      <c r="G366" s="45" t="s">
        <v>250</v>
      </c>
    </row>
    <row r="367" spans="1:8" hidden="1" outlineLevel="1" x14ac:dyDescent="0.2">
      <c r="A367" s="13"/>
      <c r="C367" s="14"/>
      <c r="E367" s="1">
        <v>1</v>
      </c>
      <c r="F367" s="31">
        <f>H367/$H$12</f>
        <v>0.57277</v>
      </c>
      <c r="H367" s="1">
        <v>57277</v>
      </c>
    </row>
    <row r="368" spans="1:8" hidden="1" outlineLevel="1" x14ac:dyDescent="0.2">
      <c r="A368" s="13"/>
      <c r="C368" s="14"/>
      <c r="E368" s="1">
        <v>2</v>
      </c>
      <c r="F368" s="31">
        <f t="shared" ref="F368:F390" si="12">H368/$H$12</f>
        <v>0.24634</v>
      </c>
      <c r="H368" s="1">
        <v>24634</v>
      </c>
    </row>
    <row r="369" spans="1:8" hidden="1" outlineLevel="1" x14ac:dyDescent="0.2">
      <c r="A369" s="13"/>
      <c r="C369" s="14"/>
      <c r="E369" s="1">
        <v>3</v>
      </c>
      <c r="F369" s="31">
        <f t="shared" si="12"/>
        <v>9.6769999999999995E-2</v>
      </c>
      <c r="H369" s="1">
        <v>9677</v>
      </c>
    </row>
    <row r="370" spans="1:8" hidden="1" outlineLevel="1" x14ac:dyDescent="0.2">
      <c r="A370" s="13"/>
      <c r="C370" s="14"/>
      <c r="E370" s="1">
        <v>4</v>
      </c>
      <c r="F370" s="31">
        <f t="shared" si="12"/>
        <v>4.3110000000000002E-2</v>
      </c>
      <c r="H370" s="1">
        <v>4311</v>
      </c>
    </row>
    <row r="371" spans="1:8" hidden="1" outlineLevel="1" x14ac:dyDescent="0.2">
      <c r="A371" s="13"/>
      <c r="C371" s="14"/>
      <c r="E371" s="1">
        <v>5</v>
      </c>
      <c r="F371" s="31">
        <f t="shared" si="12"/>
        <v>1.9400000000000001E-2</v>
      </c>
      <c r="H371" s="1">
        <v>1940</v>
      </c>
    </row>
    <row r="372" spans="1:8" hidden="1" outlineLevel="1" x14ac:dyDescent="0.2">
      <c r="A372" s="13"/>
      <c r="C372" s="14"/>
      <c r="E372" s="1">
        <v>6</v>
      </c>
      <c r="F372" s="31">
        <f t="shared" si="12"/>
        <v>9.0699999999999999E-3</v>
      </c>
      <c r="H372" s="1">
        <v>907</v>
      </c>
    </row>
    <row r="373" spans="1:8" hidden="1" outlineLevel="1" x14ac:dyDescent="0.2">
      <c r="A373" s="13"/>
      <c r="C373" s="14"/>
      <c r="E373" s="1">
        <v>7</v>
      </c>
      <c r="F373" s="31">
        <f t="shared" si="12"/>
        <v>5.2599999999999999E-3</v>
      </c>
      <c r="H373" s="1">
        <v>526</v>
      </c>
    </row>
    <row r="374" spans="1:8" hidden="1" outlineLevel="1" x14ac:dyDescent="0.2">
      <c r="A374" s="13"/>
      <c r="C374" s="14"/>
      <c r="E374" s="1">
        <v>8</v>
      </c>
      <c r="F374" s="31">
        <f t="shared" si="12"/>
        <v>2.98E-3</v>
      </c>
      <c r="H374" s="1">
        <v>298</v>
      </c>
    </row>
    <row r="375" spans="1:8" hidden="1" outlineLevel="1" x14ac:dyDescent="0.2">
      <c r="A375" s="13"/>
      <c r="C375" s="14"/>
      <c r="E375" s="1">
        <v>9</v>
      </c>
      <c r="F375" s="31">
        <f t="shared" si="12"/>
        <v>1.5299999999999999E-3</v>
      </c>
      <c r="H375" s="1">
        <v>153</v>
      </c>
    </row>
    <row r="376" spans="1:8" hidden="1" outlineLevel="1" x14ac:dyDescent="0.2">
      <c r="A376" s="13"/>
      <c r="C376" s="14"/>
      <c r="E376" s="1">
        <v>10</v>
      </c>
      <c r="F376" s="31">
        <f t="shared" si="12"/>
        <v>1.07E-3</v>
      </c>
      <c r="H376" s="1">
        <v>107</v>
      </c>
    </row>
    <row r="377" spans="1:8" hidden="1" outlineLevel="1" x14ac:dyDescent="0.2">
      <c r="A377" s="13"/>
      <c r="C377" s="14"/>
      <c r="E377" s="1">
        <v>11</v>
      </c>
      <c r="F377" s="31">
        <f t="shared" si="12"/>
        <v>5.9999999999999995E-4</v>
      </c>
      <c r="H377" s="1">
        <v>60</v>
      </c>
    </row>
    <row r="378" spans="1:8" hidden="1" outlineLevel="1" x14ac:dyDescent="0.2">
      <c r="A378" s="13"/>
      <c r="C378" s="14"/>
      <c r="E378" s="1">
        <v>12</v>
      </c>
      <c r="F378" s="31">
        <f t="shared" si="12"/>
        <v>3.6999999999999999E-4</v>
      </c>
      <c r="H378" s="1">
        <v>37</v>
      </c>
    </row>
    <row r="379" spans="1:8" hidden="1" outlineLevel="1" x14ac:dyDescent="0.2">
      <c r="A379" s="13"/>
      <c r="C379" s="14"/>
      <c r="E379" s="1">
        <v>13</v>
      </c>
      <c r="F379" s="31">
        <f t="shared" si="12"/>
        <v>2.1000000000000001E-4</v>
      </c>
      <c r="H379" s="1">
        <v>21</v>
      </c>
    </row>
    <row r="380" spans="1:8" hidden="1" outlineLevel="1" x14ac:dyDescent="0.2">
      <c r="A380" s="13"/>
      <c r="C380" s="14"/>
      <c r="E380" s="1">
        <v>14</v>
      </c>
      <c r="F380" s="31">
        <f t="shared" si="12"/>
        <v>1.2999999999999999E-4</v>
      </c>
      <c r="H380" s="1">
        <v>13</v>
      </c>
    </row>
    <row r="381" spans="1:8" hidden="1" outlineLevel="1" x14ac:dyDescent="0.2">
      <c r="A381" s="13"/>
      <c r="C381" s="14"/>
      <c r="E381" s="1">
        <v>15</v>
      </c>
      <c r="F381" s="31">
        <f t="shared" si="12"/>
        <v>9.0000000000000006E-5</v>
      </c>
      <c r="H381" s="1">
        <v>9</v>
      </c>
    </row>
    <row r="382" spans="1:8" hidden="1" outlineLevel="1" x14ac:dyDescent="0.2">
      <c r="A382" s="13"/>
      <c r="C382" s="14"/>
      <c r="E382" s="1">
        <v>16</v>
      </c>
      <c r="F382" s="31">
        <f t="shared" si="12"/>
        <v>9.0000000000000006E-5</v>
      </c>
      <c r="H382" s="1">
        <v>9</v>
      </c>
    </row>
    <row r="383" spans="1:8" hidden="1" outlineLevel="1" x14ac:dyDescent="0.2">
      <c r="A383" s="13"/>
      <c r="C383" s="14"/>
      <c r="E383" s="1">
        <v>17</v>
      </c>
      <c r="F383" s="31">
        <f t="shared" si="12"/>
        <v>4.0000000000000003E-5</v>
      </c>
      <c r="H383" s="1">
        <v>4</v>
      </c>
    </row>
    <row r="384" spans="1:8" hidden="1" outlineLevel="1" x14ac:dyDescent="0.2">
      <c r="A384" s="13"/>
      <c r="C384" s="14"/>
      <c r="E384" s="1">
        <v>18</v>
      </c>
      <c r="F384" s="31">
        <f t="shared" si="12"/>
        <v>3.0000000000000001E-5</v>
      </c>
      <c r="H384" s="1">
        <v>3</v>
      </c>
    </row>
    <row r="385" spans="1:8" hidden="1" outlineLevel="1" x14ac:dyDescent="0.2">
      <c r="A385" s="13"/>
      <c r="C385" s="14"/>
      <c r="E385" s="1">
        <v>19</v>
      </c>
      <c r="F385" s="31">
        <f t="shared" si="12"/>
        <v>6.0000000000000002E-5</v>
      </c>
      <c r="H385" s="1">
        <v>6</v>
      </c>
    </row>
    <row r="386" spans="1:8" hidden="1" outlineLevel="1" x14ac:dyDescent="0.2">
      <c r="A386" s="13"/>
      <c r="C386" s="14"/>
      <c r="E386" s="1">
        <v>20</v>
      </c>
      <c r="F386" s="31">
        <f t="shared" si="12"/>
        <v>1.0000000000000001E-5</v>
      </c>
      <c r="H386" s="1">
        <v>1</v>
      </c>
    </row>
    <row r="387" spans="1:8" hidden="1" outlineLevel="1" x14ac:dyDescent="0.2">
      <c r="A387" s="13"/>
      <c r="C387" s="14"/>
      <c r="E387" s="1">
        <v>21</v>
      </c>
      <c r="F387" s="31">
        <f t="shared" si="12"/>
        <v>1.0000000000000001E-5</v>
      </c>
      <c r="H387" s="1">
        <v>1</v>
      </c>
    </row>
    <row r="388" spans="1:8" hidden="1" outlineLevel="1" x14ac:dyDescent="0.2">
      <c r="A388" s="13"/>
      <c r="C388" s="14"/>
      <c r="E388" s="1">
        <v>22</v>
      </c>
      <c r="F388" s="31">
        <f t="shared" si="12"/>
        <v>2.0000000000000002E-5</v>
      </c>
      <c r="H388" s="1">
        <v>2</v>
      </c>
    </row>
    <row r="389" spans="1:8" hidden="1" outlineLevel="1" x14ac:dyDescent="0.2">
      <c r="A389" s="13"/>
      <c r="C389" s="14"/>
      <c r="E389" s="1">
        <v>24</v>
      </c>
      <c r="F389" s="31">
        <f t="shared" si="12"/>
        <v>2.0000000000000002E-5</v>
      </c>
      <c r="H389" s="1">
        <v>2</v>
      </c>
    </row>
    <row r="390" spans="1:8" hidden="1" outlineLevel="1" x14ac:dyDescent="0.2">
      <c r="A390" s="13"/>
      <c r="C390" s="14"/>
      <c r="E390" s="1">
        <v>28</v>
      </c>
      <c r="F390" s="31">
        <f t="shared" si="12"/>
        <v>1.0000000000000001E-5</v>
      </c>
      <c r="H390" s="1">
        <v>1</v>
      </c>
    </row>
    <row r="391" spans="1:8" collapsed="1" x14ac:dyDescent="0.2">
      <c r="A391" s="13"/>
      <c r="C391" s="14"/>
    </row>
    <row r="392" spans="1:8" x14ac:dyDescent="0.2">
      <c r="A392" s="13" t="s">
        <v>127</v>
      </c>
      <c r="B392" s="7" t="s">
        <v>227</v>
      </c>
      <c r="C392" s="14">
        <f>(H12-SUM(H394:H395))/H12</f>
        <v>1.7319999999999999E-2</v>
      </c>
      <c r="D392" s="13">
        <f>COUNT(E394:E395)</f>
        <v>2</v>
      </c>
      <c r="G392" s="45" t="s">
        <v>250</v>
      </c>
    </row>
    <row r="393" spans="1:8" hidden="1" outlineLevel="1" x14ac:dyDescent="0.2">
      <c r="A393" s="13"/>
      <c r="B393" s="20" t="s">
        <v>473</v>
      </c>
      <c r="C393" s="14"/>
    </row>
    <row r="394" spans="1:8" hidden="1" outlineLevel="1" x14ac:dyDescent="0.2">
      <c r="A394" s="13"/>
      <c r="C394" s="14"/>
      <c r="E394" s="1">
        <v>0</v>
      </c>
      <c r="F394" s="31">
        <f>H394/$H$12</f>
        <v>0.96867000000000003</v>
      </c>
      <c r="H394" s="1">
        <v>96867</v>
      </c>
    </row>
    <row r="395" spans="1:8" hidden="1" outlineLevel="1" x14ac:dyDescent="0.2">
      <c r="A395" s="13"/>
      <c r="C395" s="14"/>
      <c r="E395" s="1">
        <v>1</v>
      </c>
      <c r="F395" s="31">
        <f>H395/$H$12</f>
        <v>1.401E-2</v>
      </c>
      <c r="H395" s="1">
        <v>1401</v>
      </c>
    </row>
    <row r="396" spans="1:8" collapsed="1" x14ac:dyDescent="0.2">
      <c r="A396" s="13"/>
      <c r="C396" s="14"/>
    </row>
    <row r="397" spans="1:8" x14ac:dyDescent="0.2">
      <c r="A397" s="15" t="s">
        <v>89</v>
      </c>
      <c r="B397" s="7" t="s">
        <v>228</v>
      </c>
      <c r="C397" s="30">
        <f>(H12-SUM(H399:H401))/H12</f>
        <v>0</v>
      </c>
      <c r="D397" s="13">
        <f>COUNT(F399:F401)</f>
        <v>3</v>
      </c>
      <c r="G397" s="45" t="s">
        <v>250</v>
      </c>
    </row>
    <row r="398" spans="1:8" hidden="1" outlineLevel="1" x14ac:dyDescent="0.2">
      <c r="A398" s="13"/>
      <c r="B398" s="20" t="s">
        <v>477</v>
      </c>
      <c r="C398" s="7"/>
    </row>
    <row r="399" spans="1:8" hidden="1" outlineLevel="1" x14ac:dyDescent="0.2">
      <c r="A399" s="13"/>
      <c r="B399" s="20" t="s">
        <v>431</v>
      </c>
      <c r="E399" s="13" t="s">
        <v>252</v>
      </c>
      <c r="F399" s="31">
        <f>H399/$H$12</f>
        <v>0.13785</v>
      </c>
      <c r="G399"/>
      <c r="H399" s="1">
        <v>13785</v>
      </c>
    </row>
    <row r="400" spans="1:8" hidden="1" outlineLevel="1" x14ac:dyDescent="0.2">
      <c r="A400" s="13"/>
      <c r="B400" s="20" t="s">
        <v>389</v>
      </c>
      <c r="C400" s="14"/>
      <c r="E400" s="13" t="s">
        <v>243</v>
      </c>
      <c r="F400" s="31">
        <f>H400/$H$12</f>
        <v>0.66913999999999996</v>
      </c>
      <c r="G400"/>
      <c r="H400" s="1">
        <v>66914</v>
      </c>
    </row>
    <row r="401" spans="1:8" hidden="1" outlineLevel="1" x14ac:dyDescent="0.2">
      <c r="A401" s="13"/>
      <c r="B401" s="20" t="s">
        <v>425</v>
      </c>
      <c r="C401" s="14"/>
      <c r="E401" s="13" t="s">
        <v>258</v>
      </c>
      <c r="F401" s="31">
        <f>H401/$H$12</f>
        <v>0.19300999999999999</v>
      </c>
      <c r="G401"/>
      <c r="H401" s="1">
        <v>19301</v>
      </c>
    </row>
    <row r="402" spans="1:8" collapsed="1" x14ac:dyDescent="0.2">
      <c r="A402" s="13"/>
      <c r="C402" s="14"/>
    </row>
    <row r="403" spans="1:8" x14ac:dyDescent="0.2">
      <c r="A403" s="13" t="s">
        <v>140</v>
      </c>
      <c r="B403" s="7" t="s">
        <v>229</v>
      </c>
      <c r="C403" s="14">
        <f>(H12-SUM(H404:H406))/H12</f>
        <v>0.49365999999999999</v>
      </c>
      <c r="D403" s="13">
        <f>COUNT(E404:E406)</f>
        <v>3</v>
      </c>
      <c r="G403" s="45" t="s">
        <v>251</v>
      </c>
    </row>
    <row r="404" spans="1:8" hidden="1" outlineLevel="1" x14ac:dyDescent="0.2">
      <c r="A404" s="13"/>
      <c r="B404" s="20" t="s">
        <v>450</v>
      </c>
      <c r="C404" s="14"/>
      <c r="E404" s="13">
        <v>1</v>
      </c>
      <c r="F404" s="31">
        <f>H404/$H$12</f>
        <v>0.25585999999999998</v>
      </c>
      <c r="G404"/>
      <c r="H404" s="1">
        <v>25586</v>
      </c>
    </row>
    <row r="405" spans="1:8" hidden="1" outlineLevel="1" x14ac:dyDescent="0.2">
      <c r="A405" s="13"/>
      <c r="C405" s="14"/>
      <c r="E405" s="13">
        <v>2</v>
      </c>
      <c r="F405" s="31">
        <f>H405/$H$12</f>
        <v>0.21357999999999999</v>
      </c>
      <c r="G405"/>
      <c r="H405" s="1">
        <v>21358</v>
      </c>
    </row>
    <row r="406" spans="1:8" hidden="1" outlineLevel="1" x14ac:dyDescent="0.2">
      <c r="A406" s="13"/>
      <c r="C406" s="14"/>
      <c r="E406" s="13">
        <v>3</v>
      </c>
      <c r="F406" s="31">
        <f>H406/$H$12</f>
        <v>3.6900000000000002E-2</v>
      </c>
      <c r="G406"/>
      <c r="H406" s="1">
        <v>3690</v>
      </c>
    </row>
    <row r="407" spans="1:8" hidden="1" outlineLevel="1" x14ac:dyDescent="0.2">
      <c r="A407" s="13"/>
      <c r="C407" s="14"/>
    </row>
    <row r="408" spans="1:8" collapsed="1" x14ac:dyDescent="0.2">
      <c r="A408" s="13"/>
      <c r="C408" s="14"/>
    </row>
    <row r="409" spans="1:8" x14ac:dyDescent="0.2">
      <c r="A409" s="15" t="s">
        <v>129</v>
      </c>
      <c r="B409" s="7" t="s">
        <v>377</v>
      </c>
      <c r="C409" s="14">
        <f>(H12-SUM(H412:H433))/H12</f>
        <v>0.73353000000000002</v>
      </c>
      <c r="D409" s="13">
        <f>COUNT(F412:F433)</f>
        <v>22</v>
      </c>
      <c r="G409" s="45" t="s">
        <v>251</v>
      </c>
    </row>
    <row r="410" spans="1:8" hidden="1" outlineLevel="1" x14ac:dyDescent="0.2">
      <c r="A410" s="13"/>
      <c r="B410" s="20" t="s">
        <v>437</v>
      </c>
      <c r="C410" s="14"/>
    </row>
    <row r="411" spans="1:8" hidden="1" outlineLevel="1" x14ac:dyDescent="0.2">
      <c r="A411" s="13"/>
      <c r="B411" s="20" t="s">
        <v>438</v>
      </c>
      <c r="C411" s="14"/>
    </row>
    <row r="412" spans="1:8" hidden="1" outlineLevel="1" x14ac:dyDescent="0.2">
      <c r="A412" s="13"/>
      <c r="B412" s="20" t="s">
        <v>412</v>
      </c>
      <c r="C412" s="14"/>
      <c r="E412" s="1">
        <v>1</v>
      </c>
      <c r="F412" s="31">
        <f>H412/$H$12</f>
        <v>0.1043</v>
      </c>
      <c r="H412" s="1">
        <v>10430</v>
      </c>
    </row>
    <row r="413" spans="1:8" hidden="1" outlineLevel="1" x14ac:dyDescent="0.2">
      <c r="A413" s="13"/>
      <c r="B413" s="20" t="s">
        <v>413</v>
      </c>
      <c r="C413" s="14"/>
      <c r="E413" s="1">
        <v>2</v>
      </c>
      <c r="F413" s="31">
        <f t="shared" ref="F413:F433" si="13">H413/$H$12</f>
        <v>4.9739999999999999E-2</v>
      </c>
      <c r="H413" s="1">
        <v>4974</v>
      </c>
    </row>
    <row r="414" spans="1:8" hidden="1" outlineLevel="1" x14ac:dyDescent="0.2">
      <c r="A414" s="13"/>
      <c r="B414" s="20" t="s">
        <v>622</v>
      </c>
      <c r="C414" s="14"/>
      <c r="E414" s="1">
        <v>3</v>
      </c>
      <c r="F414" s="31">
        <f t="shared" si="13"/>
        <v>1.763E-2</v>
      </c>
      <c r="H414" s="1">
        <v>1763</v>
      </c>
    </row>
    <row r="415" spans="1:8" hidden="1" outlineLevel="1" x14ac:dyDescent="0.2">
      <c r="A415" s="13"/>
      <c r="B415" s="20" t="s">
        <v>623</v>
      </c>
      <c r="C415" s="14"/>
      <c r="E415" s="1">
        <v>4</v>
      </c>
      <c r="F415" s="31">
        <f t="shared" si="13"/>
        <v>1.9529999999999999E-2</v>
      </c>
      <c r="H415" s="1">
        <v>1953</v>
      </c>
    </row>
    <row r="416" spans="1:8" hidden="1" outlineLevel="1" x14ac:dyDescent="0.2">
      <c r="A416" s="13"/>
      <c r="B416" s="20" t="s">
        <v>624</v>
      </c>
      <c r="C416" s="14"/>
      <c r="E416" s="1">
        <v>5</v>
      </c>
      <c r="F416" s="31">
        <f t="shared" si="13"/>
        <v>2.9409999999999999E-2</v>
      </c>
      <c r="H416" s="1">
        <v>2941</v>
      </c>
    </row>
    <row r="417" spans="1:8" hidden="1" outlineLevel="1" x14ac:dyDescent="0.2">
      <c r="A417" s="13"/>
      <c r="B417" s="20" t="s">
        <v>625</v>
      </c>
      <c r="C417" s="14"/>
      <c r="E417" s="1">
        <v>6</v>
      </c>
      <c r="F417" s="31">
        <f t="shared" si="13"/>
        <v>7.7799999999999996E-3</v>
      </c>
      <c r="H417" s="1">
        <v>778</v>
      </c>
    </row>
    <row r="418" spans="1:8" hidden="1" outlineLevel="1" x14ac:dyDescent="0.2">
      <c r="A418" s="13"/>
      <c r="B418" s="20" t="s">
        <v>626</v>
      </c>
      <c r="C418" s="14"/>
      <c r="E418" s="1">
        <v>7</v>
      </c>
      <c r="F418" s="31">
        <f t="shared" si="13"/>
        <v>3.0899999999999999E-3</v>
      </c>
      <c r="H418" s="1">
        <v>309</v>
      </c>
    </row>
    <row r="419" spans="1:8" hidden="1" outlineLevel="1" x14ac:dyDescent="0.2">
      <c r="A419" s="13"/>
      <c r="B419" s="20" t="s">
        <v>627</v>
      </c>
      <c r="C419" s="14"/>
      <c r="E419" s="1">
        <v>8</v>
      </c>
      <c r="F419" s="31">
        <f t="shared" si="13"/>
        <v>1.3820000000000001E-2</v>
      </c>
      <c r="H419" s="1">
        <v>1382</v>
      </c>
    </row>
    <row r="420" spans="1:8" hidden="1" outlineLevel="1" x14ac:dyDescent="0.2">
      <c r="A420" s="13"/>
      <c r="B420" s="20" t="s">
        <v>628</v>
      </c>
      <c r="C420" s="14"/>
      <c r="E420" s="1">
        <v>9</v>
      </c>
      <c r="F420" s="31">
        <f t="shared" si="13"/>
        <v>3.0000000000000001E-5</v>
      </c>
      <c r="H420" s="1">
        <v>3</v>
      </c>
    </row>
    <row r="421" spans="1:8" hidden="1" outlineLevel="1" x14ac:dyDescent="0.2">
      <c r="A421" s="13"/>
      <c r="B421" s="20" t="s">
        <v>629</v>
      </c>
      <c r="C421" s="14"/>
      <c r="E421" s="1" t="s">
        <v>247</v>
      </c>
      <c r="F421" s="31">
        <f t="shared" si="13"/>
        <v>3.15E-3</v>
      </c>
      <c r="H421" s="1">
        <v>315</v>
      </c>
    </row>
    <row r="422" spans="1:8" hidden="1" outlineLevel="1" x14ac:dyDescent="0.2">
      <c r="A422" s="13"/>
      <c r="B422" s="20" t="s">
        <v>630</v>
      </c>
      <c r="C422" s="14"/>
      <c r="E422" s="1" t="s">
        <v>246</v>
      </c>
      <c r="F422" s="31">
        <f t="shared" si="13"/>
        <v>2.7999999999999998E-4</v>
      </c>
      <c r="H422" s="1">
        <v>28</v>
      </c>
    </row>
    <row r="423" spans="1:8" hidden="1" outlineLevel="1" x14ac:dyDescent="0.2">
      <c r="A423" s="13"/>
      <c r="B423" s="20" t="s">
        <v>631</v>
      </c>
      <c r="C423" s="14"/>
      <c r="E423" s="1" t="s">
        <v>257</v>
      </c>
      <c r="F423" s="31">
        <f t="shared" si="13"/>
        <v>4.4099999999999999E-3</v>
      </c>
      <c r="H423" s="1">
        <v>441</v>
      </c>
    </row>
    <row r="424" spans="1:8" hidden="1" outlineLevel="1" x14ac:dyDescent="0.2">
      <c r="A424" s="13"/>
      <c r="B424" s="20" t="s">
        <v>632</v>
      </c>
      <c r="E424" s="1" t="s">
        <v>552</v>
      </c>
      <c r="F424" s="31">
        <f t="shared" si="13"/>
        <v>6.4999999999999997E-3</v>
      </c>
      <c r="H424" s="1">
        <v>650</v>
      </c>
    </row>
    <row r="425" spans="1:8" hidden="1" outlineLevel="1" x14ac:dyDescent="0.2">
      <c r="A425" s="13"/>
      <c r="B425" s="20" t="s">
        <v>633</v>
      </c>
      <c r="C425" s="14"/>
      <c r="E425" s="1" t="s">
        <v>260</v>
      </c>
      <c r="F425" s="31">
        <f t="shared" si="13"/>
        <v>2.33E-3</v>
      </c>
      <c r="H425" s="1">
        <v>233</v>
      </c>
    </row>
    <row r="426" spans="1:8" hidden="1" outlineLevel="1" x14ac:dyDescent="0.2">
      <c r="A426" s="13"/>
      <c r="B426" s="20" t="s">
        <v>634</v>
      </c>
      <c r="C426" s="14"/>
      <c r="E426" s="1" t="s">
        <v>261</v>
      </c>
      <c r="F426" s="31">
        <f t="shared" si="13"/>
        <v>1.7600000000000001E-3</v>
      </c>
      <c r="H426" s="1">
        <v>176</v>
      </c>
    </row>
    <row r="427" spans="1:8" hidden="1" outlineLevel="1" x14ac:dyDescent="0.2">
      <c r="A427" s="13"/>
      <c r="B427" s="20" t="s">
        <v>635</v>
      </c>
      <c r="C427" s="14"/>
      <c r="E427" s="1" t="s">
        <v>254</v>
      </c>
      <c r="F427" s="31">
        <f t="shared" si="13"/>
        <v>3.1E-4</v>
      </c>
      <c r="H427" s="1">
        <v>31</v>
      </c>
    </row>
    <row r="428" spans="1:8" hidden="1" outlineLevel="1" x14ac:dyDescent="0.2">
      <c r="A428" s="13"/>
      <c r="B428" s="20" t="s">
        <v>636</v>
      </c>
      <c r="C428" s="14"/>
      <c r="E428" s="1" t="s">
        <v>253</v>
      </c>
      <c r="F428" s="31">
        <f t="shared" si="13"/>
        <v>1.5299999999999999E-3</v>
      </c>
      <c r="H428" s="1">
        <v>153</v>
      </c>
    </row>
    <row r="429" spans="1:8" hidden="1" outlineLevel="1" x14ac:dyDescent="0.2">
      <c r="A429" s="13"/>
      <c r="B429" s="20" t="s">
        <v>637</v>
      </c>
      <c r="C429" s="14"/>
      <c r="E429" s="1" t="s">
        <v>259</v>
      </c>
      <c r="F429" s="31">
        <f t="shared" si="13"/>
        <v>1.1E-4</v>
      </c>
      <c r="H429" s="1">
        <v>11</v>
      </c>
    </row>
    <row r="430" spans="1:8" hidden="1" outlineLevel="1" x14ac:dyDescent="0.2">
      <c r="A430" s="13"/>
      <c r="B430" s="20" t="s">
        <v>638</v>
      </c>
      <c r="C430" s="14"/>
      <c r="E430" s="1" t="s">
        <v>565</v>
      </c>
      <c r="F430" s="31">
        <f t="shared" si="13"/>
        <v>2.7E-4</v>
      </c>
      <c r="H430" s="1">
        <v>27</v>
      </c>
    </row>
    <row r="431" spans="1:8" hidden="1" outlineLevel="1" x14ac:dyDescent="0.2">
      <c r="A431" s="13"/>
      <c r="B431" s="20" t="s">
        <v>639</v>
      </c>
      <c r="C431" s="14"/>
      <c r="E431" s="1" t="s">
        <v>567</v>
      </c>
      <c r="F431" s="31">
        <f t="shared" si="13"/>
        <v>2.7E-4</v>
      </c>
      <c r="H431" s="1">
        <v>27</v>
      </c>
    </row>
    <row r="432" spans="1:8" hidden="1" outlineLevel="1" x14ac:dyDescent="0.2">
      <c r="A432" s="13"/>
      <c r="B432" s="20" t="s">
        <v>640</v>
      </c>
      <c r="C432" s="14"/>
      <c r="E432" s="1" t="s">
        <v>568</v>
      </c>
      <c r="F432" s="31">
        <f t="shared" si="13"/>
        <v>1.0000000000000001E-5</v>
      </c>
      <c r="H432" s="1">
        <v>1</v>
      </c>
    </row>
    <row r="433" spans="1:8" hidden="1" outlineLevel="1" x14ac:dyDescent="0.2">
      <c r="A433" s="13"/>
      <c r="B433" s="20" t="s">
        <v>641</v>
      </c>
      <c r="C433" s="14"/>
      <c r="E433" s="1" t="s">
        <v>255</v>
      </c>
      <c r="F433" s="31">
        <f t="shared" si="13"/>
        <v>2.1000000000000001E-4</v>
      </c>
      <c r="H433" s="1">
        <v>21</v>
      </c>
    </row>
    <row r="434" spans="1:8" collapsed="1" x14ac:dyDescent="0.2">
      <c r="A434" s="13"/>
      <c r="C434" s="14"/>
    </row>
    <row r="435" spans="1:8" x14ac:dyDescent="0.2">
      <c r="A435" s="13" t="s">
        <v>130</v>
      </c>
      <c r="B435" s="7" t="s">
        <v>230</v>
      </c>
      <c r="C435" s="14">
        <f>(H12-SUM(H437:H438))/H12</f>
        <v>0.33706000000000003</v>
      </c>
      <c r="D435" s="13">
        <f>COUNT(F437:F438)</f>
        <v>2</v>
      </c>
      <c r="G435" s="45" t="s">
        <v>251</v>
      </c>
    </row>
    <row r="436" spans="1:8" hidden="1" outlineLevel="1" x14ac:dyDescent="0.2">
      <c r="A436" s="13"/>
      <c r="B436" s="20" t="s">
        <v>439</v>
      </c>
      <c r="C436" s="14"/>
    </row>
    <row r="437" spans="1:8" hidden="1" outlineLevel="1" x14ac:dyDescent="0.2">
      <c r="A437" s="13"/>
      <c r="B437" s="20" t="s">
        <v>414</v>
      </c>
      <c r="C437" s="14"/>
      <c r="E437" s="13" t="s">
        <v>256</v>
      </c>
      <c r="F437" s="31">
        <f>H437/$H$12</f>
        <v>0.64283999999999997</v>
      </c>
      <c r="G437"/>
      <c r="H437" s="1">
        <v>64284</v>
      </c>
    </row>
    <row r="438" spans="1:8" hidden="1" outlineLevel="1" x14ac:dyDescent="0.2">
      <c r="A438" s="13"/>
      <c r="B438" s="20" t="s">
        <v>415</v>
      </c>
      <c r="C438" s="14"/>
      <c r="E438" s="13" t="s">
        <v>276</v>
      </c>
      <c r="F438" s="31">
        <f>H438/$H$12</f>
        <v>2.01E-2</v>
      </c>
      <c r="G438"/>
      <c r="H438" s="1">
        <v>2010</v>
      </c>
    </row>
    <row r="439" spans="1:8" collapsed="1" x14ac:dyDescent="0.2">
      <c r="A439" s="13"/>
      <c r="C439" s="14"/>
    </row>
    <row r="440" spans="1:8" x14ac:dyDescent="0.2">
      <c r="A440" s="13" t="s">
        <v>169</v>
      </c>
      <c r="B440" s="7" t="s">
        <v>231</v>
      </c>
      <c r="C440" s="14">
        <f>(H12-SUM(H442))/H12</f>
        <v>0.81533999999999995</v>
      </c>
      <c r="D440" s="13">
        <f>COUNT(F442)</f>
        <v>1</v>
      </c>
      <c r="G440" s="45" t="s">
        <v>251</v>
      </c>
    </row>
    <row r="441" spans="1:8" hidden="1" outlineLevel="1" x14ac:dyDescent="0.2">
      <c r="A441" s="13"/>
      <c r="B441" s="20" t="s">
        <v>424</v>
      </c>
      <c r="C441" s="14"/>
    </row>
    <row r="442" spans="1:8" hidden="1" outlineLevel="1" x14ac:dyDescent="0.2">
      <c r="A442" s="13"/>
      <c r="B442" s="20" t="s">
        <v>425</v>
      </c>
      <c r="C442" s="14"/>
      <c r="E442" s="13" t="s">
        <v>258</v>
      </c>
      <c r="F442" s="31">
        <f>H442/$H$12</f>
        <v>0.18465999999999999</v>
      </c>
      <c r="G442"/>
      <c r="H442" s="1">
        <v>18466</v>
      </c>
    </row>
    <row r="443" spans="1:8" collapsed="1" x14ac:dyDescent="0.2">
      <c r="A443" s="13"/>
      <c r="C443" s="14"/>
    </row>
    <row r="444" spans="1:8" x14ac:dyDescent="0.2">
      <c r="A444" s="13" t="s">
        <v>122</v>
      </c>
      <c r="B444" s="7" t="s">
        <v>195</v>
      </c>
      <c r="C444" s="14">
        <f>(H12-SUM(H445:H458))/H12</f>
        <v>1.0000000000000001E-5</v>
      </c>
      <c r="D444" s="13">
        <f>COUNT(E445:E458)</f>
        <v>14</v>
      </c>
      <c r="G444" s="45" t="s">
        <v>250</v>
      </c>
    </row>
    <row r="445" spans="1:8" hidden="1" outlineLevel="1" x14ac:dyDescent="0.2">
      <c r="A445" s="13"/>
      <c r="C445" s="14"/>
      <c r="E445" s="1">
        <v>1</v>
      </c>
      <c r="F445" s="31">
        <f>H445/$H$12</f>
        <v>0.63273000000000001</v>
      </c>
      <c r="H445" s="1">
        <v>63273</v>
      </c>
    </row>
    <row r="446" spans="1:8" hidden="1" outlineLevel="1" x14ac:dyDescent="0.2">
      <c r="A446" s="13"/>
      <c r="C446" s="14"/>
      <c r="E446" s="1">
        <v>2</v>
      </c>
      <c r="F446" s="31">
        <f t="shared" ref="F446:F458" si="14">H446/$H$12</f>
        <v>0.25041000000000002</v>
      </c>
      <c r="H446" s="1">
        <v>25041</v>
      </c>
    </row>
    <row r="447" spans="1:8" hidden="1" outlineLevel="1" x14ac:dyDescent="0.2">
      <c r="A447" s="13"/>
      <c r="C447" s="14"/>
      <c r="E447" s="1">
        <v>3</v>
      </c>
      <c r="F447" s="31">
        <f t="shared" si="14"/>
        <v>7.8219999999999998E-2</v>
      </c>
      <c r="H447" s="1">
        <v>7822</v>
      </c>
    </row>
    <row r="448" spans="1:8" hidden="1" outlineLevel="1" x14ac:dyDescent="0.2">
      <c r="A448" s="13"/>
      <c r="C448" s="14"/>
      <c r="E448" s="1">
        <v>4</v>
      </c>
      <c r="F448" s="31">
        <f t="shared" si="14"/>
        <v>2.4719999999999999E-2</v>
      </c>
      <c r="H448" s="1">
        <v>2472</v>
      </c>
    </row>
    <row r="449" spans="1:8" hidden="1" outlineLevel="1" x14ac:dyDescent="0.2">
      <c r="A449" s="13"/>
      <c r="C449" s="14"/>
      <c r="E449" s="1">
        <v>5</v>
      </c>
      <c r="F449" s="31">
        <f t="shared" si="14"/>
        <v>8.5199999999999998E-3</v>
      </c>
      <c r="H449" s="1">
        <v>852</v>
      </c>
    </row>
    <row r="450" spans="1:8" hidden="1" outlineLevel="1" x14ac:dyDescent="0.2">
      <c r="A450" s="13"/>
      <c r="C450" s="14"/>
      <c r="E450" s="1">
        <v>6</v>
      </c>
      <c r="F450" s="31">
        <f t="shared" si="14"/>
        <v>3.3E-3</v>
      </c>
      <c r="H450" s="1">
        <v>330</v>
      </c>
    </row>
    <row r="451" spans="1:8" hidden="1" outlineLevel="1" x14ac:dyDescent="0.2">
      <c r="A451" s="13"/>
      <c r="C451" s="14"/>
      <c r="E451" s="1">
        <v>7</v>
      </c>
      <c r="F451" s="31">
        <f t="shared" si="14"/>
        <v>1.17E-3</v>
      </c>
      <c r="H451" s="1">
        <v>117</v>
      </c>
    </row>
    <row r="452" spans="1:8" hidden="1" outlineLevel="1" x14ac:dyDescent="0.2">
      <c r="A452" s="13"/>
      <c r="C452" s="14"/>
      <c r="E452" s="1">
        <v>8</v>
      </c>
      <c r="F452" s="31">
        <f t="shared" si="14"/>
        <v>5.0000000000000001E-4</v>
      </c>
      <c r="H452" s="1">
        <v>50</v>
      </c>
    </row>
    <row r="453" spans="1:8" hidden="1" outlineLevel="1" x14ac:dyDescent="0.2">
      <c r="A453" s="13"/>
      <c r="C453" s="14"/>
      <c r="E453" s="1">
        <v>9</v>
      </c>
      <c r="F453" s="31">
        <f t="shared" si="14"/>
        <v>2.5000000000000001E-4</v>
      </c>
      <c r="H453" s="1">
        <v>25</v>
      </c>
    </row>
    <row r="454" spans="1:8" hidden="1" outlineLevel="1" x14ac:dyDescent="0.2">
      <c r="A454" s="13"/>
      <c r="C454" s="14"/>
      <c r="E454" s="1">
        <v>10</v>
      </c>
      <c r="F454" s="31">
        <f t="shared" si="14"/>
        <v>1.1E-4</v>
      </c>
      <c r="H454" s="1">
        <v>11</v>
      </c>
    </row>
    <row r="455" spans="1:8" hidden="1" outlineLevel="1" x14ac:dyDescent="0.2">
      <c r="A455" s="13"/>
      <c r="C455" s="14"/>
      <c r="E455" s="1">
        <v>11</v>
      </c>
      <c r="F455" s="31">
        <f t="shared" si="14"/>
        <v>3.0000000000000001E-5</v>
      </c>
      <c r="H455" s="1">
        <v>3</v>
      </c>
    </row>
    <row r="456" spans="1:8" hidden="1" outlineLevel="1" x14ac:dyDescent="0.2">
      <c r="A456" s="13"/>
      <c r="C456" s="14"/>
      <c r="E456" s="1">
        <v>14</v>
      </c>
      <c r="F456" s="31">
        <f t="shared" si="14"/>
        <v>1.0000000000000001E-5</v>
      </c>
      <c r="H456" s="1">
        <v>1</v>
      </c>
    </row>
    <row r="457" spans="1:8" hidden="1" outlineLevel="1" x14ac:dyDescent="0.2">
      <c r="A457" s="13"/>
      <c r="C457" s="14"/>
      <c r="E457" s="1">
        <v>15</v>
      </c>
      <c r="F457" s="31">
        <f t="shared" si="14"/>
        <v>1.0000000000000001E-5</v>
      </c>
      <c r="H457" s="1">
        <v>1</v>
      </c>
    </row>
    <row r="458" spans="1:8" hidden="1" outlineLevel="1" x14ac:dyDescent="0.2">
      <c r="A458" s="13"/>
      <c r="C458" s="14"/>
      <c r="E458" s="1">
        <v>16</v>
      </c>
      <c r="F458" s="31">
        <f t="shared" si="14"/>
        <v>1.0000000000000001E-5</v>
      </c>
      <c r="H458" s="1">
        <v>1</v>
      </c>
    </row>
    <row r="459" spans="1:8" collapsed="1" x14ac:dyDescent="0.2">
      <c r="A459" s="13"/>
      <c r="C459" s="14"/>
    </row>
    <row r="460" spans="1:8" x14ac:dyDescent="0.2">
      <c r="A460" s="13" t="s">
        <v>121</v>
      </c>
      <c r="B460" s="7" t="s">
        <v>232</v>
      </c>
      <c r="C460" s="14">
        <f>(H12-SUM(H461:H475))/H12</f>
        <v>0.57515000000000005</v>
      </c>
      <c r="D460" s="13">
        <f>COUNT(E461:E475)</f>
        <v>15</v>
      </c>
      <c r="G460" s="45" t="s">
        <v>251</v>
      </c>
    </row>
    <row r="461" spans="1:8" hidden="1" outlineLevel="1" x14ac:dyDescent="0.2">
      <c r="A461" s="13"/>
      <c r="C461" s="14"/>
      <c r="E461" s="36">
        <v>9.9</v>
      </c>
      <c r="F461" s="31">
        <f>H461/$H$12</f>
        <v>3.6380000000000003E-2</v>
      </c>
      <c r="H461" s="1">
        <v>3638</v>
      </c>
    </row>
    <row r="462" spans="1:8" hidden="1" outlineLevel="1" x14ac:dyDescent="0.2">
      <c r="A462" s="13"/>
      <c r="C462" s="14"/>
      <c r="E462" s="36">
        <v>29.9</v>
      </c>
      <c r="F462" s="31">
        <f t="shared" ref="F462:F475" si="15">H462/$H$12</f>
        <v>0.13980999999999999</v>
      </c>
      <c r="H462" s="1">
        <v>13981</v>
      </c>
    </row>
    <row r="463" spans="1:8" hidden="1" outlineLevel="1" x14ac:dyDescent="0.2">
      <c r="A463" s="13"/>
      <c r="C463" s="14"/>
      <c r="E463" s="36">
        <v>39.9</v>
      </c>
      <c r="F463" s="31">
        <f t="shared" si="15"/>
        <v>4.8999999999999998E-3</v>
      </c>
      <c r="H463" s="1">
        <v>490</v>
      </c>
    </row>
    <row r="464" spans="1:8" hidden="1" outlineLevel="1" x14ac:dyDescent="0.2">
      <c r="A464" s="13"/>
      <c r="C464" s="14"/>
      <c r="E464" s="36">
        <v>59.9</v>
      </c>
      <c r="F464" s="31">
        <f t="shared" si="15"/>
        <v>3.4009999999999999E-2</v>
      </c>
      <c r="H464" s="1">
        <v>3401</v>
      </c>
    </row>
    <row r="465" spans="1:8" hidden="1" outlineLevel="1" x14ac:dyDescent="0.2">
      <c r="A465" s="13"/>
      <c r="C465" s="14"/>
      <c r="E465" s="36">
        <v>79.900000000000006</v>
      </c>
      <c r="F465" s="31">
        <f t="shared" si="15"/>
        <v>3.8100000000000002E-2</v>
      </c>
      <c r="H465" s="1">
        <v>3810</v>
      </c>
    </row>
    <row r="466" spans="1:8" hidden="1" outlineLevel="1" x14ac:dyDescent="0.2">
      <c r="A466" s="13"/>
      <c r="C466" s="14"/>
      <c r="E466" s="36">
        <v>99.9</v>
      </c>
      <c r="F466" s="31">
        <f t="shared" si="15"/>
        <v>2.3460000000000002E-2</v>
      </c>
      <c r="H466" s="1">
        <v>2346</v>
      </c>
    </row>
    <row r="467" spans="1:8" hidden="1" outlineLevel="1" x14ac:dyDescent="0.2">
      <c r="A467" s="13"/>
      <c r="C467" s="14"/>
      <c r="E467" s="36">
        <v>129.9</v>
      </c>
      <c r="F467" s="31">
        <f t="shared" si="15"/>
        <v>4.2139999999999997E-2</v>
      </c>
      <c r="H467" s="1">
        <v>4214</v>
      </c>
    </row>
    <row r="468" spans="1:8" hidden="1" outlineLevel="1" x14ac:dyDescent="0.2">
      <c r="A468" s="13"/>
      <c r="C468" s="14"/>
      <c r="E468" s="36">
        <v>149.9</v>
      </c>
      <c r="F468" s="31">
        <f t="shared" si="15"/>
        <v>7.986E-2</v>
      </c>
      <c r="H468" s="1">
        <v>7986</v>
      </c>
    </row>
    <row r="469" spans="1:8" hidden="1" outlineLevel="1" x14ac:dyDescent="0.2">
      <c r="A469" s="13"/>
      <c r="C469" s="14"/>
      <c r="E469" s="36">
        <v>179.9</v>
      </c>
      <c r="F469" s="31">
        <f t="shared" si="15"/>
        <v>2.2000000000000001E-4</v>
      </c>
      <c r="H469" s="1">
        <v>22</v>
      </c>
    </row>
    <row r="470" spans="1:8" hidden="1" outlineLevel="1" x14ac:dyDescent="0.2">
      <c r="A470" s="13"/>
      <c r="C470" s="14"/>
      <c r="E470" s="36">
        <v>199.9</v>
      </c>
      <c r="F470" s="31">
        <f t="shared" si="15"/>
        <v>2.419E-2</v>
      </c>
      <c r="H470" s="1">
        <v>2419</v>
      </c>
    </row>
    <row r="471" spans="1:8" hidden="1" outlineLevel="1" x14ac:dyDescent="0.2">
      <c r="A471" s="13"/>
      <c r="C471" s="14"/>
      <c r="E471" s="36">
        <v>239.9</v>
      </c>
      <c r="F471" s="31">
        <f t="shared" si="15"/>
        <v>1.6000000000000001E-4</v>
      </c>
      <c r="H471" s="1">
        <v>16</v>
      </c>
    </row>
    <row r="472" spans="1:8" hidden="1" outlineLevel="1" x14ac:dyDescent="0.2">
      <c r="A472" s="13"/>
      <c r="C472" s="14"/>
      <c r="E472" s="36">
        <v>249.9</v>
      </c>
      <c r="F472" s="31">
        <f t="shared" si="15"/>
        <v>4.0999999999999999E-4</v>
      </c>
      <c r="H472" s="1">
        <v>41</v>
      </c>
    </row>
    <row r="473" spans="1:8" hidden="1" outlineLevel="1" x14ac:dyDescent="0.2">
      <c r="A473" s="13"/>
      <c r="C473" s="14"/>
      <c r="E473" s="36">
        <v>299.89999999999998</v>
      </c>
      <c r="F473" s="31">
        <f t="shared" si="15"/>
        <v>2.1000000000000001E-4</v>
      </c>
      <c r="H473" s="1">
        <v>21</v>
      </c>
    </row>
    <row r="474" spans="1:8" hidden="1" outlineLevel="1" x14ac:dyDescent="0.2">
      <c r="A474" s="13"/>
      <c r="C474" s="14"/>
      <c r="E474" s="36">
        <v>399.9</v>
      </c>
      <c r="F474" s="31">
        <f t="shared" si="15"/>
        <v>8.4999999999999995E-4</v>
      </c>
      <c r="H474" s="1">
        <v>85</v>
      </c>
    </row>
    <row r="475" spans="1:8" hidden="1" outlineLevel="1" x14ac:dyDescent="0.2">
      <c r="A475" s="13"/>
      <c r="C475" s="14"/>
      <c r="E475" s="36">
        <v>499.9</v>
      </c>
      <c r="F475" s="31">
        <f t="shared" si="15"/>
        <v>1.4999999999999999E-4</v>
      </c>
      <c r="H475" s="1">
        <v>15</v>
      </c>
    </row>
    <row r="476" spans="1:8" collapsed="1" x14ac:dyDescent="0.2">
      <c r="A476" s="13"/>
      <c r="C476" s="14"/>
      <c r="E476" s="18"/>
    </row>
    <row r="477" spans="1:8" x14ac:dyDescent="0.2">
      <c r="A477" s="15" t="s">
        <v>113</v>
      </c>
      <c r="B477" s="7" t="s">
        <v>233</v>
      </c>
      <c r="C477" s="14">
        <f>(H12-SUM(H479:H483))/H12</f>
        <v>7.3880000000000001E-2</v>
      </c>
      <c r="D477" s="13">
        <f>COUNT(F479:F483)</f>
        <v>5</v>
      </c>
      <c r="G477" s="45" t="s">
        <v>250</v>
      </c>
    </row>
    <row r="478" spans="1:8" hidden="1" outlineLevel="1" x14ac:dyDescent="0.2">
      <c r="A478" s="13"/>
      <c r="B478" s="20" t="s">
        <v>416</v>
      </c>
      <c r="C478" s="14"/>
    </row>
    <row r="479" spans="1:8" hidden="1" outlineLevel="1" x14ac:dyDescent="0.2">
      <c r="A479" s="13"/>
      <c r="B479" s="20" t="s">
        <v>379</v>
      </c>
      <c r="C479" s="14"/>
      <c r="E479" s="1" t="s">
        <v>257</v>
      </c>
      <c r="F479" s="31">
        <f>H479/$H$12</f>
        <v>0.17018</v>
      </c>
      <c r="H479" s="1">
        <v>17018</v>
      </c>
    </row>
    <row r="480" spans="1:8" hidden="1" outlineLevel="1" x14ac:dyDescent="0.2">
      <c r="A480" s="13"/>
      <c r="B480" s="20" t="s">
        <v>380</v>
      </c>
      <c r="C480" s="14"/>
      <c r="E480" s="1" t="s">
        <v>276</v>
      </c>
      <c r="F480" s="31">
        <f>H480/$H$12</f>
        <v>4.895E-2</v>
      </c>
      <c r="H480" s="1">
        <v>4895</v>
      </c>
    </row>
    <row r="481" spans="1:8" hidden="1" outlineLevel="1" x14ac:dyDescent="0.2">
      <c r="A481" s="13"/>
      <c r="B481" s="20" t="s">
        <v>381</v>
      </c>
      <c r="C481" s="14"/>
      <c r="E481" s="1" t="s">
        <v>245</v>
      </c>
      <c r="F481" s="31">
        <f>H481/$H$12</f>
        <v>0.32096999999999998</v>
      </c>
      <c r="H481" s="1">
        <v>32097</v>
      </c>
    </row>
    <row r="482" spans="1:8" hidden="1" outlineLevel="1" x14ac:dyDescent="0.2">
      <c r="A482" s="13"/>
      <c r="B482" s="20" t="s">
        <v>382</v>
      </c>
      <c r="C482" s="14"/>
      <c r="E482" s="1" t="s">
        <v>281</v>
      </c>
      <c r="F482" s="31">
        <f>H482/$H$12</f>
        <v>0.14989</v>
      </c>
      <c r="H482" s="1">
        <v>14989</v>
      </c>
    </row>
    <row r="483" spans="1:8" hidden="1" outlineLevel="1" x14ac:dyDescent="0.2">
      <c r="A483" s="13"/>
      <c r="B483" s="20" t="s">
        <v>383</v>
      </c>
      <c r="C483" s="14"/>
      <c r="E483" s="1" t="s">
        <v>243</v>
      </c>
      <c r="F483" s="31">
        <f>H483/$H$12</f>
        <v>0.23613000000000001</v>
      </c>
      <c r="H483" s="1">
        <v>23613</v>
      </c>
    </row>
    <row r="484" spans="1:8" hidden="1" outlineLevel="1" x14ac:dyDescent="0.2">
      <c r="A484" s="13"/>
      <c r="C484" s="14"/>
    </row>
    <row r="485" spans="1:8" collapsed="1" x14ac:dyDescent="0.2">
      <c r="A485" s="13"/>
      <c r="C485" s="14"/>
    </row>
    <row r="486" spans="1:8" x14ac:dyDescent="0.2">
      <c r="A486" s="15" t="s">
        <v>146</v>
      </c>
      <c r="B486" s="7" t="s">
        <v>234</v>
      </c>
      <c r="C486" s="14">
        <f>(H12-SUM(H487:H492))/H12</f>
        <v>0.71787999999999996</v>
      </c>
      <c r="D486" s="13">
        <f>COUNT(F487:F492)</f>
        <v>6</v>
      </c>
      <c r="G486" s="45" t="s">
        <v>251</v>
      </c>
    </row>
    <row r="487" spans="1:8" hidden="1" outlineLevel="1" x14ac:dyDescent="0.2">
      <c r="A487" s="13"/>
      <c r="B487" s="20" t="s">
        <v>384</v>
      </c>
      <c r="C487" s="14"/>
      <c r="E487" s="1" t="s">
        <v>247</v>
      </c>
      <c r="F487" s="31">
        <f t="shared" ref="F487:F492" si="16">H487/$H$12</f>
        <v>0.25367000000000001</v>
      </c>
      <c r="H487" s="1">
        <v>25367</v>
      </c>
    </row>
    <row r="488" spans="1:8" hidden="1" outlineLevel="1" x14ac:dyDescent="0.2">
      <c r="A488" s="13"/>
      <c r="B488" s="20" t="s">
        <v>596</v>
      </c>
      <c r="C488" s="14"/>
      <c r="E488" s="1" t="s">
        <v>246</v>
      </c>
      <c r="F488" s="31">
        <f t="shared" si="16"/>
        <v>1.5440000000000001E-2</v>
      </c>
      <c r="H488" s="1">
        <v>1544</v>
      </c>
    </row>
    <row r="489" spans="1:8" hidden="1" outlineLevel="1" x14ac:dyDescent="0.2">
      <c r="A489" s="13"/>
      <c r="B489" s="20" t="s">
        <v>597</v>
      </c>
      <c r="C489" s="14"/>
      <c r="E489" s="1" t="s">
        <v>552</v>
      </c>
      <c r="F489" s="31">
        <f t="shared" si="16"/>
        <v>6.8300000000000001E-3</v>
      </c>
      <c r="H489" s="1">
        <v>683</v>
      </c>
    </row>
    <row r="490" spans="1:8" hidden="1" outlineLevel="1" x14ac:dyDescent="0.2">
      <c r="A490" s="13"/>
      <c r="B490" s="20" t="s">
        <v>600</v>
      </c>
      <c r="C490" s="14"/>
      <c r="E490" s="1" t="s">
        <v>260</v>
      </c>
      <c r="F490" s="31">
        <f t="shared" si="16"/>
        <v>3.7100000000000002E-3</v>
      </c>
      <c r="H490" s="1">
        <v>371</v>
      </c>
    </row>
    <row r="491" spans="1:8" hidden="1" outlineLevel="1" x14ac:dyDescent="0.2">
      <c r="A491" s="13"/>
      <c r="B491" s="20" t="s">
        <v>598</v>
      </c>
      <c r="C491" s="14"/>
      <c r="E491" s="1" t="s">
        <v>254</v>
      </c>
      <c r="F491" s="31">
        <f t="shared" si="16"/>
        <v>6.3000000000000003E-4</v>
      </c>
      <c r="H491" s="1">
        <v>63</v>
      </c>
    </row>
    <row r="492" spans="1:8" hidden="1" outlineLevel="1" x14ac:dyDescent="0.2">
      <c r="A492" s="13"/>
      <c r="B492" s="20" t="s">
        <v>599</v>
      </c>
      <c r="C492" s="14"/>
      <c r="E492" s="1" t="s">
        <v>244</v>
      </c>
      <c r="F492" s="31">
        <f t="shared" si="16"/>
        <v>1.8400000000000001E-3</v>
      </c>
      <c r="H492" s="1">
        <v>184</v>
      </c>
    </row>
    <row r="493" spans="1:8" collapsed="1" x14ac:dyDescent="0.2">
      <c r="A493" s="13"/>
      <c r="C493" s="14"/>
    </row>
    <row r="494" spans="1:8" x14ac:dyDescent="0.2">
      <c r="A494" s="13" t="s">
        <v>110</v>
      </c>
      <c r="B494" s="7" t="s">
        <v>236</v>
      </c>
      <c r="C494" s="14">
        <f>(H12-SUM(H495:H512))/H12</f>
        <v>0.95545000000000002</v>
      </c>
      <c r="D494" s="13">
        <f>COUNT(E495:E512)</f>
        <v>18</v>
      </c>
      <c r="G494" s="45" t="s">
        <v>251</v>
      </c>
    </row>
    <row r="495" spans="1:8" hidden="1" outlineLevel="1" x14ac:dyDescent="0.2">
      <c r="A495" s="13"/>
      <c r="B495" s="20" t="s">
        <v>642</v>
      </c>
      <c r="C495" s="14"/>
      <c r="E495" s="1">
        <v>1</v>
      </c>
      <c r="F495" s="31">
        <f>H495/$H$12</f>
        <v>4.1709999999999997E-2</v>
      </c>
      <c r="H495" s="1">
        <v>4171</v>
      </c>
    </row>
    <row r="496" spans="1:8" hidden="1" outlineLevel="1" x14ac:dyDescent="0.2">
      <c r="A496" s="13"/>
      <c r="C496" s="14"/>
      <c r="E496" s="1">
        <v>2</v>
      </c>
      <c r="F496" s="31">
        <f t="shared" ref="F496:F512" si="17">H496/$H$12</f>
        <v>1.8500000000000001E-3</v>
      </c>
      <c r="H496" s="1">
        <v>185</v>
      </c>
    </row>
    <row r="497" spans="1:8" hidden="1" outlineLevel="1" x14ac:dyDescent="0.2">
      <c r="A497" s="13"/>
      <c r="C497" s="14"/>
      <c r="E497" s="1">
        <v>3</v>
      </c>
      <c r="F497" s="31">
        <f t="shared" si="17"/>
        <v>5.4000000000000001E-4</v>
      </c>
      <c r="H497" s="1">
        <v>54</v>
      </c>
    </row>
    <row r="498" spans="1:8" hidden="1" outlineLevel="1" x14ac:dyDescent="0.2">
      <c r="A498" s="13"/>
      <c r="C498" s="14"/>
      <c r="E498" s="1">
        <v>4</v>
      </c>
      <c r="F498" s="31">
        <f t="shared" si="17"/>
        <v>1.7000000000000001E-4</v>
      </c>
      <c r="H498" s="1">
        <v>17</v>
      </c>
    </row>
    <row r="499" spans="1:8" hidden="1" outlineLevel="1" x14ac:dyDescent="0.2">
      <c r="A499" s="13"/>
      <c r="C499" s="14"/>
      <c r="E499" s="1">
        <v>5</v>
      </c>
      <c r="F499" s="31">
        <f t="shared" si="17"/>
        <v>6.0000000000000002E-5</v>
      </c>
      <c r="H499" s="1">
        <v>6</v>
      </c>
    </row>
    <row r="500" spans="1:8" hidden="1" outlineLevel="1" x14ac:dyDescent="0.2">
      <c r="A500" s="13"/>
      <c r="C500" s="14"/>
      <c r="E500" s="1">
        <v>6</v>
      </c>
      <c r="F500" s="31">
        <f t="shared" si="17"/>
        <v>6.9999999999999994E-5</v>
      </c>
      <c r="H500" s="1">
        <v>7</v>
      </c>
    </row>
    <row r="501" spans="1:8" hidden="1" outlineLevel="1" x14ac:dyDescent="0.2">
      <c r="A501" s="13"/>
      <c r="C501" s="14"/>
      <c r="E501" s="1">
        <v>7</v>
      </c>
      <c r="F501" s="31">
        <f t="shared" si="17"/>
        <v>2.0000000000000002E-5</v>
      </c>
      <c r="H501" s="1">
        <v>2</v>
      </c>
    </row>
    <row r="502" spans="1:8" hidden="1" outlineLevel="1" x14ac:dyDescent="0.2">
      <c r="A502" s="13"/>
      <c r="C502" s="14"/>
      <c r="E502" s="1">
        <v>8</v>
      </c>
      <c r="F502" s="31">
        <f t="shared" si="17"/>
        <v>2.0000000000000002E-5</v>
      </c>
      <c r="H502" s="1">
        <v>2</v>
      </c>
    </row>
    <row r="503" spans="1:8" hidden="1" outlineLevel="1" x14ac:dyDescent="0.2">
      <c r="A503" s="13"/>
      <c r="C503" s="14"/>
      <c r="E503" s="1">
        <v>9</v>
      </c>
      <c r="F503" s="31">
        <f t="shared" si="17"/>
        <v>1.0000000000000001E-5</v>
      </c>
      <c r="H503" s="1">
        <v>1</v>
      </c>
    </row>
    <row r="504" spans="1:8" hidden="1" outlineLevel="1" x14ac:dyDescent="0.2">
      <c r="A504" s="13"/>
      <c r="C504" s="14"/>
      <c r="E504" s="1">
        <v>10</v>
      </c>
      <c r="F504" s="31">
        <f t="shared" si="17"/>
        <v>2.0000000000000002E-5</v>
      </c>
      <c r="H504" s="1">
        <v>2</v>
      </c>
    </row>
    <row r="505" spans="1:8" hidden="1" outlineLevel="1" x14ac:dyDescent="0.2">
      <c r="A505" s="13"/>
      <c r="C505" s="14"/>
      <c r="E505" s="1">
        <v>11</v>
      </c>
      <c r="F505" s="31">
        <f t="shared" si="17"/>
        <v>1.0000000000000001E-5</v>
      </c>
      <c r="H505" s="1">
        <v>1</v>
      </c>
    </row>
    <row r="506" spans="1:8" hidden="1" outlineLevel="1" x14ac:dyDescent="0.2">
      <c r="A506" s="13"/>
      <c r="C506" s="14"/>
      <c r="E506" s="1">
        <v>12</v>
      </c>
      <c r="F506" s="31">
        <f t="shared" si="17"/>
        <v>1.0000000000000001E-5</v>
      </c>
      <c r="H506" s="1">
        <v>1</v>
      </c>
    </row>
    <row r="507" spans="1:8" hidden="1" outlineLevel="1" x14ac:dyDescent="0.2">
      <c r="A507" s="13"/>
      <c r="C507" s="14"/>
      <c r="E507" s="1">
        <v>16</v>
      </c>
      <c r="F507" s="31">
        <f t="shared" si="17"/>
        <v>1.0000000000000001E-5</v>
      </c>
      <c r="H507" s="1">
        <v>1</v>
      </c>
    </row>
    <row r="508" spans="1:8" hidden="1" outlineLevel="1" x14ac:dyDescent="0.2">
      <c r="A508" s="13"/>
      <c r="C508" s="14"/>
      <c r="E508" s="1">
        <v>18</v>
      </c>
      <c r="F508" s="31">
        <f t="shared" si="17"/>
        <v>1.0000000000000001E-5</v>
      </c>
      <c r="H508" s="1">
        <v>1</v>
      </c>
    </row>
    <row r="509" spans="1:8" hidden="1" outlineLevel="1" x14ac:dyDescent="0.2">
      <c r="A509" s="13"/>
      <c r="C509" s="14"/>
      <c r="E509" s="1">
        <v>35</v>
      </c>
      <c r="F509" s="31">
        <f t="shared" si="17"/>
        <v>1.0000000000000001E-5</v>
      </c>
      <c r="H509" s="1">
        <v>1</v>
      </c>
    </row>
    <row r="510" spans="1:8" hidden="1" outlineLevel="1" x14ac:dyDescent="0.2">
      <c r="A510" s="13"/>
      <c r="C510" s="14"/>
      <c r="E510" s="1">
        <v>49</v>
      </c>
      <c r="F510" s="31">
        <f t="shared" si="17"/>
        <v>1.0000000000000001E-5</v>
      </c>
      <c r="H510" s="1">
        <v>1</v>
      </c>
    </row>
    <row r="511" spans="1:8" hidden="1" outlineLevel="1" x14ac:dyDescent="0.2">
      <c r="A511" s="13"/>
      <c r="C511" s="14"/>
      <c r="E511" s="1">
        <v>73</v>
      </c>
      <c r="F511" s="31">
        <f t="shared" si="17"/>
        <v>1.0000000000000001E-5</v>
      </c>
      <c r="H511" s="1">
        <v>1</v>
      </c>
    </row>
    <row r="512" spans="1:8" hidden="1" outlineLevel="1" x14ac:dyDescent="0.2">
      <c r="A512" s="13"/>
      <c r="C512" s="14"/>
      <c r="E512" s="1">
        <v>103</v>
      </c>
      <c r="F512" s="31">
        <f t="shared" si="17"/>
        <v>1.0000000000000001E-5</v>
      </c>
      <c r="H512" s="1">
        <v>1</v>
      </c>
    </row>
    <row r="513" spans="1:8" collapsed="1" x14ac:dyDescent="0.2">
      <c r="A513" s="13"/>
      <c r="C513" s="14"/>
    </row>
    <row r="514" spans="1:8" x14ac:dyDescent="0.2">
      <c r="A514" s="13" t="s">
        <v>119</v>
      </c>
      <c r="B514" s="7" t="s">
        <v>378</v>
      </c>
      <c r="C514" s="14">
        <f>(H12-SUM(H515:H516))/H12</f>
        <v>1.0000000000000001E-5</v>
      </c>
      <c r="D514" s="13">
        <f>COUNT(F515:F516)</f>
        <v>2</v>
      </c>
      <c r="G514" s="45" t="s">
        <v>250</v>
      </c>
    </row>
    <row r="515" spans="1:8" hidden="1" outlineLevel="1" x14ac:dyDescent="0.2">
      <c r="A515" s="13"/>
      <c r="B515" s="20" t="s">
        <v>417</v>
      </c>
      <c r="C515" s="14"/>
      <c r="E515" s="1" t="s">
        <v>252</v>
      </c>
      <c r="F515" s="31">
        <f>H515/$H$12</f>
        <v>0.85592999999999997</v>
      </c>
      <c r="H515" s="1">
        <v>85593</v>
      </c>
    </row>
    <row r="516" spans="1:8" hidden="1" outlineLevel="1" x14ac:dyDescent="0.2">
      <c r="A516" s="13"/>
      <c r="B516" s="20" t="s">
        <v>418</v>
      </c>
      <c r="C516" s="14"/>
      <c r="E516" s="1" t="s">
        <v>276</v>
      </c>
      <c r="F516" s="31">
        <f>H516/$H$12</f>
        <v>0.14405999999999999</v>
      </c>
      <c r="H516" s="1">
        <v>14406</v>
      </c>
    </row>
    <row r="517" spans="1:8" collapsed="1" x14ac:dyDescent="0.2">
      <c r="A517" s="13"/>
      <c r="C517" s="14"/>
    </row>
    <row r="518" spans="1:8" x14ac:dyDescent="0.2">
      <c r="A518" s="15" t="s">
        <v>128</v>
      </c>
      <c r="B518" s="7" t="s">
        <v>237</v>
      </c>
      <c r="C518" s="14">
        <f>(H12-SUM(H520:H521))/H12</f>
        <v>1.7319999999999999E-2</v>
      </c>
      <c r="D518" s="13">
        <f>COUNT(E520:E521)</f>
        <v>2</v>
      </c>
      <c r="G518" s="45" t="s">
        <v>250</v>
      </c>
    </row>
    <row r="519" spans="1:8" hidden="1" outlineLevel="1" x14ac:dyDescent="0.2">
      <c r="A519" s="13"/>
      <c r="B519" s="20" t="s">
        <v>474</v>
      </c>
      <c r="C519" s="14"/>
    </row>
    <row r="520" spans="1:8" hidden="1" outlineLevel="1" x14ac:dyDescent="0.2">
      <c r="A520" s="13"/>
      <c r="C520" s="14"/>
      <c r="E520" s="1">
        <v>0</v>
      </c>
      <c r="F520" s="31">
        <f>H520/$H$12</f>
        <v>0.90153000000000005</v>
      </c>
      <c r="H520" s="1">
        <v>90153</v>
      </c>
    </row>
    <row r="521" spans="1:8" hidden="1" outlineLevel="1" x14ac:dyDescent="0.2">
      <c r="A521" s="13"/>
      <c r="C521" s="14"/>
      <c r="E521" s="1">
        <v>1</v>
      </c>
      <c r="F521" s="31">
        <f>H521/$H$12</f>
        <v>8.115E-2</v>
      </c>
      <c r="H521" s="1">
        <v>8115</v>
      </c>
    </row>
    <row r="522" spans="1:8" collapsed="1" x14ac:dyDescent="0.2">
      <c r="A522" s="13"/>
      <c r="C522" s="14"/>
    </row>
    <row r="523" spans="1:8" x14ac:dyDescent="0.2">
      <c r="A523" s="13" t="s">
        <v>168</v>
      </c>
      <c r="B523" s="7" t="s">
        <v>348</v>
      </c>
      <c r="C523" s="14">
        <f>(H12-SUM(H526:H527))/H12</f>
        <v>0.98038999999999998</v>
      </c>
      <c r="D523" s="13">
        <f>COUNT(F526:F527)</f>
        <v>2</v>
      </c>
      <c r="G523" s="45" t="s">
        <v>251</v>
      </c>
    </row>
    <row r="524" spans="1:8" hidden="1" outlineLevel="1" x14ac:dyDescent="0.2">
      <c r="A524" s="13"/>
      <c r="B524" s="20" t="s">
        <v>475</v>
      </c>
      <c r="C524" s="14"/>
    </row>
    <row r="525" spans="1:8" hidden="1" outlineLevel="1" x14ac:dyDescent="0.2">
      <c r="A525" s="13"/>
      <c r="B525" s="20" t="s">
        <v>660</v>
      </c>
      <c r="C525" s="14"/>
    </row>
    <row r="526" spans="1:8" hidden="1" outlineLevel="1" x14ac:dyDescent="0.2">
      <c r="A526" s="13"/>
      <c r="B526" s="20" t="s">
        <v>430</v>
      </c>
      <c r="C526" s="14"/>
      <c r="E526" s="1" t="s">
        <v>252</v>
      </c>
      <c r="F526" s="31">
        <f>H526/$H$12</f>
        <v>1.9400000000000001E-2</v>
      </c>
      <c r="H526" s="1">
        <v>1940</v>
      </c>
    </row>
    <row r="527" spans="1:8" hidden="1" outlineLevel="1" x14ac:dyDescent="0.2">
      <c r="A527" s="13"/>
      <c r="B527" s="20" t="s">
        <v>661</v>
      </c>
      <c r="C527" s="14"/>
      <c r="E527" s="1" t="s">
        <v>258</v>
      </c>
      <c r="F527" s="31">
        <f>H527/$H$12</f>
        <v>2.1000000000000001E-4</v>
      </c>
      <c r="H527" s="1">
        <v>21</v>
      </c>
    </row>
    <row r="528" spans="1:8" collapsed="1" x14ac:dyDescent="0.2">
      <c r="A528" s="13"/>
      <c r="B528" s="12"/>
      <c r="C528" s="14"/>
    </row>
    <row r="529" spans="1:8" x14ac:dyDescent="0.2">
      <c r="A529" s="13" t="s">
        <v>112</v>
      </c>
      <c r="B529" s="7" t="s">
        <v>238</v>
      </c>
      <c r="C529" s="14">
        <f>(H12-SUM(H530:H534))/H12</f>
        <v>0.96016999999999997</v>
      </c>
      <c r="D529" s="13">
        <f>COUNT(E530:E534)</f>
        <v>5</v>
      </c>
      <c r="G529" s="45" t="s">
        <v>251</v>
      </c>
    </row>
    <row r="530" spans="1:8" hidden="1" outlineLevel="1" x14ac:dyDescent="0.2">
      <c r="A530" s="13"/>
      <c r="B530" s="20" t="s">
        <v>530</v>
      </c>
      <c r="C530" s="14"/>
      <c r="E530" s="1">
        <v>0</v>
      </c>
      <c r="F530" s="31">
        <f>H530/$H$12</f>
        <v>2.06E-2</v>
      </c>
      <c r="H530" s="1">
        <v>2060</v>
      </c>
    </row>
    <row r="531" spans="1:8" hidden="1" outlineLevel="1" x14ac:dyDescent="0.2">
      <c r="A531" s="13"/>
      <c r="B531" s="20" t="s">
        <v>529</v>
      </c>
      <c r="C531" s="14"/>
      <c r="E531" s="1">
        <v>1</v>
      </c>
      <c r="F531" s="31">
        <f>H531/$H$12</f>
        <v>1.831E-2</v>
      </c>
      <c r="H531" s="1">
        <v>1831</v>
      </c>
    </row>
    <row r="532" spans="1:8" hidden="1" outlineLevel="1" x14ac:dyDescent="0.2">
      <c r="A532" s="13"/>
      <c r="C532" s="14"/>
      <c r="E532" s="1">
        <v>2</v>
      </c>
      <c r="F532" s="31">
        <f>H532/$H$12</f>
        <v>8.0000000000000004E-4</v>
      </c>
      <c r="H532" s="1">
        <v>80</v>
      </c>
    </row>
    <row r="533" spans="1:8" hidden="1" outlineLevel="1" x14ac:dyDescent="0.2">
      <c r="A533" s="13"/>
      <c r="C533" s="14"/>
      <c r="E533" s="1">
        <v>3</v>
      </c>
      <c r="F533" s="31">
        <f>H533/$H$12</f>
        <v>1.1E-4</v>
      </c>
      <c r="H533" s="1">
        <v>11</v>
      </c>
    </row>
    <row r="534" spans="1:8" hidden="1" outlineLevel="1" x14ac:dyDescent="0.2">
      <c r="A534" s="13"/>
      <c r="C534" s="14"/>
      <c r="E534" s="1">
        <v>4</v>
      </c>
      <c r="F534" s="31">
        <f>H534/$H$12</f>
        <v>1.0000000000000001E-5</v>
      </c>
      <c r="H534" s="1">
        <v>1</v>
      </c>
    </row>
    <row r="535" spans="1:8" collapsed="1" x14ac:dyDescent="0.2">
      <c r="A535" s="13"/>
      <c r="C535" s="14"/>
    </row>
    <row r="536" spans="1:8" x14ac:dyDescent="0.2">
      <c r="A536" s="13" t="s">
        <v>111</v>
      </c>
      <c r="B536" s="7" t="s">
        <v>239</v>
      </c>
      <c r="C536" s="14">
        <f>(H12-SUM(H537:H541))/H12</f>
        <v>0.96016999999999997</v>
      </c>
      <c r="D536" s="13">
        <f>COUNT(E537:E541)</f>
        <v>5</v>
      </c>
      <c r="G536" s="45" t="s">
        <v>251</v>
      </c>
    </row>
    <row r="537" spans="1:8" hidden="1" outlineLevel="1" x14ac:dyDescent="0.2">
      <c r="A537" s="13"/>
      <c r="B537" s="20" t="s">
        <v>531</v>
      </c>
      <c r="C537" s="14"/>
      <c r="E537" s="1">
        <v>1</v>
      </c>
      <c r="F537" s="31">
        <f>H537/$H$12</f>
        <v>3.6760000000000001E-2</v>
      </c>
      <c r="H537" s="1">
        <v>3676</v>
      </c>
    </row>
    <row r="538" spans="1:8" hidden="1" outlineLevel="1" x14ac:dyDescent="0.2">
      <c r="A538" s="13"/>
      <c r="C538" s="14"/>
      <c r="E538" s="1">
        <v>2</v>
      </c>
      <c r="F538" s="31">
        <f>H538/$H$12</f>
        <v>2.7399999999999998E-3</v>
      </c>
      <c r="H538" s="1">
        <v>274</v>
      </c>
    </row>
    <row r="539" spans="1:8" hidden="1" outlineLevel="1" x14ac:dyDescent="0.2">
      <c r="A539" s="13"/>
      <c r="C539" s="14"/>
      <c r="E539" s="1">
        <v>3</v>
      </c>
      <c r="F539" s="31">
        <f>H539/$H$12</f>
        <v>2.9E-4</v>
      </c>
      <c r="H539" s="1">
        <v>29</v>
      </c>
    </row>
    <row r="540" spans="1:8" hidden="1" outlineLevel="1" x14ac:dyDescent="0.2">
      <c r="A540" s="13"/>
      <c r="C540" s="14"/>
      <c r="E540" s="1">
        <v>4</v>
      </c>
      <c r="F540" s="31">
        <f>H540/$H$12</f>
        <v>3.0000000000000001E-5</v>
      </c>
      <c r="H540" s="1">
        <v>3</v>
      </c>
    </row>
    <row r="541" spans="1:8" hidden="1" outlineLevel="1" x14ac:dyDescent="0.2">
      <c r="A541" s="13"/>
      <c r="C541" s="14"/>
      <c r="E541" s="1">
        <v>5</v>
      </c>
      <c r="F541" s="31">
        <f>H541/$H$12</f>
        <v>1.0000000000000001E-5</v>
      </c>
      <c r="H541" s="1">
        <v>1</v>
      </c>
    </row>
    <row r="542" spans="1:8" collapsed="1" x14ac:dyDescent="0.2">
      <c r="A542" s="13"/>
      <c r="C542" s="14"/>
    </row>
    <row r="543" spans="1:8" x14ac:dyDescent="0.2">
      <c r="A543" s="15" t="s">
        <v>126</v>
      </c>
      <c r="B543" s="7" t="s">
        <v>240</v>
      </c>
      <c r="C543" s="14">
        <f>(H12-SUM(H545:H546))/H12</f>
        <v>1.7319999999999999E-2</v>
      </c>
      <c r="D543" s="13">
        <f>COUNT(E545:E546)</f>
        <v>2</v>
      </c>
      <c r="G543" s="45" t="s">
        <v>250</v>
      </c>
    </row>
    <row r="544" spans="1:8" hidden="1" outlineLevel="1" x14ac:dyDescent="0.2">
      <c r="A544" s="13"/>
      <c r="B544" s="20" t="s">
        <v>476</v>
      </c>
      <c r="C544" s="14"/>
    </row>
    <row r="545" spans="1:8" hidden="1" outlineLevel="1" x14ac:dyDescent="0.2">
      <c r="A545" s="13"/>
      <c r="C545" s="14"/>
      <c r="E545" s="1">
        <v>0</v>
      </c>
      <c r="F545" s="31">
        <f>H545/$H$12</f>
        <v>0.79713000000000001</v>
      </c>
      <c r="H545" s="1">
        <v>79713</v>
      </c>
    </row>
    <row r="546" spans="1:8" hidden="1" outlineLevel="1" x14ac:dyDescent="0.2">
      <c r="A546" s="13"/>
      <c r="C546" s="14"/>
      <c r="E546" s="1">
        <v>1</v>
      </c>
      <c r="F546" s="31">
        <f>H546/$H$12</f>
        <v>0.18554999999999999</v>
      </c>
      <c r="H546" s="1">
        <v>18555</v>
      </c>
    </row>
    <row r="547" spans="1:8" collapsed="1" x14ac:dyDescent="0.2">
      <c r="A547" s="13"/>
      <c r="C547" s="14"/>
    </row>
    <row r="548" spans="1:8" x14ac:dyDescent="0.2">
      <c r="A548" s="15" t="s">
        <v>86</v>
      </c>
      <c r="B548" s="7" t="s">
        <v>659</v>
      </c>
      <c r="C548" s="14">
        <f>(H12-SUM(H549:H563))/H12</f>
        <v>0</v>
      </c>
      <c r="D548" s="13">
        <f>COUNT(E549:E563)</f>
        <v>15</v>
      </c>
      <c r="G548" s="45" t="s">
        <v>250</v>
      </c>
    </row>
    <row r="549" spans="1:8" hidden="1" outlineLevel="1" x14ac:dyDescent="0.2">
      <c r="A549" s="13"/>
      <c r="C549" s="14"/>
      <c r="E549" s="1">
        <v>1</v>
      </c>
      <c r="F549" s="31">
        <f>H549/$H$12</f>
        <v>0.61965999999999999</v>
      </c>
      <c r="H549" s="1">
        <v>61966</v>
      </c>
    </row>
    <row r="550" spans="1:8" hidden="1" outlineLevel="1" x14ac:dyDescent="0.2">
      <c r="A550" s="13"/>
      <c r="C550" s="14"/>
      <c r="E550" s="1">
        <v>2</v>
      </c>
      <c r="F550" s="31">
        <f t="shared" ref="F550:F563" si="18">H550/$H$12</f>
        <v>0.27556000000000003</v>
      </c>
      <c r="H550" s="1">
        <v>27556</v>
      </c>
    </row>
    <row r="551" spans="1:8" hidden="1" outlineLevel="1" x14ac:dyDescent="0.2">
      <c r="A551" s="13"/>
      <c r="C551" s="14"/>
      <c r="E551" s="1">
        <v>3</v>
      </c>
      <c r="F551" s="31">
        <f t="shared" si="18"/>
        <v>6.5790000000000001E-2</v>
      </c>
      <c r="H551" s="1">
        <v>6579</v>
      </c>
    </row>
    <row r="552" spans="1:8" hidden="1" outlineLevel="1" x14ac:dyDescent="0.2">
      <c r="A552" s="13"/>
      <c r="C552" s="14"/>
      <c r="E552" s="1">
        <v>4</v>
      </c>
      <c r="F552" s="31">
        <f t="shared" si="18"/>
        <v>2.5559999999999999E-2</v>
      </c>
      <c r="H552" s="1">
        <v>2556</v>
      </c>
    </row>
    <row r="553" spans="1:8" hidden="1" outlineLevel="1" x14ac:dyDescent="0.2">
      <c r="A553" s="13"/>
      <c r="C553" s="14"/>
      <c r="E553" s="1">
        <v>5</v>
      </c>
      <c r="F553" s="31">
        <f t="shared" si="18"/>
        <v>8.3499999999999998E-3</v>
      </c>
      <c r="H553" s="1">
        <v>835</v>
      </c>
    </row>
    <row r="554" spans="1:8" hidden="1" outlineLevel="1" x14ac:dyDescent="0.2">
      <c r="A554" s="13"/>
      <c r="C554" s="14"/>
      <c r="E554" s="1">
        <v>6</v>
      </c>
      <c r="F554" s="31">
        <f t="shared" si="18"/>
        <v>3.15E-3</v>
      </c>
      <c r="H554" s="1">
        <v>315</v>
      </c>
    </row>
    <row r="555" spans="1:8" hidden="1" outlineLevel="1" x14ac:dyDescent="0.2">
      <c r="A555" s="13"/>
      <c r="C555" s="14"/>
      <c r="E555" s="1">
        <v>7</v>
      </c>
      <c r="F555" s="31">
        <f t="shared" si="18"/>
        <v>1.1100000000000001E-3</v>
      </c>
      <c r="H555" s="1">
        <v>111</v>
      </c>
    </row>
    <row r="556" spans="1:8" hidden="1" outlineLevel="1" x14ac:dyDescent="0.2">
      <c r="A556" s="13"/>
      <c r="C556" s="14"/>
      <c r="E556" s="1">
        <v>8</v>
      </c>
      <c r="F556" s="31">
        <f t="shared" si="18"/>
        <v>4.0000000000000002E-4</v>
      </c>
      <c r="H556" s="1">
        <v>40</v>
      </c>
    </row>
    <row r="557" spans="1:8" hidden="1" outlineLevel="1" x14ac:dyDescent="0.2">
      <c r="A557" s="13"/>
      <c r="C557" s="14"/>
      <c r="E557" s="1">
        <v>9</v>
      </c>
      <c r="F557" s="31">
        <f t="shared" si="18"/>
        <v>2.0000000000000001E-4</v>
      </c>
      <c r="H557" s="1">
        <v>20</v>
      </c>
    </row>
    <row r="558" spans="1:8" hidden="1" outlineLevel="1" x14ac:dyDescent="0.2">
      <c r="A558" s="13"/>
      <c r="C558" s="14"/>
      <c r="E558" s="1">
        <v>10</v>
      </c>
      <c r="F558" s="31">
        <f t="shared" si="18"/>
        <v>9.0000000000000006E-5</v>
      </c>
      <c r="H558" s="1">
        <v>9</v>
      </c>
    </row>
    <row r="559" spans="1:8" hidden="1" outlineLevel="1" x14ac:dyDescent="0.2">
      <c r="A559" s="13"/>
      <c r="C559" s="14"/>
      <c r="E559" s="1">
        <v>11</v>
      </c>
      <c r="F559" s="31">
        <f t="shared" si="18"/>
        <v>5.0000000000000002E-5</v>
      </c>
      <c r="H559" s="1">
        <v>5</v>
      </c>
    </row>
    <row r="560" spans="1:8" hidden="1" outlineLevel="1" x14ac:dyDescent="0.2">
      <c r="A560" s="13"/>
      <c r="C560" s="14"/>
      <c r="E560" s="1">
        <v>12</v>
      </c>
      <c r="F560" s="31">
        <f t="shared" si="18"/>
        <v>4.0000000000000003E-5</v>
      </c>
      <c r="H560" s="1">
        <v>4</v>
      </c>
    </row>
    <row r="561" spans="1:8" hidden="1" outlineLevel="1" x14ac:dyDescent="0.2">
      <c r="A561" s="13"/>
      <c r="C561" s="14"/>
      <c r="E561" s="1">
        <v>13</v>
      </c>
      <c r="F561" s="31">
        <f t="shared" si="18"/>
        <v>2.0000000000000002E-5</v>
      </c>
      <c r="H561" s="1">
        <v>2</v>
      </c>
    </row>
    <row r="562" spans="1:8" hidden="1" outlineLevel="1" x14ac:dyDescent="0.2">
      <c r="A562" s="13"/>
      <c r="C562" s="14"/>
      <c r="E562" s="1">
        <v>18</v>
      </c>
      <c r="F562" s="31">
        <f t="shared" si="18"/>
        <v>1.0000000000000001E-5</v>
      </c>
      <c r="H562" s="1">
        <v>1</v>
      </c>
    </row>
    <row r="563" spans="1:8" hidden="1" outlineLevel="1" x14ac:dyDescent="0.2">
      <c r="A563" s="13"/>
      <c r="C563" s="14"/>
      <c r="E563" s="1">
        <v>196</v>
      </c>
      <c r="F563" s="31">
        <f t="shared" si="18"/>
        <v>1.0000000000000001E-5</v>
      </c>
      <c r="H563" s="1">
        <v>1</v>
      </c>
    </row>
    <row r="564" spans="1:8" collapsed="1" x14ac:dyDescent="0.2">
      <c r="A564" s="13"/>
      <c r="C564" s="14"/>
    </row>
    <row r="565" spans="1:8" x14ac:dyDescent="0.2">
      <c r="A565" s="13" t="s">
        <v>165</v>
      </c>
      <c r="B565" s="7" t="s">
        <v>242</v>
      </c>
      <c r="C565" s="14">
        <f>(H12-SUM(H568))/H12</f>
        <v>0.87490999999999997</v>
      </c>
      <c r="D565" s="13">
        <f>COUNT(F568)</f>
        <v>1</v>
      </c>
      <c r="G565" s="45" t="s">
        <v>251</v>
      </c>
    </row>
    <row r="566" spans="1:8" hidden="1" outlineLevel="1" x14ac:dyDescent="0.2">
      <c r="A566" s="13"/>
      <c r="B566" s="20" t="s">
        <v>421</v>
      </c>
      <c r="C566" s="14"/>
    </row>
    <row r="567" spans="1:8" hidden="1" outlineLevel="1" x14ac:dyDescent="0.2">
      <c r="A567" s="13"/>
      <c r="B567" s="20" t="s">
        <v>448</v>
      </c>
      <c r="C567" s="14"/>
    </row>
    <row r="568" spans="1:8" hidden="1" outlineLevel="1" x14ac:dyDescent="0.2">
      <c r="A568" s="13"/>
      <c r="B568" s="20" t="s">
        <v>422</v>
      </c>
      <c r="C568" s="14"/>
      <c r="E568" s="13" t="s">
        <v>258</v>
      </c>
      <c r="F568" s="31">
        <f>H568/$H$12</f>
        <v>0.12509000000000001</v>
      </c>
      <c r="G568"/>
      <c r="H568" s="1">
        <v>12509</v>
      </c>
    </row>
    <row r="569" spans="1:8" collapsed="1" x14ac:dyDescent="0.2">
      <c r="A569" s="13"/>
      <c r="C569" s="14"/>
    </row>
    <row r="570" spans="1:8" x14ac:dyDescent="0.2">
      <c r="E570" s="16"/>
    </row>
    <row r="571" spans="1:8" s="13" customFormat="1" x14ac:dyDescent="0.2">
      <c r="A571" s="9"/>
      <c r="C571" s="14"/>
      <c r="F571" s="31"/>
    </row>
    <row r="572" spans="1:8" x14ac:dyDescent="0.2">
      <c r="C572" s="14"/>
      <c r="D572" s="13"/>
    </row>
    <row r="573" spans="1:8" x14ac:dyDescent="0.2">
      <c r="C573" s="14"/>
      <c r="D573" s="13"/>
    </row>
    <row r="574" spans="1:8" x14ac:dyDescent="0.2">
      <c r="C574" s="14"/>
      <c r="D574" s="13"/>
    </row>
    <row r="578" spans="3:4" x14ac:dyDescent="0.2">
      <c r="C578" s="14"/>
      <c r="D578" s="13"/>
    </row>
  </sheetData>
  <autoFilter ref="A12:G12" xr:uid="{00000000-0001-0000-0100-000000000000}"/>
  <mergeCells count="2">
    <mergeCell ref="A1:F1"/>
    <mergeCell ref="A3:F3"/>
  </mergeCells>
  <phoneticPr fontId="0" type="noConversion"/>
  <printOptions horizontalCentered="1"/>
  <pageMargins left="0.25" right="0.25" top="0.5" bottom="0.25" header="0.5" footer="0.5"/>
  <pageSetup scale="55" fitToHeight="6" orientation="portrait" horizontalDpi="0"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0ABB6-9F78-498F-A531-DF1E835A22CC}">
  <dimension ref="A1:F553"/>
  <sheetViews>
    <sheetView tabSelected="1" workbookViewId="0">
      <selection activeCell="A22" sqref="A22"/>
    </sheetView>
  </sheetViews>
  <sheetFormatPr defaultRowHeight="12.75" x14ac:dyDescent="0.2"/>
  <cols>
    <col min="1" max="1" width="16.42578125" bestFit="1" customWidth="1"/>
    <col min="5" max="5" width="19.5703125" bestFit="1" customWidth="1"/>
  </cols>
  <sheetData>
    <row r="1" spans="1:6" x14ac:dyDescent="0.2">
      <c r="A1" s="15" t="s">
        <v>141</v>
      </c>
      <c r="D1" s="15"/>
      <c r="E1" s="15" t="s">
        <v>87</v>
      </c>
      <c r="F1" s="45" t="s">
        <v>670</v>
      </c>
    </row>
    <row r="2" spans="1:6" x14ac:dyDescent="0.2">
      <c r="A2" s="13" t="s">
        <v>136</v>
      </c>
      <c r="D2" s="13"/>
      <c r="E2" s="13" t="s">
        <v>137</v>
      </c>
      <c r="F2" s="45" t="s">
        <v>671</v>
      </c>
    </row>
    <row r="3" spans="1:6" x14ac:dyDescent="0.2">
      <c r="A3" s="15" t="s">
        <v>88</v>
      </c>
      <c r="D3" s="13"/>
      <c r="E3" s="13" t="s">
        <v>134</v>
      </c>
      <c r="F3" s="45" t="s">
        <v>672</v>
      </c>
    </row>
    <row r="4" spans="1:6" x14ac:dyDescent="0.2">
      <c r="A4" s="15" t="s">
        <v>114</v>
      </c>
      <c r="D4" s="13"/>
      <c r="E4" s="13" t="s">
        <v>135</v>
      </c>
      <c r="F4" s="45" t="s">
        <v>673</v>
      </c>
    </row>
    <row r="5" spans="1:6" x14ac:dyDescent="0.2">
      <c r="A5" s="15" t="s">
        <v>145</v>
      </c>
      <c r="D5" s="13"/>
      <c r="E5" s="13" t="s">
        <v>116</v>
      </c>
      <c r="F5" s="45" t="s">
        <v>674</v>
      </c>
    </row>
    <row r="6" spans="1:6" x14ac:dyDescent="0.2">
      <c r="A6" s="13" t="s">
        <v>123</v>
      </c>
      <c r="D6" s="13"/>
      <c r="E6" s="15" t="s">
        <v>91</v>
      </c>
      <c r="F6" s="45" t="s">
        <v>675</v>
      </c>
    </row>
    <row r="7" spans="1:6" x14ac:dyDescent="0.2">
      <c r="A7" s="15" t="s">
        <v>167</v>
      </c>
      <c r="D7" s="13"/>
      <c r="E7" s="15" t="s">
        <v>154</v>
      </c>
      <c r="F7" s="45" t="s">
        <v>676</v>
      </c>
    </row>
    <row r="8" spans="1:6" x14ac:dyDescent="0.2">
      <c r="A8" s="15" t="s">
        <v>164</v>
      </c>
      <c r="D8" s="13"/>
      <c r="E8" s="13" t="s">
        <v>84</v>
      </c>
      <c r="F8" s="45" t="s">
        <v>677</v>
      </c>
    </row>
    <row r="9" spans="1:6" x14ac:dyDescent="0.2">
      <c r="A9" s="15" t="s">
        <v>166</v>
      </c>
      <c r="D9" s="13"/>
      <c r="E9" s="15" t="s">
        <v>90</v>
      </c>
      <c r="F9" s="45" t="s">
        <v>678</v>
      </c>
    </row>
    <row r="10" spans="1:6" x14ac:dyDescent="0.2">
      <c r="A10" s="13" t="s">
        <v>140</v>
      </c>
      <c r="D10" s="13"/>
      <c r="E10" s="15" t="s">
        <v>153</v>
      </c>
      <c r="F10" s="45" t="s">
        <v>679</v>
      </c>
    </row>
    <row r="11" spans="1:6" x14ac:dyDescent="0.2">
      <c r="A11" s="15" t="s">
        <v>129</v>
      </c>
      <c r="D11" s="13"/>
      <c r="E11" s="15" t="s">
        <v>117</v>
      </c>
      <c r="F11" s="45" t="s">
        <v>680</v>
      </c>
    </row>
    <row r="12" spans="1:6" x14ac:dyDescent="0.2">
      <c r="A12" s="13" t="s">
        <v>169</v>
      </c>
      <c r="D12" s="13"/>
      <c r="E12" s="15" t="s">
        <v>143</v>
      </c>
      <c r="F12" s="45" t="s">
        <v>681</v>
      </c>
    </row>
    <row r="13" spans="1:6" x14ac:dyDescent="0.2">
      <c r="A13" s="13" t="s">
        <v>121</v>
      </c>
      <c r="D13" s="13"/>
      <c r="E13" s="15" t="s">
        <v>132</v>
      </c>
      <c r="F13" s="45" t="s">
        <v>682</v>
      </c>
    </row>
    <row r="14" spans="1:6" x14ac:dyDescent="0.2">
      <c r="A14" s="15" t="s">
        <v>146</v>
      </c>
      <c r="D14" s="13"/>
      <c r="E14" s="15" t="s">
        <v>147</v>
      </c>
      <c r="F14" s="45" t="s">
        <v>683</v>
      </c>
    </row>
    <row r="15" spans="1:6" x14ac:dyDescent="0.2">
      <c r="A15" s="13" t="s">
        <v>110</v>
      </c>
      <c r="D15" s="13"/>
      <c r="E15" s="15" t="s">
        <v>144</v>
      </c>
      <c r="F15" s="45" t="s">
        <v>684</v>
      </c>
    </row>
    <row r="16" spans="1:6" x14ac:dyDescent="0.2">
      <c r="A16" s="13" t="s">
        <v>168</v>
      </c>
      <c r="D16" s="13"/>
      <c r="E16" s="13" t="s">
        <v>120</v>
      </c>
      <c r="F16" s="45" t="s">
        <v>685</v>
      </c>
    </row>
    <row r="17" spans="1:6" x14ac:dyDescent="0.2">
      <c r="A17" s="13" t="s">
        <v>112</v>
      </c>
      <c r="D17" s="13"/>
      <c r="E17" s="15" t="s">
        <v>142</v>
      </c>
      <c r="F17" s="45" t="s">
        <v>686</v>
      </c>
    </row>
    <row r="18" spans="1:6" x14ac:dyDescent="0.2">
      <c r="A18" s="13" t="s">
        <v>111</v>
      </c>
      <c r="D18" s="7"/>
      <c r="E18" s="15" t="s">
        <v>125</v>
      </c>
      <c r="F18" s="45" t="s">
        <v>687</v>
      </c>
    </row>
    <row r="19" spans="1:6" x14ac:dyDescent="0.2">
      <c r="A19" s="13" t="s">
        <v>165</v>
      </c>
      <c r="D19" s="7"/>
      <c r="E19" s="15" t="s">
        <v>139</v>
      </c>
      <c r="F19" s="45" t="s">
        <v>688</v>
      </c>
    </row>
    <row r="20" spans="1:6" x14ac:dyDescent="0.2">
      <c r="D20" s="7"/>
      <c r="E20" s="15" t="s">
        <v>138</v>
      </c>
      <c r="F20" s="45" t="s">
        <v>689</v>
      </c>
    </row>
    <row r="21" spans="1:6" x14ac:dyDescent="0.2">
      <c r="D21" s="7"/>
      <c r="E21" s="15" t="s">
        <v>148</v>
      </c>
      <c r="F21" s="45" t="s">
        <v>690</v>
      </c>
    </row>
    <row r="22" spans="1:6" x14ac:dyDescent="0.2">
      <c r="D22" s="7"/>
      <c r="E22" s="13" t="s">
        <v>149</v>
      </c>
      <c r="F22" s="45" t="s">
        <v>691</v>
      </c>
    </row>
    <row r="23" spans="1:6" x14ac:dyDescent="0.2">
      <c r="D23" s="7"/>
      <c r="E23" s="13" t="s">
        <v>150</v>
      </c>
      <c r="F23" s="45" t="s">
        <v>692</v>
      </c>
    </row>
    <row r="24" spans="1:6" x14ac:dyDescent="0.2">
      <c r="D24" s="13"/>
      <c r="E24" s="13" t="s">
        <v>151</v>
      </c>
      <c r="F24" s="45" t="s">
        <v>693</v>
      </c>
    </row>
    <row r="25" spans="1:6" x14ac:dyDescent="0.2">
      <c r="D25" s="13"/>
      <c r="E25" s="15" t="s">
        <v>152</v>
      </c>
      <c r="F25" s="45" t="s">
        <v>694</v>
      </c>
    </row>
    <row r="26" spans="1:6" x14ac:dyDescent="0.2">
      <c r="D26" s="13"/>
      <c r="E26" s="15" t="s">
        <v>133</v>
      </c>
      <c r="F26" s="45" t="s">
        <v>695</v>
      </c>
    </row>
    <row r="27" spans="1:6" x14ac:dyDescent="0.2">
      <c r="D27" s="13"/>
      <c r="E27" s="15" t="s">
        <v>124</v>
      </c>
      <c r="F27" s="45" t="s">
        <v>696</v>
      </c>
    </row>
    <row r="28" spans="1:6" x14ac:dyDescent="0.2">
      <c r="D28" s="13"/>
      <c r="E28" s="13" t="s">
        <v>127</v>
      </c>
      <c r="F28" s="45" t="s">
        <v>697</v>
      </c>
    </row>
    <row r="29" spans="1:6" x14ac:dyDescent="0.2">
      <c r="D29" s="13"/>
      <c r="E29" s="15" t="s">
        <v>89</v>
      </c>
      <c r="F29" s="45" t="s">
        <v>698</v>
      </c>
    </row>
    <row r="30" spans="1:6" x14ac:dyDescent="0.2">
      <c r="D30" s="13"/>
      <c r="E30" s="13" t="s">
        <v>122</v>
      </c>
      <c r="F30" s="45" t="s">
        <v>699</v>
      </c>
    </row>
    <row r="31" spans="1:6" x14ac:dyDescent="0.2">
      <c r="D31" s="13"/>
      <c r="E31" s="15" t="s">
        <v>113</v>
      </c>
      <c r="F31" s="45" t="s">
        <v>700</v>
      </c>
    </row>
    <row r="32" spans="1:6" x14ac:dyDescent="0.2">
      <c r="D32" s="13"/>
      <c r="E32" s="13" t="s">
        <v>119</v>
      </c>
      <c r="F32" s="45" t="s">
        <v>701</v>
      </c>
    </row>
    <row r="33" spans="4:6" x14ac:dyDescent="0.2">
      <c r="D33" s="13"/>
      <c r="E33" s="15" t="s">
        <v>128</v>
      </c>
      <c r="F33" s="45" t="s">
        <v>702</v>
      </c>
    </row>
    <row r="34" spans="4:6" x14ac:dyDescent="0.2">
      <c r="D34" s="13"/>
      <c r="E34" s="15" t="s">
        <v>126</v>
      </c>
      <c r="F34" s="45" t="s">
        <v>703</v>
      </c>
    </row>
    <row r="35" spans="4:6" x14ac:dyDescent="0.2">
      <c r="D35" s="13"/>
      <c r="E35" s="15" t="s">
        <v>86</v>
      </c>
      <c r="F35" s="45" t="s">
        <v>704</v>
      </c>
    </row>
    <row r="36" spans="4:6" x14ac:dyDescent="0.2">
      <c r="D36" s="13"/>
      <c r="E36" s="15"/>
    </row>
    <row r="37" spans="4:6" x14ac:dyDescent="0.2">
      <c r="D37" s="13"/>
      <c r="E37" s="15"/>
    </row>
    <row r="38" spans="4:6" x14ac:dyDescent="0.2">
      <c r="D38" s="13"/>
      <c r="E38" s="15"/>
    </row>
    <row r="39" spans="4:6" x14ac:dyDescent="0.2">
      <c r="D39" s="13"/>
      <c r="E39" s="15"/>
    </row>
    <row r="40" spans="4:6" x14ac:dyDescent="0.2">
      <c r="D40" s="13"/>
      <c r="E40" s="13"/>
    </row>
    <row r="41" spans="4:6" x14ac:dyDescent="0.2">
      <c r="D41" s="13"/>
      <c r="E41" s="15"/>
    </row>
    <row r="42" spans="4:6" x14ac:dyDescent="0.2">
      <c r="D42" s="13"/>
      <c r="E42" s="13"/>
    </row>
    <row r="43" spans="4:6" x14ac:dyDescent="0.2">
      <c r="D43" s="13"/>
      <c r="E43" s="15"/>
    </row>
    <row r="44" spans="4:6" x14ac:dyDescent="0.2">
      <c r="D44" s="13"/>
      <c r="E44" s="13"/>
    </row>
    <row r="45" spans="4:6" x14ac:dyDescent="0.2">
      <c r="D45" s="13"/>
      <c r="E45" s="13"/>
    </row>
    <row r="46" spans="4:6" x14ac:dyDescent="0.2">
      <c r="D46" s="13"/>
      <c r="E46" s="13"/>
    </row>
    <row r="47" spans="4:6" x14ac:dyDescent="0.2">
      <c r="D47" s="13"/>
      <c r="E47" s="13"/>
    </row>
    <row r="48" spans="4:6" x14ac:dyDescent="0.2">
      <c r="D48" s="13"/>
      <c r="E48" s="15"/>
    </row>
    <row r="49" spans="4:5" x14ac:dyDescent="0.2">
      <c r="D49" s="13"/>
      <c r="E49" s="15"/>
    </row>
    <row r="50" spans="4:5" x14ac:dyDescent="0.2">
      <c r="D50" s="13"/>
      <c r="E50" s="13"/>
    </row>
    <row r="51" spans="4:5" x14ac:dyDescent="0.2">
      <c r="D51" s="13"/>
      <c r="E51" s="13"/>
    </row>
    <row r="52" spans="4:5" x14ac:dyDescent="0.2">
      <c r="D52" s="13"/>
      <c r="E52" s="15"/>
    </row>
    <row r="53" spans="4:5" x14ac:dyDescent="0.2">
      <c r="D53" s="15"/>
      <c r="E53" s="13"/>
    </row>
    <row r="54" spans="4:5" x14ac:dyDescent="0.2">
      <c r="D54" s="13"/>
      <c r="E54" s="13"/>
    </row>
    <row r="55" spans="4:5" x14ac:dyDescent="0.2">
      <c r="D55" s="13"/>
      <c r="E55" s="13"/>
    </row>
    <row r="56" spans="4:5" x14ac:dyDescent="0.2">
      <c r="D56" s="13"/>
      <c r="E56" s="15"/>
    </row>
    <row r="57" spans="4:5" x14ac:dyDescent="0.2">
      <c r="D57" s="15"/>
      <c r="E57" s="15"/>
    </row>
    <row r="58" spans="4:5" x14ac:dyDescent="0.2">
      <c r="D58" s="7"/>
      <c r="E58" s="13"/>
    </row>
    <row r="59" spans="4:5" x14ac:dyDescent="0.2">
      <c r="D59" s="7"/>
    </row>
    <row r="60" spans="4:5" x14ac:dyDescent="0.2">
      <c r="D60" s="13"/>
    </row>
    <row r="61" spans="4:5" x14ac:dyDescent="0.2">
      <c r="D61" s="15"/>
    </row>
    <row r="62" spans="4:5" x14ac:dyDescent="0.2">
      <c r="D62" s="13"/>
    </row>
    <row r="63" spans="4:5" x14ac:dyDescent="0.2">
      <c r="D63" s="13"/>
    </row>
    <row r="64" spans="4:5" x14ac:dyDescent="0.2">
      <c r="D64" s="13"/>
    </row>
    <row r="65" spans="4:4" x14ac:dyDescent="0.2">
      <c r="D65" s="13"/>
    </row>
    <row r="66" spans="4:4" x14ac:dyDescent="0.2">
      <c r="D66" s="13"/>
    </row>
    <row r="67" spans="4:4" x14ac:dyDescent="0.2">
      <c r="D67" s="7"/>
    </row>
    <row r="68" spans="4:4" x14ac:dyDescent="0.2">
      <c r="D68" s="7"/>
    </row>
    <row r="69" spans="4:4" x14ac:dyDescent="0.2">
      <c r="D69" s="13"/>
    </row>
    <row r="70" spans="4:4" x14ac:dyDescent="0.2">
      <c r="D70" s="13"/>
    </row>
    <row r="71" spans="4:4" x14ac:dyDescent="0.2">
      <c r="D71" s="13"/>
    </row>
    <row r="72" spans="4:4" x14ac:dyDescent="0.2">
      <c r="D72" s="13"/>
    </row>
    <row r="73" spans="4:4" x14ac:dyDescent="0.2">
      <c r="D73" s="13"/>
    </row>
    <row r="74" spans="4:4" x14ac:dyDescent="0.2">
      <c r="D74" s="13"/>
    </row>
    <row r="75" spans="4:4" x14ac:dyDescent="0.2">
      <c r="D75" s="13"/>
    </row>
    <row r="76" spans="4:4" x14ac:dyDescent="0.2">
      <c r="D76" s="13"/>
    </row>
    <row r="77" spans="4:4" x14ac:dyDescent="0.2">
      <c r="D77" s="13"/>
    </row>
    <row r="78" spans="4:4" x14ac:dyDescent="0.2">
      <c r="D78" s="13"/>
    </row>
    <row r="79" spans="4:4" x14ac:dyDescent="0.2">
      <c r="D79" s="13"/>
    </row>
    <row r="80" spans="4:4" x14ac:dyDescent="0.2">
      <c r="D80" s="13"/>
    </row>
    <row r="81" spans="4:4" x14ac:dyDescent="0.2">
      <c r="D81" s="15"/>
    </row>
    <row r="82" spans="4:4" x14ac:dyDescent="0.2">
      <c r="D82" s="13"/>
    </row>
    <row r="83" spans="4:4" x14ac:dyDescent="0.2">
      <c r="D83" s="13"/>
    </row>
    <row r="84" spans="4:4" x14ac:dyDescent="0.2">
      <c r="D84" s="13"/>
    </row>
    <row r="85" spans="4:4" x14ac:dyDescent="0.2">
      <c r="D85" s="13"/>
    </row>
    <row r="86" spans="4:4" x14ac:dyDescent="0.2">
      <c r="D86" s="13"/>
    </row>
    <row r="87" spans="4:4" x14ac:dyDescent="0.2">
      <c r="D87" s="13"/>
    </row>
    <row r="88" spans="4:4" x14ac:dyDescent="0.2">
      <c r="D88" s="13"/>
    </row>
    <row r="89" spans="4:4" x14ac:dyDescent="0.2">
      <c r="D89" s="13"/>
    </row>
    <row r="90" spans="4:4" x14ac:dyDescent="0.2">
      <c r="D90" s="13"/>
    </row>
    <row r="91" spans="4:4" x14ac:dyDescent="0.2">
      <c r="D91" s="13"/>
    </row>
    <row r="92" spans="4:4" x14ac:dyDescent="0.2">
      <c r="D92" s="13"/>
    </row>
    <row r="93" spans="4:4" x14ac:dyDescent="0.2">
      <c r="D93" s="13"/>
    </row>
    <row r="94" spans="4:4" x14ac:dyDescent="0.2">
      <c r="D94" s="13"/>
    </row>
    <row r="95" spans="4:4" x14ac:dyDescent="0.2">
      <c r="D95" s="13"/>
    </row>
    <row r="96" spans="4:4" x14ac:dyDescent="0.2">
      <c r="D96" s="13"/>
    </row>
    <row r="97" spans="4:4" x14ac:dyDescent="0.2">
      <c r="D97" s="13"/>
    </row>
    <row r="98" spans="4:4" x14ac:dyDescent="0.2">
      <c r="D98" s="13"/>
    </row>
    <row r="99" spans="4:4" x14ac:dyDescent="0.2">
      <c r="D99" s="13"/>
    </row>
    <row r="100" spans="4:4" x14ac:dyDescent="0.2">
      <c r="D100" s="13"/>
    </row>
    <row r="101" spans="4:4" x14ac:dyDescent="0.2">
      <c r="D101" s="13"/>
    </row>
    <row r="102" spans="4:4" x14ac:dyDescent="0.2">
      <c r="D102" s="13"/>
    </row>
    <row r="103" spans="4:4" x14ac:dyDescent="0.2">
      <c r="D103" s="13"/>
    </row>
    <row r="104" spans="4:4" x14ac:dyDescent="0.2">
      <c r="D104" s="13"/>
    </row>
    <row r="105" spans="4:4" x14ac:dyDescent="0.2">
      <c r="D105" s="13"/>
    </row>
    <row r="106" spans="4:4" x14ac:dyDescent="0.2">
      <c r="D106" s="13"/>
    </row>
    <row r="107" spans="4:4" x14ac:dyDescent="0.2">
      <c r="D107" s="13"/>
    </row>
    <row r="108" spans="4:4" x14ac:dyDescent="0.2">
      <c r="D108" s="13"/>
    </row>
    <row r="109" spans="4:4" x14ac:dyDescent="0.2">
      <c r="D109" s="13"/>
    </row>
    <row r="110" spans="4:4" x14ac:dyDescent="0.2">
      <c r="D110" s="13"/>
    </row>
    <row r="111" spans="4:4" x14ac:dyDescent="0.2">
      <c r="D111" s="13"/>
    </row>
    <row r="112" spans="4:4" x14ac:dyDescent="0.2">
      <c r="D112" s="13"/>
    </row>
    <row r="113" spans="4:4" x14ac:dyDescent="0.2">
      <c r="D113" s="13"/>
    </row>
    <row r="114" spans="4:4" x14ac:dyDescent="0.2">
      <c r="D114" s="13"/>
    </row>
    <row r="115" spans="4:4" x14ac:dyDescent="0.2">
      <c r="D115" s="13"/>
    </row>
    <row r="116" spans="4:4" x14ac:dyDescent="0.2">
      <c r="D116" s="13"/>
    </row>
    <row r="117" spans="4:4" x14ac:dyDescent="0.2">
      <c r="D117" s="13"/>
    </row>
    <row r="118" spans="4:4" x14ac:dyDescent="0.2">
      <c r="D118" s="13"/>
    </row>
    <row r="119" spans="4:4" x14ac:dyDescent="0.2">
      <c r="D119" s="13"/>
    </row>
    <row r="120" spans="4:4" x14ac:dyDescent="0.2">
      <c r="D120" s="13"/>
    </row>
    <row r="121" spans="4:4" x14ac:dyDescent="0.2">
      <c r="D121" s="13"/>
    </row>
    <row r="122" spans="4:4" x14ac:dyDescent="0.2">
      <c r="D122" s="13"/>
    </row>
    <row r="123" spans="4:4" x14ac:dyDescent="0.2">
      <c r="D123" s="13"/>
    </row>
    <row r="124" spans="4:4" x14ac:dyDescent="0.2">
      <c r="D124" s="13"/>
    </row>
    <row r="125" spans="4:4" x14ac:dyDescent="0.2">
      <c r="D125" s="13"/>
    </row>
    <row r="126" spans="4:4" x14ac:dyDescent="0.2">
      <c r="D126" s="13"/>
    </row>
    <row r="127" spans="4:4" x14ac:dyDescent="0.2">
      <c r="D127" s="13"/>
    </row>
    <row r="128" spans="4:4" x14ac:dyDescent="0.2">
      <c r="D128" s="13"/>
    </row>
    <row r="129" spans="4:4" x14ac:dyDescent="0.2">
      <c r="D129" s="13"/>
    </row>
    <row r="130" spans="4:4" x14ac:dyDescent="0.2">
      <c r="D130" s="13"/>
    </row>
    <row r="131" spans="4:4" x14ac:dyDescent="0.2">
      <c r="D131" s="13"/>
    </row>
    <row r="132" spans="4:4" x14ac:dyDescent="0.2">
      <c r="D132" s="13"/>
    </row>
    <row r="133" spans="4:4" x14ac:dyDescent="0.2">
      <c r="D133" s="13"/>
    </row>
    <row r="134" spans="4:4" x14ac:dyDescent="0.2">
      <c r="D134" s="13"/>
    </row>
    <row r="135" spans="4:4" x14ac:dyDescent="0.2">
      <c r="D135" s="13"/>
    </row>
    <row r="136" spans="4:4" x14ac:dyDescent="0.2">
      <c r="D136" s="13"/>
    </row>
    <row r="137" spans="4:4" x14ac:dyDescent="0.2">
      <c r="D137" s="13"/>
    </row>
    <row r="138" spans="4:4" x14ac:dyDescent="0.2">
      <c r="D138" s="15"/>
    </row>
    <row r="139" spans="4:4" x14ac:dyDescent="0.2">
      <c r="D139" s="13"/>
    </row>
    <row r="140" spans="4:4" x14ac:dyDescent="0.2">
      <c r="D140" s="13"/>
    </row>
    <row r="141" spans="4:4" x14ac:dyDescent="0.2">
      <c r="D141" s="13"/>
    </row>
    <row r="142" spans="4:4" x14ac:dyDescent="0.2">
      <c r="D142" s="13"/>
    </row>
    <row r="143" spans="4:4" x14ac:dyDescent="0.2">
      <c r="D143" s="15"/>
    </row>
    <row r="144" spans="4:4" x14ac:dyDescent="0.2">
      <c r="D144" s="13"/>
    </row>
    <row r="145" spans="4:4" x14ac:dyDescent="0.2">
      <c r="D145" s="13"/>
    </row>
    <row r="146" spans="4:4" x14ac:dyDescent="0.2">
      <c r="D146" s="13"/>
    </row>
    <row r="147" spans="4:4" x14ac:dyDescent="0.2">
      <c r="D147" s="13"/>
    </row>
    <row r="148" spans="4:4" x14ac:dyDescent="0.2">
      <c r="D148" s="13"/>
    </row>
    <row r="149" spans="4:4" x14ac:dyDescent="0.2">
      <c r="D149" s="13"/>
    </row>
    <row r="150" spans="4:4" x14ac:dyDescent="0.2">
      <c r="D150" s="13"/>
    </row>
    <row r="151" spans="4:4" x14ac:dyDescent="0.2">
      <c r="D151" s="13"/>
    </row>
    <row r="152" spans="4:4" x14ac:dyDescent="0.2">
      <c r="D152" s="13"/>
    </row>
    <row r="153" spans="4:4" x14ac:dyDescent="0.2">
      <c r="D153" s="13"/>
    </row>
    <row r="154" spans="4:4" x14ac:dyDescent="0.2">
      <c r="D154" s="13"/>
    </row>
    <row r="155" spans="4:4" x14ac:dyDescent="0.2">
      <c r="D155" s="13"/>
    </row>
    <row r="156" spans="4:4" x14ac:dyDescent="0.2">
      <c r="D156" s="13"/>
    </row>
    <row r="157" spans="4:4" x14ac:dyDescent="0.2">
      <c r="D157" s="13"/>
    </row>
    <row r="158" spans="4:4" x14ac:dyDescent="0.2">
      <c r="D158" s="13"/>
    </row>
    <row r="159" spans="4:4" x14ac:dyDescent="0.2">
      <c r="D159" s="13"/>
    </row>
    <row r="160" spans="4:4" x14ac:dyDescent="0.2">
      <c r="D160" s="13"/>
    </row>
    <row r="161" spans="4:4" x14ac:dyDescent="0.2">
      <c r="D161" s="13"/>
    </row>
    <row r="162" spans="4:4" x14ac:dyDescent="0.2">
      <c r="D162" s="13"/>
    </row>
    <row r="163" spans="4:4" x14ac:dyDescent="0.2">
      <c r="D163" s="13"/>
    </row>
    <row r="164" spans="4:4" x14ac:dyDescent="0.2">
      <c r="D164" s="13"/>
    </row>
    <row r="165" spans="4:4" x14ac:dyDescent="0.2">
      <c r="D165" s="13"/>
    </row>
    <row r="166" spans="4:4" x14ac:dyDescent="0.2">
      <c r="D166" s="13"/>
    </row>
    <row r="167" spans="4:4" x14ac:dyDescent="0.2">
      <c r="D167" s="15"/>
    </row>
    <row r="168" spans="4:4" x14ac:dyDescent="0.2">
      <c r="D168" s="13"/>
    </row>
    <row r="169" spans="4:4" x14ac:dyDescent="0.2">
      <c r="D169" s="13"/>
    </row>
    <row r="170" spans="4:4" x14ac:dyDescent="0.2">
      <c r="D170" s="13"/>
    </row>
    <row r="171" spans="4:4" x14ac:dyDescent="0.2">
      <c r="D171" s="13"/>
    </row>
    <row r="172" spans="4:4" x14ac:dyDescent="0.2">
      <c r="D172" s="13"/>
    </row>
    <row r="173" spans="4:4" x14ac:dyDescent="0.2">
      <c r="D173" s="15"/>
    </row>
    <row r="174" spans="4:4" x14ac:dyDescent="0.2">
      <c r="D174" s="13"/>
    </row>
    <row r="175" spans="4:4" x14ac:dyDescent="0.2">
      <c r="D175" s="13"/>
    </row>
    <row r="176" spans="4:4" x14ac:dyDescent="0.2">
      <c r="D176" s="13"/>
    </row>
    <row r="177" spans="4:4" x14ac:dyDescent="0.2">
      <c r="D177" s="13"/>
    </row>
    <row r="178" spans="4:4" x14ac:dyDescent="0.2">
      <c r="D178" s="13"/>
    </row>
    <row r="179" spans="4:4" x14ac:dyDescent="0.2">
      <c r="D179" s="15"/>
    </row>
    <row r="180" spans="4:4" x14ac:dyDescent="0.2">
      <c r="D180" s="13"/>
    </row>
    <row r="181" spans="4:4" x14ac:dyDescent="0.2">
      <c r="D181" s="13"/>
    </row>
    <row r="182" spans="4:4" x14ac:dyDescent="0.2">
      <c r="D182" s="13"/>
    </row>
    <row r="183" spans="4:4" x14ac:dyDescent="0.2">
      <c r="D183" s="13"/>
    </row>
    <row r="184" spans="4:4" x14ac:dyDescent="0.2">
      <c r="D184" s="13"/>
    </row>
    <row r="185" spans="4:4" x14ac:dyDescent="0.2">
      <c r="D185" s="13"/>
    </row>
    <row r="186" spans="4:4" x14ac:dyDescent="0.2">
      <c r="D186" s="13"/>
    </row>
    <row r="187" spans="4:4" x14ac:dyDescent="0.2">
      <c r="D187" s="13"/>
    </row>
    <row r="188" spans="4:4" x14ac:dyDescent="0.2">
      <c r="D188" s="13"/>
    </row>
    <row r="189" spans="4:4" x14ac:dyDescent="0.2">
      <c r="D189" s="13"/>
    </row>
    <row r="190" spans="4:4" x14ac:dyDescent="0.2">
      <c r="D190" s="13"/>
    </row>
    <row r="191" spans="4:4" x14ac:dyDescent="0.2">
      <c r="D191" s="13"/>
    </row>
    <row r="192" spans="4:4" x14ac:dyDescent="0.2">
      <c r="D192" s="13"/>
    </row>
    <row r="193" spans="4:4" x14ac:dyDescent="0.2">
      <c r="D193" s="13"/>
    </row>
    <row r="194" spans="4:4" x14ac:dyDescent="0.2">
      <c r="D194" s="13"/>
    </row>
    <row r="195" spans="4:4" x14ac:dyDescent="0.2">
      <c r="D195" s="13"/>
    </row>
    <row r="196" spans="4:4" x14ac:dyDescent="0.2">
      <c r="D196" s="13"/>
    </row>
    <row r="197" spans="4:4" x14ac:dyDescent="0.2">
      <c r="D197" s="15"/>
    </row>
    <row r="198" spans="4:4" x14ac:dyDescent="0.2">
      <c r="D198" s="13"/>
    </row>
    <row r="199" spans="4:4" x14ac:dyDescent="0.2">
      <c r="D199" s="13"/>
    </row>
    <row r="200" spans="4:4" x14ac:dyDescent="0.2">
      <c r="D200" s="13"/>
    </row>
    <row r="201" spans="4:4" x14ac:dyDescent="0.2">
      <c r="D201" s="13"/>
    </row>
    <row r="202" spans="4:4" x14ac:dyDescent="0.2">
      <c r="D202" s="15"/>
    </row>
    <row r="203" spans="4:4" x14ac:dyDescent="0.2">
      <c r="D203" s="13"/>
    </row>
    <row r="204" spans="4:4" x14ac:dyDescent="0.2">
      <c r="D204" s="13"/>
    </row>
    <row r="205" spans="4:4" x14ac:dyDescent="0.2">
      <c r="D205" s="13"/>
    </row>
    <row r="206" spans="4:4" x14ac:dyDescent="0.2">
      <c r="D206" s="13"/>
    </row>
    <row r="207" spans="4:4" x14ac:dyDescent="0.2">
      <c r="D207" s="15"/>
    </row>
    <row r="208" spans="4:4" x14ac:dyDescent="0.2">
      <c r="D208" s="15"/>
    </row>
    <row r="209" spans="4:4" x14ac:dyDescent="0.2">
      <c r="D209" s="13"/>
    </row>
    <row r="210" spans="4:4" x14ac:dyDescent="0.2">
      <c r="D210" s="13"/>
    </row>
    <row r="211" spans="4:4" x14ac:dyDescent="0.2">
      <c r="D211" s="13"/>
    </row>
    <row r="212" spans="4:4" x14ac:dyDescent="0.2">
      <c r="D212" s="13"/>
    </row>
    <row r="213" spans="4:4" x14ac:dyDescent="0.2">
      <c r="D213" s="13"/>
    </row>
    <row r="214" spans="4:4" x14ac:dyDescent="0.2">
      <c r="D214" s="13"/>
    </row>
    <row r="215" spans="4:4" x14ac:dyDescent="0.2">
      <c r="D215" s="13"/>
    </row>
    <row r="216" spans="4:4" x14ac:dyDescent="0.2">
      <c r="D216" s="13"/>
    </row>
    <row r="217" spans="4:4" x14ac:dyDescent="0.2">
      <c r="D217" s="13"/>
    </row>
    <row r="218" spans="4:4" x14ac:dyDescent="0.2">
      <c r="D218" s="13"/>
    </row>
    <row r="219" spans="4:4" x14ac:dyDescent="0.2">
      <c r="D219" s="13"/>
    </row>
    <row r="220" spans="4:4" x14ac:dyDescent="0.2">
      <c r="D220" s="13"/>
    </row>
    <row r="221" spans="4:4" x14ac:dyDescent="0.2">
      <c r="D221" s="13"/>
    </row>
    <row r="222" spans="4:4" x14ac:dyDescent="0.2">
      <c r="D222" s="13"/>
    </row>
    <row r="223" spans="4:4" x14ac:dyDescent="0.2">
      <c r="D223" s="13"/>
    </row>
    <row r="224" spans="4:4" x14ac:dyDescent="0.2">
      <c r="D224" s="13"/>
    </row>
    <row r="225" spans="4:4" x14ac:dyDescent="0.2">
      <c r="D225" s="13"/>
    </row>
    <row r="226" spans="4:4" x14ac:dyDescent="0.2">
      <c r="D226" s="13"/>
    </row>
    <row r="227" spans="4:4" x14ac:dyDescent="0.2">
      <c r="D227" s="15"/>
    </row>
    <row r="228" spans="4:4" x14ac:dyDescent="0.2">
      <c r="D228" s="13"/>
    </row>
    <row r="229" spans="4:4" x14ac:dyDescent="0.2">
      <c r="D229" s="13"/>
    </row>
    <row r="230" spans="4:4" x14ac:dyDescent="0.2">
      <c r="D230" s="13"/>
    </row>
    <row r="231" spans="4:4" x14ac:dyDescent="0.2">
      <c r="D231" s="13"/>
    </row>
    <row r="232" spans="4:4" x14ac:dyDescent="0.2">
      <c r="D232" s="13"/>
    </row>
    <row r="233" spans="4:4" x14ac:dyDescent="0.2">
      <c r="D233" s="13"/>
    </row>
    <row r="234" spans="4:4" x14ac:dyDescent="0.2">
      <c r="D234" s="13"/>
    </row>
    <row r="235" spans="4:4" x14ac:dyDescent="0.2">
      <c r="D235" s="13"/>
    </row>
    <row r="236" spans="4:4" x14ac:dyDescent="0.2">
      <c r="D236" s="13"/>
    </row>
    <row r="237" spans="4:4" x14ac:dyDescent="0.2">
      <c r="D237" s="13"/>
    </row>
    <row r="238" spans="4:4" x14ac:dyDescent="0.2">
      <c r="D238" s="13"/>
    </row>
    <row r="239" spans="4:4" x14ac:dyDescent="0.2">
      <c r="D239" s="13"/>
    </row>
    <row r="240" spans="4:4" x14ac:dyDescent="0.2">
      <c r="D240" s="13"/>
    </row>
    <row r="241" spans="4:4" x14ac:dyDescent="0.2">
      <c r="D241" s="13"/>
    </row>
    <row r="242" spans="4:4" x14ac:dyDescent="0.2">
      <c r="D242" s="13"/>
    </row>
    <row r="243" spans="4:4" x14ac:dyDescent="0.2">
      <c r="D243" s="13"/>
    </row>
    <row r="244" spans="4:4" x14ac:dyDescent="0.2">
      <c r="D244" s="13"/>
    </row>
    <row r="245" spans="4:4" x14ac:dyDescent="0.2">
      <c r="D245" s="13"/>
    </row>
    <row r="246" spans="4:4" x14ac:dyDescent="0.2">
      <c r="D246" s="13"/>
    </row>
    <row r="247" spans="4:4" x14ac:dyDescent="0.2">
      <c r="D247" s="13"/>
    </row>
    <row r="248" spans="4:4" x14ac:dyDescent="0.2">
      <c r="D248" s="13"/>
    </row>
    <row r="249" spans="4:4" x14ac:dyDescent="0.2">
      <c r="D249" s="13"/>
    </row>
    <row r="250" spans="4:4" x14ac:dyDescent="0.2">
      <c r="D250" s="13"/>
    </row>
    <row r="251" spans="4:4" x14ac:dyDescent="0.2">
      <c r="D251" s="15"/>
    </row>
    <row r="252" spans="4:4" x14ac:dyDescent="0.2">
      <c r="D252" s="13"/>
    </row>
    <row r="253" spans="4:4" x14ac:dyDescent="0.2">
      <c r="D253" s="13"/>
    </row>
    <row r="254" spans="4:4" x14ac:dyDescent="0.2">
      <c r="D254" s="13"/>
    </row>
    <row r="255" spans="4:4" x14ac:dyDescent="0.2">
      <c r="D255" s="13"/>
    </row>
    <row r="256" spans="4:4" x14ac:dyDescent="0.2">
      <c r="D256" s="13"/>
    </row>
    <row r="257" spans="4:4" x14ac:dyDescent="0.2">
      <c r="D257" s="13"/>
    </row>
    <row r="258" spans="4:4" x14ac:dyDescent="0.2">
      <c r="D258" s="13"/>
    </row>
    <row r="259" spans="4:4" x14ac:dyDescent="0.2">
      <c r="D259" s="13"/>
    </row>
    <row r="260" spans="4:4" x14ac:dyDescent="0.2">
      <c r="D260" s="15"/>
    </row>
    <row r="261" spans="4:4" x14ac:dyDescent="0.2">
      <c r="D261" s="13"/>
    </row>
    <row r="262" spans="4:4" x14ac:dyDescent="0.2">
      <c r="D262" s="13"/>
    </row>
    <row r="263" spans="4:4" x14ac:dyDescent="0.2">
      <c r="D263" s="13"/>
    </row>
    <row r="264" spans="4:4" x14ac:dyDescent="0.2">
      <c r="D264" s="13"/>
    </row>
    <row r="265" spans="4:4" x14ac:dyDescent="0.2">
      <c r="D265" s="13"/>
    </row>
    <row r="266" spans="4:4" x14ac:dyDescent="0.2">
      <c r="D266" s="15"/>
    </row>
    <row r="267" spans="4:4" x14ac:dyDescent="0.2">
      <c r="D267" s="13"/>
    </row>
    <row r="268" spans="4:4" x14ac:dyDescent="0.2">
      <c r="D268" s="13"/>
    </row>
    <row r="269" spans="4:4" x14ac:dyDescent="0.2">
      <c r="D269" s="13"/>
    </row>
    <row r="270" spans="4:4" x14ac:dyDescent="0.2">
      <c r="D270" s="13"/>
    </row>
    <row r="271" spans="4:4" x14ac:dyDescent="0.2">
      <c r="D271" s="13"/>
    </row>
    <row r="272" spans="4:4" x14ac:dyDescent="0.2">
      <c r="D272" s="13"/>
    </row>
    <row r="273" spans="4:4" x14ac:dyDescent="0.2">
      <c r="D273" s="13"/>
    </row>
    <row r="274" spans="4:4" x14ac:dyDescent="0.2">
      <c r="D274" s="13"/>
    </row>
    <row r="275" spans="4:4" x14ac:dyDescent="0.2">
      <c r="D275" s="13"/>
    </row>
    <row r="276" spans="4:4" x14ac:dyDescent="0.2">
      <c r="D276" s="13"/>
    </row>
    <row r="277" spans="4:4" x14ac:dyDescent="0.2">
      <c r="D277" s="13"/>
    </row>
    <row r="278" spans="4:4" x14ac:dyDescent="0.2">
      <c r="D278" s="13"/>
    </row>
    <row r="279" spans="4:4" x14ac:dyDescent="0.2">
      <c r="D279" s="15"/>
    </row>
    <row r="280" spans="4:4" x14ac:dyDescent="0.2">
      <c r="D280" s="13"/>
    </row>
    <row r="281" spans="4:4" x14ac:dyDescent="0.2">
      <c r="D281" s="13"/>
    </row>
    <row r="282" spans="4:4" x14ac:dyDescent="0.2">
      <c r="D282" s="13"/>
    </row>
    <row r="283" spans="4:4" x14ac:dyDescent="0.2">
      <c r="D283" s="13"/>
    </row>
    <row r="284" spans="4:4" x14ac:dyDescent="0.2">
      <c r="D284" s="13"/>
    </row>
    <row r="285" spans="4:4" x14ac:dyDescent="0.2">
      <c r="D285" s="15"/>
    </row>
    <row r="286" spans="4:4" x14ac:dyDescent="0.2">
      <c r="D286" s="13"/>
    </row>
    <row r="287" spans="4:4" x14ac:dyDescent="0.2">
      <c r="D287" s="13"/>
    </row>
    <row r="288" spans="4:4" x14ac:dyDescent="0.2">
      <c r="D288" s="13"/>
    </row>
    <row r="289" spans="4:4" x14ac:dyDescent="0.2">
      <c r="D289" s="13"/>
    </row>
    <row r="290" spans="4:4" x14ac:dyDescent="0.2">
      <c r="D290" s="13"/>
    </row>
    <row r="291" spans="4:4" x14ac:dyDescent="0.2">
      <c r="D291" s="13"/>
    </row>
    <row r="292" spans="4:4" x14ac:dyDescent="0.2">
      <c r="D292" s="13"/>
    </row>
    <row r="293" spans="4:4" x14ac:dyDescent="0.2">
      <c r="D293" s="13"/>
    </row>
    <row r="294" spans="4:4" x14ac:dyDescent="0.2">
      <c r="D294" s="13"/>
    </row>
    <row r="295" spans="4:4" x14ac:dyDescent="0.2">
      <c r="D295" s="13"/>
    </row>
    <row r="296" spans="4:4" x14ac:dyDescent="0.2">
      <c r="D296" s="13"/>
    </row>
    <row r="297" spans="4:4" x14ac:dyDescent="0.2">
      <c r="D297" s="13"/>
    </row>
    <row r="298" spans="4:4" x14ac:dyDescent="0.2">
      <c r="D298" s="13"/>
    </row>
    <row r="299" spans="4:4" x14ac:dyDescent="0.2">
      <c r="D299" s="13"/>
    </row>
    <row r="300" spans="4:4" x14ac:dyDescent="0.2">
      <c r="D300" s="13"/>
    </row>
    <row r="301" spans="4:4" x14ac:dyDescent="0.2">
      <c r="D301" s="15"/>
    </row>
    <row r="302" spans="4:4" x14ac:dyDescent="0.2">
      <c r="D302" s="13"/>
    </row>
    <row r="303" spans="4:4" x14ac:dyDescent="0.2">
      <c r="D303" s="13"/>
    </row>
    <row r="304" spans="4:4" x14ac:dyDescent="0.2">
      <c r="D304" s="13"/>
    </row>
    <row r="305" spans="4:4" x14ac:dyDescent="0.2">
      <c r="D305" s="13"/>
    </row>
    <row r="306" spans="4:4" x14ac:dyDescent="0.2">
      <c r="D306" s="13"/>
    </row>
    <row r="307" spans="4:4" x14ac:dyDescent="0.2">
      <c r="D307" s="13"/>
    </row>
    <row r="308" spans="4:4" x14ac:dyDescent="0.2">
      <c r="D308" s="13"/>
    </row>
    <row r="309" spans="4:4" x14ac:dyDescent="0.2">
      <c r="D309" s="15"/>
    </row>
    <row r="310" spans="4:4" x14ac:dyDescent="0.2">
      <c r="D310" s="13"/>
    </row>
    <row r="311" spans="4:4" x14ac:dyDescent="0.2">
      <c r="D311" s="13"/>
    </row>
    <row r="312" spans="4:4" x14ac:dyDescent="0.2">
      <c r="D312" s="13"/>
    </row>
    <row r="313" spans="4:4" x14ac:dyDescent="0.2">
      <c r="D313" s="7"/>
    </row>
    <row r="314" spans="4:4" x14ac:dyDescent="0.2">
      <c r="D314" s="7"/>
    </row>
    <row r="315" spans="4:4" x14ac:dyDescent="0.2">
      <c r="D315" s="7"/>
    </row>
    <row r="316" spans="4:4" x14ac:dyDescent="0.2">
      <c r="D316" s="7"/>
    </row>
    <row r="317" spans="4:4" x14ac:dyDescent="0.2">
      <c r="D317" s="13"/>
    </row>
    <row r="318" spans="4:4" x14ac:dyDescent="0.2">
      <c r="D318" s="13"/>
    </row>
    <row r="319" spans="4:4" x14ac:dyDescent="0.2">
      <c r="D319" s="13"/>
    </row>
    <row r="320" spans="4:4" x14ac:dyDescent="0.2">
      <c r="D320" s="13"/>
    </row>
    <row r="321" spans="4:4" x14ac:dyDescent="0.2">
      <c r="D321" s="13"/>
    </row>
    <row r="322" spans="4:4" x14ac:dyDescent="0.2">
      <c r="D322" s="13"/>
    </row>
    <row r="323" spans="4:4" x14ac:dyDescent="0.2">
      <c r="D323" s="13"/>
    </row>
    <row r="324" spans="4:4" x14ac:dyDescent="0.2">
      <c r="D324" s="13"/>
    </row>
    <row r="325" spans="4:4" x14ac:dyDescent="0.2">
      <c r="D325" s="13"/>
    </row>
    <row r="326" spans="4:4" x14ac:dyDescent="0.2">
      <c r="D326" s="13"/>
    </row>
    <row r="327" spans="4:4" x14ac:dyDescent="0.2">
      <c r="D327" s="13"/>
    </row>
    <row r="328" spans="4:4" x14ac:dyDescent="0.2">
      <c r="D328" s="13"/>
    </row>
    <row r="329" spans="4:4" x14ac:dyDescent="0.2">
      <c r="D329" s="15"/>
    </row>
    <row r="330" spans="4:4" x14ac:dyDescent="0.2">
      <c r="D330" s="13"/>
    </row>
    <row r="331" spans="4:4" x14ac:dyDescent="0.2">
      <c r="D331" s="13"/>
    </row>
    <row r="332" spans="4:4" x14ac:dyDescent="0.2">
      <c r="D332" s="13"/>
    </row>
    <row r="333" spans="4:4" x14ac:dyDescent="0.2">
      <c r="D333" s="13"/>
    </row>
    <row r="334" spans="4:4" x14ac:dyDescent="0.2">
      <c r="D334" s="13"/>
    </row>
    <row r="335" spans="4:4" x14ac:dyDescent="0.2">
      <c r="D335" s="15"/>
    </row>
    <row r="336" spans="4:4" x14ac:dyDescent="0.2">
      <c r="D336" s="13"/>
    </row>
    <row r="337" spans="4:4" x14ac:dyDescent="0.2">
      <c r="D337" s="13"/>
    </row>
    <row r="338" spans="4:4" x14ac:dyDescent="0.2">
      <c r="D338" s="13"/>
    </row>
    <row r="339" spans="4:4" x14ac:dyDescent="0.2">
      <c r="D339" s="13"/>
    </row>
    <row r="340" spans="4:4" x14ac:dyDescent="0.2">
      <c r="D340" s="15"/>
    </row>
    <row r="341" spans="4:4" x14ac:dyDescent="0.2">
      <c r="D341" s="13"/>
    </row>
    <row r="342" spans="4:4" x14ac:dyDescent="0.2">
      <c r="D342" s="13"/>
    </row>
    <row r="343" spans="4:4" x14ac:dyDescent="0.2">
      <c r="D343" s="13"/>
    </row>
    <row r="344" spans="4:4" x14ac:dyDescent="0.2">
      <c r="D344" s="13"/>
    </row>
    <row r="345" spans="4:4" x14ac:dyDescent="0.2">
      <c r="D345" s="13"/>
    </row>
    <row r="346" spans="4:4" x14ac:dyDescent="0.2">
      <c r="D346" s="15"/>
    </row>
    <row r="347" spans="4:4" x14ac:dyDescent="0.2">
      <c r="D347" s="13"/>
    </row>
    <row r="348" spans="4:4" x14ac:dyDescent="0.2">
      <c r="D348" s="13"/>
    </row>
    <row r="349" spans="4:4" x14ac:dyDescent="0.2">
      <c r="D349" s="13"/>
    </row>
    <row r="350" spans="4:4" x14ac:dyDescent="0.2">
      <c r="D350" s="13"/>
    </row>
    <row r="351" spans="4:4" x14ac:dyDescent="0.2">
      <c r="D351" s="13"/>
    </row>
    <row r="352" spans="4:4" x14ac:dyDescent="0.2">
      <c r="D352" s="13"/>
    </row>
    <row r="353" spans="4:4" x14ac:dyDescent="0.2">
      <c r="D353" s="13"/>
    </row>
    <row r="354" spans="4:4" x14ac:dyDescent="0.2">
      <c r="D354" s="15"/>
    </row>
    <row r="355" spans="4:4" x14ac:dyDescent="0.2">
      <c r="D355" s="13"/>
    </row>
    <row r="356" spans="4:4" x14ac:dyDescent="0.2">
      <c r="D356" s="13"/>
    </row>
    <row r="357" spans="4:4" x14ac:dyDescent="0.2">
      <c r="D357" s="13"/>
    </row>
    <row r="358" spans="4:4" x14ac:dyDescent="0.2">
      <c r="D358" s="13"/>
    </row>
    <row r="359" spans="4:4" x14ac:dyDescent="0.2">
      <c r="D359" s="13"/>
    </row>
    <row r="360" spans="4:4" x14ac:dyDescent="0.2">
      <c r="D360" s="13"/>
    </row>
    <row r="361" spans="4:4" x14ac:dyDescent="0.2">
      <c r="D361" s="13"/>
    </row>
    <row r="362" spans="4:4" x14ac:dyDescent="0.2">
      <c r="D362" s="13"/>
    </row>
    <row r="363" spans="4:4" x14ac:dyDescent="0.2">
      <c r="D363" s="13"/>
    </row>
    <row r="364" spans="4:4" x14ac:dyDescent="0.2">
      <c r="D364" s="13"/>
    </row>
    <row r="365" spans="4:4" x14ac:dyDescent="0.2">
      <c r="D365" s="13"/>
    </row>
    <row r="366" spans="4:4" x14ac:dyDescent="0.2">
      <c r="D366" s="13"/>
    </row>
    <row r="367" spans="4:4" x14ac:dyDescent="0.2">
      <c r="D367" s="13"/>
    </row>
    <row r="368" spans="4:4" x14ac:dyDescent="0.2">
      <c r="D368" s="13"/>
    </row>
    <row r="369" spans="4:4" x14ac:dyDescent="0.2">
      <c r="D369" s="13"/>
    </row>
    <row r="370" spans="4:4" x14ac:dyDescent="0.2">
      <c r="D370" s="13"/>
    </row>
    <row r="371" spans="4:4" x14ac:dyDescent="0.2">
      <c r="D371" s="13"/>
    </row>
    <row r="372" spans="4:4" x14ac:dyDescent="0.2">
      <c r="D372" s="13"/>
    </row>
    <row r="373" spans="4:4" x14ac:dyDescent="0.2">
      <c r="D373" s="13"/>
    </row>
    <row r="374" spans="4:4" x14ac:dyDescent="0.2">
      <c r="D374" s="13"/>
    </row>
    <row r="375" spans="4:4" x14ac:dyDescent="0.2">
      <c r="D375" s="13"/>
    </row>
    <row r="376" spans="4:4" x14ac:dyDescent="0.2">
      <c r="D376" s="13"/>
    </row>
    <row r="377" spans="4:4" x14ac:dyDescent="0.2">
      <c r="D377" s="13"/>
    </row>
    <row r="378" spans="4:4" x14ac:dyDescent="0.2">
      <c r="D378" s="13"/>
    </row>
    <row r="379" spans="4:4" x14ac:dyDescent="0.2">
      <c r="D379" s="13"/>
    </row>
    <row r="380" spans="4:4" x14ac:dyDescent="0.2">
      <c r="D380" s="13"/>
    </row>
    <row r="381" spans="4:4" x14ac:dyDescent="0.2">
      <c r="D381" s="13"/>
    </row>
    <row r="382" spans="4:4" x14ac:dyDescent="0.2">
      <c r="D382" s="13"/>
    </row>
    <row r="383" spans="4:4" x14ac:dyDescent="0.2">
      <c r="D383" s="13"/>
    </row>
    <row r="384" spans="4:4" x14ac:dyDescent="0.2">
      <c r="D384" s="13"/>
    </row>
    <row r="385" spans="4:4" x14ac:dyDescent="0.2">
      <c r="D385" s="15"/>
    </row>
    <row r="386" spans="4:4" x14ac:dyDescent="0.2">
      <c r="D386" s="13"/>
    </row>
    <row r="387" spans="4:4" x14ac:dyDescent="0.2">
      <c r="D387" s="13"/>
    </row>
    <row r="388" spans="4:4" x14ac:dyDescent="0.2">
      <c r="D388" s="13"/>
    </row>
    <row r="389" spans="4:4" x14ac:dyDescent="0.2">
      <c r="D389" s="13"/>
    </row>
    <row r="390" spans="4:4" x14ac:dyDescent="0.2">
      <c r="D390" s="13"/>
    </row>
    <row r="391" spans="4:4" x14ac:dyDescent="0.2">
      <c r="D391" s="13"/>
    </row>
    <row r="392" spans="4:4" x14ac:dyDescent="0.2">
      <c r="D392" s="13"/>
    </row>
    <row r="393" spans="4:4" x14ac:dyDescent="0.2">
      <c r="D393" s="13"/>
    </row>
    <row r="394" spans="4:4" x14ac:dyDescent="0.2">
      <c r="D394" s="13"/>
    </row>
    <row r="395" spans="4:4" x14ac:dyDescent="0.2">
      <c r="D395" s="13"/>
    </row>
    <row r="396" spans="4:4" x14ac:dyDescent="0.2">
      <c r="D396" s="13"/>
    </row>
    <row r="397" spans="4:4" x14ac:dyDescent="0.2">
      <c r="D397" s="15"/>
    </row>
    <row r="398" spans="4:4" x14ac:dyDescent="0.2">
      <c r="D398" s="13"/>
    </row>
    <row r="399" spans="4:4" x14ac:dyDescent="0.2">
      <c r="D399" s="13"/>
    </row>
    <row r="400" spans="4:4" x14ac:dyDescent="0.2">
      <c r="D400" s="13"/>
    </row>
    <row r="401" spans="4:4" x14ac:dyDescent="0.2">
      <c r="D401" s="13"/>
    </row>
    <row r="402" spans="4:4" x14ac:dyDescent="0.2">
      <c r="D402" s="13"/>
    </row>
    <row r="403" spans="4:4" x14ac:dyDescent="0.2">
      <c r="D403" s="13"/>
    </row>
    <row r="404" spans="4:4" x14ac:dyDescent="0.2">
      <c r="D404" s="13"/>
    </row>
    <row r="405" spans="4:4" x14ac:dyDescent="0.2">
      <c r="D405" s="13"/>
    </row>
    <row r="406" spans="4:4" x14ac:dyDescent="0.2">
      <c r="D406" s="13"/>
    </row>
    <row r="407" spans="4:4" x14ac:dyDescent="0.2">
      <c r="D407" s="13"/>
    </row>
    <row r="408" spans="4:4" x14ac:dyDescent="0.2">
      <c r="D408" s="13"/>
    </row>
    <row r="409" spans="4:4" x14ac:dyDescent="0.2">
      <c r="D409" s="13"/>
    </row>
    <row r="410" spans="4:4" x14ac:dyDescent="0.2">
      <c r="D410" s="13"/>
    </row>
    <row r="411" spans="4:4" x14ac:dyDescent="0.2">
      <c r="D411" s="13"/>
    </row>
    <row r="412" spans="4:4" x14ac:dyDescent="0.2">
      <c r="D412" s="13"/>
    </row>
    <row r="413" spans="4:4" x14ac:dyDescent="0.2">
      <c r="D413" s="13"/>
    </row>
    <row r="414" spans="4:4" x14ac:dyDescent="0.2">
      <c r="D414" s="13"/>
    </row>
    <row r="415" spans="4:4" x14ac:dyDescent="0.2">
      <c r="D415" s="13"/>
    </row>
    <row r="416" spans="4:4" x14ac:dyDescent="0.2">
      <c r="D416" s="13"/>
    </row>
    <row r="417" spans="4:4" x14ac:dyDescent="0.2">
      <c r="D417" s="13"/>
    </row>
    <row r="418" spans="4:4" x14ac:dyDescent="0.2">
      <c r="D418" s="13"/>
    </row>
    <row r="419" spans="4:4" x14ac:dyDescent="0.2">
      <c r="D419" s="13"/>
    </row>
    <row r="420" spans="4:4" x14ac:dyDescent="0.2">
      <c r="D420" s="13"/>
    </row>
    <row r="421" spans="4:4" x14ac:dyDescent="0.2">
      <c r="D421" s="13"/>
    </row>
    <row r="422" spans="4:4" x14ac:dyDescent="0.2">
      <c r="D422" s="13"/>
    </row>
    <row r="423" spans="4:4" x14ac:dyDescent="0.2">
      <c r="D423" s="13"/>
    </row>
    <row r="424" spans="4:4" x14ac:dyDescent="0.2">
      <c r="D424" s="13"/>
    </row>
    <row r="425" spans="4:4" x14ac:dyDescent="0.2">
      <c r="D425" s="13"/>
    </row>
    <row r="426" spans="4:4" x14ac:dyDescent="0.2">
      <c r="D426" s="13"/>
    </row>
    <row r="427" spans="4:4" x14ac:dyDescent="0.2">
      <c r="D427" s="13"/>
    </row>
    <row r="428" spans="4:4" x14ac:dyDescent="0.2">
      <c r="D428" s="13"/>
    </row>
    <row r="429" spans="4:4" x14ac:dyDescent="0.2">
      <c r="D429" s="13"/>
    </row>
    <row r="430" spans="4:4" x14ac:dyDescent="0.2">
      <c r="D430" s="13"/>
    </row>
    <row r="431" spans="4:4" x14ac:dyDescent="0.2">
      <c r="D431" s="13"/>
    </row>
    <row r="432" spans="4:4" x14ac:dyDescent="0.2">
      <c r="D432" s="13"/>
    </row>
    <row r="433" spans="4:4" x14ac:dyDescent="0.2">
      <c r="D433" s="13"/>
    </row>
    <row r="434" spans="4:4" x14ac:dyDescent="0.2">
      <c r="D434" s="13"/>
    </row>
    <row r="435" spans="4:4" x14ac:dyDescent="0.2">
      <c r="D435" s="13"/>
    </row>
    <row r="436" spans="4:4" x14ac:dyDescent="0.2">
      <c r="D436" s="13"/>
    </row>
    <row r="437" spans="4:4" x14ac:dyDescent="0.2">
      <c r="D437" s="13"/>
    </row>
    <row r="438" spans="4:4" x14ac:dyDescent="0.2">
      <c r="D438" s="13"/>
    </row>
    <row r="439" spans="4:4" x14ac:dyDescent="0.2">
      <c r="D439" s="13"/>
    </row>
    <row r="440" spans="4:4" x14ac:dyDescent="0.2">
      <c r="D440" s="13"/>
    </row>
    <row r="441" spans="4:4" x14ac:dyDescent="0.2">
      <c r="D441" s="13"/>
    </row>
    <row r="442" spans="4:4" x14ac:dyDescent="0.2">
      <c r="D442" s="13"/>
    </row>
    <row r="443" spans="4:4" x14ac:dyDescent="0.2">
      <c r="D443" s="13"/>
    </row>
    <row r="444" spans="4:4" x14ac:dyDescent="0.2">
      <c r="D444" s="13"/>
    </row>
    <row r="445" spans="4:4" x14ac:dyDescent="0.2">
      <c r="D445" s="13"/>
    </row>
    <row r="446" spans="4:4" x14ac:dyDescent="0.2">
      <c r="D446" s="13"/>
    </row>
    <row r="447" spans="4:4" x14ac:dyDescent="0.2">
      <c r="D447" s="13"/>
    </row>
    <row r="448" spans="4:4" x14ac:dyDescent="0.2">
      <c r="D448" s="13"/>
    </row>
    <row r="449" spans="4:4" x14ac:dyDescent="0.2">
      <c r="D449" s="13"/>
    </row>
    <row r="450" spans="4:4" x14ac:dyDescent="0.2">
      <c r="D450" s="13"/>
    </row>
    <row r="451" spans="4:4" x14ac:dyDescent="0.2">
      <c r="D451" s="13"/>
    </row>
    <row r="452" spans="4:4" x14ac:dyDescent="0.2">
      <c r="D452" s="13"/>
    </row>
    <row r="453" spans="4:4" x14ac:dyDescent="0.2">
      <c r="D453" s="13"/>
    </row>
    <row r="454" spans="4:4" x14ac:dyDescent="0.2">
      <c r="D454" s="13"/>
    </row>
    <row r="455" spans="4:4" x14ac:dyDescent="0.2">
      <c r="D455" s="13"/>
    </row>
    <row r="456" spans="4:4" x14ac:dyDescent="0.2">
      <c r="D456" s="13"/>
    </row>
    <row r="457" spans="4:4" x14ac:dyDescent="0.2">
      <c r="D457" s="13"/>
    </row>
    <row r="458" spans="4:4" x14ac:dyDescent="0.2">
      <c r="D458" s="13"/>
    </row>
    <row r="459" spans="4:4" x14ac:dyDescent="0.2">
      <c r="D459" s="13"/>
    </row>
    <row r="460" spans="4:4" x14ac:dyDescent="0.2">
      <c r="D460" s="13"/>
    </row>
    <row r="461" spans="4:4" x14ac:dyDescent="0.2">
      <c r="D461" s="13"/>
    </row>
    <row r="462" spans="4:4" x14ac:dyDescent="0.2">
      <c r="D462" s="13"/>
    </row>
    <row r="463" spans="4:4" x14ac:dyDescent="0.2">
      <c r="D463" s="13"/>
    </row>
    <row r="464" spans="4:4" x14ac:dyDescent="0.2">
      <c r="D464" s="13"/>
    </row>
    <row r="465" spans="4:4" x14ac:dyDescent="0.2">
      <c r="D465" s="15"/>
    </row>
    <row r="466" spans="4:4" x14ac:dyDescent="0.2">
      <c r="D466" s="13"/>
    </row>
    <row r="467" spans="4:4" x14ac:dyDescent="0.2">
      <c r="D467" s="13"/>
    </row>
    <row r="468" spans="4:4" x14ac:dyDescent="0.2">
      <c r="D468" s="13"/>
    </row>
    <row r="469" spans="4:4" x14ac:dyDescent="0.2">
      <c r="D469" s="13"/>
    </row>
    <row r="470" spans="4:4" x14ac:dyDescent="0.2">
      <c r="D470" s="13"/>
    </row>
    <row r="471" spans="4:4" x14ac:dyDescent="0.2">
      <c r="D471" s="13"/>
    </row>
    <row r="472" spans="4:4" x14ac:dyDescent="0.2">
      <c r="D472" s="13"/>
    </row>
    <row r="473" spans="4:4" x14ac:dyDescent="0.2">
      <c r="D473" s="13"/>
    </row>
    <row r="474" spans="4:4" x14ac:dyDescent="0.2">
      <c r="D474" s="15"/>
    </row>
    <row r="475" spans="4:4" x14ac:dyDescent="0.2">
      <c r="D475" s="13"/>
    </row>
    <row r="476" spans="4:4" x14ac:dyDescent="0.2">
      <c r="D476" s="13"/>
    </row>
    <row r="477" spans="4:4" x14ac:dyDescent="0.2">
      <c r="D477" s="13"/>
    </row>
    <row r="478" spans="4:4" x14ac:dyDescent="0.2">
      <c r="D478" s="13"/>
    </row>
    <row r="479" spans="4:4" x14ac:dyDescent="0.2">
      <c r="D479" s="13"/>
    </row>
    <row r="480" spans="4:4" x14ac:dyDescent="0.2">
      <c r="D480" s="13"/>
    </row>
    <row r="481" spans="4:4" x14ac:dyDescent="0.2">
      <c r="D481" s="13"/>
    </row>
    <row r="482" spans="4:4" x14ac:dyDescent="0.2">
      <c r="D482" s="13"/>
    </row>
    <row r="483" spans="4:4" x14ac:dyDescent="0.2">
      <c r="D483" s="13"/>
    </row>
    <row r="484" spans="4:4" x14ac:dyDescent="0.2">
      <c r="D484" s="13"/>
    </row>
    <row r="485" spans="4:4" x14ac:dyDescent="0.2">
      <c r="D485" s="13"/>
    </row>
    <row r="486" spans="4:4" x14ac:dyDescent="0.2">
      <c r="D486" s="13"/>
    </row>
    <row r="487" spans="4:4" x14ac:dyDescent="0.2">
      <c r="D487" s="13"/>
    </row>
    <row r="488" spans="4:4" x14ac:dyDescent="0.2">
      <c r="D488" s="13"/>
    </row>
    <row r="489" spans="4:4" x14ac:dyDescent="0.2">
      <c r="D489" s="13"/>
    </row>
    <row r="490" spans="4:4" x14ac:dyDescent="0.2">
      <c r="D490" s="13"/>
    </row>
    <row r="491" spans="4:4" x14ac:dyDescent="0.2">
      <c r="D491" s="13"/>
    </row>
    <row r="492" spans="4:4" x14ac:dyDescent="0.2">
      <c r="D492" s="13"/>
    </row>
    <row r="493" spans="4:4" x14ac:dyDescent="0.2">
      <c r="D493" s="13"/>
    </row>
    <row r="494" spans="4:4" x14ac:dyDescent="0.2">
      <c r="D494" s="13"/>
    </row>
    <row r="495" spans="4:4" x14ac:dyDescent="0.2">
      <c r="D495" s="13"/>
    </row>
    <row r="496" spans="4:4" x14ac:dyDescent="0.2">
      <c r="D496" s="13"/>
    </row>
    <row r="497" spans="4:4" x14ac:dyDescent="0.2">
      <c r="D497" s="13"/>
    </row>
    <row r="498" spans="4:4" x14ac:dyDescent="0.2">
      <c r="D498" s="13"/>
    </row>
    <row r="499" spans="4:4" x14ac:dyDescent="0.2">
      <c r="D499" s="13"/>
    </row>
    <row r="500" spans="4:4" x14ac:dyDescent="0.2">
      <c r="D500" s="13"/>
    </row>
    <row r="501" spans="4:4" x14ac:dyDescent="0.2">
      <c r="D501" s="13"/>
    </row>
    <row r="502" spans="4:4" x14ac:dyDescent="0.2">
      <c r="D502" s="13"/>
    </row>
    <row r="503" spans="4:4" x14ac:dyDescent="0.2">
      <c r="D503" s="13"/>
    </row>
    <row r="504" spans="4:4" x14ac:dyDescent="0.2">
      <c r="D504" s="13"/>
    </row>
    <row r="505" spans="4:4" x14ac:dyDescent="0.2">
      <c r="D505" s="13"/>
    </row>
    <row r="506" spans="4:4" x14ac:dyDescent="0.2">
      <c r="D506" s="15"/>
    </row>
    <row r="507" spans="4:4" x14ac:dyDescent="0.2">
      <c r="D507" s="13"/>
    </row>
    <row r="508" spans="4:4" x14ac:dyDescent="0.2">
      <c r="D508" s="13"/>
    </row>
    <row r="509" spans="4:4" x14ac:dyDescent="0.2">
      <c r="D509" s="13"/>
    </row>
    <row r="510" spans="4:4" x14ac:dyDescent="0.2">
      <c r="D510" s="13"/>
    </row>
    <row r="511" spans="4:4" x14ac:dyDescent="0.2">
      <c r="D511" s="13"/>
    </row>
    <row r="512" spans="4:4" x14ac:dyDescent="0.2">
      <c r="D512" s="13"/>
    </row>
    <row r="513" spans="4:4" x14ac:dyDescent="0.2">
      <c r="D513" s="13"/>
    </row>
    <row r="514" spans="4:4" x14ac:dyDescent="0.2">
      <c r="D514" s="13"/>
    </row>
    <row r="515" spans="4:4" x14ac:dyDescent="0.2">
      <c r="D515" s="13"/>
    </row>
    <row r="516" spans="4:4" x14ac:dyDescent="0.2">
      <c r="D516" s="13"/>
    </row>
    <row r="517" spans="4:4" x14ac:dyDescent="0.2">
      <c r="D517" s="13"/>
    </row>
    <row r="518" spans="4:4" x14ac:dyDescent="0.2">
      <c r="D518" s="13"/>
    </row>
    <row r="519" spans="4:4" x14ac:dyDescent="0.2">
      <c r="D519" s="13"/>
    </row>
    <row r="520" spans="4:4" x14ac:dyDescent="0.2">
      <c r="D520" s="13"/>
    </row>
    <row r="521" spans="4:4" x14ac:dyDescent="0.2">
      <c r="D521" s="13"/>
    </row>
    <row r="522" spans="4:4" x14ac:dyDescent="0.2">
      <c r="D522" s="13"/>
    </row>
    <row r="523" spans="4:4" x14ac:dyDescent="0.2">
      <c r="D523" s="13"/>
    </row>
    <row r="524" spans="4:4" x14ac:dyDescent="0.2">
      <c r="D524" s="13"/>
    </row>
    <row r="525" spans="4:4" x14ac:dyDescent="0.2">
      <c r="D525" s="13"/>
    </row>
    <row r="526" spans="4:4" x14ac:dyDescent="0.2">
      <c r="D526" s="13"/>
    </row>
    <row r="527" spans="4:4" x14ac:dyDescent="0.2">
      <c r="D527" s="13"/>
    </row>
    <row r="528" spans="4:4" x14ac:dyDescent="0.2">
      <c r="D528" s="13"/>
    </row>
    <row r="529" spans="4:4" x14ac:dyDescent="0.2">
      <c r="D529" s="13"/>
    </row>
    <row r="530" spans="4:4" x14ac:dyDescent="0.2">
      <c r="D530" s="13"/>
    </row>
    <row r="531" spans="4:4" x14ac:dyDescent="0.2">
      <c r="D531" s="15"/>
    </row>
    <row r="532" spans="4:4" x14ac:dyDescent="0.2">
      <c r="D532" s="13"/>
    </row>
    <row r="533" spans="4:4" x14ac:dyDescent="0.2">
      <c r="D533" s="13"/>
    </row>
    <row r="534" spans="4:4" x14ac:dyDescent="0.2">
      <c r="D534" s="13"/>
    </row>
    <row r="535" spans="4:4" x14ac:dyDescent="0.2">
      <c r="D535" s="13"/>
    </row>
    <row r="536" spans="4:4" x14ac:dyDescent="0.2">
      <c r="D536" s="15"/>
    </row>
    <row r="537" spans="4:4" x14ac:dyDescent="0.2">
      <c r="D537" s="13"/>
    </row>
    <row r="538" spans="4:4" x14ac:dyDescent="0.2">
      <c r="D538" s="13"/>
    </row>
    <row r="539" spans="4:4" x14ac:dyDescent="0.2">
      <c r="D539" s="13"/>
    </row>
    <row r="540" spans="4:4" x14ac:dyDescent="0.2">
      <c r="D540" s="13"/>
    </row>
    <row r="541" spans="4:4" x14ac:dyDescent="0.2">
      <c r="D541" s="13"/>
    </row>
    <row r="542" spans="4:4" x14ac:dyDescent="0.2">
      <c r="D542" s="13"/>
    </row>
    <row r="543" spans="4:4" x14ac:dyDescent="0.2">
      <c r="D543" s="13"/>
    </row>
    <row r="544" spans="4:4" x14ac:dyDescent="0.2">
      <c r="D544" s="13"/>
    </row>
    <row r="545" spans="4:4" x14ac:dyDescent="0.2">
      <c r="D545" s="13"/>
    </row>
    <row r="546" spans="4:4" x14ac:dyDescent="0.2">
      <c r="D546" s="13"/>
    </row>
    <row r="547" spans="4:4" x14ac:dyDescent="0.2">
      <c r="D547" s="13"/>
    </row>
    <row r="548" spans="4:4" x14ac:dyDescent="0.2">
      <c r="D548" s="13"/>
    </row>
    <row r="549" spans="4:4" x14ac:dyDescent="0.2">
      <c r="D549" s="13"/>
    </row>
    <row r="550" spans="4:4" x14ac:dyDescent="0.2">
      <c r="D550" s="13"/>
    </row>
    <row r="551" spans="4:4" x14ac:dyDescent="0.2">
      <c r="D551" s="13"/>
    </row>
    <row r="552" spans="4:4" x14ac:dyDescent="0.2">
      <c r="D552" s="13"/>
    </row>
    <row r="553" spans="4:4" x14ac:dyDescent="0.2">
      <c r="D553"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18</vt:i4>
      </vt:variant>
    </vt:vector>
  </HeadingPairs>
  <TitlesOfParts>
    <vt:vector size="21" baseType="lpstr">
      <vt:lpstr>Continuous Variables</vt:lpstr>
      <vt:lpstr>Category Variables</vt:lpstr>
      <vt:lpstr>Sheet1</vt:lpstr>
      <vt:lpstr>ADJMOU</vt:lpstr>
      <vt:lpstr>ATTEMPT_MEAN</vt:lpstr>
      <vt:lpstr>CCRNDMOU_MEAN</vt:lpstr>
      <vt:lpstr>COMPLETE_MEAN</vt:lpstr>
      <vt:lpstr>Customer_Care_Calls</vt:lpstr>
      <vt:lpstr>DATOVR_MEAN</vt:lpstr>
      <vt:lpstr>DROP_BLK_MEAN</vt:lpstr>
      <vt:lpstr>IWYLIS_VCE_MEAN</vt:lpstr>
      <vt:lpstr>OVRREV_MEAN</vt:lpstr>
      <vt:lpstr>PCT_DA_MEAN</vt:lpstr>
      <vt:lpstr>PCT_MOU_MEAN</vt:lpstr>
      <vt:lpstr>PCT_REV_MEAN</vt:lpstr>
      <vt:lpstr>PCT_RM_MEAN</vt:lpstr>
      <vt:lpstr>'Category Variables'!Print_Area</vt:lpstr>
      <vt:lpstr>'Continuous Variables'!Print_Area</vt:lpstr>
      <vt:lpstr>RECV_SMS_MEAN</vt:lpstr>
      <vt:lpstr>RETDAYS</vt:lpstr>
      <vt:lpstr>TOTMRC_MEAN</vt:lpstr>
    </vt:vector>
  </TitlesOfParts>
  <Company>Duke University, the Fuqua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Kurima</dc:creator>
  <cp:lastModifiedBy>HP</cp:lastModifiedBy>
  <cp:lastPrinted>2002-08-04T14:53:40Z</cp:lastPrinted>
  <dcterms:created xsi:type="dcterms:W3CDTF">2002-06-21T14:48:51Z</dcterms:created>
  <dcterms:modified xsi:type="dcterms:W3CDTF">2022-11-17T12:31:25Z</dcterms:modified>
</cp:coreProperties>
</file>