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uantTrading\Source\Other\"/>
    </mc:Choice>
  </mc:AlternateContent>
  <bookViews>
    <workbookView xWindow="0" yWindow="0" windowWidth="12315" windowHeight="8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W2" i="1"/>
  <c r="V2" i="1"/>
  <c r="L1" i="1"/>
  <c r="L3" i="1"/>
  <c r="M3" i="1" s="1"/>
  <c r="L4" i="1"/>
  <c r="N4" i="1" s="1"/>
  <c r="L5" i="1"/>
  <c r="N5" i="1" s="1"/>
  <c r="L6" i="1"/>
  <c r="N6" i="1" s="1"/>
  <c r="L7" i="1"/>
  <c r="N7" i="1" s="1"/>
  <c r="L8" i="1"/>
  <c r="M8" i="1" s="1"/>
  <c r="L9" i="1"/>
  <c r="N9" i="1" s="1"/>
  <c r="L10" i="1"/>
  <c r="N10" i="1" s="1"/>
  <c r="L11" i="1"/>
  <c r="M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M19" i="1" s="1"/>
  <c r="L20" i="1"/>
  <c r="N20" i="1" s="1"/>
  <c r="L21" i="1"/>
  <c r="N21" i="1" s="1"/>
  <c r="L22" i="1"/>
  <c r="N22" i="1" s="1"/>
  <c r="L23" i="1"/>
  <c r="N23" i="1" s="1"/>
  <c r="L24" i="1"/>
  <c r="M24" i="1" s="1"/>
  <c r="L25" i="1"/>
  <c r="N25" i="1" s="1"/>
  <c r="L26" i="1"/>
  <c r="N26" i="1" s="1"/>
  <c r="L27" i="1"/>
  <c r="M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M35" i="1" s="1"/>
  <c r="L36" i="1"/>
  <c r="N36" i="1" s="1"/>
  <c r="L37" i="1"/>
  <c r="N37" i="1" s="1"/>
  <c r="L38" i="1"/>
  <c r="N38" i="1" s="1"/>
  <c r="L39" i="1"/>
  <c r="N39" i="1" s="1"/>
  <c r="L40" i="1"/>
  <c r="M40" i="1" s="1"/>
  <c r="L41" i="1"/>
  <c r="N41" i="1" s="1"/>
  <c r="L2" i="1"/>
  <c r="M2" i="1" s="1"/>
  <c r="O2" i="1" s="1"/>
  <c r="H1" i="1"/>
  <c r="E1" i="1"/>
  <c r="C1" i="1"/>
  <c r="F1" i="1"/>
  <c r="D1" i="1"/>
  <c r="G1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5" i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M6" i="1"/>
  <c r="D2" i="1"/>
  <c r="D3" i="1" s="1"/>
  <c r="O3" i="1"/>
  <c r="M23" i="1"/>
  <c r="N19" i="1"/>
  <c r="M39" i="1"/>
  <c r="M22" i="1"/>
  <c r="N2" i="1"/>
  <c r="P2" i="1" s="1"/>
  <c r="N11" i="1"/>
  <c r="M38" i="1"/>
  <c r="M18" i="1"/>
  <c r="N35" i="1"/>
  <c r="N3" i="1"/>
  <c r="M34" i="1"/>
  <c r="M7" i="1"/>
  <c r="N27" i="1"/>
  <c r="M28" i="1"/>
  <c r="M12" i="1"/>
  <c r="D4" i="1"/>
  <c r="I1" i="1"/>
  <c r="J1" i="1" s="1"/>
  <c r="M32" i="1"/>
  <c r="M16" i="1"/>
  <c r="N40" i="1"/>
  <c r="N24" i="1"/>
  <c r="N8" i="1"/>
  <c r="M36" i="1"/>
  <c r="M31" i="1"/>
  <c r="M26" i="1"/>
  <c r="M20" i="1"/>
  <c r="M15" i="1"/>
  <c r="M10" i="1"/>
  <c r="M4" i="1"/>
  <c r="M30" i="1"/>
  <c r="M14" i="1"/>
  <c r="M41" i="1"/>
  <c r="M37" i="1"/>
  <c r="M33" i="1"/>
  <c r="M29" i="1"/>
  <c r="M25" i="1"/>
  <c r="M21" i="1"/>
  <c r="M17" i="1"/>
  <c r="M13" i="1"/>
  <c r="M9" i="1"/>
  <c r="M5" i="1"/>
  <c r="G3" i="1" l="1"/>
  <c r="P3" i="1"/>
  <c r="P4" i="1" s="1"/>
  <c r="P5" i="1" s="1"/>
  <c r="P6" i="1" s="1"/>
  <c r="P7" i="1" s="1"/>
  <c r="G2" i="1"/>
  <c r="O4" i="1"/>
  <c r="Q4" i="1" s="1"/>
  <c r="R4" i="1" s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3" i="1"/>
  <c r="R3" i="1" s="1"/>
  <c r="D5" i="1"/>
  <c r="G4" i="1"/>
  <c r="I2" i="1"/>
  <c r="I3" i="1" s="1"/>
  <c r="O5" i="1" l="1"/>
  <c r="O6" i="1" s="1"/>
  <c r="I4" i="1"/>
  <c r="J2" i="1"/>
  <c r="Q5" i="1"/>
  <c r="R5" i="1" s="1"/>
  <c r="J4" i="1"/>
  <c r="J3" i="1"/>
  <c r="D6" i="1"/>
  <c r="G5" i="1"/>
  <c r="I5" i="1" l="1"/>
  <c r="D7" i="1"/>
  <c r="G6" i="1"/>
  <c r="O7" i="1"/>
  <c r="Q6" i="1"/>
  <c r="R6" i="1" s="1"/>
  <c r="D8" i="1" l="1"/>
  <c r="G7" i="1"/>
  <c r="I6" i="1"/>
  <c r="I7" i="1" s="1"/>
  <c r="O8" i="1"/>
  <c r="Q7" i="1"/>
  <c r="R7" i="1" s="1"/>
  <c r="J5" i="1"/>
  <c r="J7" i="1" l="1"/>
  <c r="D9" i="1"/>
  <c r="G8" i="1"/>
  <c r="O9" i="1"/>
  <c r="Q8" i="1"/>
  <c r="R8" i="1" s="1"/>
  <c r="J6" i="1"/>
  <c r="D10" i="1" l="1"/>
  <c r="G9" i="1"/>
  <c r="O10" i="1"/>
  <c r="Q9" i="1"/>
  <c r="R9" i="1" s="1"/>
  <c r="I8" i="1"/>
  <c r="O11" i="1" l="1"/>
  <c r="Q10" i="1"/>
  <c r="R10" i="1" s="1"/>
  <c r="I9" i="1"/>
  <c r="I10" i="1" s="1"/>
  <c r="D11" i="1"/>
  <c r="G10" i="1"/>
  <c r="J8" i="1"/>
  <c r="J9" i="1" l="1"/>
  <c r="J10" i="1"/>
  <c r="D12" i="1"/>
  <c r="G11" i="1"/>
  <c r="O12" i="1"/>
  <c r="Q11" i="1"/>
  <c r="R11" i="1" s="1"/>
  <c r="D13" i="1" l="1"/>
  <c r="G12" i="1"/>
  <c r="O13" i="1"/>
  <c r="Q12" i="1"/>
  <c r="R12" i="1" s="1"/>
  <c r="I11" i="1"/>
  <c r="I12" i="1" l="1"/>
  <c r="J12" i="1" s="1"/>
  <c r="O14" i="1"/>
  <c r="Q13" i="1"/>
  <c r="R13" i="1" s="1"/>
  <c r="J11" i="1"/>
  <c r="D14" i="1"/>
  <c r="G13" i="1"/>
  <c r="I13" i="1" l="1"/>
  <c r="D15" i="1"/>
  <c r="G14" i="1"/>
  <c r="O15" i="1"/>
  <c r="Q14" i="1"/>
  <c r="R14" i="1" s="1"/>
  <c r="I14" i="1" l="1"/>
  <c r="J14" i="1" s="1"/>
  <c r="O16" i="1"/>
  <c r="Q15" i="1"/>
  <c r="R15" i="1" s="1"/>
  <c r="D16" i="1"/>
  <c r="G15" i="1"/>
  <c r="J13" i="1"/>
  <c r="O17" i="1" l="1"/>
  <c r="Q16" i="1"/>
  <c r="R16" i="1" s="1"/>
  <c r="I15" i="1"/>
  <c r="I16" i="1" s="1"/>
  <c r="D17" i="1"/>
  <c r="G16" i="1"/>
  <c r="J16" i="1" l="1"/>
  <c r="O18" i="1"/>
  <c r="Q17" i="1"/>
  <c r="R17" i="1" s="1"/>
  <c r="D18" i="1"/>
  <c r="G17" i="1"/>
  <c r="J15" i="1"/>
  <c r="O19" i="1" l="1"/>
  <c r="Q18" i="1"/>
  <c r="R18" i="1" s="1"/>
  <c r="D19" i="1"/>
  <c r="G18" i="1"/>
  <c r="I17" i="1"/>
  <c r="I18" i="1" s="1"/>
  <c r="J17" i="1" l="1"/>
  <c r="J18" i="1"/>
  <c r="D20" i="1"/>
  <c r="G19" i="1"/>
  <c r="O20" i="1"/>
  <c r="Q19" i="1"/>
  <c r="R19" i="1" s="1"/>
  <c r="D21" i="1" l="1"/>
  <c r="G20" i="1"/>
  <c r="O21" i="1"/>
  <c r="Q20" i="1"/>
  <c r="R20" i="1" s="1"/>
  <c r="I19" i="1"/>
  <c r="O22" i="1" l="1"/>
  <c r="Q21" i="1"/>
  <c r="R21" i="1" s="1"/>
  <c r="I20" i="1"/>
  <c r="I21" i="1" s="1"/>
  <c r="D22" i="1"/>
  <c r="G21" i="1"/>
  <c r="J19" i="1"/>
  <c r="J21" i="1" l="1"/>
  <c r="O23" i="1"/>
  <c r="Q22" i="1"/>
  <c r="R22" i="1" s="1"/>
  <c r="D23" i="1"/>
  <c r="G22" i="1"/>
  <c r="J20" i="1"/>
  <c r="O24" i="1" l="1"/>
  <c r="Q23" i="1"/>
  <c r="R23" i="1" s="1"/>
  <c r="D24" i="1"/>
  <c r="G23" i="1"/>
  <c r="I22" i="1"/>
  <c r="I23" i="1" s="1"/>
  <c r="J22" i="1" l="1"/>
  <c r="D25" i="1"/>
  <c r="G24" i="1"/>
  <c r="I24" i="1" s="1"/>
  <c r="J23" i="1"/>
  <c r="O25" i="1"/>
  <c r="Q24" i="1"/>
  <c r="R24" i="1" s="1"/>
  <c r="J24" i="1" l="1"/>
  <c r="O26" i="1"/>
  <c r="Q25" i="1"/>
  <c r="R25" i="1" s="1"/>
  <c r="D26" i="1"/>
  <c r="G25" i="1"/>
  <c r="O27" i="1" l="1"/>
  <c r="Q26" i="1"/>
  <c r="R26" i="1" s="1"/>
  <c r="D27" i="1"/>
  <c r="G26" i="1"/>
  <c r="I25" i="1"/>
  <c r="I26" i="1" s="1"/>
  <c r="J25" i="1" l="1"/>
  <c r="J26" i="1"/>
  <c r="D28" i="1"/>
  <c r="G27" i="1"/>
  <c r="I27" i="1" s="1"/>
  <c r="O28" i="1"/>
  <c r="Q27" i="1"/>
  <c r="R27" i="1" s="1"/>
  <c r="J27" i="1" l="1"/>
  <c r="D29" i="1"/>
  <c r="G28" i="1"/>
  <c r="O29" i="1"/>
  <c r="Q28" i="1"/>
  <c r="R28" i="1" s="1"/>
  <c r="D30" i="1" l="1"/>
  <c r="G29" i="1"/>
  <c r="O30" i="1"/>
  <c r="Q29" i="1"/>
  <c r="R29" i="1" s="1"/>
  <c r="I28" i="1"/>
  <c r="O31" i="1" l="1"/>
  <c r="Q30" i="1"/>
  <c r="R30" i="1" s="1"/>
  <c r="I29" i="1"/>
  <c r="D31" i="1"/>
  <c r="G30" i="1"/>
  <c r="J28" i="1"/>
  <c r="I30" i="1" l="1"/>
  <c r="J30" i="1" s="1"/>
  <c r="O32" i="1"/>
  <c r="Q31" i="1"/>
  <c r="R31" i="1" s="1"/>
  <c r="D32" i="1"/>
  <c r="G31" i="1"/>
  <c r="J29" i="1"/>
  <c r="O33" i="1" l="1"/>
  <c r="Q32" i="1"/>
  <c r="R32" i="1" s="1"/>
  <c r="D33" i="1"/>
  <c r="G32" i="1"/>
  <c r="I31" i="1"/>
  <c r="J31" i="1" s="1"/>
  <c r="O34" i="1" l="1"/>
  <c r="Q33" i="1"/>
  <c r="R33" i="1" s="1"/>
  <c r="D34" i="1"/>
  <c r="G33" i="1"/>
  <c r="I32" i="1"/>
  <c r="I33" i="1" l="1"/>
  <c r="J33" i="1" s="1"/>
  <c r="D35" i="1"/>
  <c r="G34" i="1"/>
  <c r="O35" i="1"/>
  <c r="Q34" i="1"/>
  <c r="R34" i="1" s="1"/>
  <c r="J32" i="1"/>
  <c r="I34" i="1" l="1"/>
  <c r="J34" i="1" s="1"/>
  <c r="O36" i="1"/>
  <c r="Q35" i="1"/>
  <c r="R35" i="1" s="1"/>
  <c r="D36" i="1"/>
  <c r="G35" i="1"/>
  <c r="O37" i="1" l="1"/>
  <c r="Q36" i="1"/>
  <c r="R36" i="1" s="1"/>
  <c r="D37" i="1"/>
  <c r="G36" i="1"/>
  <c r="I35" i="1"/>
  <c r="I36" i="1" l="1"/>
  <c r="D38" i="1"/>
  <c r="G37" i="1"/>
  <c r="I37" i="1" s="1"/>
  <c r="J35" i="1"/>
  <c r="J36" i="1"/>
  <c r="O38" i="1"/>
  <c r="Q37" i="1"/>
  <c r="R37" i="1" s="1"/>
  <c r="J37" i="1" l="1"/>
  <c r="O39" i="1"/>
  <c r="Q38" i="1"/>
  <c r="R38" i="1" s="1"/>
  <c r="D39" i="1"/>
  <c r="G38" i="1"/>
  <c r="O40" i="1" l="1"/>
  <c r="Q39" i="1"/>
  <c r="R39" i="1" s="1"/>
  <c r="D40" i="1"/>
  <c r="G39" i="1"/>
  <c r="I38" i="1"/>
  <c r="I39" i="1" l="1"/>
  <c r="D41" i="1"/>
  <c r="G41" i="1" s="1"/>
  <c r="G40" i="1"/>
  <c r="I40" i="1" s="1"/>
  <c r="I41" i="1" s="1"/>
  <c r="O41" i="1"/>
  <c r="Q41" i="1" s="1"/>
  <c r="R41" i="1" s="1"/>
  <c r="Q40" i="1"/>
  <c r="R40" i="1" s="1"/>
  <c r="J39" i="1"/>
  <c r="J38" i="1"/>
  <c r="J40" i="1" l="1"/>
  <c r="J41" i="1"/>
</calcChain>
</file>

<file path=xl/sharedStrings.xml><?xml version="1.0" encoding="utf-8"?>
<sst xmlns="http://schemas.openxmlformats.org/spreadsheetml/2006/main" count="8" uniqueCount="8">
  <si>
    <t>U</t>
  </si>
  <si>
    <t>D</t>
  </si>
  <si>
    <t>RS</t>
  </si>
  <si>
    <t>HH</t>
  </si>
  <si>
    <t>LL</t>
  </si>
  <si>
    <t>H</t>
  </si>
  <si>
    <t>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</si>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</sst>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5D5D5"/>
      </bottom>
      <diagonal/>
    </border>
  </borders>
  <cellStyleXfs count="1">
    <xf numFmtId="0" fontId="0" fillId="0" borderId="0"/>
  </cellStyleXfs>
  <cellXfs count="4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right" vertical="center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zoomScale="90" zoomScaleNormal="90" workbookViewId="0">
      <selection activeCell="L18" sqref="L18"/>
    </sheetView>
  </sheetViews>
  <sheetFormatPr defaultRowHeight="15" x14ac:dyDescent="0.25"/>
  <cols>
    <col min="1" max="1" width="11.42578125" bestFit="1" customWidth="1"/>
    <col min="4" max="4" width="9.28515625" style="3" customWidth="1"/>
    <col min="6" max="6" width="9.28515625" style="3" bestFit="1" customWidth="1"/>
  </cols>
  <sheetData>
    <row r="1" spans="1:24" ht="15.75" thickBot="1" x14ac:dyDescent="0.3">
      <c r="A1" s="1">
        <v>39846</v>
      </c>
      <c r="B1" s="2">
        <v>825.44</v>
      </c>
      <c r="C1">
        <f>2/13</f>
        <v>0.15384615384615385</v>
      </c>
      <c r="D1" s="3">
        <f>$B1</f>
        <v>825.44</v>
      </c>
      <c r="E1">
        <f>2/27</f>
        <v>7.407407407407407E-2</v>
      </c>
      <c r="F1" s="3">
        <f>$B1</f>
        <v>825.44</v>
      </c>
      <c r="G1" s="3">
        <f>D1-F1</f>
        <v>0</v>
      </c>
      <c r="H1">
        <f>2/10</f>
        <v>0.2</v>
      </c>
      <c r="I1" s="3">
        <f>G1</f>
        <v>0</v>
      </c>
      <c r="J1" s="3">
        <f>G1-I1</f>
        <v>0</v>
      </c>
      <c r="L1">
        <f>2/15</f>
        <v>0.13333333333333333</v>
      </c>
      <c r="M1" t="s">
        <v>0</v>
      </c>
      <c r="N1" t="s">
        <v>1</v>
      </c>
      <c r="Q1" t="s">
        <v>2</v>
      </c>
      <c r="T1" t="s">
        <v>5</v>
      </c>
      <c r="U1" t="s">
        <v>6</v>
      </c>
      <c r="V1" t="s">
        <v>3</v>
      </c>
      <c r="W1" t="s">
        <v>4</v>
      </c>
      <c r="X1" t="s">
        <v>7</v>
      </c>
    </row>
    <row r="2" spans="1:24" ht="15.75" thickBot="1" x14ac:dyDescent="0.3">
      <c r="A2" s="1">
        <v>39847</v>
      </c>
      <c r="B2" s="2">
        <v>838.51</v>
      </c>
      <c r="D2" s="3">
        <f>C$1*$B2+(1-C$1)*D1</f>
        <v>827.45076923076931</v>
      </c>
      <c r="F2" s="3">
        <f>E$1*$B2+(1-E$1)*F1</f>
        <v>826.40814814814814</v>
      </c>
      <c r="G2" s="3">
        <f t="shared" ref="G2:G41" si="0">D2-F2</f>
        <v>1.0426210826211673</v>
      </c>
      <c r="I2">
        <f>$H$1*G2+(1-$H$1)*I1</f>
        <v>0.20852421652423347</v>
      </c>
      <c r="J2" s="3">
        <f t="shared" ref="J2:J41" si="1">G2-I2</f>
        <v>0.83409686609693379</v>
      </c>
      <c r="L2">
        <f>B2-B1</f>
        <v>13.069999999999936</v>
      </c>
      <c r="M2">
        <f>IF(L2&gt;0,L2,0)</f>
        <v>13.069999999999936</v>
      </c>
      <c r="N2">
        <f>IF(L2&lt;0,-L2,0)</f>
        <v>0</v>
      </c>
      <c r="O2">
        <f>M2</f>
        <v>13.069999999999936</v>
      </c>
      <c r="P2">
        <f>N2</f>
        <v>0</v>
      </c>
      <c r="T2">
        <v>924.44</v>
      </c>
      <c r="U2">
        <v>865.44</v>
      </c>
      <c r="V2">
        <f>MAX(T2:T15)</f>
        <v>924.44</v>
      </c>
      <c r="W2">
        <f>MIN(U2:U15)</f>
        <v>788.42</v>
      </c>
      <c r="X2">
        <f>100*(B14-W2)/(V2-W2)</f>
        <v>-13.505366857815021</v>
      </c>
    </row>
    <row r="3" spans="1:24" ht="15.75" thickBot="1" x14ac:dyDescent="0.3">
      <c r="A3" s="1">
        <v>39848</v>
      </c>
      <c r="B3" s="2">
        <v>832.23</v>
      </c>
      <c r="D3" s="3">
        <f t="shared" ref="D3:F41" si="2">C$1*$B3+(1-C$1)*D2</f>
        <v>828.18603550295859</v>
      </c>
      <c r="F3" s="3">
        <f t="shared" si="2"/>
        <v>826.83939643347048</v>
      </c>
      <c r="G3" s="3">
        <f t="shared" si="0"/>
        <v>1.3466390694881056</v>
      </c>
      <c r="I3">
        <f t="shared" ref="I3:I41" si="3">$H$1*G3+(1-$H$1)*I2</f>
        <v>0.4361471871170079</v>
      </c>
      <c r="J3" s="3">
        <f t="shared" si="1"/>
        <v>0.91049188237109768</v>
      </c>
      <c r="L3">
        <f t="shared" ref="L3:L41" si="4">B3-B2</f>
        <v>-6.2799999999999727</v>
      </c>
      <c r="M3">
        <f t="shared" ref="M3:M41" si="5">IF(L3&gt;0,L3,0)</f>
        <v>0</v>
      </c>
      <c r="N3">
        <f t="shared" ref="N3:N41" si="6">IF(L3&lt;0,-L3,0)</f>
        <v>6.2799999999999727</v>
      </c>
      <c r="O3">
        <f>M3*$L$1+(1-$L$1)*O2</f>
        <v>11.327333333333279</v>
      </c>
      <c r="P3">
        <f>N3*$L$1+(1-$L$1)*P2</f>
        <v>0.83733333333332971</v>
      </c>
      <c r="Q3">
        <f>O3/P3</f>
        <v>13.527866242038209</v>
      </c>
      <c r="R3">
        <f>100-100/(1+Q3)</f>
        <v>93.116676713980382</v>
      </c>
      <c r="T3">
        <v>893.51</v>
      </c>
      <c r="U3">
        <v>852.51</v>
      </c>
      <c r="V3">
        <f t="shared" ref="V3:V42" si="7">MAX(T3:T16)</f>
        <v>917.89</v>
      </c>
      <c r="W3">
        <f t="shared" ref="W3:W42" si="8">MIN(U3:U16)</f>
        <v>756.33</v>
      </c>
      <c r="X3">
        <f t="shared" ref="X3:X42" si="9">100*(B15-W3)/(V3-W3)</f>
        <v>-8.0465461747957434</v>
      </c>
    </row>
    <row r="4" spans="1:24" ht="15.75" thickBot="1" x14ac:dyDescent="0.3">
      <c r="A4" s="1">
        <v>39849</v>
      </c>
      <c r="B4" s="2">
        <v>845.85</v>
      </c>
      <c r="D4" s="3">
        <f t="shared" si="2"/>
        <v>830.90356850250339</v>
      </c>
      <c r="F4" s="3">
        <f t="shared" si="2"/>
        <v>828.24758929025052</v>
      </c>
      <c r="G4" s="3">
        <f t="shared" si="0"/>
        <v>2.6559792122528734</v>
      </c>
      <c r="I4">
        <f t="shared" si="3"/>
        <v>0.88011359214418106</v>
      </c>
      <c r="J4" s="3">
        <f t="shared" si="1"/>
        <v>1.7758656201086924</v>
      </c>
      <c r="L4">
        <f t="shared" si="4"/>
        <v>13.620000000000005</v>
      </c>
      <c r="M4">
        <f t="shared" si="5"/>
        <v>13.620000000000005</v>
      </c>
      <c r="N4">
        <f t="shared" si="6"/>
        <v>0</v>
      </c>
      <c r="O4">
        <f t="shared" ref="O4:O41" si="10">M4*$L$1+(1-$L$1)*O3</f>
        <v>11.633022222222175</v>
      </c>
      <c r="P4">
        <f t="shared" ref="P4:P41" si="11">N4*$L$1+(1-$L$1)*P3</f>
        <v>0.72568888888888572</v>
      </c>
      <c r="Q4">
        <f t="shared" ref="Q4:Q41" si="12">O4/P4</f>
        <v>16.030316021558065</v>
      </c>
      <c r="R4">
        <f t="shared" ref="R4:R41" si="13">100-100/(1+Q4)</f>
        <v>94.12811835826102</v>
      </c>
      <c r="T4">
        <v>859.23</v>
      </c>
      <c r="U4">
        <v>868.23</v>
      </c>
      <c r="V4">
        <f t="shared" si="7"/>
        <v>917.89</v>
      </c>
      <c r="W4">
        <f t="shared" si="8"/>
        <v>756.33</v>
      </c>
      <c r="X4">
        <f t="shared" si="9"/>
        <v>10.404803169101232</v>
      </c>
    </row>
    <row r="5" spans="1:24" ht="15.75" thickBot="1" x14ac:dyDescent="0.3">
      <c r="A5" s="1">
        <v>39850</v>
      </c>
      <c r="B5" s="2">
        <v>868.6</v>
      </c>
      <c r="C5">
        <f>AVERAGE(B1:B5)</f>
        <v>842.12599999999998</v>
      </c>
      <c r="D5" s="3">
        <f t="shared" si="2"/>
        <v>836.70301950211831</v>
      </c>
      <c r="F5" s="3">
        <f t="shared" si="2"/>
        <v>831.23665675023199</v>
      </c>
      <c r="G5" s="3">
        <f t="shared" si="0"/>
        <v>5.4663627518863223</v>
      </c>
      <c r="I5">
        <f t="shared" si="3"/>
        <v>1.7973634240926093</v>
      </c>
      <c r="J5" s="3">
        <f t="shared" si="1"/>
        <v>3.668999327793713</v>
      </c>
      <c r="L5">
        <f t="shared" si="4"/>
        <v>22.75</v>
      </c>
      <c r="M5">
        <f t="shared" si="5"/>
        <v>22.75</v>
      </c>
      <c r="N5">
        <f t="shared" si="6"/>
        <v>0</v>
      </c>
      <c r="O5">
        <f t="shared" si="10"/>
        <v>13.115285925925885</v>
      </c>
      <c r="P5">
        <f t="shared" si="11"/>
        <v>0.6289303703703677</v>
      </c>
      <c r="Q5">
        <f t="shared" si="12"/>
        <v>20.853319451249412</v>
      </c>
      <c r="R5">
        <f t="shared" si="13"/>
        <v>95.424036141370607</v>
      </c>
      <c r="T5">
        <v>888.85</v>
      </c>
      <c r="U5">
        <v>885.85</v>
      </c>
      <c r="V5">
        <f t="shared" si="7"/>
        <v>917.89</v>
      </c>
      <c r="W5">
        <f t="shared" si="8"/>
        <v>756.33</v>
      </c>
      <c r="X5">
        <f t="shared" si="9"/>
        <v>5.3045308244614624</v>
      </c>
    </row>
    <row r="6" spans="1:24" ht="15.75" thickBot="1" x14ac:dyDescent="0.3">
      <c r="A6" s="1">
        <v>39853</v>
      </c>
      <c r="B6" s="2">
        <v>869.89</v>
      </c>
      <c r="C6">
        <f t="shared" ref="C6:C41" si="14">AVERAGE(B2:B6)</f>
        <v>851.01599999999996</v>
      </c>
      <c r="D6" s="3">
        <f t="shared" si="2"/>
        <v>841.80870880948476</v>
      </c>
      <c r="F6" s="3">
        <f t="shared" si="2"/>
        <v>834.09986736132589</v>
      </c>
      <c r="G6" s="3">
        <f t="shared" si="0"/>
        <v>7.7088414481588643</v>
      </c>
      <c r="I6">
        <f t="shared" si="3"/>
        <v>2.9796590289058607</v>
      </c>
      <c r="J6" s="3">
        <f t="shared" si="1"/>
        <v>4.7291824192530036</v>
      </c>
      <c r="L6">
        <f t="shared" si="4"/>
        <v>1.2899999999999636</v>
      </c>
      <c r="M6">
        <f t="shared" si="5"/>
        <v>1.2899999999999636</v>
      </c>
      <c r="N6">
        <f t="shared" si="6"/>
        <v>0</v>
      </c>
      <c r="O6">
        <f t="shared" si="10"/>
        <v>11.53858113580243</v>
      </c>
      <c r="P6">
        <f t="shared" si="11"/>
        <v>0.54507298765431866</v>
      </c>
      <c r="Q6">
        <f t="shared" si="12"/>
        <v>21.168873521797256</v>
      </c>
      <c r="R6">
        <f t="shared" si="13"/>
        <v>95.489170890813355</v>
      </c>
      <c r="T6">
        <v>880.6</v>
      </c>
      <c r="U6">
        <v>934.6</v>
      </c>
      <c r="V6">
        <f t="shared" si="7"/>
        <v>917.89</v>
      </c>
      <c r="W6">
        <f t="shared" si="8"/>
        <v>756.33</v>
      </c>
      <c r="X6">
        <f t="shared" si="9"/>
        <v>-2.166377816291162</v>
      </c>
    </row>
    <row r="7" spans="1:24" ht="15.75" thickBot="1" x14ac:dyDescent="0.3">
      <c r="A7" s="1">
        <v>39854</v>
      </c>
      <c r="B7" s="2">
        <v>827.16</v>
      </c>
      <c r="C7">
        <f t="shared" si="14"/>
        <v>848.74599999999987</v>
      </c>
      <c r="D7" s="3">
        <f t="shared" si="2"/>
        <v>839.55506130033325</v>
      </c>
      <c r="F7" s="3">
        <f t="shared" si="2"/>
        <v>833.58580311233868</v>
      </c>
      <c r="G7" s="3">
        <f t="shared" si="0"/>
        <v>5.9692581879945692</v>
      </c>
      <c r="I7">
        <f t="shared" si="3"/>
        <v>3.5775788607236025</v>
      </c>
      <c r="J7" s="3">
        <f t="shared" si="1"/>
        <v>2.3916793272709667</v>
      </c>
      <c r="L7">
        <f t="shared" si="4"/>
        <v>-42.730000000000018</v>
      </c>
      <c r="M7">
        <f t="shared" si="5"/>
        <v>0</v>
      </c>
      <c r="N7">
        <f t="shared" si="6"/>
        <v>42.730000000000018</v>
      </c>
      <c r="O7">
        <f t="shared" si="10"/>
        <v>10.000103651028773</v>
      </c>
      <c r="P7">
        <f t="shared" si="11"/>
        <v>6.1697299226337448</v>
      </c>
      <c r="Q7">
        <f t="shared" si="12"/>
        <v>1.6208332903427825</v>
      </c>
      <c r="R7">
        <f t="shared" si="13"/>
        <v>61.844196512430265</v>
      </c>
      <c r="T7">
        <v>917.89</v>
      </c>
      <c r="U7">
        <v>947.89</v>
      </c>
      <c r="V7">
        <f t="shared" si="7"/>
        <v>917.89</v>
      </c>
      <c r="W7">
        <f t="shared" si="8"/>
        <v>756.33</v>
      </c>
      <c r="X7">
        <f t="shared" si="9"/>
        <v>-13.146818519435515</v>
      </c>
    </row>
    <row r="8" spans="1:24" ht="15.75" thickBot="1" x14ac:dyDescent="0.3">
      <c r="A8" s="1">
        <v>39855</v>
      </c>
      <c r="B8" s="2">
        <v>833.74</v>
      </c>
      <c r="C8">
        <f t="shared" si="14"/>
        <v>849.048</v>
      </c>
      <c r="D8" s="3">
        <f t="shared" si="2"/>
        <v>838.66043648489733</v>
      </c>
      <c r="F8" s="3">
        <f t="shared" si="2"/>
        <v>833.5972251040173</v>
      </c>
      <c r="G8" s="3">
        <f t="shared" si="0"/>
        <v>5.0632113808800341</v>
      </c>
      <c r="I8">
        <f t="shared" si="3"/>
        <v>3.874705364754889</v>
      </c>
      <c r="J8" s="3">
        <f t="shared" si="1"/>
        <v>1.1885060161251451</v>
      </c>
      <c r="L8">
        <f t="shared" si="4"/>
        <v>6.5800000000000409</v>
      </c>
      <c r="M8">
        <f t="shared" si="5"/>
        <v>6.5800000000000409</v>
      </c>
      <c r="N8">
        <f t="shared" si="6"/>
        <v>0</v>
      </c>
      <c r="O8">
        <f t="shared" si="10"/>
        <v>9.5440898308916093</v>
      </c>
      <c r="P8">
        <f t="shared" si="11"/>
        <v>5.3470992662825791</v>
      </c>
      <c r="Q8">
        <f t="shared" si="12"/>
        <v>1.7849097904492186</v>
      </c>
      <c r="R8">
        <f t="shared" si="13"/>
        <v>64.09219417341717</v>
      </c>
      <c r="T8">
        <v>827.16</v>
      </c>
      <c r="U8">
        <v>873.16</v>
      </c>
      <c r="V8">
        <f t="shared" si="7"/>
        <v>902.84</v>
      </c>
      <c r="W8">
        <f t="shared" si="8"/>
        <v>756.33</v>
      </c>
      <c r="X8">
        <f t="shared" si="9"/>
        <v>-37.888198757763973</v>
      </c>
    </row>
    <row r="9" spans="1:24" ht="15.75" thickBot="1" x14ac:dyDescent="0.3">
      <c r="A9" s="1">
        <v>39856</v>
      </c>
      <c r="B9" s="2">
        <v>835.19</v>
      </c>
      <c r="C9">
        <f t="shared" si="14"/>
        <v>846.91599999999994</v>
      </c>
      <c r="D9" s="3">
        <f t="shared" si="2"/>
        <v>838.12652317952859</v>
      </c>
      <c r="F9" s="3">
        <f t="shared" si="2"/>
        <v>833.7152084296456</v>
      </c>
      <c r="G9" s="3">
        <f t="shared" si="0"/>
        <v>4.4113147498829903</v>
      </c>
      <c r="I9">
        <f t="shared" si="3"/>
        <v>3.9820272417805094</v>
      </c>
      <c r="J9" s="3">
        <f t="shared" si="1"/>
        <v>0.42928750810248095</v>
      </c>
      <c r="L9">
        <f t="shared" si="4"/>
        <v>1.4500000000000455</v>
      </c>
      <c r="M9">
        <f t="shared" si="5"/>
        <v>1.4500000000000455</v>
      </c>
      <c r="N9">
        <f t="shared" si="6"/>
        <v>0</v>
      </c>
      <c r="O9">
        <f t="shared" si="10"/>
        <v>8.4648778534394005</v>
      </c>
      <c r="P9">
        <f t="shared" si="11"/>
        <v>4.6341526974449021</v>
      </c>
      <c r="Q9">
        <f t="shared" si="12"/>
        <v>1.8266290314746461</v>
      </c>
      <c r="R9">
        <f t="shared" si="13"/>
        <v>64.622170477096461</v>
      </c>
      <c r="T9">
        <v>888.74</v>
      </c>
      <c r="U9">
        <v>899.74</v>
      </c>
      <c r="V9">
        <f t="shared" si="7"/>
        <v>902.84</v>
      </c>
      <c r="W9">
        <f t="shared" si="8"/>
        <v>756.33</v>
      </c>
      <c r="X9">
        <f t="shared" si="9"/>
        <v>-40.952835983891887</v>
      </c>
    </row>
    <row r="10" spans="1:24" ht="15.75" thickBot="1" x14ac:dyDescent="0.3">
      <c r="A10" s="1">
        <v>39857</v>
      </c>
      <c r="B10" s="2">
        <v>826.84</v>
      </c>
      <c r="C10">
        <f t="shared" si="14"/>
        <v>838.56399999999996</v>
      </c>
      <c r="D10" s="3">
        <f t="shared" si="2"/>
        <v>836.39013499806265</v>
      </c>
      <c r="F10" s="3">
        <f t="shared" si="2"/>
        <v>833.20593373115332</v>
      </c>
      <c r="G10" s="3">
        <f t="shared" si="0"/>
        <v>3.1842012669093265</v>
      </c>
      <c r="I10">
        <f t="shared" si="3"/>
        <v>3.8224620468062733</v>
      </c>
      <c r="J10" s="3">
        <f t="shared" si="1"/>
        <v>-0.63826077989694685</v>
      </c>
      <c r="L10">
        <f t="shared" si="4"/>
        <v>-8.3500000000000227</v>
      </c>
      <c r="M10">
        <f t="shared" si="5"/>
        <v>0</v>
      </c>
      <c r="N10">
        <f t="shared" si="6"/>
        <v>8.3500000000000227</v>
      </c>
      <c r="O10">
        <f t="shared" si="10"/>
        <v>7.3362274729808137</v>
      </c>
      <c r="P10">
        <f t="shared" si="11"/>
        <v>5.1295990044522508</v>
      </c>
      <c r="Q10">
        <f t="shared" si="12"/>
        <v>1.4301756271032713</v>
      </c>
      <c r="R10">
        <f t="shared" si="13"/>
        <v>58.85071067098211</v>
      </c>
      <c r="T10">
        <v>862.19</v>
      </c>
      <c r="U10">
        <v>855.19</v>
      </c>
      <c r="V10">
        <f t="shared" si="7"/>
        <v>902.84</v>
      </c>
      <c r="W10">
        <f t="shared" si="8"/>
        <v>754.87</v>
      </c>
      <c r="X10">
        <f t="shared" si="9"/>
        <v>-28.38413191863215</v>
      </c>
    </row>
    <row r="11" spans="1:24" ht="15.75" thickBot="1" x14ac:dyDescent="0.3">
      <c r="A11" s="1">
        <v>39861</v>
      </c>
      <c r="B11" s="2">
        <v>789.17</v>
      </c>
      <c r="C11">
        <f t="shared" si="14"/>
        <v>822.42000000000007</v>
      </c>
      <c r="D11" s="3">
        <f t="shared" si="2"/>
        <v>829.1254988445146</v>
      </c>
      <c r="F11" s="3">
        <f t="shared" si="2"/>
        <v>829.94401271403081</v>
      </c>
      <c r="G11" s="3">
        <f t="shared" si="0"/>
        <v>-0.81851386951620952</v>
      </c>
      <c r="I11">
        <f t="shared" si="3"/>
        <v>2.8942668635417772</v>
      </c>
      <c r="J11" s="3">
        <f t="shared" si="1"/>
        <v>-3.7127807330579867</v>
      </c>
      <c r="L11">
        <f t="shared" si="4"/>
        <v>-37.670000000000073</v>
      </c>
      <c r="M11">
        <f t="shared" si="5"/>
        <v>0</v>
      </c>
      <c r="N11">
        <f t="shared" si="6"/>
        <v>37.670000000000073</v>
      </c>
      <c r="O11">
        <f t="shared" si="10"/>
        <v>6.3580638099167057</v>
      </c>
      <c r="P11">
        <f t="shared" si="11"/>
        <v>9.4683191371919619</v>
      </c>
      <c r="Q11">
        <f t="shared" si="12"/>
        <v>0.6715092423260175</v>
      </c>
      <c r="R11">
        <f t="shared" si="13"/>
        <v>40.173827659580702</v>
      </c>
      <c r="T11">
        <v>902.84</v>
      </c>
      <c r="U11">
        <v>898.84</v>
      </c>
      <c r="V11">
        <f t="shared" si="7"/>
        <v>902.84</v>
      </c>
      <c r="W11">
        <f t="shared" si="8"/>
        <v>742.55</v>
      </c>
      <c r="X11">
        <f t="shared" si="9"/>
        <v>-37.432154220475368</v>
      </c>
    </row>
    <row r="12" spans="1:24" ht="15.75" thickBot="1" x14ac:dyDescent="0.3">
      <c r="A12" s="1">
        <v>39862</v>
      </c>
      <c r="B12" s="2">
        <v>788.42</v>
      </c>
      <c r="C12">
        <f t="shared" si="14"/>
        <v>814.67200000000003</v>
      </c>
      <c r="D12" s="3">
        <f t="shared" si="2"/>
        <v>822.8631144068969</v>
      </c>
      <c r="F12" s="3">
        <f t="shared" si="2"/>
        <v>826.86815992039885</v>
      </c>
      <c r="G12" s="3">
        <f t="shared" si="0"/>
        <v>-4.0050455135019547</v>
      </c>
      <c r="I12">
        <f t="shared" si="3"/>
        <v>1.5144043881330309</v>
      </c>
      <c r="J12" s="3">
        <f t="shared" si="1"/>
        <v>-5.5194499016349852</v>
      </c>
      <c r="L12">
        <f t="shared" si="4"/>
        <v>-0.75</v>
      </c>
      <c r="M12">
        <f t="shared" si="5"/>
        <v>0</v>
      </c>
      <c r="N12">
        <f t="shared" si="6"/>
        <v>0.75</v>
      </c>
      <c r="O12">
        <f t="shared" si="10"/>
        <v>5.5103219685944786</v>
      </c>
      <c r="P12">
        <f t="shared" si="11"/>
        <v>8.3058765855663665</v>
      </c>
      <c r="Q12">
        <f t="shared" si="12"/>
        <v>0.66342449370968315</v>
      </c>
      <c r="R12">
        <f t="shared" si="13"/>
        <v>39.883054278595367</v>
      </c>
      <c r="T12">
        <v>810.17</v>
      </c>
      <c r="U12">
        <v>845.17</v>
      </c>
      <c r="V12">
        <f t="shared" si="7"/>
        <v>860.05</v>
      </c>
      <c r="W12">
        <f t="shared" si="8"/>
        <v>742.55</v>
      </c>
      <c r="X12">
        <f t="shared" si="9"/>
        <v>-50.357446808510609</v>
      </c>
    </row>
    <row r="13" spans="1:24" ht="15.75" thickBot="1" x14ac:dyDescent="0.3">
      <c r="A13" s="1">
        <v>39863</v>
      </c>
      <c r="B13" s="2">
        <v>778.94</v>
      </c>
      <c r="C13">
        <f t="shared" si="14"/>
        <v>803.7120000000001</v>
      </c>
      <c r="D13" s="3">
        <f t="shared" si="2"/>
        <v>816.10571219045119</v>
      </c>
      <c r="F13" s="3">
        <f t="shared" si="2"/>
        <v>823.31792585222115</v>
      </c>
      <c r="G13" s="3">
        <f t="shared" si="0"/>
        <v>-7.2122136617699653</v>
      </c>
      <c r="I13">
        <f t="shared" si="3"/>
        <v>-0.23091922184756841</v>
      </c>
      <c r="J13" s="3">
        <f t="shared" si="1"/>
        <v>-6.9812944399223973</v>
      </c>
      <c r="L13">
        <f t="shared" si="4"/>
        <v>-9.4799999999999045</v>
      </c>
      <c r="M13">
        <f t="shared" si="5"/>
        <v>0</v>
      </c>
      <c r="N13">
        <f t="shared" si="6"/>
        <v>9.4799999999999045</v>
      </c>
      <c r="O13">
        <f t="shared" si="10"/>
        <v>4.7756123727818816</v>
      </c>
      <c r="P13">
        <f t="shared" si="11"/>
        <v>8.4624263741575056</v>
      </c>
      <c r="Q13">
        <f t="shared" si="12"/>
        <v>0.56433133496624688</v>
      </c>
      <c r="R13">
        <f t="shared" si="13"/>
        <v>36.074923665607152</v>
      </c>
      <c r="T13">
        <v>822.42</v>
      </c>
      <c r="U13">
        <v>788.42</v>
      </c>
      <c r="V13">
        <f t="shared" si="7"/>
        <v>860.05</v>
      </c>
      <c r="W13">
        <f t="shared" si="8"/>
        <v>742.55</v>
      </c>
      <c r="X13">
        <f t="shared" si="9"/>
        <v>-56.187234042553179</v>
      </c>
    </row>
    <row r="14" spans="1:24" ht="15.75" thickBot="1" x14ac:dyDescent="0.3">
      <c r="A14" s="1">
        <v>39864</v>
      </c>
      <c r="B14" s="2">
        <v>770.05</v>
      </c>
      <c r="C14">
        <f t="shared" si="14"/>
        <v>790.68399999999997</v>
      </c>
      <c r="D14" s="3">
        <f t="shared" si="2"/>
        <v>809.02021800730483</v>
      </c>
      <c r="F14" s="3">
        <f t="shared" si="2"/>
        <v>819.37215356687136</v>
      </c>
      <c r="G14" s="3">
        <f t="shared" si="0"/>
        <v>-10.351935559566527</v>
      </c>
      <c r="I14">
        <f t="shared" si="3"/>
        <v>-2.2551224893913604</v>
      </c>
      <c r="J14" s="3">
        <f t="shared" si="1"/>
        <v>-8.0968130701751662</v>
      </c>
      <c r="L14">
        <f t="shared" si="4"/>
        <v>-8.8900000000001</v>
      </c>
      <c r="M14">
        <f t="shared" si="5"/>
        <v>0</v>
      </c>
      <c r="N14">
        <f t="shared" si="6"/>
        <v>8.8900000000001</v>
      </c>
      <c r="O14">
        <f t="shared" si="10"/>
        <v>4.1388640564109638</v>
      </c>
      <c r="P14">
        <f t="shared" si="11"/>
        <v>8.5194361909365188</v>
      </c>
      <c r="Q14">
        <f t="shared" si="12"/>
        <v>0.48581431489728544</v>
      </c>
      <c r="R14">
        <f t="shared" si="13"/>
        <v>32.69683903475314</v>
      </c>
      <c r="T14">
        <v>791.94</v>
      </c>
      <c r="U14">
        <v>819.94</v>
      </c>
      <c r="V14">
        <f t="shared" si="7"/>
        <v>860.05</v>
      </c>
      <c r="W14">
        <f t="shared" si="8"/>
        <v>742.55</v>
      </c>
      <c r="X14">
        <f t="shared" si="9"/>
        <v>-19.531914893616964</v>
      </c>
    </row>
    <row r="15" spans="1:24" ht="15.75" thickBot="1" x14ac:dyDescent="0.3">
      <c r="A15" s="1">
        <v>39867</v>
      </c>
      <c r="B15" s="2">
        <v>743.33</v>
      </c>
      <c r="C15">
        <f t="shared" si="14"/>
        <v>773.98199999999997</v>
      </c>
      <c r="D15" s="3">
        <f t="shared" si="2"/>
        <v>798.91403062156564</v>
      </c>
      <c r="F15" s="3">
        <f t="shared" si="2"/>
        <v>813.73940145080678</v>
      </c>
      <c r="G15" s="3">
        <f t="shared" si="0"/>
        <v>-14.825370829241137</v>
      </c>
      <c r="I15">
        <f t="shared" si="3"/>
        <v>-4.7691721573613162</v>
      </c>
      <c r="J15" s="3">
        <f t="shared" si="1"/>
        <v>-10.056198671879821</v>
      </c>
      <c r="L15">
        <f t="shared" si="4"/>
        <v>-26.719999999999914</v>
      </c>
      <c r="M15">
        <f t="shared" si="5"/>
        <v>0</v>
      </c>
      <c r="N15">
        <f t="shared" si="6"/>
        <v>26.719999999999914</v>
      </c>
      <c r="O15">
        <f t="shared" si="10"/>
        <v>3.5870155155561689</v>
      </c>
      <c r="P15">
        <f t="shared" si="11"/>
        <v>10.946178032144971</v>
      </c>
      <c r="Q15">
        <f t="shared" si="12"/>
        <v>0.32769570392719727</v>
      </c>
      <c r="R15">
        <f t="shared" si="13"/>
        <v>24.681536812833286</v>
      </c>
      <c r="T15">
        <v>860.05</v>
      </c>
      <c r="U15">
        <v>799.05</v>
      </c>
      <c r="V15">
        <f t="shared" si="7"/>
        <v>860.05</v>
      </c>
      <c r="W15">
        <f t="shared" si="8"/>
        <v>742.55</v>
      </c>
      <c r="X15">
        <f t="shared" si="9"/>
        <v>-18.034042553191441</v>
      </c>
    </row>
    <row r="16" spans="1:24" ht="15.75" thickBot="1" x14ac:dyDescent="0.3">
      <c r="A16" s="1">
        <v>39868</v>
      </c>
      <c r="B16" s="2">
        <v>773.14</v>
      </c>
      <c r="C16">
        <f t="shared" si="14"/>
        <v>770.77599999999995</v>
      </c>
      <c r="D16" s="3">
        <f t="shared" si="2"/>
        <v>794.94879514132481</v>
      </c>
      <c r="F16" s="3">
        <f t="shared" si="2"/>
        <v>810.73203838037671</v>
      </c>
      <c r="G16" s="3">
        <f t="shared" si="0"/>
        <v>-15.783243239051899</v>
      </c>
      <c r="I16">
        <f t="shared" si="3"/>
        <v>-6.9719863736994334</v>
      </c>
      <c r="J16" s="3">
        <f t="shared" si="1"/>
        <v>-8.8112568653524654</v>
      </c>
      <c r="L16">
        <f t="shared" si="4"/>
        <v>29.809999999999945</v>
      </c>
      <c r="M16">
        <f t="shared" si="5"/>
        <v>29.809999999999945</v>
      </c>
      <c r="N16">
        <f t="shared" si="6"/>
        <v>0</v>
      </c>
      <c r="O16">
        <f t="shared" si="10"/>
        <v>7.0834134468153387</v>
      </c>
      <c r="P16">
        <f t="shared" si="11"/>
        <v>9.4866876278589753</v>
      </c>
      <c r="Q16">
        <f t="shared" si="12"/>
        <v>0.74666877678294286</v>
      </c>
      <c r="R16">
        <f t="shared" si="13"/>
        <v>42.748160767960577</v>
      </c>
      <c r="T16">
        <v>793.33</v>
      </c>
      <c r="U16">
        <v>756.33</v>
      </c>
      <c r="V16">
        <f t="shared" si="7"/>
        <v>850.9</v>
      </c>
      <c r="W16">
        <f t="shared" si="8"/>
        <v>742.55</v>
      </c>
      <c r="X16">
        <f t="shared" si="9"/>
        <v>7.5588371019843592</v>
      </c>
    </row>
    <row r="17" spans="1:24" ht="15.75" thickBot="1" x14ac:dyDescent="0.3">
      <c r="A17" s="1">
        <v>39869</v>
      </c>
      <c r="B17" s="2">
        <v>764.9</v>
      </c>
      <c r="C17">
        <f t="shared" si="14"/>
        <v>766.072</v>
      </c>
      <c r="D17" s="3">
        <f t="shared" si="2"/>
        <v>790.325903581121</v>
      </c>
      <c r="F17" s="3">
        <f t="shared" si="2"/>
        <v>807.33707257442279</v>
      </c>
      <c r="G17" s="3">
        <f t="shared" si="0"/>
        <v>-17.011168993301794</v>
      </c>
      <c r="I17">
        <f t="shared" si="3"/>
        <v>-8.9798228976199059</v>
      </c>
      <c r="J17" s="3">
        <f t="shared" si="1"/>
        <v>-8.0313460956818883</v>
      </c>
      <c r="L17">
        <f t="shared" si="4"/>
        <v>-8.2400000000000091</v>
      </c>
      <c r="M17">
        <f t="shared" si="5"/>
        <v>0</v>
      </c>
      <c r="N17">
        <f t="shared" si="6"/>
        <v>8.2400000000000091</v>
      </c>
      <c r="O17">
        <f t="shared" si="10"/>
        <v>6.1389583205732938</v>
      </c>
      <c r="P17">
        <f t="shared" si="11"/>
        <v>9.3204626108111146</v>
      </c>
      <c r="Q17">
        <f t="shared" si="12"/>
        <v>0.65865382190928079</v>
      </c>
      <c r="R17">
        <f t="shared" si="13"/>
        <v>39.710144046278607</v>
      </c>
      <c r="T17">
        <v>823.14</v>
      </c>
      <c r="U17">
        <v>838.14</v>
      </c>
      <c r="V17">
        <f t="shared" si="7"/>
        <v>850.9</v>
      </c>
      <c r="W17">
        <f t="shared" si="8"/>
        <v>742.55</v>
      </c>
      <c r="X17">
        <f t="shared" si="9"/>
        <v>12.921089063221039</v>
      </c>
    </row>
    <row r="18" spans="1:24" ht="15.75" thickBot="1" x14ac:dyDescent="0.3">
      <c r="A18" s="1">
        <v>39870</v>
      </c>
      <c r="B18" s="2">
        <v>752.83</v>
      </c>
      <c r="C18">
        <f t="shared" si="14"/>
        <v>760.85</v>
      </c>
      <c r="D18" s="3">
        <f t="shared" si="2"/>
        <v>784.55730303017936</v>
      </c>
      <c r="F18" s="3">
        <f t="shared" si="2"/>
        <v>803.29951164298404</v>
      </c>
      <c r="G18" s="3">
        <f t="shared" si="0"/>
        <v>-18.742208612804689</v>
      </c>
      <c r="I18">
        <f t="shared" si="3"/>
        <v>-10.932300040656862</v>
      </c>
      <c r="J18" s="3">
        <f t="shared" si="1"/>
        <v>-7.8099085721478261</v>
      </c>
      <c r="L18">
        <f t="shared" si="4"/>
        <v>-12.069999999999936</v>
      </c>
      <c r="M18">
        <f t="shared" si="5"/>
        <v>0</v>
      </c>
      <c r="N18">
        <f t="shared" si="6"/>
        <v>12.069999999999936</v>
      </c>
      <c r="O18">
        <f t="shared" si="10"/>
        <v>5.3204305444968547</v>
      </c>
      <c r="P18">
        <f t="shared" si="11"/>
        <v>9.6870675960362913</v>
      </c>
      <c r="Q18">
        <f t="shared" si="12"/>
        <v>0.54923024865376635</v>
      </c>
      <c r="R18">
        <f t="shared" si="13"/>
        <v>35.451815450352242</v>
      </c>
      <c r="T18">
        <v>850.9</v>
      </c>
      <c r="U18">
        <v>791.9</v>
      </c>
      <c r="V18">
        <f t="shared" si="7"/>
        <v>850.9</v>
      </c>
      <c r="W18">
        <f t="shared" si="8"/>
        <v>742.55</v>
      </c>
      <c r="X18">
        <f t="shared" si="9"/>
        <v>10.466082141209071</v>
      </c>
    </row>
    <row r="19" spans="1:24" ht="15.75" thickBot="1" x14ac:dyDescent="0.3">
      <c r="A19" s="1">
        <v>39871</v>
      </c>
      <c r="B19" s="2">
        <v>735.09</v>
      </c>
      <c r="C19">
        <f t="shared" si="14"/>
        <v>753.85799999999995</v>
      </c>
      <c r="D19" s="3">
        <f t="shared" si="2"/>
        <v>776.94694871784418</v>
      </c>
      <c r="F19" s="3">
        <f t="shared" si="2"/>
        <v>798.24695522498519</v>
      </c>
      <c r="G19" s="3">
        <f t="shared" si="0"/>
        <v>-21.300006507141006</v>
      </c>
      <c r="I19">
        <f t="shared" si="3"/>
        <v>-13.005841333953693</v>
      </c>
      <c r="J19" s="3">
        <f t="shared" si="1"/>
        <v>-8.2941651731873129</v>
      </c>
      <c r="L19">
        <f t="shared" si="4"/>
        <v>-17.740000000000009</v>
      </c>
      <c r="M19">
        <f t="shared" si="5"/>
        <v>0</v>
      </c>
      <c r="N19">
        <f t="shared" si="6"/>
        <v>17.740000000000009</v>
      </c>
      <c r="O19">
        <f t="shared" si="10"/>
        <v>4.6110398052306074</v>
      </c>
      <c r="P19">
        <f t="shared" si="11"/>
        <v>10.760791916564786</v>
      </c>
      <c r="Q19">
        <f t="shared" si="12"/>
        <v>0.42850376078107544</v>
      </c>
      <c r="R19">
        <f t="shared" si="13"/>
        <v>29.996684121207963</v>
      </c>
      <c r="T19">
        <v>823.83</v>
      </c>
      <c r="U19">
        <v>758.83</v>
      </c>
      <c r="V19">
        <f t="shared" si="7"/>
        <v>824.12</v>
      </c>
      <c r="W19">
        <f t="shared" si="8"/>
        <v>742.55</v>
      </c>
      <c r="X19">
        <f t="shared" si="9"/>
        <v>43.606718156184904</v>
      </c>
    </row>
    <row r="20" spans="1:24" ht="15.75" thickBot="1" x14ac:dyDescent="0.3">
      <c r="A20" s="1">
        <v>39874</v>
      </c>
      <c r="B20" s="2">
        <v>700.82</v>
      </c>
      <c r="C20">
        <f t="shared" si="14"/>
        <v>745.35599999999999</v>
      </c>
      <c r="D20" s="3">
        <f t="shared" si="2"/>
        <v>765.23511045356042</v>
      </c>
      <c r="F20" s="3">
        <f t="shared" si="2"/>
        <v>791.03014372683811</v>
      </c>
      <c r="G20" s="3">
        <f t="shared" si="0"/>
        <v>-25.795033273277681</v>
      </c>
      <c r="I20">
        <f t="shared" si="3"/>
        <v>-15.563679721818492</v>
      </c>
      <c r="J20" s="3">
        <f t="shared" si="1"/>
        <v>-10.23135355145919</v>
      </c>
      <c r="L20">
        <f t="shared" si="4"/>
        <v>-34.269999999999982</v>
      </c>
      <c r="M20">
        <f t="shared" si="5"/>
        <v>0</v>
      </c>
      <c r="N20">
        <f t="shared" si="6"/>
        <v>34.269999999999982</v>
      </c>
      <c r="O20">
        <f t="shared" si="10"/>
        <v>3.9962344978665265</v>
      </c>
      <c r="P20">
        <f t="shared" si="11"/>
        <v>13.895352994356147</v>
      </c>
      <c r="Q20">
        <f t="shared" si="12"/>
        <v>0.28759503263354813</v>
      </c>
      <c r="R20">
        <f t="shared" si="13"/>
        <v>22.335829616034118</v>
      </c>
      <c r="T20">
        <v>741.09</v>
      </c>
      <c r="U20">
        <v>803.09</v>
      </c>
      <c r="V20">
        <f t="shared" si="7"/>
        <v>883.35</v>
      </c>
      <c r="W20">
        <f t="shared" si="8"/>
        <v>742.55</v>
      </c>
      <c r="X20">
        <f t="shared" si="9"/>
        <v>36.789772727272762</v>
      </c>
    </row>
    <row r="21" spans="1:24" ht="15.75" thickBot="1" x14ac:dyDescent="0.3">
      <c r="A21" s="1">
        <v>39875</v>
      </c>
      <c r="B21" s="2">
        <v>696.33</v>
      </c>
      <c r="C21">
        <f t="shared" si="14"/>
        <v>729.99400000000003</v>
      </c>
      <c r="D21" s="3">
        <f t="shared" si="2"/>
        <v>754.63432422993571</v>
      </c>
      <c r="F21" s="3">
        <f t="shared" si="2"/>
        <v>784.01531826559085</v>
      </c>
      <c r="G21" s="3">
        <f t="shared" si="0"/>
        <v>-29.380994035655135</v>
      </c>
      <c r="I21">
        <f t="shared" si="3"/>
        <v>-18.327142584585822</v>
      </c>
      <c r="J21" s="3">
        <f t="shared" si="1"/>
        <v>-11.053851451069313</v>
      </c>
      <c r="L21">
        <f t="shared" si="4"/>
        <v>-4.4900000000000091</v>
      </c>
      <c r="M21">
        <f t="shared" si="5"/>
        <v>0</v>
      </c>
      <c r="N21">
        <f t="shared" si="6"/>
        <v>4.4900000000000091</v>
      </c>
      <c r="O21">
        <f t="shared" si="10"/>
        <v>3.4634032314843233</v>
      </c>
      <c r="P21">
        <f t="shared" si="11"/>
        <v>12.641305928441996</v>
      </c>
      <c r="Q21">
        <f t="shared" si="12"/>
        <v>0.27397511389166873</v>
      </c>
      <c r="R21">
        <f t="shared" si="13"/>
        <v>21.505531066046075</v>
      </c>
      <c r="T21">
        <v>711.82</v>
      </c>
      <c r="U21">
        <v>760.82</v>
      </c>
      <c r="V21">
        <f t="shared" si="7"/>
        <v>883.35</v>
      </c>
      <c r="W21">
        <f t="shared" si="8"/>
        <v>742.55</v>
      </c>
      <c r="X21">
        <f t="shared" si="9"/>
        <v>29.467329545454536</v>
      </c>
    </row>
    <row r="22" spans="1:24" ht="15.75" thickBot="1" x14ac:dyDescent="0.3">
      <c r="A22" s="1">
        <v>39876</v>
      </c>
      <c r="B22" s="2">
        <v>712.87</v>
      </c>
      <c r="C22">
        <f t="shared" si="14"/>
        <v>719.58799999999997</v>
      </c>
      <c r="D22" s="3">
        <f t="shared" si="2"/>
        <v>748.2090435791763</v>
      </c>
      <c r="F22" s="3">
        <f t="shared" si="2"/>
        <v>778.7452946903619</v>
      </c>
      <c r="G22" s="3">
        <f t="shared" si="0"/>
        <v>-30.536251111185607</v>
      </c>
      <c r="I22">
        <f t="shared" si="3"/>
        <v>-20.768964289905782</v>
      </c>
      <c r="J22" s="3">
        <f t="shared" si="1"/>
        <v>-9.7672868212798249</v>
      </c>
      <c r="L22">
        <f t="shared" si="4"/>
        <v>16.539999999999964</v>
      </c>
      <c r="M22">
        <f t="shared" si="5"/>
        <v>16.539999999999964</v>
      </c>
      <c r="N22">
        <f t="shared" si="6"/>
        <v>0</v>
      </c>
      <c r="O22">
        <f t="shared" si="10"/>
        <v>5.2069494672864085</v>
      </c>
      <c r="P22">
        <f t="shared" si="11"/>
        <v>10.955798471316397</v>
      </c>
      <c r="Q22">
        <f t="shared" si="12"/>
        <v>0.4752688250809679</v>
      </c>
      <c r="R22">
        <f t="shared" si="13"/>
        <v>32.215743802142867</v>
      </c>
      <c r="T22">
        <v>727.33</v>
      </c>
      <c r="U22">
        <v>789.33</v>
      </c>
      <c r="V22">
        <f t="shared" si="7"/>
        <v>883.35</v>
      </c>
      <c r="W22">
        <f t="shared" si="8"/>
        <v>742.55</v>
      </c>
      <c r="X22">
        <f t="shared" si="9"/>
        <v>18.458806818181817</v>
      </c>
    </row>
    <row r="23" spans="1:24" ht="15.75" thickBot="1" x14ac:dyDescent="0.3">
      <c r="A23" s="1">
        <v>39877</v>
      </c>
      <c r="B23" s="2">
        <v>682.55</v>
      </c>
      <c r="C23">
        <f t="shared" si="14"/>
        <v>705.53199999999993</v>
      </c>
      <c r="D23" s="3">
        <f t="shared" si="2"/>
        <v>738.10765225930299</v>
      </c>
      <c r="F23" s="3">
        <f t="shared" si="2"/>
        <v>771.61971730589062</v>
      </c>
      <c r="G23" s="3">
        <f t="shared" si="0"/>
        <v>-33.512065046587622</v>
      </c>
      <c r="I23">
        <f t="shared" si="3"/>
        <v>-23.31758444124215</v>
      </c>
      <c r="J23" s="3">
        <f t="shared" si="1"/>
        <v>-10.194480605345472</v>
      </c>
      <c r="L23">
        <f t="shared" si="4"/>
        <v>-30.32000000000005</v>
      </c>
      <c r="M23">
        <f t="shared" si="5"/>
        <v>0</v>
      </c>
      <c r="N23">
        <f t="shared" si="6"/>
        <v>30.32000000000005</v>
      </c>
      <c r="O23">
        <f t="shared" si="10"/>
        <v>4.5126895383148877</v>
      </c>
      <c r="P23">
        <f t="shared" si="11"/>
        <v>13.537692008474217</v>
      </c>
      <c r="Q23">
        <f t="shared" si="12"/>
        <v>0.33334260636821034</v>
      </c>
      <c r="R23">
        <f t="shared" si="13"/>
        <v>25.000521604584193</v>
      </c>
      <c r="T23">
        <v>776.87</v>
      </c>
      <c r="U23">
        <v>754.87</v>
      </c>
      <c r="V23">
        <f t="shared" si="7"/>
        <v>896.92</v>
      </c>
      <c r="W23">
        <f t="shared" si="8"/>
        <v>742.55</v>
      </c>
      <c r="X23">
        <f t="shared" si="9"/>
        <v>52.06322471982898</v>
      </c>
    </row>
    <row r="24" spans="1:24" ht="15.75" thickBot="1" x14ac:dyDescent="0.3">
      <c r="A24" s="1">
        <v>39878</v>
      </c>
      <c r="B24" s="2">
        <v>683.38</v>
      </c>
      <c r="C24">
        <f t="shared" si="14"/>
        <v>695.18999999999994</v>
      </c>
      <c r="D24" s="3">
        <f t="shared" si="2"/>
        <v>729.68801345017948</v>
      </c>
      <c r="F24" s="3">
        <f t="shared" si="2"/>
        <v>765.08344194989877</v>
      </c>
      <c r="G24" s="3">
        <f t="shared" si="0"/>
        <v>-35.395428499719287</v>
      </c>
      <c r="I24">
        <f t="shared" si="3"/>
        <v>-25.733153252937576</v>
      </c>
      <c r="J24" s="3">
        <f t="shared" si="1"/>
        <v>-9.6622752467817108</v>
      </c>
      <c r="L24">
        <f t="shared" si="4"/>
        <v>0.83000000000004093</v>
      </c>
      <c r="M24">
        <f t="shared" si="5"/>
        <v>0.83000000000004093</v>
      </c>
      <c r="N24">
        <f t="shared" si="6"/>
        <v>0</v>
      </c>
      <c r="O24">
        <f t="shared" si="10"/>
        <v>4.0216642665395748</v>
      </c>
      <c r="P24">
        <f t="shared" si="11"/>
        <v>11.732666407344322</v>
      </c>
      <c r="Q24">
        <f t="shared" si="12"/>
        <v>0.34277496068771929</v>
      </c>
      <c r="R24">
        <f t="shared" si="13"/>
        <v>25.527357206017811</v>
      </c>
      <c r="T24">
        <v>728.55</v>
      </c>
      <c r="U24">
        <v>742.55</v>
      </c>
      <c r="V24">
        <f t="shared" si="7"/>
        <v>896.92</v>
      </c>
      <c r="W24">
        <f t="shared" si="8"/>
        <v>742.55</v>
      </c>
      <c r="X24">
        <f t="shared" si="9"/>
        <v>41.180281142709113</v>
      </c>
    </row>
    <row r="25" spans="1:24" ht="15.75" thickBot="1" x14ac:dyDescent="0.3">
      <c r="A25" s="1">
        <v>39881</v>
      </c>
      <c r="B25" s="2">
        <v>676.53</v>
      </c>
      <c r="C25">
        <f t="shared" si="14"/>
        <v>690.33199999999999</v>
      </c>
      <c r="D25" s="3">
        <f t="shared" si="2"/>
        <v>721.50985753476721</v>
      </c>
      <c r="F25" s="3">
        <f t="shared" si="2"/>
        <v>758.52392773138774</v>
      </c>
      <c r="G25" s="3">
        <f t="shared" si="0"/>
        <v>-37.014070196620537</v>
      </c>
      <c r="I25">
        <f t="shared" si="3"/>
        <v>-27.989336641674171</v>
      </c>
      <c r="J25" s="3">
        <f t="shared" si="1"/>
        <v>-9.0247335549463656</v>
      </c>
      <c r="L25">
        <f t="shared" si="4"/>
        <v>-6.8500000000000227</v>
      </c>
      <c r="M25">
        <f t="shared" si="5"/>
        <v>0</v>
      </c>
      <c r="N25">
        <f t="shared" si="6"/>
        <v>6.8500000000000227</v>
      </c>
      <c r="O25">
        <f t="shared" si="10"/>
        <v>3.4854423643342982</v>
      </c>
      <c r="P25">
        <f t="shared" si="11"/>
        <v>11.081644219698415</v>
      </c>
      <c r="Q25">
        <f t="shared" si="12"/>
        <v>0.31452393663195533</v>
      </c>
      <c r="R25">
        <f t="shared" si="13"/>
        <v>23.92683220648091</v>
      </c>
      <c r="T25">
        <v>733.38</v>
      </c>
      <c r="U25">
        <v>764.38</v>
      </c>
      <c r="V25">
        <f t="shared" si="7"/>
        <v>896.92</v>
      </c>
      <c r="W25">
        <f t="shared" si="8"/>
        <v>764.38</v>
      </c>
      <c r="X25">
        <f t="shared" si="9"/>
        <v>37.347215934812141</v>
      </c>
    </row>
    <row r="26" spans="1:24" ht="15.75" thickBot="1" x14ac:dyDescent="0.3">
      <c r="A26" s="1">
        <v>39882</v>
      </c>
      <c r="B26" s="2">
        <v>719.6</v>
      </c>
      <c r="C26">
        <f t="shared" si="14"/>
        <v>694.98599999999999</v>
      </c>
      <c r="D26" s="3">
        <f t="shared" si="2"/>
        <v>721.21603329864922</v>
      </c>
      <c r="F26" s="3">
        <f t="shared" si="2"/>
        <v>755.64067382535904</v>
      </c>
      <c r="G26" s="3">
        <f t="shared" si="0"/>
        <v>-34.424640526709823</v>
      </c>
      <c r="I26">
        <f t="shared" si="3"/>
        <v>-29.276397418681306</v>
      </c>
      <c r="J26" s="3">
        <f t="shared" si="1"/>
        <v>-5.1482431080285167</v>
      </c>
      <c r="L26">
        <f t="shared" si="4"/>
        <v>43.07000000000005</v>
      </c>
      <c r="M26">
        <f t="shared" si="5"/>
        <v>43.07000000000005</v>
      </c>
      <c r="N26">
        <f t="shared" si="6"/>
        <v>0</v>
      </c>
      <c r="O26">
        <f t="shared" si="10"/>
        <v>8.7633833824230649</v>
      </c>
      <c r="P26">
        <f t="shared" si="11"/>
        <v>9.6040916570719599</v>
      </c>
      <c r="Q26">
        <f t="shared" si="12"/>
        <v>0.91246353068383723</v>
      </c>
      <c r="R26">
        <f t="shared" si="13"/>
        <v>47.711421213745638</v>
      </c>
      <c r="T26">
        <v>689.53</v>
      </c>
      <c r="U26">
        <v>764.53</v>
      </c>
      <c r="V26">
        <f t="shared" si="7"/>
        <v>896.92</v>
      </c>
      <c r="W26">
        <f t="shared" si="8"/>
        <v>764.53</v>
      </c>
      <c r="X26">
        <f t="shared" si="9"/>
        <v>51.612659566432541</v>
      </c>
    </row>
    <row r="27" spans="1:24" ht="15.75" thickBot="1" x14ac:dyDescent="0.3">
      <c r="A27" s="1">
        <v>39883</v>
      </c>
      <c r="B27" s="2">
        <v>721.36</v>
      </c>
      <c r="C27">
        <f t="shared" si="14"/>
        <v>696.68399999999997</v>
      </c>
      <c r="D27" s="3">
        <f t="shared" si="2"/>
        <v>721.23818202193388</v>
      </c>
      <c r="F27" s="3">
        <f t="shared" si="2"/>
        <v>753.10136465311018</v>
      </c>
      <c r="G27" s="3">
        <f t="shared" si="0"/>
        <v>-31.863182631176301</v>
      </c>
      <c r="I27">
        <f t="shared" si="3"/>
        <v>-29.793754461180306</v>
      </c>
      <c r="J27" s="3">
        <f t="shared" si="1"/>
        <v>-2.0694281699959944</v>
      </c>
      <c r="L27">
        <f t="shared" si="4"/>
        <v>1.7599999999999909</v>
      </c>
      <c r="M27">
        <f t="shared" si="5"/>
        <v>1.7599999999999909</v>
      </c>
      <c r="N27">
        <f t="shared" si="6"/>
        <v>0</v>
      </c>
      <c r="O27">
        <f t="shared" si="10"/>
        <v>7.8295989314333223</v>
      </c>
      <c r="P27">
        <f t="shared" si="11"/>
        <v>8.3235461027956994</v>
      </c>
      <c r="Q27">
        <f t="shared" si="12"/>
        <v>0.94065664258212367</v>
      </c>
      <c r="R27">
        <f t="shared" si="13"/>
        <v>48.471049537673046</v>
      </c>
      <c r="T27">
        <v>817.6</v>
      </c>
      <c r="U27">
        <v>796.6</v>
      </c>
      <c r="V27">
        <f t="shared" si="7"/>
        <v>907.94</v>
      </c>
      <c r="W27">
        <f t="shared" si="8"/>
        <v>773.36</v>
      </c>
      <c r="X27">
        <f t="shared" si="9"/>
        <v>31.639173725665049</v>
      </c>
    </row>
    <row r="28" spans="1:24" ht="15.75" thickBot="1" x14ac:dyDescent="0.3">
      <c r="A28" s="1">
        <v>39884</v>
      </c>
      <c r="B28" s="2">
        <v>750.74</v>
      </c>
      <c r="C28">
        <f t="shared" si="14"/>
        <v>710.32199999999989</v>
      </c>
      <c r="D28" s="3">
        <f t="shared" si="2"/>
        <v>725.77692324932866</v>
      </c>
      <c r="F28" s="3">
        <f t="shared" si="2"/>
        <v>752.92644875287976</v>
      </c>
      <c r="G28" s="3">
        <f t="shared" si="0"/>
        <v>-27.149525503551104</v>
      </c>
      <c r="I28">
        <f t="shared" si="3"/>
        <v>-29.264908669654467</v>
      </c>
      <c r="J28" s="3">
        <f t="shared" si="1"/>
        <v>2.1153831661033635</v>
      </c>
      <c r="L28">
        <f t="shared" si="4"/>
        <v>29.379999999999995</v>
      </c>
      <c r="M28">
        <f t="shared" si="5"/>
        <v>29.379999999999995</v>
      </c>
      <c r="N28">
        <f t="shared" si="6"/>
        <v>0</v>
      </c>
      <c r="O28">
        <f t="shared" si="10"/>
        <v>10.702985740575546</v>
      </c>
      <c r="P28">
        <f t="shared" si="11"/>
        <v>7.2137399557562727</v>
      </c>
      <c r="Q28">
        <f t="shared" si="12"/>
        <v>1.4836944228957125</v>
      </c>
      <c r="R28">
        <f t="shared" si="13"/>
        <v>59.737398015569454</v>
      </c>
      <c r="T28">
        <v>736.36</v>
      </c>
      <c r="U28">
        <v>773.36</v>
      </c>
      <c r="V28">
        <f t="shared" si="7"/>
        <v>907.94</v>
      </c>
      <c r="W28">
        <f t="shared" si="8"/>
        <v>773.36</v>
      </c>
      <c r="X28">
        <f t="shared" si="9"/>
        <v>10.529053351166558</v>
      </c>
    </row>
    <row r="29" spans="1:24" ht="15.75" thickBot="1" x14ac:dyDescent="0.3">
      <c r="A29" s="1">
        <v>39885</v>
      </c>
      <c r="B29" s="2">
        <v>756.55</v>
      </c>
      <c r="C29">
        <f t="shared" si="14"/>
        <v>724.95600000000013</v>
      </c>
      <c r="D29" s="3">
        <f t="shared" si="2"/>
        <v>730.51124274943186</v>
      </c>
      <c r="F29" s="3">
        <f t="shared" si="2"/>
        <v>753.19485995637012</v>
      </c>
      <c r="G29" s="3">
        <f t="shared" si="0"/>
        <v>-22.683617206938266</v>
      </c>
      <c r="I29">
        <f t="shared" si="3"/>
        <v>-27.948650377111228</v>
      </c>
      <c r="J29" s="3">
        <f t="shared" si="1"/>
        <v>5.2650331701729627</v>
      </c>
      <c r="L29">
        <f t="shared" si="4"/>
        <v>5.8099999999999454</v>
      </c>
      <c r="M29">
        <f t="shared" si="5"/>
        <v>5.8099999999999454</v>
      </c>
      <c r="N29">
        <f t="shared" si="6"/>
        <v>0</v>
      </c>
      <c r="O29">
        <f t="shared" si="10"/>
        <v>10.050587641832132</v>
      </c>
      <c r="P29">
        <f t="shared" si="11"/>
        <v>6.2519079616554363</v>
      </c>
      <c r="Q29">
        <f t="shared" si="12"/>
        <v>1.6076032634317361</v>
      </c>
      <c r="R29">
        <f t="shared" si="13"/>
        <v>61.650607896388728</v>
      </c>
      <c r="T29">
        <v>792.74</v>
      </c>
      <c r="U29">
        <v>792.74</v>
      </c>
      <c r="V29">
        <f t="shared" si="7"/>
        <v>907.94</v>
      </c>
      <c r="W29">
        <f t="shared" si="8"/>
        <v>791.12</v>
      </c>
      <c r="X29">
        <f>100*(B41-W29)/(V29-W29)</f>
        <v>5.7781201848998434</v>
      </c>
    </row>
    <row r="30" spans="1:24" ht="15.75" thickBot="1" x14ac:dyDescent="0.3">
      <c r="A30" s="1">
        <v>39888</v>
      </c>
      <c r="B30" s="2">
        <v>753.89</v>
      </c>
      <c r="C30">
        <f t="shared" si="14"/>
        <v>740.428</v>
      </c>
      <c r="D30" s="3">
        <f t="shared" si="2"/>
        <v>734.10797463413473</v>
      </c>
      <c r="F30" s="3">
        <f t="shared" si="2"/>
        <v>753.24635181145379</v>
      </c>
      <c r="G30" s="3">
        <f t="shared" si="0"/>
        <v>-19.138377177319057</v>
      </c>
      <c r="I30">
        <f t="shared" si="3"/>
        <v>-26.186595737152793</v>
      </c>
      <c r="J30" s="3">
        <f t="shared" si="1"/>
        <v>7.0482185598337352</v>
      </c>
      <c r="L30">
        <f t="shared" si="4"/>
        <v>-2.6599999999999682</v>
      </c>
      <c r="M30">
        <f t="shared" si="5"/>
        <v>0</v>
      </c>
      <c r="N30">
        <f t="shared" si="6"/>
        <v>2.6599999999999682</v>
      </c>
      <c r="O30">
        <f t="shared" si="10"/>
        <v>8.7105092895878489</v>
      </c>
      <c r="P30">
        <f t="shared" si="11"/>
        <v>5.7729869001013743</v>
      </c>
      <c r="Q30">
        <f t="shared" si="12"/>
        <v>1.50883926125571</v>
      </c>
      <c r="R30">
        <f t="shared" si="13"/>
        <v>60.140929893631942</v>
      </c>
      <c r="T30">
        <v>762.55</v>
      </c>
      <c r="U30">
        <v>811.55</v>
      </c>
    </row>
    <row r="31" spans="1:24" ht="15.75" thickBot="1" x14ac:dyDescent="0.3">
      <c r="A31" s="1">
        <v>39889</v>
      </c>
      <c r="B31" s="2">
        <v>778.12</v>
      </c>
      <c r="C31">
        <f t="shared" si="14"/>
        <v>752.13199999999983</v>
      </c>
      <c r="D31" s="3">
        <f t="shared" si="2"/>
        <v>740.87905545965236</v>
      </c>
      <c r="F31" s="3">
        <f t="shared" si="2"/>
        <v>755.08884426986458</v>
      </c>
      <c r="G31" s="3">
        <f t="shared" si="0"/>
        <v>-14.209788810212217</v>
      </c>
      <c r="I31">
        <f t="shared" si="3"/>
        <v>-23.791234351764679</v>
      </c>
      <c r="J31" s="3">
        <f t="shared" si="1"/>
        <v>9.581445541552462</v>
      </c>
      <c r="L31">
        <f t="shared" si="4"/>
        <v>24.230000000000018</v>
      </c>
      <c r="M31">
        <f t="shared" si="5"/>
        <v>24.230000000000018</v>
      </c>
      <c r="N31">
        <f t="shared" si="6"/>
        <v>0</v>
      </c>
      <c r="O31">
        <f t="shared" si="10"/>
        <v>10.779774717642805</v>
      </c>
      <c r="P31">
        <f t="shared" si="11"/>
        <v>5.0032553134211915</v>
      </c>
      <c r="Q31">
        <f t="shared" si="12"/>
        <v>2.1545521949931574</v>
      </c>
      <c r="R31">
        <f t="shared" si="13"/>
        <v>68.299779550733689</v>
      </c>
      <c r="T31">
        <v>753.89</v>
      </c>
      <c r="U31">
        <v>838.89</v>
      </c>
    </row>
    <row r="32" spans="1:24" ht="15.75" thickBot="1" x14ac:dyDescent="0.3">
      <c r="A32" s="1">
        <v>39890</v>
      </c>
      <c r="B32" s="2">
        <v>794.35</v>
      </c>
      <c r="C32">
        <f t="shared" si="14"/>
        <v>766.7299999999999</v>
      </c>
      <c r="D32" s="3">
        <f t="shared" si="2"/>
        <v>749.10535461970585</v>
      </c>
      <c r="F32" s="3">
        <f t="shared" si="2"/>
        <v>757.99707802765249</v>
      </c>
      <c r="G32" s="3">
        <f t="shared" si="0"/>
        <v>-8.8917234079466425</v>
      </c>
      <c r="I32">
        <f t="shared" si="3"/>
        <v>-20.811332163001072</v>
      </c>
      <c r="J32" s="3">
        <f t="shared" si="1"/>
        <v>11.91960875505443</v>
      </c>
      <c r="L32">
        <f t="shared" si="4"/>
        <v>16.230000000000018</v>
      </c>
      <c r="M32">
        <f t="shared" si="5"/>
        <v>16.230000000000018</v>
      </c>
      <c r="N32">
        <f t="shared" si="6"/>
        <v>0</v>
      </c>
      <c r="O32">
        <f t="shared" si="10"/>
        <v>11.506471421957102</v>
      </c>
      <c r="P32">
        <f t="shared" si="11"/>
        <v>4.3361546049650324</v>
      </c>
      <c r="Q32">
        <f t="shared" si="12"/>
        <v>2.653611891232345</v>
      </c>
      <c r="R32">
        <f t="shared" si="13"/>
        <v>72.629824136501128</v>
      </c>
      <c r="T32">
        <v>824.12</v>
      </c>
      <c r="U32">
        <v>791.12</v>
      </c>
    </row>
    <row r="33" spans="1:21" ht="15.75" thickBot="1" x14ac:dyDescent="0.3">
      <c r="A33" s="1">
        <v>39891</v>
      </c>
      <c r="B33" s="2">
        <v>784.04</v>
      </c>
      <c r="C33">
        <f t="shared" si="14"/>
        <v>773.39</v>
      </c>
      <c r="D33" s="3">
        <f t="shared" si="2"/>
        <v>754.47991544744332</v>
      </c>
      <c r="F33" s="3">
        <f t="shared" si="2"/>
        <v>759.92618335893746</v>
      </c>
      <c r="G33" s="3">
        <f t="shared" si="0"/>
        <v>-5.4462679114941466</v>
      </c>
      <c r="I33">
        <f t="shared" si="3"/>
        <v>-17.738319312699691</v>
      </c>
      <c r="J33" s="3">
        <f t="shared" si="1"/>
        <v>12.292051401205544</v>
      </c>
      <c r="L33">
        <f t="shared" si="4"/>
        <v>-10.310000000000059</v>
      </c>
      <c r="M33">
        <f t="shared" si="5"/>
        <v>0</v>
      </c>
      <c r="N33">
        <f t="shared" si="6"/>
        <v>10.310000000000059</v>
      </c>
      <c r="O33">
        <f t="shared" si="10"/>
        <v>9.9722752323628221</v>
      </c>
      <c r="P33">
        <f t="shared" si="11"/>
        <v>5.1326673243030356</v>
      </c>
      <c r="Q33">
        <f t="shared" si="12"/>
        <v>1.94290309546157</v>
      </c>
      <c r="R33">
        <f t="shared" si="13"/>
        <v>66.019948072970493</v>
      </c>
      <c r="T33">
        <v>883.35</v>
      </c>
      <c r="U33">
        <v>893.35</v>
      </c>
    </row>
    <row r="34" spans="1:21" ht="15.75" thickBot="1" x14ac:dyDescent="0.3">
      <c r="A34" s="1">
        <v>39892</v>
      </c>
      <c r="B34" s="2">
        <v>768.54</v>
      </c>
      <c r="C34">
        <f t="shared" si="14"/>
        <v>775.78800000000001</v>
      </c>
      <c r="D34" s="3">
        <f t="shared" si="2"/>
        <v>756.64300537860584</v>
      </c>
      <c r="F34" s="3">
        <f t="shared" si="2"/>
        <v>760.56424385086802</v>
      </c>
      <c r="G34" s="3">
        <f t="shared" si="0"/>
        <v>-3.9212384722621891</v>
      </c>
      <c r="I34">
        <f t="shared" si="3"/>
        <v>-14.97490314461219</v>
      </c>
      <c r="J34" s="3">
        <f t="shared" si="1"/>
        <v>11.053664672350001</v>
      </c>
      <c r="L34">
        <f t="shared" si="4"/>
        <v>-15.5</v>
      </c>
      <c r="M34">
        <f t="shared" si="5"/>
        <v>0</v>
      </c>
      <c r="N34">
        <f t="shared" si="6"/>
        <v>15.5</v>
      </c>
      <c r="O34">
        <f t="shared" si="10"/>
        <v>8.6426385347144468</v>
      </c>
      <c r="P34">
        <f t="shared" si="11"/>
        <v>6.5149783477292971</v>
      </c>
      <c r="Q34">
        <f t="shared" si="12"/>
        <v>1.3265797786920834</v>
      </c>
      <c r="R34">
        <f t="shared" si="13"/>
        <v>57.018452186403735</v>
      </c>
      <c r="T34">
        <v>800.04</v>
      </c>
      <c r="U34">
        <v>867.04</v>
      </c>
    </row>
    <row r="35" spans="1:21" ht="15.75" thickBot="1" x14ac:dyDescent="0.3">
      <c r="A35" s="1">
        <v>39895</v>
      </c>
      <c r="B35" s="2">
        <v>822.92</v>
      </c>
      <c r="C35">
        <f t="shared" si="14"/>
        <v>789.59400000000005</v>
      </c>
      <c r="D35" s="3">
        <f t="shared" si="2"/>
        <v>766.83946608958956</v>
      </c>
      <c r="F35" s="3">
        <f t="shared" si="2"/>
        <v>765.18318875080377</v>
      </c>
      <c r="G35" s="3">
        <f t="shared" si="0"/>
        <v>1.6562773387857987</v>
      </c>
      <c r="I35">
        <f t="shared" si="3"/>
        <v>-11.648667047932593</v>
      </c>
      <c r="J35" s="3">
        <f t="shared" si="1"/>
        <v>13.304944386718391</v>
      </c>
      <c r="L35">
        <f t="shared" si="4"/>
        <v>54.379999999999995</v>
      </c>
      <c r="M35">
        <f t="shared" si="5"/>
        <v>54.379999999999995</v>
      </c>
      <c r="N35">
        <f t="shared" si="6"/>
        <v>0</v>
      </c>
      <c r="O35">
        <f t="shared" si="10"/>
        <v>14.74095339675252</v>
      </c>
      <c r="P35">
        <f t="shared" si="11"/>
        <v>5.6463145680320572</v>
      </c>
      <c r="Q35">
        <f t="shared" si="12"/>
        <v>2.6107212446525576</v>
      </c>
      <c r="R35">
        <f t="shared" si="13"/>
        <v>72.304702239725927</v>
      </c>
      <c r="T35">
        <v>860.54</v>
      </c>
      <c r="U35">
        <v>841.54</v>
      </c>
    </row>
    <row r="36" spans="1:21" ht="15.75" thickBot="1" x14ac:dyDescent="0.3">
      <c r="A36" s="1">
        <v>39896</v>
      </c>
      <c r="B36" s="2">
        <v>806.12</v>
      </c>
      <c r="C36">
        <f t="shared" si="14"/>
        <v>795.19399999999996</v>
      </c>
      <c r="D36" s="3">
        <f t="shared" si="2"/>
        <v>772.8826251527297</v>
      </c>
      <c r="F36" s="3">
        <f t="shared" si="2"/>
        <v>768.21554513963315</v>
      </c>
      <c r="G36" s="3">
        <f t="shared" si="0"/>
        <v>4.6670800130965517</v>
      </c>
      <c r="I36">
        <f t="shared" si="3"/>
        <v>-8.3855176357267638</v>
      </c>
      <c r="J36" s="3">
        <f t="shared" si="1"/>
        <v>13.052597648823316</v>
      </c>
      <c r="L36">
        <f t="shared" si="4"/>
        <v>-16.799999999999955</v>
      </c>
      <c r="M36">
        <f t="shared" si="5"/>
        <v>0</v>
      </c>
      <c r="N36">
        <f t="shared" si="6"/>
        <v>16.799999999999955</v>
      </c>
      <c r="O36">
        <f t="shared" si="10"/>
        <v>12.775492943852184</v>
      </c>
      <c r="P36">
        <f t="shared" si="11"/>
        <v>7.1334726256277774</v>
      </c>
      <c r="Q36">
        <f t="shared" si="12"/>
        <v>1.7909219834887757</v>
      </c>
      <c r="R36">
        <f t="shared" si="13"/>
        <v>64.169546625952051</v>
      </c>
      <c r="T36">
        <v>896.92</v>
      </c>
      <c r="U36">
        <v>870.92</v>
      </c>
    </row>
    <row r="37" spans="1:21" ht="15.75" thickBot="1" x14ac:dyDescent="0.3">
      <c r="A37" s="1">
        <v>39897</v>
      </c>
      <c r="B37" s="2">
        <v>813.88</v>
      </c>
      <c r="C37">
        <f t="shared" si="14"/>
        <v>799.1</v>
      </c>
      <c r="D37" s="3">
        <f t="shared" si="2"/>
        <v>779.18991359077131</v>
      </c>
      <c r="F37" s="3">
        <f t="shared" si="2"/>
        <v>771.59809735151214</v>
      </c>
      <c r="G37" s="3">
        <f t="shared" si="0"/>
        <v>7.5918162392591739</v>
      </c>
      <c r="I37">
        <f t="shared" si="3"/>
        <v>-5.1900508607295768</v>
      </c>
      <c r="J37" s="3">
        <f t="shared" si="1"/>
        <v>12.781867099988752</v>
      </c>
      <c r="L37">
        <f t="shared" si="4"/>
        <v>7.7599999999999909</v>
      </c>
      <c r="M37">
        <f t="shared" si="5"/>
        <v>7.7599999999999909</v>
      </c>
      <c r="N37">
        <f t="shared" si="6"/>
        <v>0</v>
      </c>
      <c r="O37">
        <f t="shared" si="10"/>
        <v>12.10676055133856</v>
      </c>
      <c r="P37">
        <f t="shared" si="11"/>
        <v>6.1823429422107408</v>
      </c>
      <c r="Q37">
        <f t="shared" si="12"/>
        <v>1.958280325841858</v>
      </c>
      <c r="R37">
        <f t="shared" si="13"/>
        <v>66.196577408010739</v>
      </c>
      <c r="T37">
        <v>865.12</v>
      </c>
      <c r="U37">
        <v>864.12</v>
      </c>
    </row>
    <row r="38" spans="1:21" ht="15.75" thickBot="1" x14ac:dyDescent="0.3">
      <c r="A38" s="1">
        <v>39898</v>
      </c>
      <c r="B38" s="2">
        <v>832.86</v>
      </c>
      <c r="C38">
        <f t="shared" si="14"/>
        <v>808.86400000000003</v>
      </c>
      <c r="D38" s="3">
        <f t="shared" si="2"/>
        <v>787.44684996142189</v>
      </c>
      <c r="F38" s="3">
        <f t="shared" si="2"/>
        <v>776.13601606621501</v>
      </c>
      <c r="G38" s="3">
        <f t="shared" si="0"/>
        <v>11.310833895206883</v>
      </c>
      <c r="I38">
        <f t="shared" si="3"/>
        <v>-1.8898739095422847</v>
      </c>
      <c r="J38" s="3">
        <f t="shared" si="1"/>
        <v>13.200707804749168</v>
      </c>
      <c r="L38">
        <f t="shared" si="4"/>
        <v>18.980000000000018</v>
      </c>
      <c r="M38">
        <f t="shared" si="5"/>
        <v>18.980000000000018</v>
      </c>
      <c r="N38">
        <f t="shared" si="6"/>
        <v>0</v>
      </c>
      <c r="O38">
        <f t="shared" si="10"/>
        <v>13.023192477826754</v>
      </c>
      <c r="P38">
        <f t="shared" si="11"/>
        <v>5.3580305499159753</v>
      </c>
      <c r="Q38">
        <f t="shared" si="12"/>
        <v>2.4305931734620261</v>
      </c>
      <c r="R38">
        <f t="shared" si="13"/>
        <v>70.85052206902057</v>
      </c>
      <c r="T38">
        <v>821.88</v>
      </c>
      <c r="U38">
        <v>828.88</v>
      </c>
    </row>
    <row r="39" spans="1:21" ht="15.75" thickBot="1" x14ac:dyDescent="0.3">
      <c r="A39" s="1">
        <v>39899</v>
      </c>
      <c r="B39" s="2">
        <v>815.94</v>
      </c>
      <c r="C39">
        <f t="shared" si="14"/>
        <v>818.34400000000005</v>
      </c>
      <c r="D39" s="3">
        <f t="shared" si="2"/>
        <v>791.83041150581857</v>
      </c>
      <c r="F39" s="3">
        <f t="shared" si="2"/>
        <v>779.08445932056952</v>
      </c>
      <c r="G39" s="3">
        <f t="shared" si="0"/>
        <v>12.745952185249052</v>
      </c>
      <c r="I39">
        <f t="shared" si="3"/>
        <v>1.037291309415983</v>
      </c>
      <c r="J39" s="3">
        <f t="shared" si="1"/>
        <v>11.70866087583307</v>
      </c>
      <c r="L39">
        <f t="shared" si="4"/>
        <v>-16.919999999999959</v>
      </c>
      <c r="M39">
        <f t="shared" si="5"/>
        <v>0</v>
      </c>
      <c r="N39">
        <f t="shared" si="6"/>
        <v>16.919999999999959</v>
      </c>
      <c r="O39">
        <f t="shared" si="10"/>
        <v>11.28676681411652</v>
      </c>
      <c r="P39">
        <f t="shared" si="11"/>
        <v>6.8996264765938395</v>
      </c>
      <c r="Q39">
        <f t="shared" si="12"/>
        <v>1.6358518613153235</v>
      </c>
      <c r="R39">
        <f t="shared" si="13"/>
        <v>62.061600855634303</v>
      </c>
      <c r="T39">
        <v>873.86</v>
      </c>
      <c r="U39">
        <v>860.86</v>
      </c>
    </row>
    <row r="40" spans="1:21" ht="15.75" thickBot="1" x14ac:dyDescent="0.3">
      <c r="A40" s="1">
        <v>39902</v>
      </c>
      <c r="B40" s="2">
        <v>787.53</v>
      </c>
      <c r="C40">
        <f t="shared" si="14"/>
        <v>811.26599999999996</v>
      </c>
      <c r="D40" s="3">
        <f t="shared" si="2"/>
        <v>791.16880973569266</v>
      </c>
      <c r="F40" s="3">
        <f t="shared" si="2"/>
        <v>779.71005492645327</v>
      </c>
      <c r="G40" s="3">
        <f t="shared" si="0"/>
        <v>11.458754809239394</v>
      </c>
      <c r="I40">
        <f t="shared" si="3"/>
        <v>3.1215840093806655</v>
      </c>
      <c r="J40" s="3">
        <f t="shared" si="1"/>
        <v>8.337170799858729</v>
      </c>
      <c r="L40">
        <f t="shared" si="4"/>
        <v>-28.410000000000082</v>
      </c>
      <c r="M40">
        <f t="shared" si="5"/>
        <v>0</v>
      </c>
      <c r="N40">
        <f t="shared" si="6"/>
        <v>28.410000000000082</v>
      </c>
      <c r="O40">
        <f t="shared" si="10"/>
        <v>9.7818645722343174</v>
      </c>
      <c r="P40">
        <f t="shared" si="11"/>
        <v>9.7676762797146708</v>
      </c>
      <c r="Q40">
        <f t="shared" si="12"/>
        <v>1.0014525760389001</v>
      </c>
      <c r="R40">
        <f t="shared" si="13"/>
        <v>50.036288045399878</v>
      </c>
      <c r="T40">
        <v>907.94</v>
      </c>
      <c r="U40">
        <v>906.94</v>
      </c>
    </row>
    <row r="41" spans="1:21" ht="15.75" thickBot="1" x14ac:dyDescent="0.3">
      <c r="A41" s="1">
        <v>39903</v>
      </c>
      <c r="B41" s="2">
        <v>797.87</v>
      </c>
      <c r="C41">
        <f t="shared" si="14"/>
        <v>809.61599999999999</v>
      </c>
      <c r="D41" s="3">
        <f t="shared" si="2"/>
        <v>792.19976208404762</v>
      </c>
      <c r="F41" s="3">
        <f t="shared" si="2"/>
        <v>781.05523604301231</v>
      </c>
      <c r="G41" s="3">
        <f t="shared" si="0"/>
        <v>11.144526041035306</v>
      </c>
      <c r="I41">
        <f t="shared" si="3"/>
        <v>4.7261724157115932</v>
      </c>
      <c r="J41" s="3">
        <f t="shared" si="1"/>
        <v>6.4183536253237126</v>
      </c>
      <c r="L41">
        <f t="shared" si="4"/>
        <v>10.340000000000032</v>
      </c>
      <c r="M41">
        <f t="shared" si="5"/>
        <v>10.340000000000032</v>
      </c>
      <c r="N41">
        <f t="shared" si="6"/>
        <v>0</v>
      </c>
      <c r="O41">
        <f t="shared" si="10"/>
        <v>9.8562826292697459</v>
      </c>
      <c r="P41">
        <f t="shared" si="11"/>
        <v>8.4653194424193821</v>
      </c>
      <c r="Q41">
        <f t="shared" si="12"/>
        <v>1.1643131362391717</v>
      </c>
      <c r="R41">
        <f t="shared" si="13"/>
        <v>53.795964952758439</v>
      </c>
      <c r="T41">
        <v>841.53</v>
      </c>
      <c r="U41">
        <v>840.53</v>
      </c>
    </row>
    <row r="42" spans="1:21" x14ac:dyDescent="0.25">
      <c r="T42">
        <v>887.87</v>
      </c>
      <c r="U42">
        <v>806.87</v>
      </c>
    </row>
  </sheetData>
  <sortState ref="A1:F41">
    <sortCondition ref="A1:A4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Letian</dc:creator>
  <cp:lastModifiedBy>Letian</cp:lastModifiedBy>
  <dcterms:created xsi:type="dcterms:W3CDTF">2014-03-10T22:56:16Z</dcterms:created>
  <dcterms:modified xsi:type="dcterms:W3CDTF">2014-03-11T02:20:12Z</dcterms:modified>
</cp:coreProperties>
</file>