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n Arbor\498\final project\"/>
    </mc:Choice>
  </mc:AlternateContent>
  <xr:revisionPtr revIDLastSave="0" documentId="13_ncr:1_{39B1A66B-FF7A-41B0-84F0-B44141914ADC}" xr6:coauthVersionLast="47" xr6:coauthVersionMax="47" xr10:uidLastSave="{00000000-0000-0000-0000-000000000000}"/>
  <bookViews>
    <workbookView xWindow="4960" yWindow="0" windowWidth="19870" windowHeight="15370" xr2:uid="{ED55F146-31D5-4B1B-8F08-DDF1B1F99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17" i="1"/>
  <c r="I20" i="1"/>
  <c r="H20" i="1"/>
  <c r="I19" i="1"/>
  <c r="H19" i="1"/>
  <c r="H18" i="1"/>
  <c r="I18" i="1"/>
  <c r="I17" i="1"/>
  <c r="H17" i="1"/>
  <c r="J11" i="1"/>
  <c r="J12" i="1"/>
  <c r="J13" i="1"/>
  <c r="J10" i="1"/>
  <c r="I11" i="1"/>
  <c r="K11" i="1" s="1"/>
  <c r="I12" i="1"/>
  <c r="K12" i="1" s="1"/>
  <c r="I13" i="1"/>
  <c r="K13" i="1" s="1"/>
  <c r="I10" i="1"/>
  <c r="K10" i="1" s="1"/>
  <c r="J3" i="1"/>
  <c r="K3" i="1" s="1"/>
  <c r="J4" i="1"/>
  <c r="K4" i="1" s="1"/>
  <c r="J5" i="1"/>
  <c r="K5" i="1" s="1"/>
  <c r="J2" i="1"/>
  <c r="K2" i="1" s="1"/>
  <c r="I3" i="1"/>
  <c r="I4" i="1"/>
  <c r="I5" i="1"/>
  <c r="I2" i="1"/>
</calcChain>
</file>

<file path=xl/sharedStrings.xml><?xml version="1.0" encoding="utf-8"?>
<sst xmlns="http://schemas.openxmlformats.org/spreadsheetml/2006/main" count="43" uniqueCount="28">
  <si>
    <t>D</t>
    <phoneticPr fontId="2" type="noConversion"/>
  </si>
  <si>
    <t>boost</t>
    <phoneticPr fontId="2" type="noConversion"/>
  </si>
  <si>
    <t>tr/ns</t>
    <phoneticPr fontId="2" type="noConversion"/>
  </si>
  <si>
    <t>tf/ns</t>
    <phoneticPr fontId="2" type="noConversion"/>
  </si>
  <si>
    <t>Ron/Ω</t>
    <phoneticPr fontId="2" type="noConversion"/>
  </si>
  <si>
    <t>f/KHZ</t>
    <phoneticPr fontId="2" type="noConversion"/>
  </si>
  <si>
    <t>V/V</t>
    <phoneticPr fontId="2" type="noConversion"/>
  </si>
  <si>
    <t>I/A</t>
    <phoneticPr fontId="2" type="noConversion"/>
  </si>
  <si>
    <t>Psw/J</t>
    <phoneticPr fontId="2" type="noConversion"/>
  </si>
  <si>
    <t>Pcon/J</t>
    <phoneticPr fontId="2" type="noConversion"/>
  </si>
  <si>
    <t>Ploss/J</t>
    <phoneticPr fontId="2" type="noConversion"/>
  </si>
  <si>
    <t>IRFR120N</t>
  </si>
  <si>
    <t>IRF530N</t>
  </si>
  <si>
    <t>IRFZ24N</t>
  </si>
  <si>
    <t>buck</t>
    <phoneticPr fontId="2" type="noConversion"/>
  </si>
  <si>
    <t>diode</t>
    <phoneticPr fontId="2" type="noConversion"/>
  </si>
  <si>
    <t>STPS20M60</t>
  </si>
  <si>
    <t>Vf/V</t>
    <phoneticPr fontId="2" type="noConversion"/>
  </si>
  <si>
    <t>1-D</t>
    <phoneticPr fontId="2" type="noConversion"/>
  </si>
  <si>
    <t>I_boost/A</t>
    <phoneticPr fontId="2" type="noConversion"/>
  </si>
  <si>
    <t>Ibuck/A</t>
    <phoneticPr fontId="2" type="noConversion"/>
  </si>
  <si>
    <t>P_boost</t>
    <phoneticPr fontId="2" type="noConversion"/>
  </si>
  <si>
    <t>P_buck</t>
    <phoneticPr fontId="2" type="noConversion"/>
  </si>
  <si>
    <t>P_total</t>
    <phoneticPr fontId="2" type="noConversion"/>
  </si>
  <si>
    <t>STPS1045</t>
  </si>
  <si>
    <t>STPS10L60</t>
  </si>
  <si>
    <t>RBQ30TB45BNZ</t>
    <phoneticPr fontId="2" type="noConversion"/>
  </si>
  <si>
    <t>PHP18NQ11T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</si>
</sst>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E88F-38A9-4D82-8437-0801499B1FA1}">
  <dimension ref="A1:K20"/>
  <sheetViews>
    <sheetView tabSelected="1" zoomScale="85" zoomScaleNormal="85" workbookViewId="0">
      <selection activeCell="A16" sqref="A16:J20"/>
    </sheetView>
  </sheetViews>
  <sheetFormatPr defaultRowHeight="14" x14ac:dyDescent="0.3"/>
  <cols>
    <col min="1" max="1" width="17.08203125" customWidth="1"/>
    <col min="9" max="11" width="8.6640625" style="1"/>
  </cols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27</v>
      </c>
      <c r="B2">
        <v>36</v>
      </c>
      <c r="C2">
        <v>12</v>
      </c>
      <c r="D2">
        <v>0.06</v>
      </c>
      <c r="E2">
        <v>250</v>
      </c>
      <c r="F2">
        <v>24</v>
      </c>
      <c r="G2">
        <v>3.28</v>
      </c>
      <c r="H2">
        <v>0.75</v>
      </c>
      <c r="I2" s="1">
        <f>0.5*F2*G2*E2*1000*(B2+C2)*0.000000001</f>
        <v>0.47232000000000002</v>
      </c>
      <c r="J2" s="1">
        <f>G2*G2*D2*H2</f>
        <v>0.48412799999999989</v>
      </c>
      <c r="K2" s="1">
        <f>I2+J2</f>
        <v>0.95644799999999996</v>
      </c>
    </row>
    <row r="3" spans="1:11" x14ac:dyDescent="0.3">
      <c r="A3" t="s">
        <v>12</v>
      </c>
      <c r="B3">
        <v>22</v>
      </c>
      <c r="C3">
        <v>25</v>
      </c>
      <c r="D3">
        <v>0.09</v>
      </c>
      <c r="E3">
        <v>250</v>
      </c>
      <c r="F3">
        <v>24</v>
      </c>
      <c r="G3">
        <v>3.28</v>
      </c>
      <c r="H3">
        <v>0.75</v>
      </c>
      <c r="I3" s="1">
        <f t="shared" ref="I3:I5" si="0">0.5*F3*G3*E3*1000*(B3+C3)*0.000000001</f>
        <v>0.46248</v>
      </c>
      <c r="J3" s="1">
        <f t="shared" ref="J3:J5" si="1">G3*G3*D3*H3</f>
        <v>0.72619199999999984</v>
      </c>
      <c r="K3" s="1">
        <f t="shared" ref="K3:K5" si="2">I3+J3</f>
        <v>1.188672</v>
      </c>
    </row>
    <row r="4" spans="1:11" x14ac:dyDescent="0.3">
      <c r="A4" t="s">
        <v>13</v>
      </c>
      <c r="B4">
        <v>34</v>
      </c>
      <c r="C4">
        <v>27</v>
      </c>
      <c r="D4">
        <v>7.0000000000000007E-2</v>
      </c>
      <c r="E4">
        <v>250</v>
      </c>
      <c r="F4">
        <v>24</v>
      </c>
      <c r="G4">
        <v>3.28</v>
      </c>
      <c r="H4">
        <v>0.75</v>
      </c>
      <c r="I4" s="1">
        <f t="shared" si="0"/>
        <v>0.60024</v>
      </c>
      <c r="J4" s="1">
        <f t="shared" si="1"/>
        <v>0.56481599999999998</v>
      </c>
      <c r="K4" s="1">
        <f t="shared" si="2"/>
        <v>1.1650559999999999</v>
      </c>
    </row>
    <row r="5" spans="1:11" x14ac:dyDescent="0.3">
      <c r="A5" t="s">
        <v>11</v>
      </c>
      <c r="B5">
        <v>23</v>
      </c>
      <c r="C5">
        <v>23</v>
      </c>
      <c r="D5">
        <v>0.2</v>
      </c>
      <c r="E5">
        <v>250</v>
      </c>
      <c r="F5">
        <v>24</v>
      </c>
      <c r="G5">
        <v>3.28</v>
      </c>
      <c r="H5">
        <v>0.75</v>
      </c>
      <c r="I5" s="1">
        <f t="shared" si="0"/>
        <v>0.45264000000000004</v>
      </c>
      <c r="J5" s="1">
        <f t="shared" si="1"/>
        <v>1.6137599999999999</v>
      </c>
      <c r="K5" s="1">
        <f t="shared" si="2"/>
        <v>2.0663999999999998</v>
      </c>
    </row>
    <row r="9" spans="1:11" x14ac:dyDescent="0.3">
      <c r="A9" t="s">
        <v>14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0</v>
      </c>
      <c r="I9" s="1" t="s">
        <v>8</v>
      </c>
      <c r="J9" s="1" t="s">
        <v>9</v>
      </c>
      <c r="K9" s="1" t="s">
        <v>10</v>
      </c>
    </row>
    <row r="10" spans="1:11" x14ac:dyDescent="0.3">
      <c r="A10" s="2" t="s">
        <v>27</v>
      </c>
      <c r="B10">
        <v>36</v>
      </c>
      <c r="C10">
        <v>12</v>
      </c>
      <c r="D10">
        <v>0.06</v>
      </c>
      <c r="E10">
        <v>250</v>
      </c>
      <c r="F10">
        <v>24</v>
      </c>
      <c r="G10">
        <v>1</v>
      </c>
      <c r="H10">
        <v>0.82</v>
      </c>
      <c r="I10" s="1">
        <f>0.5*F10*G10*E10*1000*(B10+C10)*0.000000001</f>
        <v>0.14400000000000002</v>
      </c>
      <c r="J10" s="1">
        <f>G10*G10*H10*D10</f>
        <v>4.9199999999999994E-2</v>
      </c>
      <c r="K10" s="1">
        <f>I10+J10</f>
        <v>0.19320000000000001</v>
      </c>
    </row>
    <row r="11" spans="1:11" x14ac:dyDescent="0.3">
      <c r="A11" t="s">
        <v>12</v>
      </c>
      <c r="B11">
        <v>22</v>
      </c>
      <c r="C11">
        <v>25</v>
      </c>
      <c r="D11">
        <v>0.09</v>
      </c>
      <c r="E11">
        <v>250</v>
      </c>
      <c r="F11">
        <v>24</v>
      </c>
      <c r="G11">
        <v>1</v>
      </c>
      <c r="H11">
        <v>0.82</v>
      </c>
      <c r="I11" s="1">
        <f t="shared" ref="I11:I13" si="3">0.5*F11*G11*E11*1000*(B11+C11)*0.000000001</f>
        <v>0.14100000000000001</v>
      </c>
      <c r="J11" s="1">
        <f t="shared" ref="J11:J13" si="4">G11*G11*H11*D11</f>
        <v>7.3799999999999991E-2</v>
      </c>
      <c r="K11" s="1">
        <f t="shared" ref="K11:K13" si="5">I11+J11</f>
        <v>0.21479999999999999</v>
      </c>
    </row>
    <row r="12" spans="1:11" x14ac:dyDescent="0.3">
      <c r="A12" t="s">
        <v>13</v>
      </c>
      <c r="B12">
        <v>34</v>
      </c>
      <c r="C12">
        <v>27</v>
      </c>
      <c r="D12">
        <v>7.0000000000000007E-2</v>
      </c>
      <c r="E12">
        <v>250</v>
      </c>
      <c r="F12">
        <v>24</v>
      </c>
      <c r="G12">
        <v>1</v>
      </c>
      <c r="H12">
        <v>0.82</v>
      </c>
      <c r="I12" s="1">
        <f t="shared" si="3"/>
        <v>0.18300000000000002</v>
      </c>
      <c r="J12" s="1">
        <f t="shared" si="4"/>
        <v>5.74E-2</v>
      </c>
      <c r="K12" s="1">
        <f t="shared" si="5"/>
        <v>0.24040000000000003</v>
      </c>
    </row>
    <row r="13" spans="1:11" x14ac:dyDescent="0.3">
      <c r="A13" t="s">
        <v>11</v>
      </c>
      <c r="B13">
        <v>23</v>
      </c>
      <c r="C13">
        <v>23</v>
      </c>
      <c r="D13">
        <v>0.2</v>
      </c>
      <c r="E13">
        <v>250</v>
      </c>
      <c r="F13">
        <v>24</v>
      </c>
      <c r="G13">
        <v>1</v>
      </c>
      <c r="H13">
        <v>0.82</v>
      </c>
      <c r="I13" s="1">
        <f t="shared" si="3"/>
        <v>0.13800000000000001</v>
      </c>
      <c r="J13" s="1">
        <f t="shared" si="4"/>
        <v>0.16400000000000001</v>
      </c>
      <c r="K13" s="1">
        <f t="shared" si="5"/>
        <v>0.30200000000000005</v>
      </c>
    </row>
    <row r="16" spans="1:11" x14ac:dyDescent="0.3">
      <c r="A16" t="s">
        <v>15</v>
      </c>
      <c r="B16" t="s">
        <v>17</v>
      </c>
      <c r="C16" t="s">
        <v>19</v>
      </c>
      <c r="D16" t="s">
        <v>18</v>
      </c>
      <c r="E16" t="s">
        <v>20</v>
      </c>
      <c r="F16" t="s">
        <v>18</v>
      </c>
      <c r="H16" s="1" t="s">
        <v>21</v>
      </c>
      <c r="I16" s="1" t="s">
        <v>22</v>
      </c>
      <c r="J16" s="1" t="s">
        <v>23</v>
      </c>
    </row>
    <row r="17" spans="1:10" x14ac:dyDescent="0.3">
      <c r="A17" s="3" t="s">
        <v>16</v>
      </c>
      <c r="B17">
        <v>0.37</v>
      </c>
      <c r="C17">
        <v>3.28</v>
      </c>
      <c r="D17">
        <v>0.25</v>
      </c>
      <c r="E17">
        <v>1</v>
      </c>
      <c r="F17">
        <v>0.18</v>
      </c>
      <c r="H17" s="1">
        <f>(0.385*C17+0.0073*C17*C17)*D17</f>
        <v>0.33533407999999998</v>
      </c>
      <c r="I17" s="1">
        <f>(0.385*E17+0.0073*E17*E17)*F17</f>
        <v>7.0613999999999996E-2</v>
      </c>
      <c r="J17" s="1">
        <f>H17+I17</f>
        <v>0.40594807999999999</v>
      </c>
    </row>
    <row r="18" spans="1:10" x14ac:dyDescent="0.3">
      <c r="A18" t="s">
        <v>24</v>
      </c>
      <c r="B18">
        <v>0.56999999999999995</v>
      </c>
      <c r="C18">
        <v>3.28</v>
      </c>
      <c r="D18">
        <v>0.25</v>
      </c>
      <c r="E18">
        <v>1</v>
      </c>
      <c r="F18">
        <v>0.18</v>
      </c>
      <c r="H18" s="1">
        <f>(0.42*C18+0.015*C18*C18)*D18</f>
        <v>0.38474399999999997</v>
      </c>
      <c r="I18" s="1">
        <f>(0.42*E18+0.015*E18*E18)*F18</f>
        <v>7.8299999999999995E-2</v>
      </c>
      <c r="J18" s="1">
        <f t="shared" ref="J18:J20" si="6">H18+I18</f>
        <v>0.46304399999999996</v>
      </c>
    </row>
    <row r="19" spans="1:10" x14ac:dyDescent="0.3">
      <c r="A19" t="s">
        <v>25</v>
      </c>
      <c r="B19">
        <v>0.48</v>
      </c>
      <c r="C19">
        <v>3.28</v>
      </c>
      <c r="D19">
        <v>0.25</v>
      </c>
      <c r="E19">
        <v>1</v>
      </c>
      <c r="F19">
        <v>0.18</v>
      </c>
      <c r="H19" s="1">
        <f>(0.42*C19+0.014*C19*C19)*D19</f>
        <v>0.38205439999999996</v>
      </c>
      <c r="I19" s="1">
        <f>(0.42*E19+0.014*E19*E19)*F19</f>
        <v>7.8119999999999995E-2</v>
      </c>
      <c r="J19" s="1">
        <f t="shared" si="6"/>
        <v>0.46017439999999998</v>
      </c>
    </row>
    <row r="20" spans="1:10" x14ac:dyDescent="0.3">
      <c r="A20" t="s">
        <v>26</v>
      </c>
      <c r="B20">
        <v>0.53</v>
      </c>
      <c r="C20">
        <v>3.28</v>
      </c>
      <c r="D20">
        <v>0.25</v>
      </c>
      <c r="E20">
        <v>1</v>
      </c>
      <c r="F20">
        <v>0.18</v>
      </c>
      <c r="H20" s="1">
        <f>(B20*C20)*D20</f>
        <v>0.43459999999999999</v>
      </c>
      <c r="I20" s="1">
        <f>F20*(B20*E20)</f>
        <v>9.5399999999999999E-2</v>
      </c>
      <c r="J20" s="1">
        <f t="shared" si="6"/>
        <v>0.53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 Zhou</dc:creator>
  <cp:lastModifiedBy>Yuhao Zhou</cp:lastModifiedBy>
  <dcterms:created xsi:type="dcterms:W3CDTF">2023-11-03T05:31:50Z</dcterms:created>
  <dcterms:modified xsi:type="dcterms:W3CDTF">2023-11-03T07:04:03Z</dcterms:modified>
</cp:coreProperties>
</file>