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atha\Desktop\UMich\Class Files\9 2024 Winter\EECS 430\Project\eecs430-phased-array\"/>
    </mc:Choice>
  </mc:AlternateContent>
  <xr:revisionPtr revIDLastSave="0" documentId="13_ncr:1_{BB1BE020-1600-43BC-9CEA-E439579D63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 BOM" sheetId="1" r:id="rId1"/>
    <sheet name="Condensed B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I3" i="1"/>
  <c r="I4" i="1"/>
  <c r="I5" i="1"/>
  <c r="I6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I32" i="1" l="1"/>
  <c r="B10" i="3"/>
  <c r="I30" i="1"/>
</calcChain>
</file>

<file path=xl/sharedStrings.xml><?xml version="1.0" encoding="utf-8"?>
<sst xmlns="http://schemas.openxmlformats.org/spreadsheetml/2006/main" count="187" uniqueCount="143">
  <si>
    <t>Quantity</t>
  </si>
  <si>
    <t>PMA3-63GLN+</t>
  </si>
  <si>
    <t>C1, C3, C19</t>
  </si>
  <si>
    <t>Samsung</t>
  </si>
  <si>
    <t>C2, C4, C20</t>
  </si>
  <si>
    <t>CL31A106KBHNNNE</t>
  </si>
  <si>
    <t>10 µF ±10% 50V Ceramic Capacitor X5R 1206 (3216 Metric)</t>
  </si>
  <si>
    <t>C5</t>
  </si>
  <si>
    <t>GRM1555C1H101JA01</t>
  </si>
  <si>
    <t>100 pF ±5% 50V Ceramic Capacitor C0G, NP0 0402 (1005 Metric)</t>
  </si>
  <si>
    <t>Murata</t>
  </si>
  <si>
    <t>GRM1555C1H220JA01</t>
  </si>
  <si>
    <t>22 pF ±5% 50V Ceramic Capacitor C0G, NP0 0402 (1005 Metric)</t>
  </si>
  <si>
    <t>C7, C8, C15, C16</t>
  </si>
  <si>
    <t>TAJA225K016TNJ</t>
  </si>
  <si>
    <t>2.2 µF Molded Tantalum Capacitors 16 V 1206 (3216 Metric) 6.5Ohm @ 100kHz</t>
  </si>
  <si>
    <t>C9</t>
  </si>
  <si>
    <t>Kyocera AVX</t>
  </si>
  <si>
    <t>GRM188R72E331KW07D</t>
  </si>
  <si>
    <t>330 pF ±10% 250V Ceramic Capacitor X7R 0603 (1608 Metric)</t>
  </si>
  <si>
    <t>C10, C11, C12</t>
  </si>
  <si>
    <t>LED GREEN CLEAR CHIP SMD</t>
  </si>
  <si>
    <t>SMA Connector Jack, Female Socket 50 Ohms Board Edge, End Launch Solder</t>
  </si>
  <si>
    <t>J1, J2</t>
  </si>
  <si>
    <t>J3</t>
  </si>
  <si>
    <t>Adafruit_1993</t>
  </si>
  <si>
    <t>2x20 pin Male IDC Box Header - Raspberry Pi A+/B+/Pi 2/Pi 3/Pi 4</t>
  </si>
  <si>
    <t>J4</t>
  </si>
  <si>
    <t>J5, J6</t>
  </si>
  <si>
    <t>LQG15HS10NJ02D</t>
  </si>
  <si>
    <t>Multilayer type RF Inductor 10nH ±5% 0.26Ω 500mA 0402</t>
  </si>
  <si>
    <t>L1</t>
  </si>
  <si>
    <t>R1, R5</t>
  </si>
  <si>
    <t>R2, R3</t>
  </si>
  <si>
    <t>R4, R6</t>
  </si>
  <si>
    <t>CL-SB-12C-01</t>
  </si>
  <si>
    <t>Slide Switch SPDT Through Hole</t>
  </si>
  <si>
    <t>SW1, SW2</t>
  </si>
  <si>
    <t>Nidec Copal</t>
  </si>
  <si>
    <t>Red PC Test Point, Miniature Phosphor Bronze Silver Plating Through Hole Mounting Type</t>
  </si>
  <si>
    <t>Keystone Electronics</t>
  </si>
  <si>
    <t>RF Amplifier IC LTE, Radar, SATCOM, UMTS, WiFi, WiMAX, WLAN 1.8GHz ~ 6GHz 12-MCLP (3x3)</t>
  </si>
  <si>
    <t>U1</t>
  </si>
  <si>
    <t>HMC407MS8GETR</t>
  </si>
  <si>
    <t>RF Amplifier IC General Purpose 5GHz ~ 7GHz 8-MSOP-EP</t>
  </si>
  <si>
    <t>U2</t>
  </si>
  <si>
    <t>Analog Devices</t>
  </si>
  <si>
    <t>MAPS-010145-TR0500</t>
  </si>
  <si>
    <t>Phase Detectors / Shifters 3.5-6.0GHz 4-Bit Step 22.5 deg.</t>
  </si>
  <si>
    <t>U3.1, U3.2, U5.1, U5.2</t>
  </si>
  <si>
    <t>PE42423B-Z</t>
  </si>
  <si>
    <t>RF Switch IC 802.11a/b/g/n/ac SPDT 6 GHz 50Ohm 16-QFN (3x3)</t>
  </si>
  <si>
    <t>U4</t>
  </si>
  <si>
    <t>pSemi</t>
  </si>
  <si>
    <t>Designator</t>
  </si>
  <si>
    <t>Description</t>
  </si>
  <si>
    <t>Manufacturer</t>
  </si>
  <si>
    <t>Link</t>
  </si>
  <si>
    <t>https://www.digikey.com/en/products/detail/keystone-electronics/5000/255326</t>
  </si>
  <si>
    <t>https://www.digikey.com/en/products/detail/mini-circuits/pma3-63gln/13927358</t>
  </si>
  <si>
    <t>https://www.digikey.com/en/products/detail/analog-devices-inc/hmc407ms8getr/3452254</t>
  </si>
  <si>
    <t>Mouser</t>
  </si>
  <si>
    <t>Adafruit</t>
  </si>
  <si>
    <t>Digikey</t>
  </si>
  <si>
    <t>https://www.digikey.com/en/products/detail/molex/0732511153/11305709?s=N4IgTCBcDaIOwGYwFYCM7kJAXQL5A</t>
  </si>
  <si>
    <t>https://www.digikey.com/en/products/detail/murata-electronics/grm188r72e331kw07d/789370</t>
  </si>
  <si>
    <t>https://www.digikey.com/en/products/detail/kyocera-avx/taja225k016tnj/11201938</t>
  </si>
  <si>
    <t>https://www.digikey.com/en/products/detail/murata-electronics/grm1555c1h220ja01d/3175187</t>
  </si>
  <si>
    <t>https://www.digikey.com/en/products/detail/murata-electronics/grm1555c1h101ja01d/3693829</t>
  </si>
  <si>
    <t>APG1005CGC-T</t>
  </si>
  <si>
    <t>Kingbright</t>
  </si>
  <si>
    <t>R7, R8, R9</t>
  </si>
  <si>
    <t>R10</t>
  </si>
  <si>
    <t>PN</t>
  </si>
  <si>
    <t>Supplier/Source</t>
  </si>
  <si>
    <t>Unit Cost</t>
  </si>
  <si>
    <t>Line Cost</t>
  </si>
  <si>
    <t xml:space="preserve"> C13.1, C13.2, C14.1, C14.2, C17.1, C17.2, C18.1, C18.2</t>
  </si>
  <si>
    <t>100nF X7R 0402 ceramic bypass cap</t>
  </si>
  <si>
    <t>0732511153</t>
  </si>
  <si>
    <t>Molex</t>
  </si>
  <si>
    <t>https://www.digikey.com/en/products/detail/kingbright/apg1005cgc-t/4764964</t>
  </si>
  <si>
    <t>https://www.digikey.com/en/products/detail/samsung-electro-mechanics/cl31a106kbhnnne/3888534</t>
  </si>
  <si>
    <t>https://www.digikey.com/en/products/detail/nidec-components-corporation/cl-sb-12c-01/3507831</t>
  </si>
  <si>
    <t>https://www.digikey.com/en/products/detail/murata-electronics/lqg15hs10nj02d/662872</t>
  </si>
  <si>
    <t>Mini-Circuits</t>
  </si>
  <si>
    <t>n/a</t>
  </si>
  <si>
    <t>https://www.digikey.com/en/products/detail/on-shore-technology-inc/OSTVN03A150/1588863</t>
  </si>
  <si>
    <t>On Shore</t>
  </si>
  <si>
    <t>3 Position Wire to Board Terminal Block Horizontal with Board 0.100" (2.54mm) Through Hole</t>
  </si>
  <si>
    <t>OSTVN03A150</t>
  </si>
  <si>
    <t>https://www.digikey.com/en/products/detail/on-shore-technology-inc/OSTVN02A150/1588862</t>
  </si>
  <si>
    <t>2 Position Wire to Board Terminal Block Horizontal with Board 0.100" (2.54mm) Through Hole</t>
  </si>
  <si>
    <t>OSTVN02A150</t>
  </si>
  <si>
    <t>https://www.mouser.com/ProductDetail/Adafruit/1993?qs=GURawfaeGuBf53f02YlWog%3D%3D</t>
  </si>
  <si>
    <t>https://www.mouser.com/ProductDetail/Adafruit/1988?qs=GURawfaeGuA61sDlPzRlbQ%3D%3D</t>
  </si>
  <si>
    <t>Adafruit_1988</t>
  </si>
  <si>
    <t xml:space="preserve">Raspberry Pi Accessories GPIO Ribbon Cable for Raspberry Pi Model A+/B+/Pi 2/Pi 3/Pi 4/5 - (40 pins) </t>
  </si>
  <si>
    <t>P4</t>
  </si>
  <si>
    <t>Total</t>
  </si>
  <si>
    <t>MACOM</t>
  </si>
  <si>
    <t>https://www.digikey.com/en/products/detail/samsung-electro-mechanics/CL21B105KBFNNNE/3886687</t>
  </si>
  <si>
    <t>https://www.digikey.com/en/products/detail/kyocera-avx/KGM15BR71H104KT/1600046</t>
  </si>
  <si>
    <t>KGM15BR71H104KT</t>
  </si>
  <si>
    <t>CL21B105KBFNNNE</t>
  </si>
  <si>
    <t>1 µF ±10% 50V Ceramic Capacitor X7R 0805 (2012 Metric)</t>
  </si>
  <si>
    <t>0.1 µF ±10% 50V Ceramic Capacitor X7R 0603 (1608 Metric)</t>
  </si>
  <si>
    <t>https://www.digikey.com/en/products/detail/murata-electronics/GRM155R71H104KE14D/4906220</t>
  </si>
  <si>
    <t>GRM155R71H104KE14D</t>
  </si>
  <si>
    <t>RC0603FR-0710KL</t>
  </si>
  <si>
    <t>10 kOhms ±1% 0.1W, 1/10W Chip Resistor 0603 (1608 Metric) Moisture Resistant Thick Film</t>
  </si>
  <si>
    <t>Yageo</t>
  </si>
  <si>
    <t>https://www.digikey.com/en/products/detail/yageo/RC0603FR-0710KL/726880</t>
  </si>
  <si>
    <t>https://www.digikey.com/en/products/detail/yageo/RC0603JR-070RL/726675</t>
  </si>
  <si>
    <t>0 Ohms Jumper Chip Resistor 0603 (1608 Metric) Moisture Resistant Thick Film</t>
  </si>
  <si>
    <t>RC0603JR-070RL</t>
  </si>
  <si>
    <t>https://www.digikey.com/en/products/detail/yageo/RC0603JR-0722KL/726744</t>
  </si>
  <si>
    <t>RC0603JR-0722KL</t>
  </si>
  <si>
    <t>22 kOhms ±5% 0.1W, 1/10W Chip Resistor 0603 (1608 Metric) Moisture Resistant Thick Film</t>
  </si>
  <si>
    <t>https://www.digikey.com/en/products/detail/yageo/RC0603JR-07150RL/726714</t>
  </si>
  <si>
    <t>RC0603JR-07150RL</t>
  </si>
  <si>
    <t>150 Ohms ±5% 0.1W, 1/10W Chip Resistor 0603 (1608 Metric) Moisture Resistant Thick Film</t>
  </si>
  <si>
    <t>DNP</t>
  </si>
  <si>
    <t>Per array</t>
  </si>
  <si>
    <t>C6</t>
  </si>
  <si>
    <t>https://www.mouser.com/ProductDetail/pSemi/PE42423B-Z?qs=Cb2nCFKsA8oZ1mNDB1JweA%3D%3D</t>
  </si>
  <si>
    <t>Populated</t>
  </si>
  <si>
    <t>SMA Connectors</t>
  </si>
  <si>
    <t>Power Connectors</t>
  </si>
  <si>
    <t>Raspberry PI Connectors</t>
  </si>
  <si>
    <t>Power Amplifier</t>
  </si>
  <si>
    <t>RF Switch</t>
  </si>
  <si>
    <t>Low Noise Amplifier</t>
  </si>
  <si>
    <t>Phase Shifters</t>
  </si>
  <si>
    <t>Miscellaneous Passive Components</t>
  </si>
  <si>
    <t>Component</t>
  </si>
  <si>
    <t>Cost</t>
  </si>
  <si>
    <t>Item</t>
  </si>
  <si>
    <t>Components</t>
  </si>
  <si>
    <t>D1, D2, D3</t>
  </si>
  <si>
    <t>D4</t>
  </si>
  <si>
    <t>TP6, TP7, TP8, TP9, TP10, TP11, TP12, TP13, TP14, TP15, TP16, TP17, TP18</t>
  </si>
  <si>
    <t>https://www.digikey.com/en/products/detail/macom-technology-solutions/MAPS-010145-TR0500/4429760?s=N4IgTCBcDaILIEEAKBlAtABgIzYCwFY0AVAJQ3wwxAF0BfIA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</si>
</sst>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2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3" fillId="0" borderId="0" xfId="1" applyNumberFormat="1" applyFont="1"/>
    <xf numFmtId="44" fontId="3" fillId="0" borderId="0" xfId="1" applyFont="1"/>
    <xf numFmtId="0" fontId="2" fillId="0" borderId="0" xfId="2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n-shore-technology-inc/OSTVN02A150/1588862" TargetMode="External"/><Relationship Id="rId13" Type="http://schemas.openxmlformats.org/officeDocument/2006/relationships/hyperlink" Target="https://www.digikey.com/en/products/detail/kingbright/apg1005cgc-t/4764964" TargetMode="External"/><Relationship Id="rId18" Type="http://schemas.openxmlformats.org/officeDocument/2006/relationships/hyperlink" Target="https://www.mouser.com/ProductDetail/Adafruit/1988?qs=GURawfaeGuA61sDlPzRlbQ%3D%3D" TargetMode="External"/><Relationship Id="rId3" Type="http://schemas.openxmlformats.org/officeDocument/2006/relationships/hyperlink" Target="https://www.digikey.com/en/products/detail/murata-electronics/grm188r72e331kw07d/78937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mini-circuits/pma3-63gln/13927358" TargetMode="External"/><Relationship Id="rId12" Type="http://schemas.openxmlformats.org/officeDocument/2006/relationships/hyperlink" Target="https://www.digikey.com/en/products/detail/on-shore-technology-inc/OSTVN03A150/1588863" TargetMode="External"/><Relationship Id="rId17" Type="http://schemas.openxmlformats.org/officeDocument/2006/relationships/hyperlink" Target="https://www.digikey.com/en/products/detail/murata-electronics/grm1555c1h220ja01d/3175187" TargetMode="External"/><Relationship Id="rId2" Type="http://schemas.openxmlformats.org/officeDocument/2006/relationships/hyperlink" Target="https://www.digikey.com/en/products/detail/molex/0732511153/11305709?s=N4IgTCBcDaIOwGYwFYCM7kJAXQL5A" TargetMode="External"/><Relationship Id="rId16" Type="http://schemas.openxmlformats.org/officeDocument/2006/relationships/hyperlink" Target="https://www.digikey.com/en/products/detail/murata-electronics/grm1555c1h101ja01d/3693829" TargetMode="External"/><Relationship Id="rId20" Type="http://schemas.openxmlformats.org/officeDocument/2006/relationships/hyperlink" Target="https://www.mouser.com/ProductDetail/pSemi/PE42423B-Z?qs=Cb2nCFKsA8oZ1mNDB1JweA%3D%3D" TargetMode="External"/><Relationship Id="rId1" Type="http://schemas.openxmlformats.org/officeDocument/2006/relationships/hyperlink" Target="https://www.digikey.com/en/products/detail/keystone-electronics/5000/255326" TargetMode="External"/><Relationship Id="rId6" Type="http://schemas.openxmlformats.org/officeDocument/2006/relationships/hyperlink" Target="https://www.digikey.com/en/products/detail/murata-electronics/lqg15hs10nj02d/662872" TargetMode="External"/><Relationship Id="rId11" Type="http://schemas.openxmlformats.org/officeDocument/2006/relationships/hyperlink" Target="https://www.digikey.com/en/products/detail/murata-electronics/GRM155R71H104KE14D/4906220" TargetMode="External"/><Relationship Id="rId5" Type="http://schemas.openxmlformats.org/officeDocument/2006/relationships/hyperlink" Target="https://www.digikey.com/en/products/detail/analog-devices-inc/hmc407ms8getr/3452254" TargetMode="External"/><Relationship Id="rId15" Type="http://schemas.openxmlformats.org/officeDocument/2006/relationships/hyperlink" Target="https://www.digikey.com/en/products/detail/nidec-components-corporation/cl-sb-12c-01/3507831" TargetMode="External"/><Relationship Id="rId10" Type="http://schemas.openxmlformats.org/officeDocument/2006/relationships/hyperlink" Target="https://www.digikey.com/en/products/detail/kyocera-avx/KGM15BR71H104KT/1600046" TargetMode="External"/><Relationship Id="rId19" Type="http://schemas.openxmlformats.org/officeDocument/2006/relationships/hyperlink" Target="https://www.digikey.com/en/products/detail/macom-technology-solutions/MAPS-010145-TR0500/4429760?s=N4IgTCBcDaILIEEAKBlAtABgIzYCwFY0AVAJQ3wwxAF0BfIA" TargetMode="External"/><Relationship Id="rId4" Type="http://schemas.openxmlformats.org/officeDocument/2006/relationships/hyperlink" Target="https://www.digikey.com/en/products/detail/samsung-electro-mechanics/cl31a106kbhnnne/3888534" TargetMode="External"/><Relationship Id="rId9" Type="http://schemas.openxmlformats.org/officeDocument/2006/relationships/hyperlink" Target="https://www.mouser.com/ProductDetail/Adafruit/1993?qs=GURawfaeGuBf53f02YlWog%3D%3D" TargetMode="External"/><Relationship Id="rId14" Type="http://schemas.openxmlformats.org/officeDocument/2006/relationships/hyperlink" Target="https://www.digikey.com/en/products/detail/samsung-electro-mechanics/CL21B105KBFNNNE/38866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zoomScaleNormal="100" workbookViewId="0">
      <selection activeCell="F10" sqref="F10"/>
    </sheetView>
  </sheetViews>
  <sheetFormatPr defaultRowHeight="14.4" x14ac:dyDescent="0.3"/>
  <cols>
    <col min="1" max="1" width="33.109375" style="4" customWidth="1"/>
    <col min="2" max="2" width="54.33203125" customWidth="1"/>
    <col min="3" max="3" width="28.33203125" customWidth="1"/>
    <col min="4" max="4" width="8.88671875" style="2" bestFit="1" customWidth="1"/>
    <col min="5" max="5" width="24.88671875" style="1" bestFit="1" customWidth="1"/>
    <col min="6" max="6" width="20.5546875" bestFit="1" customWidth="1"/>
    <col min="7" max="7" width="15.6640625" bestFit="1" customWidth="1"/>
    <col min="8" max="8" width="12" style="1" customWidth="1"/>
    <col min="9" max="9" width="11.109375" style="1" customWidth="1"/>
    <col min="10" max="10" width="19.77734375" customWidth="1"/>
  </cols>
  <sheetData>
    <row r="1" spans="1:10" s="6" customFormat="1" x14ac:dyDescent="0.3">
      <c r="A1" s="5" t="s">
        <v>73</v>
      </c>
      <c r="B1" s="6" t="s">
        <v>55</v>
      </c>
      <c r="C1" s="6" t="s">
        <v>54</v>
      </c>
      <c r="D1" s="7" t="s">
        <v>0</v>
      </c>
      <c r="E1" s="8" t="s">
        <v>56</v>
      </c>
      <c r="F1" s="7" t="s">
        <v>74</v>
      </c>
      <c r="G1" s="7" t="s">
        <v>57</v>
      </c>
      <c r="H1" s="8" t="s">
        <v>75</v>
      </c>
      <c r="I1" s="8" t="s">
        <v>76</v>
      </c>
      <c r="J1" s="6" t="s">
        <v>126</v>
      </c>
    </row>
    <row r="2" spans="1:10" x14ac:dyDescent="0.3">
      <c r="A2" s="4">
        <v>5000</v>
      </c>
      <c r="B2" t="s">
        <v>39</v>
      </c>
      <c r="C2" t="s">
        <v>141</v>
      </c>
      <c r="D2" s="2">
        <v>13</v>
      </c>
      <c r="E2" s="1" t="s">
        <v>40</v>
      </c>
      <c r="F2" s="2" t="s">
        <v>63</v>
      </c>
      <c r="G2" s="3" t="s">
        <v>58</v>
      </c>
      <c r="H2" s="1">
        <v>0.38</v>
      </c>
      <c r="I2" s="1">
        <f t="shared" ref="I2:I28" si="0">H2*D2</f>
        <v>4.9400000000000004</v>
      </c>
    </row>
    <row r="3" spans="1:10" x14ac:dyDescent="0.3">
      <c r="A3" s="4" t="s">
        <v>93</v>
      </c>
      <c r="B3" t="s">
        <v>92</v>
      </c>
      <c r="C3" t="s">
        <v>24</v>
      </c>
      <c r="D3" s="2">
        <v>1</v>
      </c>
      <c r="E3" s="1" t="s">
        <v>88</v>
      </c>
      <c r="F3" s="2" t="s">
        <v>63</v>
      </c>
      <c r="G3" s="3" t="s">
        <v>91</v>
      </c>
      <c r="H3" s="1">
        <v>1.08</v>
      </c>
      <c r="I3" s="1">
        <f t="shared" si="0"/>
        <v>1.08</v>
      </c>
    </row>
    <row r="4" spans="1:10" x14ac:dyDescent="0.3">
      <c r="A4" s="4" t="s">
        <v>90</v>
      </c>
      <c r="B4" t="s">
        <v>89</v>
      </c>
      <c r="C4" t="s">
        <v>28</v>
      </c>
      <c r="D4" s="2">
        <v>2</v>
      </c>
      <c r="E4" s="1" t="s">
        <v>88</v>
      </c>
      <c r="F4" t="s">
        <v>63</v>
      </c>
      <c r="G4" s="3" t="s">
        <v>87</v>
      </c>
      <c r="H4" s="1">
        <v>1.23</v>
      </c>
      <c r="I4" s="1">
        <f t="shared" si="0"/>
        <v>2.46</v>
      </c>
    </row>
    <row r="5" spans="1:10" x14ac:dyDescent="0.3">
      <c r="A5" s="4" t="s">
        <v>79</v>
      </c>
      <c r="B5" t="s">
        <v>22</v>
      </c>
      <c r="C5" t="s">
        <v>23</v>
      </c>
      <c r="D5" s="2">
        <v>3</v>
      </c>
      <c r="E5" s="1" t="s">
        <v>80</v>
      </c>
      <c r="F5" s="2" t="s">
        <v>63</v>
      </c>
      <c r="G5" s="3" t="s">
        <v>64</v>
      </c>
      <c r="H5" s="1">
        <v>3.99</v>
      </c>
      <c r="I5" s="1">
        <f t="shared" si="0"/>
        <v>11.97</v>
      </c>
    </row>
    <row r="6" spans="1:10" x14ac:dyDescent="0.3">
      <c r="A6" s="4" t="s">
        <v>25</v>
      </c>
      <c r="B6" t="s">
        <v>26</v>
      </c>
      <c r="C6" t="s">
        <v>27</v>
      </c>
      <c r="D6" s="2">
        <v>1</v>
      </c>
      <c r="E6" s="1" t="s">
        <v>62</v>
      </c>
      <c r="F6" s="2" t="s">
        <v>61</v>
      </c>
      <c r="G6" s="3" t="s">
        <v>94</v>
      </c>
      <c r="H6" s="1">
        <v>0.75</v>
      </c>
      <c r="I6" s="1">
        <f t="shared" si="0"/>
        <v>0.75</v>
      </c>
    </row>
    <row r="7" spans="1:10" x14ac:dyDescent="0.3">
      <c r="A7" s="4" t="s">
        <v>96</v>
      </c>
      <c r="B7" t="s">
        <v>97</v>
      </c>
      <c r="C7" t="s">
        <v>98</v>
      </c>
      <c r="D7" s="2">
        <v>1</v>
      </c>
      <c r="E7" s="1" t="s">
        <v>62</v>
      </c>
      <c r="F7" s="2" t="s">
        <v>61</v>
      </c>
      <c r="G7" s="3" t="s">
        <v>95</v>
      </c>
      <c r="H7" s="1">
        <v>2.95</v>
      </c>
      <c r="I7" s="1">
        <f t="shared" si="0"/>
        <v>2.95</v>
      </c>
    </row>
    <row r="8" spans="1:10" x14ac:dyDescent="0.3">
      <c r="A8" s="4" t="s">
        <v>69</v>
      </c>
      <c r="B8" t="s">
        <v>21</v>
      </c>
      <c r="C8" t="s">
        <v>139</v>
      </c>
      <c r="D8" s="2">
        <v>3</v>
      </c>
      <c r="E8" s="1" t="s">
        <v>70</v>
      </c>
      <c r="F8" s="2" t="s">
        <v>63</v>
      </c>
      <c r="G8" s="3" t="s">
        <v>81</v>
      </c>
      <c r="H8" s="1">
        <v>0.39</v>
      </c>
      <c r="I8" s="1">
        <f t="shared" si="0"/>
        <v>1.17</v>
      </c>
      <c r="J8" s="1"/>
    </row>
    <row r="9" spans="1:10" x14ac:dyDescent="0.3">
      <c r="A9" s="4" t="s">
        <v>86</v>
      </c>
      <c r="B9" t="s">
        <v>122</v>
      </c>
      <c r="C9" t="s">
        <v>140</v>
      </c>
      <c r="D9" s="2">
        <v>1</v>
      </c>
      <c r="E9" s="1" t="s">
        <v>86</v>
      </c>
      <c r="F9" s="2" t="s">
        <v>86</v>
      </c>
      <c r="G9" s="2" t="s">
        <v>86</v>
      </c>
      <c r="H9" s="1">
        <v>0</v>
      </c>
      <c r="I9" s="1">
        <f t="shared" si="0"/>
        <v>0</v>
      </c>
      <c r="J9" s="1"/>
    </row>
    <row r="10" spans="1:10" x14ac:dyDescent="0.3">
      <c r="A10" s="4" t="s">
        <v>103</v>
      </c>
      <c r="B10" t="s">
        <v>106</v>
      </c>
      <c r="C10" t="s">
        <v>4</v>
      </c>
      <c r="D10" s="2">
        <v>3</v>
      </c>
      <c r="E10" s="1" t="s">
        <v>3</v>
      </c>
      <c r="F10" s="2" t="s">
        <v>63</v>
      </c>
      <c r="G10" s="3" t="s">
        <v>102</v>
      </c>
      <c r="H10" s="1">
        <v>0.1</v>
      </c>
      <c r="I10" s="1">
        <f t="shared" si="0"/>
        <v>0.30000000000000004</v>
      </c>
      <c r="J10" s="1"/>
    </row>
    <row r="11" spans="1:10" x14ac:dyDescent="0.3">
      <c r="A11" s="4" t="s">
        <v>104</v>
      </c>
      <c r="B11" t="s">
        <v>105</v>
      </c>
      <c r="C11" t="s">
        <v>2</v>
      </c>
      <c r="D11" s="2">
        <v>3</v>
      </c>
      <c r="E11" s="1" t="s">
        <v>3</v>
      </c>
      <c r="F11" s="2" t="s">
        <v>63</v>
      </c>
      <c r="G11" s="3" t="s">
        <v>101</v>
      </c>
      <c r="H11" s="1">
        <v>0.11</v>
      </c>
      <c r="I11" s="1">
        <f t="shared" si="0"/>
        <v>0.33</v>
      </c>
      <c r="J11" s="1"/>
    </row>
    <row r="12" spans="1:10" x14ac:dyDescent="0.3">
      <c r="A12" s="4" t="s">
        <v>5</v>
      </c>
      <c r="B12" t="s">
        <v>6</v>
      </c>
      <c r="C12" t="s">
        <v>7</v>
      </c>
      <c r="D12" s="2">
        <v>1</v>
      </c>
      <c r="E12" s="1" t="s">
        <v>3</v>
      </c>
      <c r="F12" s="2" t="s">
        <v>63</v>
      </c>
      <c r="G12" s="9" t="s">
        <v>82</v>
      </c>
      <c r="H12" s="1">
        <v>0.33</v>
      </c>
      <c r="I12" s="1">
        <f t="shared" si="0"/>
        <v>0.33</v>
      </c>
      <c r="J12" s="1"/>
    </row>
    <row r="13" spans="1:10" x14ac:dyDescent="0.3">
      <c r="A13" s="4" t="s">
        <v>35</v>
      </c>
      <c r="B13" t="s">
        <v>36</v>
      </c>
      <c r="C13" t="s">
        <v>37</v>
      </c>
      <c r="D13" s="2">
        <v>2</v>
      </c>
      <c r="E13" s="1" t="s">
        <v>38</v>
      </c>
      <c r="F13" s="2" t="s">
        <v>63</v>
      </c>
      <c r="G13" s="3" t="s">
        <v>83</v>
      </c>
      <c r="H13" s="1">
        <v>1.18</v>
      </c>
      <c r="I13" s="1">
        <f t="shared" si="0"/>
        <v>2.36</v>
      </c>
    </row>
    <row r="14" spans="1:10" x14ac:dyDescent="0.3">
      <c r="A14" s="4" t="s">
        <v>18</v>
      </c>
      <c r="B14" t="s">
        <v>19</v>
      </c>
      <c r="C14" t="s">
        <v>20</v>
      </c>
      <c r="D14" s="2">
        <v>3</v>
      </c>
      <c r="E14" s="1" t="s">
        <v>10</v>
      </c>
      <c r="F14" s="2" t="s">
        <v>63</v>
      </c>
      <c r="G14" s="3" t="s">
        <v>65</v>
      </c>
      <c r="H14" s="1">
        <v>0.9</v>
      </c>
      <c r="I14" s="1">
        <f t="shared" si="0"/>
        <v>2.7</v>
      </c>
      <c r="J14" s="1"/>
    </row>
    <row r="15" spans="1:10" x14ac:dyDescent="0.3">
      <c r="A15" s="4" t="s">
        <v>8</v>
      </c>
      <c r="B15" t="s">
        <v>9</v>
      </c>
      <c r="C15" t="s">
        <v>124</v>
      </c>
      <c r="D15" s="2">
        <v>1</v>
      </c>
      <c r="E15" s="1" t="s">
        <v>10</v>
      </c>
      <c r="F15" s="2" t="s">
        <v>63</v>
      </c>
      <c r="G15" s="3" t="s">
        <v>68</v>
      </c>
      <c r="H15" s="1">
        <v>0.1</v>
      </c>
      <c r="I15" s="1">
        <f t="shared" si="0"/>
        <v>0.1</v>
      </c>
      <c r="J15" s="1"/>
    </row>
    <row r="16" spans="1:10" x14ac:dyDescent="0.3">
      <c r="A16" s="4" t="s">
        <v>108</v>
      </c>
      <c r="B16" t="s">
        <v>78</v>
      </c>
      <c r="C16" t="s">
        <v>77</v>
      </c>
      <c r="D16" s="2">
        <v>8</v>
      </c>
      <c r="E16" s="1" t="s">
        <v>10</v>
      </c>
      <c r="F16" s="2" t="s">
        <v>63</v>
      </c>
      <c r="G16" s="3" t="s">
        <v>107</v>
      </c>
      <c r="H16" s="1">
        <v>0.1</v>
      </c>
      <c r="I16" s="1">
        <f t="shared" si="0"/>
        <v>0.8</v>
      </c>
      <c r="J16" s="1"/>
    </row>
    <row r="17" spans="1:10" x14ac:dyDescent="0.3">
      <c r="A17" s="4" t="s">
        <v>11</v>
      </c>
      <c r="B17" t="s">
        <v>12</v>
      </c>
      <c r="C17" t="s">
        <v>13</v>
      </c>
      <c r="D17" s="2">
        <v>4</v>
      </c>
      <c r="E17" s="1" t="s">
        <v>10</v>
      </c>
      <c r="F17" s="2" t="s">
        <v>63</v>
      </c>
      <c r="G17" s="3" t="s">
        <v>67</v>
      </c>
      <c r="H17" s="1">
        <v>0.1</v>
      </c>
      <c r="I17" s="1">
        <f t="shared" si="0"/>
        <v>0.4</v>
      </c>
      <c r="J17" s="1"/>
    </row>
    <row r="18" spans="1:10" x14ac:dyDescent="0.3">
      <c r="A18" s="4" t="s">
        <v>43</v>
      </c>
      <c r="B18" t="s">
        <v>44</v>
      </c>
      <c r="C18" t="s">
        <v>45</v>
      </c>
      <c r="D18" s="2">
        <v>1</v>
      </c>
      <c r="E18" s="1" t="s">
        <v>46</v>
      </c>
      <c r="F18" s="2" t="s">
        <v>63</v>
      </c>
      <c r="G18" s="3" t="s">
        <v>60</v>
      </c>
      <c r="H18" s="1">
        <v>18.600000000000001</v>
      </c>
      <c r="I18" s="1">
        <f t="shared" si="0"/>
        <v>18.600000000000001</v>
      </c>
      <c r="J18" s="1"/>
    </row>
    <row r="19" spans="1:10" x14ac:dyDescent="0.3">
      <c r="A19" s="4" t="s">
        <v>29</v>
      </c>
      <c r="B19" t="s">
        <v>30</v>
      </c>
      <c r="C19" t="s">
        <v>31</v>
      </c>
      <c r="D19" s="2">
        <v>1</v>
      </c>
      <c r="E19" s="1" t="s">
        <v>10</v>
      </c>
      <c r="F19" s="2" t="s">
        <v>63</v>
      </c>
      <c r="G19" s="3" t="s">
        <v>84</v>
      </c>
      <c r="H19" s="1">
        <v>0.1</v>
      </c>
      <c r="I19" s="1">
        <f t="shared" si="0"/>
        <v>0.1</v>
      </c>
      <c r="J19" s="1"/>
    </row>
    <row r="20" spans="1:10" x14ac:dyDescent="0.3">
      <c r="A20" s="4" t="s">
        <v>47</v>
      </c>
      <c r="B20" t="s">
        <v>48</v>
      </c>
      <c r="C20" t="s">
        <v>49</v>
      </c>
      <c r="D20" s="2">
        <v>4</v>
      </c>
      <c r="E20" s="1" t="s">
        <v>100</v>
      </c>
      <c r="F20" s="2" t="s">
        <v>63</v>
      </c>
      <c r="G20" s="3" t="s">
        <v>142</v>
      </c>
      <c r="H20" s="1">
        <v>38.700000000000003</v>
      </c>
      <c r="I20" s="1">
        <f t="shared" si="0"/>
        <v>154.80000000000001</v>
      </c>
      <c r="J20" s="1"/>
    </row>
    <row r="21" spans="1:10" x14ac:dyDescent="0.3">
      <c r="A21" s="4" t="s">
        <v>50</v>
      </c>
      <c r="B21" t="s">
        <v>51</v>
      </c>
      <c r="C21" t="s">
        <v>52</v>
      </c>
      <c r="D21" s="2">
        <v>1</v>
      </c>
      <c r="E21" s="1" t="s">
        <v>53</v>
      </c>
      <c r="F21" s="2" t="s">
        <v>61</v>
      </c>
      <c r="G21" s="3" t="s">
        <v>125</v>
      </c>
      <c r="H21" s="1">
        <v>2.35</v>
      </c>
      <c r="I21" s="1">
        <f t="shared" si="0"/>
        <v>2.35</v>
      </c>
      <c r="J21" s="1"/>
    </row>
    <row r="22" spans="1:10" x14ac:dyDescent="0.3">
      <c r="A22" s="4" t="s">
        <v>1</v>
      </c>
      <c r="B22" t="s">
        <v>41</v>
      </c>
      <c r="C22" t="s">
        <v>42</v>
      </c>
      <c r="D22" s="2">
        <v>1</v>
      </c>
      <c r="E22" s="1" t="s">
        <v>85</v>
      </c>
      <c r="F22" s="2" t="s">
        <v>63</v>
      </c>
      <c r="G22" s="3" t="s">
        <v>59</v>
      </c>
      <c r="H22" s="1">
        <v>5.25</v>
      </c>
      <c r="I22" s="1">
        <f t="shared" si="0"/>
        <v>5.25</v>
      </c>
      <c r="J22" s="1"/>
    </row>
    <row r="23" spans="1:10" x14ac:dyDescent="0.3">
      <c r="A23" s="4" t="s">
        <v>109</v>
      </c>
      <c r="B23" t="s">
        <v>110</v>
      </c>
      <c r="C23" t="s">
        <v>32</v>
      </c>
      <c r="D23" s="2">
        <v>2</v>
      </c>
      <c r="E23" s="1" t="s">
        <v>111</v>
      </c>
      <c r="F23" s="2" t="s">
        <v>63</v>
      </c>
      <c r="G23" s="3" t="s">
        <v>112</v>
      </c>
      <c r="H23" s="1">
        <v>0.1</v>
      </c>
      <c r="I23" s="1">
        <f t="shared" si="0"/>
        <v>0.2</v>
      </c>
      <c r="J23" s="1"/>
    </row>
    <row r="24" spans="1:10" x14ac:dyDescent="0.3">
      <c r="A24" s="4" t="s">
        <v>115</v>
      </c>
      <c r="B24" t="s">
        <v>114</v>
      </c>
      <c r="C24" t="s">
        <v>33</v>
      </c>
      <c r="D24" s="2">
        <v>2</v>
      </c>
      <c r="E24" s="1" t="s">
        <v>111</v>
      </c>
      <c r="F24" s="2" t="s">
        <v>63</v>
      </c>
      <c r="G24" s="3" t="s">
        <v>113</v>
      </c>
      <c r="H24" s="1">
        <v>0.1</v>
      </c>
      <c r="I24" s="1">
        <f t="shared" si="0"/>
        <v>0.2</v>
      </c>
    </row>
    <row r="25" spans="1:10" x14ac:dyDescent="0.3">
      <c r="A25" s="4" t="s">
        <v>117</v>
      </c>
      <c r="B25" t="s">
        <v>118</v>
      </c>
      <c r="C25" t="s">
        <v>34</v>
      </c>
      <c r="D25" s="2">
        <v>2</v>
      </c>
      <c r="E25" s="1" t="s">
        <v>111</v>
      </c>
      <c r="F25" s="2" t="s">
        <v>63</v>
      </c>
      <c r="G25" s="3" t="s">
        <v>116</v>
      </c>
      <c r="H25" s="1">
        <v>0.1</v>
      </c>
      <c r="I25" s="1">
        <f t="shared" si="0"/>
        <v>0.2</v>
      </c>
      <c r="J25" s="1"/>
    </row>
    <row r="26" spans="1:10" x14ac:dyDescent="0.3">
      <c r="A26" s="4" t="s">
        <v>120</v>
      </c>
      <c r="B26" t="s">
        <v>121</v>
      </c>
      <c r="C26" t="s">
        <v>71</v>
      </c>
      <c r="D26" s="2">
        <v>3</v>
      </c>
      <c r="E26" s="1" t="s">
        <v>111</v>
      </c>
      <c r="F26" s="2" t="s">
        <v>63</v>
      </c>
      <c r="G26" s="3" t="s">
        <v>119</v>
      </c>
      <c r="H26" s="1">
        <v>0.1</v>
      </c>
      <c r="I26" s="1">
        <f t="shared" si="0"/>
        <v>0.30000000000000004</v>
      </c>
      <c r="J26" s="1"/>
    </row>
    <row r="27" spans="1:10" x14ac:dyDescent="0.3">
      <c r="A27" s="4" t="s">
        <v>86</v>
      </c>
      <c r="B27" t="s">
        <v>122</v>
      </c>
      <c r="C27" t="s">
        <v>72</v>
      </c>
      <c r="D27" s="2">
        <v>1</v>
      </c>
      <c r="E27" s="1" t="s">
        <v>86</v>
      </c>
      <c r="F27" s="2" t="s">
        <v>86</v>
      </c>
      <c r="G27" t="s">
        <v>86</v>
      </c>
      <c r="H27" s="1">
        <v>0</v>
      </c>
      <c r="I27" s="1">
        <f t="shared" si="0"/>
        <v>0</v>
      </c>
    </row>
    <row r="28" spans="1:10" x14ac:dyDescent="0.3">
      <c r="A28" s="4" t="s">
        <v>14</v>
      </c>
      <c r="B28" t="s">
        <v>15</v>
      </c>
      <c r="C28" t="s">
        <v>16</v>
      </c>
      <c r="D28" s="2">
        <v>1</v>
      </c>
      <c r="E28" s="1" t="s">
        <v>17</v>
      </c>
      <c r="F28" s="2" t="s">
        <v>63</v>
      </c>
      <c r="G28" s="3" t="s">
        <v>66</v>
      </c>
      <c r="H28" s="1">
        <v>0.38</v>
      </c>
      <c r="I28" s="1">
        <f t="shared" si="0"/>
        <v>0.38</v>
      </c>
      <c r="J28" s="1"/>
    </row>
    <row r="30" spans="1:10" x14ac:dyDescent="0.3">
      <c r="H30" s="1" t="s">
        <v>99</v>
      </c>
      <c r="I30" s="1">
        <f>SUM(I2:I28)</f>
        <v>215.01999999999998</v>
      </c>
    </row>
    <row r="32" spans="1:10" x14ac:dyDescent="0.3">
      <c r="H32" s="1" t="s">
        <v>123</v>
      </c>
      <c r="I32" s="1">
        <f>SUM(I8:I28,I2:I6)-H5</f>
        <v>208.07999999999998</v>
      </c>
    </row>
  </sheetData>
  <hyperlinks>
    <hyperlink ref="G2" r:id="rId1" xr:uid="{E088431F-7E54-4277-94E0-EA1C4CFA4751}"/>
    <hyperlink ref="G5" r:id="rId2" xr:uid="{2B8D2EB7-258A-4968-88D1-7D47CF687E63}"/>
    <hyperlink ref="G14" r:id="rId3" xr:uid="{A4D04541-F2EE-43A5-9B6F-381295AD7F2E}"/>
    <hyperlink ref="G12" r:id="rId4" xr:uid="{BB89C172-712E-40A9-BDCE-7E38DB56CE35}"/>
    <hyperlink ref="G18" r:id="rId5" xr:uid="{DAD95586-2E9B-401F-982E-BDF8311324BD}"/>
    <hyperlink ref="G19" r:id="rId6" xr:uid="{9369E23B-C789-4591-B950-41B42E47C50B}"/>
    <hyperlink ref="G22" r:id="rId7" xr:uid="{EF87F492-CF53-47AE-B507-F3C950142DEA}"/>
    <hyperlink ref="G3" r:id="rId8" xr:uid="{CDD5D00D-4B98-4A17-BCD1-32BC93136CA6}"/>
    <hyperlink ref="G6" r:id="rId9" xr:uid="{32880111-13E6-4203-B63A-35EF27715038}"/>
    <hyperlink ref="G10" r:id="rId10" xr:uid="{C92AB5C7-03AA-44B1-8249-ED2336213ECF}"/>
    <hyperlink ref="G16" r:id="rId11" xr:uid="{894D25D2-515B-44E2-B238-ECED31845139}"/>
    <hyperlink ref="G4" r:id="rId12" xr:uid="{BB9AFC41-1BE6-4E3A-978F-7C89F10FD15A}"/>
    <hyperlink ref="G8" r:id="rId13" xr:uid="{EABB31F8-F8A8-44AB-9533-13F7F5263E33}"/>
    <hyperlink ref="G11" r:id="rId14" xr:uid="{6ED37A7D-F34F-437F-96C1-BB566C2F7271}"/>
    <hyperlink ref="G13" r:id="rId15" xr:uid="{3DB81C4A-0E4C-4DB3-AFDF-4877A9D65553}"/>
    <hyperlink ref="G15" r:id="rId16" xr:uid="{65E6814F-D4C4-40C5-97A9-E8FD3240731B}"/>
    <hyperlink ref="G17" r:id="rId17" xr:uid="{40780725-415E-4AA0-9F9B-B3B53F56972C}"/>
    <hyperlink ref="G7" r:id="rId18" xr:uid="{E4CC06B0-586E-47F0-BDD3-2C652E3B90A2}"/>
    <hyperlink ref="G20" r:id="rId19" xr:uid="{3528CB7F-615E-474F-B757-1400A046C3DE}"/>
    <hyperlink ref="G21" r:id="rId20" xr:uid="{566FD5B3-516D-4722-82B7-CA09303F57C7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2363-7EB1-43C4-8174-BE06D3190168}">
  <dimension ref="A1:B14"/>
  <sheetViews>
    <sheetView zoomScale="85" zoomScaleNormal="85" workbookViewId="0">
      <selection activeCell="A15" sqref="A15"/>
    </sheetView>
  </sheetViews>
  <sheetFormatPr defaultRowHeight="14.4" x14ac:dyDescent="0.3"/>
  <cols>
    <col min="1" max="1" width="33.109375" style="4" customWidth="1"/>
    <col min="2" max="2" width="17.77734375" customWidth="1"/>
  </cols>
  <sheetData>
    <row r="1" spans="1:2" s="6" customFormat="1" x14ac:dyDescent="0.3">
      <c r="A1" t="s">
        <v>135</v>
      </c>
      <c r="B1" t="s">
        <v>136</v>
      </c>
    </row>
    <row r="2" spans="1:2" x14ac:dyDescent="0.3">
      <c r="A2" s="4" t="s">
        <v>127</v>
      </c>
      <c r="B2" s="1">
        <v>11.97</v>
      </c>
    </row>
    <row r="3" spans="1:2" x14ac:dyDescent="0.3">
      <c r="A3" t="s">
        <v>128</v>
      </c>
      <c r="B3" s="1">
        <v>3.54</v>
      </c>
    </row>
    <row r="4" spans="1:2" x14ac:dyDescent="0.3">
      <c r="A4" t="s">
        <v>129</v>
      </c>
      <c r="B4" s="1">
        <v>3.7</v>
      </c>
    </row>
    <row r="5" spans="1:2" x14ac:dyDescent="0.3">
      <c r="A5" t="s">
        <v>130</v>
      </c>
      <c r="B5" s="1">
        <v>18.600000000000001</v>
      </c>
    </row>
    <row r="6" spans="1:2" x14ac:dyDescent="0.3">
      <c r="A6" t="s">
        <v>133</v>
      </c>
      <c r="B6" s="1">
        <v>153.16</v>
      </c>
    </row>
    <row r="7" spans="1:2" x14ac:dyDescent="0.3">
      <c r="A7" t="s">
        <v>131</v>
      </c>
      <c r="B7" s="1">
        <v>2.35</v>
      </c>
    </row>
    <row r="8" spans="1:2" x14ac:dyDescent="0.3">
      <c r="A8" t="s">
        <v>132</v>
      </c>
      <c r="B8" s="1">
        <v>5.25</v>
      </c>
    </row>
    <row r="9" spans="1:2" x14ac:dyDescent="0.3">
      <c r="A9" t="s">
        <v>134</v>
      </c>
      <c r="B9" s="1">
        <v>19</v>
      </c>
    </row>
    <row r="10" spans="1:2" x14ac:dyDescent="0.3">
      <c r="A10" t="s">
        <v>99</v>
      </c>
      <c r="B10" s="1">
        <f>SUM(B2:B9)</f>
        <v>217.57</v>
      </c>
    </row>
    <row r="13" spans="1:2" x14ac:dyDescent="0.3">
      <c r="A13" s="4" t="s">
        <v>137</v>
      </c>
      <c r="B13" t="s">
        <v>136</v>
      </c>
    </row>
    <row r="14" spans="1:2" x14ac:dyDescent="0.3">
      <c r="A14" s="4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BOM</vt:lpstr>
      <vt:lpstr>Condensed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2015-06-05T18:17:20Z</dcterms:created>
  <dcterms:modified xsi:type="dcterms:W3CDTF">2024-05-02T19:11:01Z</dcterms:modified>
</cp:coreProperties>
</file>