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onisstm.sharepoint.com/sites/2022-2023/Documents partages/Stages et Alternance 2022/"/>
    </mc:Choice>
  </mc:AlternateContent>
  <xr:revisionPtr revIDLastSave="31" documentId="11_C451DD682B067DCC38217EAC1B65A7D75BE4A1CF" xr6:coauthVersionLast="47" xr6:coauthVersionMax="47" xr10:uidLastSave="{7BF0BD41-44DB-47B5-89A8-4D9C0D60A51D}"/>
  <bookViews>
    <workbookView xWindow="24480" yWindow="1095" windowWidth="28770" windowHeight="15270" tabRatio="883" activeTab="1" xr2:uid="{00000000-000D-0000-FFFF-FFFF00000000}"/>
  </bookViews>
  <sheets>
    <sheet name="Feuil1" sheetId="25" r:id="rId1"/>
    <sheet name="-Informations" sheetId="1" r:id="rId2"/>
    <sheet name="BDD-main" sheetId="24" r:id="rId3"/>
  </sheets>
  <definedNames>
    <definedName name="AdresseEntreprise">'-Informations'!$B$16</definedName>
    <definedName name="AdresseEtudiant" localSheetId="1">'-Informations'!#REF!</definedName>
    <definedName name="AdresseEtudiant">'-Informations'!#REF!</definedName>
    <definedName name="AdresseResponsable">'-Informations'!#REF!</definedName>
    <definedName name="AdresseSignataire">'-Informations'!#REF!</definedName>
    <definedName name="AutreResponsable">'-Informations'!#REF!</definedName>
    <definedName name="CodePostalEntreprise">'-Informations'!$B$17</definedName>
    <definedName name="CodePostalEtudiant" localSheetId="1">'-Informations'!#REF!</definedName>
    <definedName name="CodePostalResponsable">'-Informations'!#REF!</definedName>
    <definedName name="CodePostalSignataire">'-Informations'!#REF!</definedName>
    <definedName name="CodePostalSignataire2">'-Informations'!#REF!</definedName>
    <definedName name="CodePostalVilleEntreprise">'-Informations'!$B$16</definedName>
    <definedName name="CodePostalVilleEtudiant">'-Informations'!#REF!</definedName>
    <definedName name="CodePostalVilleSignataire">'-Informations'!#REF!</definedName>
    <definedName name="ContexteMission">'-Informations'!$A$41</definedName>
    <definedName name="convention">'-Informations'!$A$3:$B$44</definedName>
    <definedName name="DateCourrier">'-Informations'!$B$1</definedName>
    <definedName name="DateCourrierSimple">'-Informations'!$C$1</definedName>
    <definedName name="DateDebut">'-Informations'!$B$30</definedName>
    <definedName name="DateFin">'-Informations'!$B$31</definedName>
    <definedName name="DetailMission">'-Informations'!$A$44</definedName>
    <definedName name="Directrice">'-Informations'!#REF!</definedName>
    <definedName name="DonnéesExternes_1" localSheetId="0" hidden="1">Feuil1!$A$1:$A$3</definedName>
    <definedName name="EmailEtudiant" localSheetId="1">'-Informations'!$B$7</definedName>
    <definedName name="EmailEtudiant">'-Informations'!#REF!</definedName>
    <definedName name="EmailResponsable">'-Informations'!#REF!</definedName>
    <definedName name="EmailSignataire">'-Informations'!#REF!</definedName>
    <definedName name="FiliereEtudiant" localSheetId="1">'-Informations'!$B$9</definedName>
    <definedName name="FiliereEtudiant">'-Informations'!#REF!</definedName>
    <definedName name="FonctionEtudiant">'-Informations'!$B$38</definedName>
    <definedName name="FonctionResponsable">'-Informations'!$B$25</definedName>
    <definedName name="FonctionSignataire">'-Informations'!#REF!</definedName>
    <definedName name="FormationEtudiant" localSheetId="1">'-Informations'!$B$8</definedName>
    <definedName name="FormationEtudiant">'-Informations'!#REF!</definedName>
    <definedName name="InterlocuteurEnvoiConvention">'-Informations'!#REF!</definedName>
    <definedName name="IntituleMissions">'-Informations'!#REF!</definedName>
    <definedName name="IntituleMissionsEtudiant">'-Informations'!$B$37</definedName>
    <definedName name="LieuAffectation">'-Informations'!$B$35</definedName>
    <definedName name="MailSignataire">'-Informations'!#REF!</definedName>
    <definedName name="NatureContrat">'-Informations'!$B$32</definedName>
    <definedName name="Nom_de_l’étudiant" localSheetId="1">'-Informations'!$B$4</definedName>
    <definedName name="NomEntreprise">'-Informations'!$B$15</definedName>
    <definedName name="NomEtudiant" localSheetId="1">'-Informations'!$B$4</definedName>
    <definedName name="NomEtudiant">'-Informations'!#REF!</definedName>
    <definedName name="NomEtudiant2">'-Informations'!$B$4</definedName>
    <definedName name="NomEtudiant4" localSheetId="1">'-Informations'!$B$4</definedName>
    <definedName name="NomPourEnvoiConvention">'-Informations'!#REF!</definedName>
    <definedName name="NomResponsable">'-Informations'!$B$23</definedName>
    <definedName name="NomSignataire">'-Informations'!#REF!</definedName>
    <definedName name="NomSocieteAccueil">'-Informations'!$B$36</definedName>
    <definedName name="OLE_LINK1" localSheetId="1">'-Informations'!$E$64</definedName>
    <definedName name="OrigineOffre">'-Informations'!#REF!</definedName>
    <definedName name="PaysEntreprise">'-Informations'!$B$19</definedName>
    <definedName name="PaysResponsable">'-Informations'!$B$26</definedName>
    <definedName name="PaysSignataire">'-Informations'!#REF!</definedName>
    <definedName name="PaysSignataire2">'-Informations'!#REF!</definedName>
    <definedName name="Prénom_de_l’étudiant">'-Informations'!$B$5</definedName>
    <definedName name="PrenomEtudiant" localSheetId="1">'-Informations'!$B$5</definedName>
    <definedName name="PrenomEtudiant">'-Informations'!#REF!</definedName>
    <definedName name="PrenomEtudiant2">'-Informations'!$B$5</definedName>
    <definedName name="PrenomEtudiant3">'-Informations'!$B$5</definedName>
    <definedName name="PrenomEtudiant4" localSheetId="1">'-Informations'!$B$5</definedName>
    <definedName name="PrenomResponsable">'-Informations'!$B$24</definedName>
    <definedName name="PrenomSignataire">'-Informations'!#REF!</definedName>
    <definedName name="Remuneration">'-Informations'!$B$33</definedName>
    <definedName name="ResponsablePedagogique">'-Informations'!#REF!</definedName>
    <definedName name="ResponsableSuiviPedago">'-Informations'!#REF!</definedName>
    <definedName name="ServiceAffectation">'-Informations'!$B$37</definedName>
    <definedName name="SignataireEcole">'-Informations'!#REF!</definedName>
    <definedName name="SpecialisationEtudiant" localSheetId="1">'-Informations'!$B$10</definedName>
    <definedName name="SpecialisationEtudiant">'-Informations'!#REF!</definedName>
    <definedName name="TelephoneEtudiant" localSheetId="1">'-Informations'!$B$6</definedName>
    <definedName name="TelephoneEtudiant">'-Informations'!#REF!</definedName>
    <definedName name="TelephoneResponsable">'-Informations'!$B$27</definedName>
    <definedName name="TelephoneSignataire">'-Informations'!#REF!</definedName>
    <definedName name="TelephoneSignataire2">'-Informations'!#REF!</definedName>
    <definedName name="TitreResponsable">'-Informations'!$B$22</definedName>
    <definedName name="TitreSignataire">'-Informations'!#REF!</definedName>
    <definedName name="VilleEntreprise">'-Informations'!$B$18</definedName>
    <definedName name="VilleEtudiant" localSheetId="1">'-Informations'!#REF!</definedName>
    <definedName name="VilleEtudiant">'-Informations'!#REF!</definedName>
    <definedName name="VilleResponsable">'-Informations'!#REF!</definedName>
    <definedName name="VilleSignataire">'-Informations'!#REF!</definedName>
    <definedName name="VilleSignataire2">'-Informations'!#REF!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24" l="1"/>
  <c r="BM2" i="24"/>
  <c r="BJ2" i="24"/>
  <c r="BH2" i="24"/>
  <c r="BG2" i="24"/>
  <c r="BF2" i="24"/>
  <c r="BE2" i="24"/>
  <c r="BD2" i="24"/>
  <c r="BC2" i="24"/>
  <c r="BB2" i="24"/>
  <c r="BA2" i="24"/>
  <c r="AZ2" i="24"/>
  <c r="AW2" i="24"/>
  <c r="AV2" i="24"/>
  <c r="AU2" i="24"/>
  <c r="AT2" i="24"/>
  <c r="AS2" i="24"/>
  <c r="AR2" i="24"/>
  <c r="AQ2" i="24"/>
  <c r="AP2" i="24"/>
  <c r="AO2" i="24"/>
  <c r="AN2" i="24"/>
  <c r="AM2" i="24"/>
  <c r="AJ2" i="24"/>
  <c r="AI2" i="24"/>
  <c r="AH2" i="24"/>
  <c r="AG2" i="24"/>
  <c r="AF2" i="24"/>
  <c r="AE2" i="24"/>
  <c r="AD2" i="24"/>
  <c r="AC2" i="24"/>
  <c r="AB2" i="24"/>
  <c r="AA2" i="24"/>
  <c r="Z2" i="24"/>
  <c r="W2" i="24"/>
  <c r="V2" i="24"/>
  <c r="U2" i="24"/>
  <c r="T2" i="24"/>
  <c r="S2" i="24"/>
  <c r="O2" i="24"/>
  <c r="N2" i="24"/>
  <c r="M2" i="24"/>
  <c r="L2" i="24"/>
  <c r="K2" i="24"/>
  <c r="J2" i="24"/>
  <c r="I2" i="24"/>
  <c r="H2" i="24"/>
  <c r="G2" i="24"/>
  <c r="F2" i="24"/>
  <c r="E2" i="24"/>
  <c r="D2" i="24"/>
  <c r="C2" i="24"/>
  <c r="B2" i="24"/>
  <c r="BG2" i="1"/>
  <c r="C5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Tableau1" description="Connexion à la requête « Tableau1 » dans le classeur." type="5" refreshedVersion="6" background="1" saveData="1">
    <dbPr connection="Provider=Microsoft.Mashup.OleDb.1;Data Source=$Workbook$;Location=Tableau1;Extended Properties=&quot;&quot;" command="SELECT * FROM [Tableau1]"/>
  </connection>
</connections>
</file>

<file path=xl/sharedStrings.xml><?xml version="1.0" encoding="utf-8"?>
<sst xmlns="http://schemas.openxmlformats.org/spreadsheetml/2006/main" count="118" uniqueCount="73">
  <si>
    <t>Nom de l’entreprise</t>
  </si>
  <si>
    <t>Adresse de l’entreprise</t>
  </si>
  <si>
    <t>Fonction du signataire</t>
  </si>
  <si>
    <t>Adresse</t>
  </si>
  <si>
    <t>Téléphone</t>
  </si>
  <si>
    <t>Mél</t>
  </si>
  <si>
    <t>Nom de l’étudiant</t>
  </si>
  <si>
    <t>Prénom de l’étudiant</t>
  </si>
  <si>
    <t>Formation</t>
  </si>
  <si>
    <t>Prénom du responsable</t>
  </si>
  <si>
    <t>Date de début</t>
  </si>
  <si>
    <t>Date de fin</t>
  </si>
  <si>
    <t>Nature du contrat</t>
  </si>
  <si>
    <t>Rémunération brute mensuelle</t>
  </si>
  <si>
    <t>Lieu d’affectation</t>
  </si>
  <si>
    <t>Nom de la société d’accueil, si l’étudiant est envoyé en mission </t>
  </si>
  <si>
    <t>Fonction occupée par le stagiaire</t>
  </si>
  <si>
    <t>Description détaillée du contexte :</t>
  </si>
  <si>
    <t>Description détaillée des missions de l'étudiant :</t>
  </si>
  <si>
    <t>Titre</t>
  </si>
  <si>
    <t>Nom</t>
  </si>
  <si>
    <t>Prénom</t>
  </si>
  <si>
    <t>Interlocuteur pour envoi de la convention si différent du signataire</t>
  </si>
  <si>
    <t>Autre responsable (le cas échéant)</t>
  </si>
  <si>
    <t>3. Validation des missions par l’équipe pédagogique</t>
  </si>
  <si>
    <t>Service d'affectation</t>
  </si>
  <si>
    <t>Fonction du responsable</t>
  </si>
  <si>
    <t>Signataire pour l'école</t>
  </si>
  <si>
    <t>Ville</t>
  </si>
  <si>
    <t>Code postal</t>
  </si>
  <si>
    <t>Responsable du suivi pédagogique</t>
  </si>
  <si>
    <t>Pays</t>
  </si>
  <si>
    <t>Filière</t>
  </si>
  <si>
    <t>ETUDIANT</t>
  </si>
  <si>
    <t>ENTREPRISE</t>
  </si>
  <si>
    <t>SIGNATAIRE DE LA CONVENTION</t>
  </si>
  <si>
    <t>RESPONSABLE de l’étudiant en entreprise (maître de stage)</t>
  </si>
  <si>
    <t>MISSIONS</t>
  </si>
  <si>
    <t>E-mail</t>
  </si>
  <si>
    <t>Spécialisation (pour les M2)</t>
  </si>
  <si>
    <t>Origine de l'offre</t>
  </si>
  <si>
    <t>Indemnités (transport, restauration)</t>
  </si>
  <si>
    <t>Référent école</t>
  </si>
  <si>
    <t>Coordonnées des interlocuteurs de l’entreprise</t>
  </si>
  <si>
    <t>Description détaillée des missions proposées</t>
  </si>
  <si>
    <t>l'école</t>
  </si>
  <si>
    <t>1. Remarque : la validation des missions n’est pas systématique, elle peut nécessiter un entretien entre l’étudiant et son responsable de suivi pédagogique</t>
  </si>
  <si>
    <t xml:space="preserve">1. Signature par l’école  </t>
  </si>
  <si>
    <t xml:space="preserve">2. Signature par l’étudiant </t>
  </si>
  <si>
    <r>
      <t>1. L’étudiant et l’entreprise complètent le document de la partie "Informations" (</t>
    </r>
    <r>
      <rPr>
        <b/>
        <i/>
        <sz val="10"/>
        <rFont val="Calibri"/>
        <family val="2"/>
      </rPr>
      <t>cases bleues</t>
    </r>
    <r>
      <rPr>
        <i/>
        <sz val="10"/>
        <rFont val="Calibri"/>
        <family val="2"/>
      </rPr>
      <t>)</t>
    </r>
  </si>
  <si>
    <r>
      <t xml:space="preserve">2. Soumission du document </t>
    </r>
    <r>
      <rPr>
        <b/>
        <i/>
        <sz val="10"/>
        <rFont val="Calibri"/>
        <family val="2"/>
      </rPr>
      <t>par mail</t>
    </r>
    <r>
      <rPr>
        <i/>
        <sz val="10"/>
        <rFont val="Calibri"/>
        <family val="2"/>
      </rPr>
      <t xml:space="preserve"> à</t>
    </r>
  </si>
  <si>
    <t>N.Brezillon</t>
  </si>
  <si>
    <t>R.Peynot</t>
  </si>
  <si>
    <t>Colonne1</t>
  </si>
  <si>
    <t>Sélectionner dans la liste déroulante</t>
  </si>
  <si>
    <t>NOM du responsable</t>
  </si>
  <si>
    <t>NOM de l’étudiant</t>
  </si>
  <si>
    <t>calcul automatique</t>
  </si>
  <si>
    <t>4. L'équipe pédagogique de Ionis-STM établit la convention</t>
  </si>
  <si>
    <t>Spécialisation (pour les M2 uniquement)</t>
  </si>
  <si>
    <t>Fonction occupée</t>
  </si>
  <si>
    <t>Description détaillée du contexte  (département, projet) :</t>
  </si>
  <si>
    <t>Description détaillée des missions :</t>
  </si>
  <si>
    <t>2. En cas de validation, l'école prépare le document de validation</t>
  </si>
  <si>
    <t>3. Ionis-STM garde 1 exemplaire, et en transmet 1 à l’étudiant</t>
  </si>
  <si>
    <t>NB : pour plus de rapidité et par souci de développement durable, nous privilégions un envoi par mail</t>
  </si>
  <si>
    <t>Démarche pour établir le document de validation de missions d'un contrat</t>
  </si>
  <si>
    <t>nathalie.bibas@ionis-stm.com</t>
  </si>
  <si>
    <t>Site web de l'entreprise</t>
  </si>
  <si>
    <t>Compléter les cases bleues SVP</t>
  </si>
  <si>
    <t xml:space="preserve">Formulaire de Validation des Missions </t>
  </si>
  <si>
    <t>RESPONSABLE de l’étudiant en entreprise</t>
  </si>
  <si>
    <t xml:space="preserve">Interlocuteur administration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</si>
</sst>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d/m;@"/>
    <numFmt numFmtId="165" formatCode="[$-F800]dddd\,\ mmmm\ dd\,\ yyyy"/>
    <numFmt numFmtId="166" formatCode="dd/mm/yy;@"/>
  </numFmts>
  <fonts count="21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i/>
      <sz val="10"/>
      <name val="Calibri"/>
      <family val="2"/>
    </font>
    <font>
      <i/>
      <sz val="10"/>
      <name val="Calibri"/>
      <family val="2"/>
    </font>
    <font>
      <sz val="12"/>
      <name val="Times New Roman"/>
      <family val="1"/>
    </font>
    <font>
      <b/>
      <sz val="10"/>
      <name val="Arial"/>
      <family val="2"/>
    </font>
    <font>
      <b/>
      <i/>
      <sz val="8"/>
      <name val="Arial"/>
      <family val="2"/>
    </font>
    <font>
      <sz val="10"/>
      <color rgb="FF000000"/>
      <name val="Times New Roman"/>
      <family val="1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Calibri"/>
      <family val="2"/>
      <scheme val="minor"/>
    </font>
    <font>
      <b/>
      <i/>
      <sz val="10"/>
      <name val="Calibri"/>
      <family val="2"/>
      <scheme val="minor"/>
    </font>
    <font>
      <i/>
      <sz val="10"/>
      <name val="Calibri"/>
      <family val="2"/>
      <scheme val="minor"/>
    </font>
    <font>
      <b/>
      <i/>
      <sz val="12"/>
      <name val="Calibri"/>
      <family val="2"/>
      <scheme val="minor"/>
    </font>
    <font>
      <sz val="9"/>
      <name val="Calibri"/>
      <family val="2"/>
      <scheme val="minor"/>
    </font>
    <font>
      <i/>
      <sz val="10"/>
      <color theme="0" tint="-0.499984740745262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CC99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55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/>
      <right/>
      <top/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9" fillId="0" borderId="0"/>
  </cellStyleXfs>
  <cellXfs count="50">
    <xf numFmtId="0" fontId="0" fillId="0" borderId="0" xfId="0"/>
    <xf numFmtId="0" fontId="7" fillId="0" borderId="0" xfId="0" applyFont="1"/>
    <xf numFmtId="14" fontId="0" fillId="0" borderId="0" xfId="0" applyNumberFormat="1"/>
    <xf numFmtId="166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14" fillId="0" borderId="0" xfId="0" applyFont="1" applyAlignment="1" applyProtection="1">
      <alignment horizontal="justify"/>
      <protection locked="0"/>
    </xf>
    <xf numFmtId="0" fontId="15" fillId="0" borderId="0" xfId="0" applyFont="1" applyProtection="1">
      <protection locked="0"/>
    </xf>
    <xf numFmtId="0" fontId="11" fillId="2" borderId="5" xfId="0" applyFont="1" applyFill="1" applyBorder="1" applyProtection="1">
      <protection locked="0"/>
    </xf>
    <xf numFmtId="0" fontId="11" fillId="2" borderId="6" xfId="0" applyFont="1" applyFill="1" applyBorder="1" applyAlignment="1" applyProtection="1">
      <alignment horizontal="left"/>
      <protection locked="0"/>
    </xf>
    <xf numFmtId="0" fontId="10" fillId="0" borderId="1" xfId="0" applyFont="1" applyBorder="1" applyAlignment="1" applyProtection="1">
      <alignment horizontal="justify" vertical="top" wrapText="1"/>
      <protection locked="0"/>
    </xf>
    <xf numFmtId="0" fontId="10" fillId="0" borderId="7" xfId="0" applyFont="1" applyBorder="1" applyAlignment="1" applyProtection="1">
      <alignment horizontal="justify" vertical="top" wrapText="1"/>
      <protection locked="0"/>
    </xf>
    <xf numFmtId="0" fontId="10" fillId="0" borderId="2" xfId="0" applyFont="1" applyBorder="1" applyAlignment="1" applyProtection="1">
      <alignment horizontal="justify" vertical="top" wrapText="1"/>
      <protection locked="0"/>
    </xf>
    <xf numFmtId="0" fontId="15" fillId="0" borderId="0" xfId="0" applyFont="1" applyAlignment="1" applyProtection="1">
      <alignment horizontal="justify"/>
      <protection locked="0"/>
    </xf>
    <xf numFmtId="49" fontId="10" fillId="0" borderId="7" xfId="0" applyNumberFormat="1" applyFont="1" applyBorder="1" applyAlignment="1" applyProtection="1">
      <alignment horizontal="justify" vertical="top" wrapText="1"/>
      <protection locked="0"/>
    </xf>
    <xf numFmtId="0" fontId="3" fillId="0" borderId="0" xfId="1" applyAlignment="1" applyProtection="1">
      <protection locked="0"/>
    </xf>
    <xf numFmtId="0" fontId="3" fillId="0" borderId="7" xfId="1" applyBorder="1" applyAlignment="1" applyProtection="1">
      <alignment horizontal="justify" vertical="top" wrapText="1"/>
      <protection locked="0"/>
    </xf>
    <xf numFmtId="0" fontId="8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10" fillId="0" borderId="2" xfId="0" applyFont="1" applyBorder="1" applyAlignment="1" applyProtection="1">
      <alignment horizontal="left" vertical="top" wrapText="1"/>
      <protection locked="0"/>
    </xf>
    <xf numFmtId="0" fontId="10" fillId="0" borderId="8" xfId="0" applyFont="1" applyBorder="1" applyAlignment="1" applyProtection="1">
      <alignment horizontal="justify" vertical="top" wrapText="1"/>
      <protection locked="0"/>
    </xf>
    <xf numFmtId="0" fontId="10" fillId="0" borderId="11" xfId="0" applyFont="1" applyBorder="1" applyAlignment="1" applyProtection="1">
      <alignment horizontal="justify" vertical="center" wrapText="1"/>
      <protection locked="0"/>
    </xf>
    <xf numFmtId="0" fontId="10" fillId="0" borderId="0" xfId="0" applyFont="1" applyAlignment="1" applyProtection="1">
      <alignment horizontal="justify"/>
      <protection locked="0"/>
    </xf>
    <xf numFmtId="0" fontId="10" fillId="0" borderId="9" xfId="0" applyFont="1" applyBorder="1" applyProtection="1">
      <protection locked="0"/>
    </xf>
    <xf numFmtId="0" fontId="10" fillId="0" borderId="3" xfId="0" applyFont="1" applyBorder="1" applyAlignment="1" applyProtection="1">
      <alignment horizontal="justify" vertical="top" wrapText="1"/>
      <protection locked="0"/>
    </xf>
    <xf numFmtId="0" fontId="10" fillId="0" borderId="10" xfId="0" applyFont="1" applyBorder="1" applyProtection="1">
      <protection locked="0"/>
    </xf>
    <xf numFmtId="0" fontId="3" fillId="0" borderId="0" xfId="1" applyAlignment="1" applyProtection="1">
      <alignment vertical="center" wrapText="1"/>
      <protection locked="0"/>
    </xf>
    <xf numFmtId="0" fontId="11" fillId="2" borderId="5" xfId="0" applyFont="1" applyFill="1" applyBorder="1" applyAlignment="1" applyProtection="1">
      <alignment horizontal="left"/>
      <protection locked="0"/>
    </xf>
    <xf numFmtId="165" fontId="10" fillId="0" borderId="7" xfId="0" applyNumberFormat="1" applyFont="1" applyBorder="1" applyAlignment="1" applyProtection="1">
      <alignment horizontal="justify" vertical="top" wrapText="1"/>
      <protection locked="0"/>
    </xf>
    <xf numFmtId="164" fontId="12" fillId="0" borderId="0" xfId="0" applyNumberFormat="1" applyFont="1" applyProtection="1">
      <protection locked="0"/>
    </xf>
    <xf numFmtId="2" fontId="13" fillId="0" borderId="0" xfId="0" applyNumberFormat="1" applyFont="1" applyAlignment="1" applyProtection="1">
      <alignment horizontal="left"/>
      <protection locked="0"/>
    </xf>
    <xf numFmtId="0" fontId="11" fillId="2" borderId="4" xfId="0" applyFont="1" applyFill="1" applyBorder="1" applyAlignment="1" applyProtection="1">
      <alignment horizontal="left"/>
      <protection locked="0"/>
    </xf>
    <xf numFmtId="0" fontId="10" fillId="0" borderId="5" xfId="0" applyFont="1" applyBorder="1" applyAlignment="1" applyProtection="1">
      <alignment vertical="top" wrapText="1"/>
      <protection locked="0"/>
    </xf>
    <xf numFmtId="0" fontId="6" fillId="0" borderId="0" xfId="0" applyFont="1" applyAlignment="1" applyProtection="1">
      <alignment horizontal="left" vertical="center" wrapText="1" indent="11"/>
      <protection locked="0"/>
    </xf>
    <xf numFmtId="0" fontId="10" fillId="0" borderId="4" xfId="0" applyFont="1" applyBorder="1" applyAlignment="1" applyProtection="1">
      <alignment vertical="top" wrapText="1"/>
      <protection locked="0"/>
    </xf>
    <xf numFmtId="0" fontId="15" fillId="0" borderId="7" xfId="0" applyFont="1" applyBorder="1" applyAlignment="1" applyProtection="1">
      <alignment horizontal="justify" vertical="top" wrapText="1"/>
      <protection locked="0"/>
    </xf>
    <xf numFmtId="0" fontId="15" fillId="0" borderId="6" xfId="0" applyFont="1" applyBorder="1" applyAlignment="1" applyProtection="1">
      <alignment horizontal="justify" vertical="top" wrapText="1"/>
      <protection locked="0"/>
    </xf>
    <xf numFmtId="49" fontId="15" fillId="0" borderId="7" xfId="0" applyNumberFormat="1" applyFont="1" applyBorder="1" applyAlignment="1" applyProtection="1">
      <alignment horizontal="justify" vertical="top" wrapText="1"/>
      <protection locked="0"/>
    </xf>
    <xf numFmtId="165" fontId="15" fillId="0" borderId="7" xfId="0" applyNumberFormat="1" applyFont="1" applyBorder="1" applyAlignment="1" applyProtection="1">
      <alignment horizontal="justify" vertical="top" wrapText="1"/>
      <protection locked="0"/>
    </xf>
    <xf numFmtId="0" fontId="17" fillId="0" borderId="2" xfId="0" applyFont="1" applyBorder="1" applyAlignment="1" applyProtection="1">
      <alignment horizontal="justify" vertical="top" wrapText="1"/>
      <protection locked="0"/>
    </xf>
    <xf numFmtId="0" fontId="18" fillId="0" borderId="0" xfId="0" applyFont="1" applyProtection="1">
      <protection locked="0"/>
    </xf>
    <xf numFmtId="0" fontId="19" fillId="0" borderId="0" xfId="0" applyFont="1" applyProtection="1">
      <protection locked="0"/>
    </xf>
    <xf numFmtId="0" fontId="7" fillId="4" borderId="0" xfId="0" applyFont="1" applyFill="1" applyProtection="1">
      <protection locked="0"/>
    </xf>
    <xf numFmtId="165" fontId="20" fillId="4" borderId="0" xfId="0" applyNumberFormat="1" applyFont="1" applyFill="1" applyProtection="1">
      <protection locked="0"/>
    </xf>
    <xf numFmtId="0" fontId="16" fillId="3" borderId="5" xfId="0" applyFont="1" applyFill="1" applyBorder="1" applyAlignment="1" applyProtection="1">
      <alignment horizontal="center" vertical="center"/>
      <protection locked="0"/>
    </xf>
    <xf numFmtId="0" fontId="16" fillId="3" borderId="6" xfId="0" applyFont="1" applyFill="1" applyBorder="1" applyAlignment="1" applyProtection="1">
      <alignment horizontal="center" vertical="center"/>
      <protection locked="0"/>
    </xf>
    <xf numFmtId="0" fontId="15" fillId="2" borderId="0" xfId="0" applyFont="1" applyFill="1" applyAlignment="1" applyProtection="1">
      <alignment horizontal="left"/>
      <protection locked="0"/>
    </xf>
    <xf numFmtId="0" fontId="15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 vertical="center" wrapText="1"/>
      <protection locked="0"/>
    </xf>
    <xf numFmtId="0" fontId="15" fillId="2" borderId="0" xfId="0" applyFont="1" applyFill="1" applyAlignment="1" applyProtection="1">
      <alignment horizontal="left" wrapText="1"/>
      <protection locked="0"/>
    </xf>
  </cellXfs>
  <cellStyles count="4">
    <cellStyle name="Lien hypertexte" xfId="1" builtinId="8"/>
    <cellStyle name="Normal" xfId="0" builtinId="0"/>
    <cellStyle name="Normal 2" xfId="2" xr:uid="{00000000-0005-0000-0000-000002000000}"/>
    <cellStyle name="Normal 3" xfId="3" xr:uid="{00000000-0005-0000-0000-000003000000}"/>
  </cellStyles>
  <dxfs count="15"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53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numFmt numFmtId="0" formatCode="General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4"/>
      <tableStyleElement type="headerRow" dxfId="13"/>
    </tableStyle>
  </tableStyles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0000000-0016-0000-0000-000000000000}" autoFormatId="16" applyNumberFormats="0" applyBorderFormats="0" applyFontFormats="0" applyPatternFormats="0" applyAlignmentFormats="0" applyWidthHeightFormats="0">
  <queryTableRefresh nextId="2">
    <queryTableFields count="1">
      <queryTableField id="1" name="Colonne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1_2" displayName="Tableau1_2" ref="A1:A3" tableType="queryTable" totalsRowShown="0">
  <autoFilter ref="A1:A3" xr:uid="{00000000-0009-0000-0100-000002000000}"/>
  <tableColumns count="1">
    <tableColumn id="1" xr3:uid="{00000000-0010-0000-0000-000001000000}" uniqueName="1" name="Colonne1" queryTableFieldId="1" dataDxf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thalie.bibas@ionis-stm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12" sqref="B12"/>
    </sheetView>
  </sheetViews>
  <sheetFormatPr baseColWidth="10" defaultColWidth="11.54296875" defaultRowHeight="12.5" x14ac:dyDescent="0.25"/>
  <cols>
    <col min="1" max="1" width="11.453125" bestFit="1" customWidth="1"/>
  </cols>
  <sheetData>
    <row r="1" spans="1:1" x14ac:dyDescent="0.25">
      <c r="A1" t="s">
        <v>53</v>
      </c>
    </row>
    <row r="2" spans="1:1" x14ac:dyDescent="0.25">
      <c r="A2" t="s">
        <v>51</v>
      </c>
    </row>
    <row r="3" spans="1:1" x14ac:dyDescent="0.25">
      <c r="A3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BG67"/>
  <sheetViews>
    <sheetView tabSelected="1" zoomScaleNormal="100" workbookViewId="0">
      <selection activeCell="D28" sqref="D28"/>
    </sheetView>
  </sheetViews>
  <sheetFormatPr baseColWidth="10" defaultColWidth="11.54296875" defaultRowHeight="12.5" x14ac:dyDescent="0.25"/>
  <cols>
    <col min="1" max="1" width="33.90625" style="5" customWidth="1"/>
    <col min="2" max="2" width="56.1796875" style="5" customWidth="1"/>
    <col min="3" max="3" width="11.54296875" style="4"/>
    <col min="4" max="4" width="21.54296875" style="4" customWidth="1"/>
    <col min="5" max="5" width="89.81640625" style="4" customWidth="1"/>
    <col min="6" max="16384" width="11.54296875" style="4"/>
  </cols>
  <sheetData>
    <row r="1" spans="1:59" ht="15.5" x14ac:dyDescent="0.3">
      <c r="A1" s="42" t="s">
        <v>70</v>
      </c>
      <c r="B1" s="43" t="s">
        <v>69</v>
      </c>
      <c r="C1" s="3"/>
      <c r="D1" s="44" t="s">
        <v>66</v>
      </c>
      <c r="E1" s="45"/>
    </row>
    <row r="2" spans="1:59" ht="13" x14ac:dyDescent="0.3">
      <c r="D2" s="6"/>
      <c r="E2" s="7"/>
      <c r="BG2" s="4" t="str">
        <f>'-Informations'!D3</f>
        <v>1. L’étudiant et l’entreprise complètent le document de la partie "Informations" (cases bleues)</v>
      </c>
    </row>
    <row r="3" spans="1:59" ht="13" x14ac:dyDescent="0.3">
      <c r="A3" s="8" t="s">
        <v>33</v>
      </c>
      <c r="B3" s="9"/>
      <c r="D3" s="46" t="s">
        <v>49</v>
      </c>
      <c r="E3" s="46"/>
    </row>
    <row r="4" spans="1:59" ht="13" x14ac:dyDescent="0.3">
      <c r="A4" s="10" t="s">
        <v>56</v>
      </c>
      <c r="B4" s="11"/>
      <c r="D4" s="47" t="s">
        <v>43</v>
      </c>
      <c r="E4" s="47"/>
    </row>
    <row r="5" spans="1:59" ht="13" x14ac:dyDescent="0.3">
      <c r="A5" s="12" t="s">
        <v>7</v>
      </c>
      <c r="B5" s="11"/>
      <c r="D5" s="47" t="s">
        <v>44</v>
      </c>
      <c r="E5" s="47"/>
    </row>
    <row r="6" spans="1:59" ht="13" x14ac:dyDescent="0.3">
      <c r="A6" s="12" t="s">
        <v>4</v>
      </c>
      <c r="B6" s="14"/>
      <c r="D6" s="46" t="s">
        <v>50</v>
      </c>
      <c r="E6" s="46"/>
    </row>
    <row r="7" spans="1:59" ht="13" x14ac:dyDescent="0.3">
      <c r="A7" s="12" t="s">
        <v>38</v>
      </c>
      <c r="B7" s="16"/>
      <c r="D7" s="7" t="s">
        <v>45</v>
      </c>
      <c r="E7" s="15" t="s">
        <v>67</v>
      </c>
    </row>
    <row r="8" spans="1:59" ht="13" x14ac:dyDescent="0.3">
      <c r="A8" s="12" t="s">
        <v>8</v>
      </c>
      <c r="B8" s="35"/>
      <c r="D8" s="13"/>
      <c r="E8" s="7"/>
    </row>
    <row r="9" spans="1:59" ht="13" x14ac:dyDescent="0.3">
      <c r="A9" s="12" t="s">
        <v>32</v>
      </c>
      <c r="B9" s="35"/>
      <c r="C9" s="15"/>
      <c r="D9" s="46" t="s">
        <v>24</v>
      </c>
      <c r="E9" s="46"/>
    </row>
    <row r="10" spans="1:59" ht="13" x14ac:dyDescent="0.25">
      <c r="A10" s="39" t="s">
        <v>59</v>
      </c>
      <c r="B10" s="11"/>
      <c r="C10" s="17"/>
      <c r="D10" s="48" t="s">
        <v>46</v>
      </c>
      <c r="E10" s="48"/>
    </row>
    <row r="11" spans="1:59" ht="13" x14ac:dyDescent="0.25">
      <c r="A11" s="12" t="s">
        <v>42</v>
      </c>
      <c r="B11" s="35"/>
      <c r="C11" s="17"/>
      <c r="D11" s="48" t="s">
        <v>63</v>
      </c>
      <c r="E11" s="48"/>
    </row>
    <row r="12" spans="1:59" ht="13" x14ac:dyDescent="0.3">
      <c r="A12" s="21" t="s">
        <v>40</v>
      </c>
      <c r="B12" s="36" t="s">
        <v>68</v>
      </c>
      <c r="C12" s="18"/>
      <c r="D12" s="13"/>
      <c r="E12" s="7"/>
    </row>
    <row r="13" spans="1:59" ht="13" x14ac:dyDescent="0.3">
      <c r="A13" s="22"/>
      <c r="B13" s="23"/>
      <c r="C13" s="17"/>
      <c r="D13" s="49" t="s">
        <v>58</v>
      </c>
      <c r="E13" s="49"/>
    </row>
    <row r="14" spans="1:59" ht="13" x14ac:dyDescent="0.3">
      <c r="A14" s="8" t="s">
        <v>34</v>
      </c>
      <c r="B14" s="9"/>
      <c r="C14" s="18"/>
      <c r="D14" s="48" t="s">
        <v>47</v>
      </c>
      <c r="E14" s="48"/>
    </row>
    <row r="15" spans="1:59" ht="13" x14ac:dyDescent="0.25">
      <c r="A15" s="10" t="s">
        <v>0</v>
      </c>
      <c r="B15" s="11"/>
      <c r="C15" s="18"/>
      <c r="D15" s="48" t="s">
        <v>48</v>
      </c>
      <c r="E15" s="48"/>
    </row>
    <row r="16" spans="1:59" ht="13.75" customHeight="1" x14ac:dyDescent="0.25">
      <c r="A16" s="12" t="s">
        <v>1</v>
      </c>
      <c r="B16" s="11"/>
      <c r="C16" s="18"/>
      <c r="D16" s="48" t="s">
        <v>64</v>
      </c>
      <c r="E16" s="48"/>
    </row>
    <row r="17" spans="1:5" ht="13.75" customHeight="1" x14ac:dyDescent="0.3">
      <c r="A17" s="12" t="s">
        <v>29</v>
      </c>
      <c r="B17" s="14"/>
      <c r="C17" s="17"/>
      <c r="D17" s="41" t="s">
        <v>65</v>
      </c>
    </row>
    <row r="18" spans="1:5" ht="13" x14ac:dyDescent="0.25">
      <c r="A18" s="12" t="s">
        <v>28</v>
      </c>
      <c r="B18" s="14"/>
      <c r="D18" s="48"/>
      <c r="E18" s="48"/>
    </row>
    <row r="19" spans="1:5" ht="13" x14ac:dyDescent="0.3">
      <c r="A19" s="24" t="s">
        <v>31</v>
      </c>
      <c r="B19" s="20"/>
      <c r="D19" s="41"/>
    </row>
    <row r="20" spans="1:5" ht="13" x14ac:dyDescent="0.3">
      <c r="A20" s="22" t="s">
        <v>72</v>
      </c>
      <c r="B20" s="23"/>
      <c r="C20" s="5"/>
    </row>
    <row r="21" spans="1:5" ht="13" x14ac:dyDescent="0.3">
      <c r="A21" s="8" t="s">
        <v>71</v>
      </c>
      <c r="B21" s="9"/>
    </row>
    <row r="22" spans="1:5" ht="13" x14ac:dyDescent="0.3">
      <c r="A22" s="25" t="s">
        <v>19</v>
      </c>
      <c r="B22" s="37" t="s">
        <v>54</v>
      </c>
    </row>
    <row r="23" spans="1:5" ht="13" x14ac:dyDescent="0.25">
      <c r="A23" s="12" t="s">
        <v>55</v>
      </c>
      <c r="B23" s="11"/>
    </row>
    <row r="24" spans="1:5" ht="13" x14ac:dyDescent="0.25">
      <c r="A24" s="12" t="s">
        <v>9</v>
      </c>
      <c r="B24" s="11"/>
    </row>
    <row r="25" spans="1:5" ht="13" x14ac:dyDescent="0.25">
      <c r="A25" s="12" t="s">
        <v>26</v>
      </c>
      <c r="B25" s="11"/>
    </row>
    <row r="26" spans="1:5" ht="13" x14ac:dyDescent="0.25">
      <c r="A26" s="12" t="s">
        <v>4</v>
      </c>
      <c r="B26" s="11"/>
    </row>
    <row r="27" spans="1:5" ht="13" x14ac:dyDescent="0.25">
      <c r="A27" s="24" t="s">
        <v>5</v>
      </c>
      <c r="B27" s="14"/>
      <c r="C27" s="17"/>
    </row>
    <row r="28" spans="1:5" ht="13" x14ac:dyDescent="0.3">
      <c r="A28" s="22"/>
      <c r="B28" s="23"/>
    </row>
    <row r="29" spans="1:5" ht="13" x14ac:dyDescent="0.3">
      <c r="A29" s="27" t="s">
        <v>37</v>
      </c>
      <c r="B29" s="9"/>
    </row>
    <row r="30" spans="1:5" ht="13" x14ac:dyDescent="0.25">
      <c r="A30" s="10" t="s">
        <v>10</v>
      </c>
      <c r="B30" s="28"/>
    </row>
    <row r="31" spans="1:5" ht="13" x14ac:dyDescent="0.25">
      <c r="A31" s="12" t="s">
        <v>11</v>
      </c>
      <c r="B31" s="28"/>
    </row>
    <row r="32" spans="1:5" ht="13" x14ac:dyDescent="0.25">
      <c r="A32" s="12" t="s">
        <v>12</v>
      </c>
      <c r="B32" s="38" t="s">
        <v>54</v>
      </c>
    </row>
    <row r="33" spans="1:3" ht="13" x14ac:dyDescent="0.25">
      <c r="A33" s="12" t="s">
        <v>13</v>
      </c>
      <c r="B33" s="11"/>
    </row>
    <row r="34" spans="1:3" ht="13" x14ac:dyDescent="0.25">
      <c r="A34" s="19" t="s">
        <v>41</v>
      </c>
      <c r="B34" s="11"/>
    </row>
    <row r="35" spans="1:3" ht="13" x14ac:dyDescent="0.25">
      <c r="A35" s="12" t="s">
        <v>14</v>
      </c>
      <c r="B35" s="11"/>
    </row>
    <row r="36" spans="1:3" ht="24" x14ac:dyDescent="0.25">
      <c r="A36" s="39" t="s">
        <v>15</v>
      </c>
      <c r="B36" s="11"/>
    </row>
    <row r="37" spans="1:3" ht="13" x14ac:dyDescent="0.25">
      <c r="A37" s="12" t="s">
        <v>25</v>
      </c>
      <c r="B37" s="11"/>
    </row>
    <row r="38" spans="1:3" ht="13" x14ac:dyDescent="0.25">
      <c r="A38" s="24" t="s">
        <v>60</v>
      </c>
      <c r="B38" s="20"/>
    </row>
    <row r="39" spans="1:3" ht="13" x14ac:dyDescent="0.3">
      <c r="A39" s="22"/>
      <c r="B39" s="23"/>
    </row>
    <row r="40" spans="1:3" ht="13" x14ac:dyDescent="0.3">
      <c r="A40" s="31" t="s">
        <v>61</v>
      </c>
      <c r="B40" s="31"/>
      <c r="C40" s="17"/>
    </row>
    <row r="41" spans="1:3" ht="13" x14ac:dyDescent="0.25">
      <c r="A41" s="32"/>
      <c r="B41" s="11"/>
    </row>
    <row r="42" spans="1:3" ht="13" x14ac:dyDescent="0.3">
      <c r="A42" s="22"/>
      <c r="B42" s="23"/>
    </row>
    <row r="43" spans="1:3" ht="13" x14ac:dyDescent="0.3">
      <c r="A43" s="31" t="s">
        <v>62</v>
      </c>
      <c r="B43" s="31"/>
    </row>
    <row r="44" spans="1:3" ht="13" x14ac:dyDescent="0.25">
      <c r="A44" s="34"/>
      <c r="B44" s="11"/>
    </row>
    <row r="50" spans="3:5" x14ac:dyDescent="0.25">
      <c r="C50" s="26"/>
    </row>
    <row r="53" spans="3:5" x14ac:dyDescent="0.25">
      <c r="C53" s="29"/>
    </row>
    <row r="54" spans="3:5" ht="13" x14ac:dyDescent="0.3">
      <c r="C54" s="30">
        <f>(B31-B30)/30.5</f>
        <v>0</v>
      </c>
      <c r="D54" s="40" t="s">
        <v>57</v>
      </c>
    </row>
    <row r="55" spans="3:5" x14ac:dyDescent="0.25">
      <c r="C55" s="17"/>
    </row>
    <row r="64" spans="3:5" ht="120.75" customHeight="1" x14ac:dyDescent="0.25">
      <c r="E64" s="33"/>
    </row>
    <row r="67" ht="131.25" customHeight="1" x14ac:dyDescent="0.25"/>
  </sheetData>
  <sheetProtection selectLockedCells="1" selectUnlockedCells="1"/>
  <mergeCells count="13">
    <mergeCell ref="D9:E9"/>
    <mergeCell ref="D18:E18"/>
    <mergeCell ref="D10:E10"/>
    <mergeCell ref="D11:E11"/>
    <mergeCell ref="D13:E13"/>
    <mergeCell ref="D14:E14"/>
    <mergeCell ref="D15:E15"/>
    <mergeCell ref="D16:E16"/>
    <mergeCell ref="D1:E1"/>
    <mergeCell ref="D3:E3"/>
    <mergeCell ref="D4:E4"/>
    <mergeCell ref="D5:E5"/>
    <mergeCell ref="D6:E6"/>
  </mergeCells>
  <phoneticPr fontId="1" type="noConversion"/>
  <conditionalFormatting sqref="A43 A40 B37:B38 B4:B7 B24:B26">
    <cfRule type="cellIs" dxfId="11" priority="248" stopIfTrue="1" operator="equal">
      <formula>""</formula>
    </cfRule>
  </conditionalFormatting>
  <conditionalFormatting sqref="A40">
    <cfRule type="cellIs" dxfId="10" priority="228" stopIfTrue="1" operator="equal">
      <formula>""</formula>
    </cfRule>
  </conditionalFormatting>
  <conditionalFormatting sqref="A43">
    <cfRule type="cellIs" dxfId="9" priority="227" stopIfTrue="1" operator="equal">
      <formula>""</formula>
    </cfRule>
  </conditionalFormatting>
  <conditionalFormatting sqref="B30:B31 B33:B35 B15:B19 B23">
    <cfRule type="cellIs" dxfId="8" priority="21" stopIfTrue="1" operator="equal">
      <formula>""</formula>
    </cfRule>
  </conditionalFormatting>
  <conditionalFormatting sqref="B32">
    <cfRule type="cellIs" dxfId="7" priority="15" stopIfTrue="1" operator="equal">
      <formula>""</formula>
    </cfRule>
  </conditionalFormatting>
  <conditionalFormatting sqref="B12">
    <cfRule type="cellIs" dxfId="6" priority="12" stopIfTrue="1" operator="equal">
      <formula>""</formula>
    </cfRule>
  </conditionalFormatting>
  <conditionalFormatting sqref="B8:B10">
    <cfRule type="cellIs" dxfId="5" priority="13" stopIfTrue="1" operator="equal">
      <formula>""</formula>
    </cfRule>
  </conditionalFormatting>
  <conditionalFormatting sqref="B41">
    <cfRule type="cellIs" dxfId="4" priority="11" stopIfTrue="1" operator="equal">
      <formula>""</formula>
    </cfRule>
  </conditionalFormatting>
  <conditionalFormatting sqref="B44">
    <cfRule type="cellIs" dxfId="3" priority="10" stopIfTrue="1" operator="equal">
      <formula>""</formula>
    </cfRule>
  </conditionalFormatting>
  <conditionalFormatting sqref="B27">
    <cfRule type="cellIs" dxfId="2" priority="9" stopIfTrue="1" operator="equal">
      <formula>""</formula>
    </cfRule>
  </conditionalFormatting>
  <conditionalFormatting sqref="B11">
    <cfRule type="cellIs" dxfId="1" priority="4" stopIfTrue="1" operator="equal">
      <formula>""</formula>
    </cfRule>
  </conditionalFormatting>
  <conditionalFormatting sqref="B22">
    <cfRule type="cellIs" dxfId="0" priority="2" stopIfTrue="1" operator="equal">
      <formula>""</formula>
    </cfRule>
  </conditionalFormatting>
  <dataValidations count="6">
    <dataValidation type="list" showInputMessage="1" showErrorMessage="1" sqref="B11" xr:uid="{00000000-0002-0000-0100-000000000000}">
      <formula1>"C.FRACASSI (Bio ou Ener),L.BAQUERO (Digi ou Info)"</formula1>
    </dataValidation>
    <dataValidation type="list" showInputMessage="1" showErrorMessage="1" sqref="B9" xr:uid="{00000000-0002-0000-0100-000001000000}">
      <formula1>"Management des Systèmes d'information, Management et Ingénierie informatique,Management des Biotechnologies, Management et Energie"</formula1>
    </dataValidation>
    <dataValidation type="list" allowBlank="1" showInputMessage="1" showErrorMessage="1" sqref="B8" xr:uid="{00000000-0002-0000-0100-000002000000}">
      <formula1>"Bachelor,M1,M2,MBA intensif"</formula1>
    </dataValidation>
    <dataValidation type="list" allowBlank="1" showInputMessage="1" showErrorMessage="1" sqref="B12" xr:uid="{00000000-0002-0000-0100-000003000000}">
      <mc:AlternateContent xmlns:x12ac="http://schemas.microsoft.com/office/spreadsheetml/2011/1/ac" xmlns:mc="http://schemas.openxmlformats.org/markup-compatibility/2006">
        <mc:Choice Requires="x12ac">
          <x12ac:list>"Ionis-STM : ancien, intervenant, étudiant, forum entreprise",Job Teaser / Carreer center,"Annuaire sectoriel (LEEM, Monster…)"," Annuaire généraliste (Indeed, cadremploi, APEC,…)",Site web de l'entreprise,LinkedIn,Salon professionnel et de recrutement</x12ac:list>
        </mc:Choice>
        <mc:Fallback>
          <formula1>"Ionis-STM : ancien, intervenant, étudiant, forum entreprise,Job Teaser / Carreer center,Annuaire sectoriel (LEEM, Monster…), Annuaire généraliste (Indeed, cadremploi, APEC,…),Site web de l'entreprise,LinkedIn,Salon professionnel et de recrutement"</formula1>
        </mc:Fallback>
      </mc:AlternateContent>
    </dataValidation>
    <dataValidation type="list" allowBlank="1" showInputMessage="1" showErrorMessage="1" sqref="B22" xr:uid="{00000000-0002-0000-0100-000004000000}">
      <formula1>"Madame,Monsieur"</formula1>
    </dataValidation>
    <dataValidation type="list" showInputMessage="1" showErrorMessage="1" sqref="B32" xr:uid="{00000000-0002-0000-0100-000005000000}">
      <formula1>"CDD,Interim,CDI"</formula1>
    </dataValidation>
  </dataValidations>
  <hyperlinks>
    <hyperlink ref="E7" r:id="rId1" xr:uid="{00000000-0004-0000-0100-000000000000}"/>
  </hyperlinks>
  <pageMargins left="0.78740157480314965" right="0.78740157480314965" top="1.68" bottom="0.98425196850393704" header="0.51181102362204722" footer="0.51181102362204722"/>
  <pageSetup paperSize="9" orientation="portrait" r:id="rId2"/>
  <headerFooter alignWithMargins="0">
    <oddHeader>&amp;L&amp;G&amp;R&amp;"Arial,Gras"&amp;14Mastères professionnels EPITA
Demande de convention de stage</oddHeader>
    <oddFooter>&amp;CMastères professionnels EPITA
14-16 rue Voltaire - 94276 Le Kremlin-Bicêtre Cedex - Tel : 01 53 14 59 26</oddFooter>
  </headerFooter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A2"/>
  <sheetViews>
    <sheetView workbookViewId="0">
      <selection activeCell="L2" sqref="L2"/>
    </sheetView>
  </sheetViews>
  <sheetFormatPr baseColWidth="10" defaultColWidth="11.54296875" defaultRowHeight="12.5" x14ac:dyDescent="0.25"/>
  <sheetData>
    <row r="1" spans="1:79" s="1" customFormat="1" ht="13" x14ac:dyDescent="0.3">
      <c r="A1" s="1" t="s">
        <v>33</v>
      </c>
      <c r="B1" s="1" t="s">
        <v>6</v>
      </c>
      <c r="C1" s="1" t="s">
        <v>7</v>
      </c>
      <c r="D1" s="1" t="s">
        <v>3</v>
      </c>
      <c r="E1" s="1" t="s">
        <v>29</v>
      </c>
      <c r="F1" s="1" t="s">
        <v>28</v>
      </c>
      <c r="G1" s="1" t="s">
        <v>4</v>
      </c>
      <c r="H1" s="1" t="s">
        <v>38</v>
      </c>
      <c r="I1" s="1" t="s">
        <v>8</v>
      </c>
      <c r="J1" s="1" t="s">
        <v>32</v>
      </c>
      <c r="K1" s="1" t="s">
        <v>39</v>
      </c>
      <c r="L1" s="1" t="s">
        <v>42</v>
      </c>
      <c r="M1" s="1" t="s">
        <v>30</v>
      </c>
      <c r="N1" s="1" t="s">
        <v>27</v>
      </c>
      <c r="O1" s="1" t="s">
        <v>2</v>
      </c>
      <c r="P1" s="1" t="s">
        <v>40</v>
      </c>
      <c r="Q1" s="1">
        <v>0</v>
      </c>
      <c r="R1" s="1" t="s">
        <v>34</v>
      </c>
      <c r="S1" s="1" t="s">
        <v>0</v>
      </c>
      <c r="T1" s="1" t="s">
        <v>1</v>
      </c>
      <c r="U1" s="1" t="s">
        <v>29</v>
      </c>
      <c r="V1" s="1" t="s">
        <v>28</v>
      </c>
      <c r="W1" s="1" t="s">
        <v>31</v>
      </c>
      <c r="X1" s="1">
        <v>0</v>
      </c>
      <c r="Y1" s="1" t="s">
        <v>35</v>
      </c>
      <c r="Z1" s="1" t="s">
        <v>19</v>
      </c>
      <c r="AA1" s="1" t="s">
        <v>20</v>
      </c>
      <c r="AB1" s="1" t="s">
        <v>21</v>
      </c>
      <c r="AC1" s="1" t="s">
        <v>2</v>
      </c>
      <c r="AD1" s="1" t="s">
        <v>22</v>
      </c>
      <c r="AE1" s="1" t="s">
        <v>3</v>
      </c>
      <c r="AF1" s="1" t="s">
        <v>29</v>
      </c>
      <c r="AG1" s="1" t="s">
        <v>28</v>
      </c>
      <c r="AH1" s="1" t="s">
        <v>31</v>
      </c>
      <c r="AI1" s="1" t="s">
        <v>4</v>
      </c>
      <c r="AJ1" s="1" t="s">
        <v>5</v>
      </c>
      <c r="AK1" s="1">
        <v>0</v>
      </c>
      <c r="AL1" s="1" t="s">
        <v>36</v>
      </c>
      <c r="AM1" s="1" t="s">
        <v>19</v>
      </c>
      <c r="AN1" s="1" t="s">
        <v>20</v>
      </c>
      <c r="AO1" s="1" t="s">
        <v>9</v>
      </c>
      <c r="AP1" s="1" t="s">
        <v>26</v>
      </c>
      <c r="AQ1" s="1" t="s">
        <v>23</v>
      </c>
      <c r="AR1" s="1" t="s">
        <v>3</v>
      </c>
      <c r="AS1" s="1" t="s">
        <v>29</v>
      </c>
      <c r="AT1" s="1" t="s">
        <v>28</v>
      </c>
      <c r="AU1" s="1" t="s">
        <v>31</v>
      </c>
      <c r="AV1" s="1" t="s">
        <v>4</v>
      </c>
      <c r="AW1" s="1" t="s">
        <v>5</v>
      </c>
      <c r="AX1" s="1">
        <v>0</v>
      </c>
      <c r="AY1" s="1" t="s">
        <v>37</v>
      </c>
      <c r="AZ1" s="1" t="s">
        <v>10</v>
      </c>
      <c r="BA1" s="1" t="s">
        <v>11</v>
      </c>
      <c r="BB1" s="1" t="s">
        <v>12</v>
      </c>
      <c r="BC1" s="1" t="s">
        <v>13</v>
      </c>
      <c r="BD1" s="1" t="s">
        <v>41</v>
      </c>
      <c r="BE1" s="1" t="s">
        <v>14</v>
      </c>
      <c r="BF1" s="1" t="s">
        <v>15</v>
      </c>
      <c r="BG1" s="1" t="s">
        <v>25</v>
      </c>
      <c r="BH1" s="1" t="s">
        <v>16</v>
      </c>
      <c r="BI1" s="1">
        <v>0</v>
      </c>
      <c r="BJ1" s="1" t="s">
        <v>17</v>
      </c>
      <c r="BK1" s="1">
        <v>0</v>
      </c>
      <c r="BL1" s="1">
        <v>0</v>
      </c>
      <c r="BM1" s="1" t="s">
        <v>18</v>
      </c>
      <c r="BN1" s="1">
        <v>0</v>
      </c>
      <c r="BO1" s="1" t="e">
        <v>#N/A</v>
      </c>
      <c r="BP1" s="1" t="e">
        <v>#N/A</v>
      </c>
      <c r="BQ1" s="1" t="e">
        <v>#N/A</v>
      </c>
      <c r="BR1" s="1" t="e">
        <v>#N/A</v>
      </c>
      <c r="BS1" s="1" t="e">
        <v>#N/A</v>
      </c>
      <c r="BT1" s="1" t="e">
        <v>#N/A</v>
      </c>
      <c r="BU1" s="1" t="e">
        <v>#N/A</v>
      </c>
      <c r="BV1" s="1" t="e">
        <v>#N/A</v>
      </c>
      <c r="BW1" s="1" t="e">
        <v>#N/A</v>
      </c>
      <c r="BX1" s="1" t="e">
        <v>#N/A</v>
      </c>
      <c r="BY1" s="1" t="e">
        <v>#N/A</v>
      </c>
      <c r="BZ1" s="1" t="e">
        <v>#N/A</v>
      </c>
      <c r="CA1" s="1" t="e">
        <v>#N/A</v>
      </c>
    </row>
    <row r="2" spans="1:79" x14ac:dyDescent="0.25">
      <c r="A2">
        <v>0</v>
      </c>
      <c r="B2">
        <f>'-Informations'!Nom_de_l’étudiant</f>
        <v>0</v>
      </c>
      <c r="C2">
        <f>Prénom_de_l’étudiant</f>
        <v>0</v>
      </c>
      <c r="D2" t="e">
        <f>'-Informations'!AdresseEtudiant</f>
        <v>#REF!</v>
      </c>
      <c r="E2" t="e">
        <f>'-Informations'!CodePostalEtudiant</f>
        <v>#REF!</v>
      </c>
      <c r="F2" t="e">
        <f>'-Informations'!VilleEtudiant</f>
        <v>#REF!</v>
      </c>
      <c r="G2">
        <f>'-Informations'!TelephoneEtudiant</f>
        <v>0</v>
      </c>
      <c r="H2">
        <f>'-Informations'!EmailEtudiant</f>
        <v>0</v>
      </c>
      <c r="I2">
        <f>'-Informations'!FormationEtudiant</f>
        <v>0</v>
      </c>
      <c r="J2">
        <f>'-Informations'!FiliereEtudiant</f>
        <v>0</v>
      </c>
      <c r="K2">
        <f>'-Informations'!SpecialisationEtudiant</f>
        <v>0</v>
      </c>
      <c r="L2">
        <f>'-Informations'!B11</f>
        <v>0</v>
      </c>
      <c r="M2" t="e">
        <f>ResponsableSuiviPedago</f>
        <v>#REF!</v>
      </c>
      <c r="N2" t="e">
        <f>'-Informations'!#REF!</f>
        <v>#REF!</v>
      </c>
      <c r="O2" t="e">
        <f>'-Informations'!#REF!</f>
        <v>#REF!</v>
      </c>
      <c r="P2" t="str">
        <f>'-Informations'!B12</f>
        <v>Site web de l'entreprise</v>
      </c>
      <c r="Q2">
        <v>0</v>
      </c>
      <c r="R2">
        <v>0</v>
      </c>
      <c r="S2">
        <f>NomEntreprise</f>
        <v>0</v>
      </c>
      <c r="T2">
        <f>AdresseEntreprise</f>
        <v>0</v>
      </c>
      <c r="U2">
        <f>CodePostalEntreprise</f>
        <v>0</v>
      </c>
      <c r="V2">
        <f>VilleEntreprise</f>
        <v>0</v>
      </c>
      <c r="W2">
        <f>PaysEntreprise</f>
        <v>0</v>
      </c>
      <c r="X2">
        <v>0</v>
      </c>
      <c r="Y2">
        <v>0</v>
      </c>
      <c r="Z2" t="e">
        <f>TitreSignataire</f>
        <v>#REF!</v>
      </c>
      <c r="AA2" t="e">
        <f>NomSignataire</f>
        <v>#REF!</v>
      </c>
      <c r="AB2" t="e">
        <f>PrenomSignataire</f>
        <v>#REF!</v>
      </c>
      <c r="AC2" t="e">
        <f>FonctionSignataire</f>
        <v>#REF!</v>
      </c>
      <c r="AD2" t="e">
        <f>InterlocuteurEnvoiConvention</f>
        <v>#REF!</v>
      </c>
      <c r="AE2" t="e">
        <f>'-Informations'!#REF!</f>
        <v>#REF!</v>
      </c>
      <c r="AF2" t="e">
        <f>AdresseSignataire</f>
        <v>#REF!</v>
      </c>
      <c r="AG2" t="e">
        <f>CodePostalSignataire</f>
        <v>#REF!</v>
      </c>
      <c r="AH2" t="e">
        <f>PaysSignataire2</f>
        <v>#REF!</v>
      </c>
      <c r="AI2" t="e">
        <f>PaysSignataire</f>
        <v>#REF!</v>
      </c>
      <c r="AJ2" t="e">
        <f>MailSignataire</f>
        <v>#REF!</v>
      </c>
      <c r="AK2">
        <v>0</v>
      </c>
      <c r="AL2">
        <v>0</v>
      </c>
      <c r="AM2" t="str">
        <f>TitreResponsable</f>
        <v>Sélectionner dans la liste déroulante</v>
      </c>
      <c r="AN2">
        <f>NomResponsable</f>
        <v>0</v>
      </c>
      <c r="AO2">
        <f>PrenomResponsable</f>
        <v>0</v>
      </c>
      <c r="AP2">
        <f>FonctionResponsable</f>
        <v>0</v>
      </c>
      <c r="AQ2" t="e">
        <f>'-Informations'!#REF!</f>
        <v>#REF!</v>
      </c>
      <c r="AR2" t="e">
        <f>AutreResponsable</f>
        <v>#REF!</v>
      </c>
      <c r="AS2" t="e">
        <f>AdresseResponsable</f>
        <v>#REF!</v>
      </c>
      <c r="AT2" t="e">
        <f>CodePostalResponsable</f>
        <v>#REF!</v>
      </c>
      <c r="AU2" t="e">
        <f>VilleResponsable</f>
        <v>#REF!</v>
      </c>
      <c r="AV2">
        <f>PaysResponsable</f>
        <v>0</v>
      </c>
      <c r="AW2">
        <f>TelephoneResponsable</f>
        <v>0</v>
      </c>
      <c r="AX2">
        <v>0</v>
      </c>
      <c r="AY2">
        <v>0</v>
      </c>
      <c r="AZ2" s="2">
        <f>DateDebut</f>
        <v>0</v>
      </c>
      <c r="BA2" s="2">
        <f>DateFin</f>
        <v>0</v>
      </c>
      <c r="BB2" t="str">
        <f>NatureContrat</f>
        <v>Sélectionner dans la liste déroulante</v>
      </c>
      <c r="BC2">
        <f>Remuneration</f>
        <v>0</v>
      </c>
      <c r="BD2">
        <f>'-Informations'!B34</f>
        <v>0</v>
      </c>
      <c r="BE2">
        <f>LieuAffectation</f>
        <v>0</v>
      </c>
      <c r="BF2">
        <f>NomSocieteAccueil</f>
        <v>0</v>
      </c>
      <c r="BG2">
        <f>IntituleMissionsEtudiant</f>
        <v>0</v>
      </c>
      <c r="BH2">
        <f>FonctionEtudiant</f>
        <v>0</v>
      </c>
      <c r="BI2">
        <v>0</v>
      </c>
      <c r="BJ2">
        <f>'-Informations'!B41</f>
        <v>0</v>
      </c>
      <c r="BK2">
        <v>0</v>
      </c>
      <c r="BL2">
        <v>0</v>
      </c>
      <c r="BM2">
        <f>'-Informations'!B44</f>
        <v>0</v>
      </c>
      <c r="BN2">
        <v>0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8cdce9-e212-4920-973a-170fe1b982f3" xsi:nil="true"/>
    <lcf76f155ced4ddcb4097134ff3c332f xmlns="030f7ead-8d51-4cca-97dc-96f35b58a12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F0B176F1414A4F828897C292B7AF92" ma:contentTypeVersion="13" ma:contentTypeDescription="Crée un document." ma:contentTypeScope="" ma:versionID="38d6e454a57f7aa55bbca18c71eaac73">
  <xsd:schema xmlns:xsd="http://www.w3.org/2001/XMLSchema" xmlns:xs="http://www.w3.org/2001/XMLSchema" xmlns:p="http://schemas.microsoft.com/office/2006/metadata/properties" xmlns:ns2="030f7ead-8d51-4cca-97dc-96f35b58a121" xmlns:ns3="1a8cdce9-e212-4920-973a-170fe1b982f3" targetNamespace="http://schemas.microsoft.com/office/2006/metadata/properties" ma:root="true" ma:fieldsID="01be47d01539ba68531bd641c272fe84" ns2:_="" ns3:_="">
    <xsd:import namespace="030f7ead-8d51-4cca-97dc-96f35b58a121"/>
    <xsd:import namespace="1a8cdce9-e212-4920-973a-170fe1b982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0f7ead-8d51-4cca-97dc-96f35b58a1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1df9fb8c-9b81-4065-98e3-04d7ee651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8cdce9-e212-4920-973a-170fe1b982f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5329303-0a9b-498d-98ce-aec9df8b88b7}" ma:internalName="TaxCatchAll" ma:showField="CatchAllData" ma:web="1a8cdce9-e212-4920-973a-170fe1b982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766F3F5E-82F2-4A20-87DD-28DC9CC8D5AC}">
  <ds:schemaRefs>
    <ds:schemaRef ds:uri="3b59276a-3e5f-4414-9694-45bea782f11d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e66d2a9d-2f83-4bbf-bf1f-2f304678b343"/>
    <ds:schemaRef ds:uri="http://purl.org/dc/terms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elements/1.1/"/>
    <ds:schemaRef ds:uri="1a8cdce9-e212-4920-973a-170fe1b982f3"/>
    <ds:schemaRef ds:uri="030f7ead-8d51-4cca-97dc-96f35b58a121"/>
  </ds:schemaRefs>
</ds:datastoreItem>
</file>

<file path=customXml/itemProps2.xml><?xml version="1.0" encoding="utf-8"?>
<ds:datastoreItem xmlns:ds="http://schemas.openxmlformats.org/officeDocument/2006/customXml" ds:itemID="{D09FB0D6-AC5C-4CB5-B5E9-148DDEE8A1C1}"/>
</file>

<file path=customXml/itemProps3.xml><?xml version="1.0" encoding="utf-8"?>
<ds:datastoreItem xmlns:ds="http://schemas.openxmlformats.org/officeDocument/2006/customXml" ds:itemID="{1B266EB4-94DB-469C-B7C4-665CDAC10D3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44C589A-910F-4514-A669-A96A8B0819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41</vt:i4>
      </vt:variant>
    </vt:vector>
  </HeadingPairs>
  <TitlesOfParts>
    <vt:vector size="44" baseType="lpstr">
      <vt:lpstr>Feuil1</vt:lpstr>
      <vt:lpstr>-Informations</vt:lpstr>
      <vt:lpstr>BDD-main</vt:lpstr>
      <vt:lpstr>AdresseEntreprise</vt:lpstr>
      <vt:lpstr>CodePostalEntreprise</vt:lpstr>
      <vt:lpstr>CodePostalVilleEntreprise</vt:lpstr>
      <vt:lpstr>ContexteMission</vt:lpstr>
      <vt:lpstr>convention</vt:lpstr>
      <vt:lpstr>DateCourrier</vt:lpstr>
      <vt:lpstr>DateCourrierSimple</vt:lpstr>
      <vt:lpstr>DateDebut</vt:lpstr>
      <vt:lpstr>DateFin</vt:lpstr>
      <vt:lpstr>DetailMission</vt:lpstr>
      <vt:lpstr>'-Informations'!EmailEtudiant</vt:lpstr>
      <vt:lpstr>'-Informations'!FiliereEtudiant</vt:lpstr>
      <vt:lpstr>FonctionEtudiant</vt:lpstr>
      <vt:lpstr>FonctionResponsable</vt:lpstr>
      <vt:lpstr>'-Informations'!FormationEtudiant</vt:lpstr>
      <vt:lpstr>IntituleMissionsEtudiant</vt:lpstr>
      <vt:lpstr>LieuAffectation</vt:lpstr>
      <vt:lpstr>NatureContrat</vt:lpstr>
      <vt:lpstr>'-Informations'!Nom_de_l’étudiant</vt:lpstr>
      <vt:lpstr>NomEntreprise</vt:lpstr>
      <vt:lpstr>'-Informations'!NomEtudiant</vt:lpstr>
      <vt:lpstr>NomEtudiant2</vt:lpstr>
      <vt:lpstr>'-Informations'!NomEtudiant4</vt:lpstr>
      <vt:lpstr>NomResponsable</vt:lpstr>
      <vt:lpstr>NomSocieteAccueil</vt:lpstr>
      <vt:lpstr>'-Informations'!OLE_LINK1</vt:lpstr>
      <vt:lpstr>PaysEntreprise</vt:lpstr>
      <vt:lpstr>PaysResponsable</vt:lpstr>
      <vt:lpstr>Prénom_de_l’étudiant</vt:lpstr>
      <vt:lpstr>'-Informations'!PrenomEtudiant</vt:lpstr>
      <vt:lpstr>PrenomEtudiant2</vt:lpstr>
      <vt:lpstr>PrenomEtudiant3</vt:lpstr>
      <vt:lpstr>'-Informations'!PrenomEtudiant4</vt:lpstr>
      <vt:lpstr>PrenomResponsable</vt:lpstr>
      <vt:lpstr>Remuneration</vt:lpstr>
      <vt:lpstr>ServiceAffectation</vt:lpstr>
      <vt:lpstr>'-Informations'!SpecialisationEtudiant</vt:lpstr>
      <vt:lpstr>'-Informations'!TelephoneEtudiant</vt:lpstr>
      <vt:lpstr>TelephoneResponsable</vt:lpstr>
      <vt:lpstr>TitreResponsable</vt:lpstr>
      <vt:lpstr>VilleEntreprise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</dc:creator>
  <cp:lastModifiedBy>Nathalie Bibas</cp:lastModifiedBy>
  <cp:lastPrinted>2016-05-31T09:41:30Z</cp:lastPrinted>
  <dcterms:created xsi:type="dcterms:W3CDTF">2006-11-21T15:36:01Z</dcterms:created>
  <dcterms:modified xsi:type="dcterms:W3CDTF">2022-10-06T10:19:21Z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da2887fb-5a6c-4e32-9ba2-192b158b76ab</vt:lpwstr>
  </property>
  <property fmtid="{D5CDD505-2E9C-101B-9397-08002B2CF9AE}" pid="3" name="ContentTypeId">
    <vt:lpwstr>0x010100B4F0B176F1414A4F828897C292B7AF92</vt:lpwstr>
  </property>
  <property fmtid="{D5CDD505-2E9C-101B-9397-08002B2CF9AE}" pid="4" name="MediaServiceImageTags">
    <vt:lpwstr/>
  </property>
</Properties>
</file>