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a/Dropbox/cv/cv_rmd/CV/data/"/>
    </mc:Choice>
  </mc:AlternateContent>
  <xr:revisionPtr revIDLastSave="0" documentId="8_{C5E2F1DC-73DC-9E4D-86C0-6D0235F8C25F}" xr6:coauthVersionLast="47" xr6:coauthVersionMax="47" xr10:uidLastSave="{00000000-0000-0000-0000-000000000000}"/>
  <bookViews>
    <workbookView xWindow="0" yWindow="500" windowWidth="23260" windowHeight="13900" tabRatio="683" xr2:uid="{00000000-000D-0000-FFFF-FFFF00000000}"/>
  </bookViews>
  <sheets>
    <sheet name="3 Year Budget" sheetId="4" r:id="rId1"/>
    <sheet name="Equipment" sheetId="5" r:id="rId2"/>
    <sheet name="Domestic Travel" sheetId="6" r:id="rId3"/>
    <sheet name="Foreign Travel" sheetId="7" r:id="rId4"/>
    <sheet name="Supplies" sheetId="8" r:id="rId5"/>
    <sheet name="Other" sheetId="9" r:id="rId6"/>
    <sheet name="Tuition" sheetId="10" r:id="rId7"/>
  </sheets>
  <definedNames>
    <definedName name="_xlnm.Print_Area" localSheetId="0">'3 Year Budget'!$A$1:$V$73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4" i="4" l="1"/>
  <c r="V63" i="4"/>
  <c r="V62" i="4"/>
  <c r="V61" i="4"/>
  <c r="V53" i="4"/>
  <c r="V52" i="4"/>
  <c r="V51" i="4"/>
  <c r="V50" i="4"/>
  <c r="V46" i="4"/>
  <c r="V45" i="4"/>
  <c r="V44" i="4"/>
  <c r="V43" i="4"/>
  <c r="G24" i="10" l="1"/>
  <c r="G25" i="10"/>
  <c r="F24" i="10"/>
  <c r="F25" i="10"/>
  <c r="G23" i="10"/>
  <c r="F23" i="10"/>
  <c r="F14" i="10"/>
  <c r="F15" i="10"/>
  <c r="G14" i="10"/>
  <c r="G15" i="10"/>
  <c r="G13" i="10"/>
  <c r="F13" i="10"/>
  <c r="G4" i="10"/>
  <c r="G5" i="10"/>
  <c r="F4" i="10"/>
  <c r="F5" i="10"/>
  <c r="G3" i="10"/>
  <c r="F3" i="10"/>
  <c r="L26" i="4"/>
  <c r="L27" i="4"/>
  <c r="L29" i="4"/>
  <c r="L30" i="4"/>
  <c r="L31" i="4"/>
  <c r="E26" i="10"/>
  <c r="D26" i="10"/>
  <c r="C26" i="10"/>
  <c r="B26" i="10"/>
  <c r="E16" i="10"/>
  <c r="D16" i="10"/>
  <c r="C16" i="10"/>
  <c r="B16" i="10"/>
  <c r="E6" i="10"/>
  <c r="D6" i="10"/>
  <c r="C6" i="10"/>
  <c r="B6" i="10"/>
  <c r="G26" i="10" l="1"/>
  <c r="U58" i="4" s="1"/>
  <c r="G16" i="10"/>
  <c r="O58" i="4" s="1"/>
  <c r="G6" i="10"/>
  <c r="I58" i="4" s="1"/>
  <c r="C31" i="4"/>
  <c r="D31" i="4" s="1"/>
  <c r="C30" i="4"/>
  <c r="D30" i="4" s="1"/>
  <c r="C29" i="4"/>
  <c r="D29" i="4" s="1"/>
  <c r="C27" i="4"/>
  <c r="D27" i="4" s="1"/>
  <c r="C26" i="4"/>
  <c r="D26" i="4" s="1"/>
  <c r="C25" i="4"/>
  <c r="D25" i="4" s="1"/>
  <c r="C21" i="4"/>
  <c r="D21" i="4" s="1"/>
  <c r="C20" i="4"/>
  <c r="D20" i="4" s="1"/>
  <c r="J20" i="4" s="1"/>
  <c r="C19" i="4"/>
  <c r="D19" i="4" s="1"/>
  <c r="C17" i="4"/>
  <c r="D17" i="4" s="1"/>
  <c r="G17" i="4" s="1"/>
  <c r="H17" i="4" s="1"/>
  <c r="C16" i="4"/>
  <c r="D16" i="4" s="1"/>
  <c r="G16" i="4" s="1"/>
  <c r="H16" i="4" s="1"/>
  <c r="C15" i="4"/>
  <c r="D15" i="4" s="1"/>
  <c r="G15" i="4" s="1"/>
  <c r="H15" i="4" s="1"/>
  <c r="C12" i="4"/>
  <c r="D12" i="4" s="1"/>
  <c r="G12" i="4" s="1"/>
  <c r="H12" i="4" s="1"/>
  <c r="C11" i="4"/>
  <c r="D11" i="4" s="1"/>
  <c r="G11" i="4" s="1"/>
  <c r="R31" i="4"/>
  <c r="F31" i="4"/>
  <c r="R30" i="4"/>
  <c r="F30" i="4"/>
  <c r="R29" i="4"/>
  <c r="F29" i="4"/>
  <c r="R27" i="4"/>
  <c r="F27" i="4"/>
  <c r="R26" i="4"/>
  <c r="F26" i="4"/>
  <c r="R25" i="4"/>
  <c r="L25" i="4"/>
  <c r="F25" i="4"/>
  <c r="C23" i="4"/>
  <c r="D23" i="4" s="1"/>
  <c r="R23" i="4"/>
  <c r="L23" i="4"/>
  <c r="F23" i="4"/>
  <c r="Y13" i="4"/>
  <c r="C33" i="4"/>
  <c r="D33" i="4" s="1"/>
  <c r="G33" i="4" s="1"/>
  <c r="B15" i="9"/>
  <c r="O54" i="4" s="1"/>
  <c r="B7" i="9"/>
  <c r="I54" i="4" s="1"/>
  <c r="B23" i="9"/>
  <c r="U54" i="4" s="1"/>
  <c r="B32" i="8"/>
  <c r="U49" i="4" s="1"/>
  <c r="B21" i="8"/>
  <c r="O49" i="4" s="1"/>
  <c r="B10" i="8"/>
  <c r="I49" i="4" s="1"/>
  <c r="G49" i="7"/>
  <c r="G48" i="7"/>
  <c r="G47" i="7"/>
  <c r="G46" i="7"/>
  <c r="G45" i="7"/>
  <c r="G44" i="7"/>
  <c r="G38" i="7"/>
  <c r="G39" i="7"/>
  <c r="G40" i="7"/>
  <c r="G41" i="7"/>
  <c r="G42" i="7"/>
  <c r="G43" i="7"/>
  <c r="G21" i="7"/>
  <c r="G22" i="7"/>
  <c r="G23" i="7"/>
  <c r="G24" i="7"/>
  <c r="G25" i="7"/>
  <c r="G26" i="7"/>
  <c r="G27" i="7"/>
  <c r="G28" i="7"/>
  <c r="G29" i="7"/>
  <c r="G30" i="7"/>
  <c r="G31" i="7"/>
  <c r="G32" i="7"/>
  <c r="G4" i="7"/>
  <c r="G5" i="7"/>
  <c r="G6" i="7"/>
  <c r="G7" i="7"/>
  <c r="G8" i="7"/>
  <c r="G9" i="7"/>
  <c r="G10" i="7"/>
  <c r="G11" i="7"/>
  <c r="G12" i="7"/>
  <c r="G13" i="7"/>
  <c r="G14" i="7"/>
  <c r="G15" i="7"/>
  <c r="G38" i="6"/>
  <c r="G39" i="6"/>
  <c r="G40" i="6"/>
  <c r="G41" i="6"/>
  <c r="G42" i="6"/>
  <c r="G43" i="6"/>
  <c r="G44" i="6"/>
  <c r="G45" i="6"/>
  <c r="G46" i="6"/>
  <c r="G47" i="6"/>
  <c r="G48" i="6"/>
  <c r="G49" i="6"/>
  <c r="G21" i="6"/>
  <c r="G22" i="6"/>
  <c r="G23" i="6"/>
  <c r="G24" i="6"/>
  <c r="G25" i="6"/>
  <c r="G26" i="6"/>
  <c r="G27" i="6"/>
  <c r="G28" i="6"/>
  <c r="G29" i="6"/>
  <c r="G30" i="6"/>
  <c r="G31" i="6"/>
  <c r="G32" i="6"/>
  <c r="G4" i="6"/>
  <c r="G5" i="6"/>
  <c r="G6" i="6"/>
  <c r="G7" i="6"/>
  <c r="G8" i="6"/>
  <c r="G9" i="6"/>
  <c r="G10" i="6"/>
  <c r="G11" i="6"/>
  <c r="G12" i="6"/>
  <c r="G13" i="6"/>
  <c r="G14" i="6"/>
  <c r="G15" i="6"/>
  <c r="B7" i="5"/>
  <c r="I36" i="4" s="1"/>
  <c r="B23" i="5"/>
  <c r="U36" i="4" s="1"/>
  <c r="U37" i="4" s="1"/>
  <c r="B15" i="5"/>
  <c r="O36" i="4" s="1"/>
  <c r="O37" i="4" s="1"/>
  <c r="L19" i="4"/>
  <c r="R12" i="4"/>
  <c r="R15" i="4"/>
  <c r="R16" i="4"/>
  <c r="R17" i="4"/>
  <c r="L12" i="4"/>
  <c r="L15" i="4"/>
  <c r="L16" i="4"/>
  <c r="L17" i="4"/>
  <c r="F12" i="4"/>
  <c r="F15" i="4"/>
  <c r="F16" i="4"/>
  <c r="F17" i="4"/>
  <c r="R11" i="4"/>
  <c r="L11" i="4"/>
  <c r="F11" i="4"/>
  <c r="H61" i="4"/>
  <c r="I47" i="4"/>
  <c r="I65" i="4"/>
  <c r="U65" i="4"/>
  <c r="O65" i="4"/>
  <c r="H64" i="4"/>
  <c r="M64" i="4" s="1"/>
  <c r="N64" i="4" s="1"/>
  <c r="H62" i="4"/>
  <c r="M62" i="4" s="1"/>
  <c r="H63" i="4"/>
  <c r="M63" i="4" s="1"/>
  <c r="N63" i="4" s="1"/>
  <c r="U47" i="4"/>
  <c r="O47" i="4"/>
  <c r="R19" i="4"/>
  <c r="R20" i="4"/>
  <c r="R21" i="4"/>
  <c r="R33" i="4"/>
  <c r="L20" i="4"/>
  <c r="L21" i="4"/>
  <c r="L33" i="4"/>
  <c r="F33" i="4"/>
  <c r="F19" i="4"/>
  <c r="F20" i="4"/>
  <c r="F21" i="4"/>
  <c r="H11" i="4" l="1"/>
  <c r="I11" i="4" s="1"/>
  <c r="V58" i="4"/>
  <c r="V54" i="4"/>
  <c r="V49" i="4"/>
  <c r="V36" i="4"/>
  <c r="V37" i="4" s="1"/>
  <c r="V47" i="4"/>
  <c r="G31" i="4"/>
  <c r="H31" i="4" s="1"/>
  <c r="J31" i="4"/>
  <c r="M31" i="4" s="1"/>
  <c r="N31" i="4" s="1"/>
  <c r="V65" i="4"/>
  <c r="H65" i="4"/>
  <c r="G16" i="6"/>
  <c r="I39" i="4" s="1"/>
  <c r="F26" i="10"/>
  <c r="U57" i="4" s="1"/>
  <c r="U59" i="4" s="1"/>
  <c r="F6" i="10"/>
  <c r="I57" i="4" s="1"/>
  <c r="J25" i="4"/>
  <c r="M25" i="4" s="1"/>
  <c r="N25" i="4" s="1"/>
  <c r="G25" i="4"/>
  <c r="H25" i="4" s="1"/>
  <c r="G50" i="7"/>
  <c r="U40" i="4" s="1"/>
  <c r="F16" i="10"/>
  <c r="O57" i="4" s="1"/>
  <c r="O59" i="4" s="1"/>
  <c r="G33" i="7"/>
  <c r="O40" i="4" s="1"/>
  <c r="O55" i="4"/>
  <c r="G16" i="7"/>
  <c r="I40" i="4" s="1"/>
  <c r="G33" i="6"/>
  <c r="O39" i="4" s="1"/>
  <c r="G50" i="6"/>
  <c r="U39" i="4" s="1"/>
  <c r="I55" i="4"/>
  <c r="J26" i="4"/>
  <c r="G26" i="4"/>
  <c r="H26" i="4" s="1"/>
  <c r="H33" i="4"/>
  <c r="I33" i="4" s="1"/>
  <c r="G19" i="4"/>
  <c r="H19" i="4" s="1"/>
  <c r="J19" i="4"/>
  <c r="J27" i="4"/>
  <c r="G27" i="4"/>
  <c r="H27" i="4" s="1"/>
  <c r="J23" i="4"/>
  <c r="G23" i="4"/>
  <c r="P20" i="4"/>
  <c r="M20" i="4"/>
  <c r="N20" i="4" s="1"/>
  <c r="J29" i="4"/>
  <c r="G29" i="4"/>
  <c r="H29" i="4" s="1"/>
  <c r="U55" i="4"/>
  <c r="J30" i="4"/>
  <c r="G30" i="4"/>
  <c r="H30" i="4" s="1"/>
  <c r="J17" i="4"/>
  <c r="J21" i="4"/>
  <c r="G21" i="4"/>
  <c r="H21" i="4" s="1"/>
  <c r="I37" i="4"/>
  <c r="J15" i="4"/>
  <c r="J12" i="4"/>
  <c r="I16" i="4"/>
  <c r="G20" i="4"/>
  <c r="H20" i="4" s="1"/>
  <c r="N62" i="4"/>
  <c r="S62" i="4" s="1"/>
  <c r="S64" i="4"/>
  <c r="M61" i="4"/>
  <c r="J16" i="4"/>
  <c r="J33" i="4"/>
  <c r="S63" i="4"/>
  <c r="J11" i="4"/>
  <c r="V40" i="4" l="1"/>
  <c r="H23" i="4"/>
  <c r="V57" i="4"/>
  <c r="V59" i="4" s="1"/>
  <c r="V55" i="4"/>
  <c r="V39" i="4"/>
  <c r="I31" i="4"/>
  <c r="I25" i="4"/>
  <c r="P25" i="4"/>
  <c r="S25" i="4" s="1"/>
  <c r="O31" i="4"/>
  <c r="I59" i="4"/>
  <c r="U41" i="4"/>
  <c r="P31" i="4"/>
  <c r="S31" i="4" s="1"/>
  <c r="T31" i="4" s="1"/>
  <c r="O41" i="4"/>
  <c r="I41" i="4"/>
  <c r="T62" i="4"/>
  <c r="N61" i="4"/>
  <c r="N65" i="4" s="1"/>
  <c r="M17" i="4"/>
  <c r="N17" i="4" s="1"/>
  <c r="P17" i="4"/>
  <c r="O20" i="4"/>
  <c r="M23" i="4"/>
  <c r="N23" i="4" s="1"/>
  <c r="P23" i="4"/>
  <c r="T64" i="4"/>
  <c r="P11" i="4"/>
  <c r="M11" i="4"/>
  <c r="I21" i="4"/>
  <c r="P19" i="4"/>
  <c r="M19" i="4"/>
  <c r="N19" i="4" s="1"/>
  <c r="S20" i="4"/>
  <c r="T63" i="4"/>
  <c r="I12" i="4"/>
  <c r="M15" i="4"/>
  <c r="N15" i="4" s="1"/>
  <c r="P15" i="4"/>
  <c r="P21" i="4"/>
  <c r="M21" i="4"/>
  <c r="N21" i="4" s="1"/>
  <c r="M30" i="4"/>
  <c r="N30" i="4" s="1"/>
  <c r="P30" i="4"/>
  <c r="M33" i="4"/>
  <c r="P33" i="4"/>
  <c r="M12" i="4"/>
  <c r="N12" i="4" s="1"/>
  <c r="P12" i="4"/>
  <c r="I15" i="4"/>
  <c r="G34" i="4"/>
  <c r="I17" i="4"/>
  <c r="M27" i="4"/>
  <c r="N27" i="4" s="1"/>
  <c r="P27" i="4"/>
  <c r="M16" i="4"/>
  <c r="N16" i="4" s="1"/>
  <c r="P16" i="4"/>
  <c r="I29" i="4"/>
  <c r="I26" i="4"/>
  <c r="P29" i="4"/>
  <c r="M29" i="4"/>
  <c r="N29" i="4" s="1"/>
  <c r="M26" i="4"/>
  <c r="N26" i="4" s="1"/>
  <c r="P26" i="4"/>
  <c r="N11" i="4" l="1"/>
  <c r="O11" i="4" s="1"/>
  <c r="I23" i="4"/>
  <c r="V41" i="4"/>
  <c r="X25" i="4"/>
  <c r="T25" i="4"/>
  <c r="Y25" i="4" s="1"/>
  <c r="X20" i="4"/>
  <c r="T20" i="4"/>
  <c r="S61" i="4"/>
  <c r="T61" i="4" s="1"/>
  <c r="T65" i="4" s="1"/>
  <c r="S29" i="4"/>
  <c r="T29" i="4" s="1"/>
  <c r="N33" i="4"/>
  <c r="S17" i="4"/>
  <c r="T17" i="4" s="1"/>
  <c r="S12" i="4"/>
  <c r="T12" i="4" s="1"/>
  <c r="X31" i="4"/>
  <c r="S19" i="4"/>
  <c r="T19" i="4" s="1"/>
  <c r="S23" i="4"/>
  <c r="O19" i="4"/>
  <c r="O12" i="4"/>
  <c r="O21" i="4"/>
  <c r="O23" i="4"/>
  <c r="S30" i="4"/>
  <c r="T30" i="4" s="1"/>
  <c r="O26" i="4"/>
  <c r="O16" i="4"/>
  <c r="S21" i="4"/>
  <c r="T21" i="4" s="1"/>
  <c r="H34" i="4"/>
  <c r="S27" i="4"/>
  <c r="T27" i="4" s="1"/>
  <c r="I27" i="4"/>
  <c r="S15" i="4"/>
  <c r="T15" i="4" s="1"/>
  <c r="S26" i="4"/>
  <c r="T26" i="4" s="1"/>
  <c r="O17" i="4"/>
  <c r="O25" i="4"/>
  <c r="O27" i="4"/>
  <c r="I20" i="4"/>
  <c r="I19" i="4"/>
  <c r="O15" i="4"/>
  <c r="M34" i="4"/>
  <c r="S16" i="4"/>
  <c r="O29" i="4"/>
  <c r="S33" i="4"/>
  <c r="I30" i="4"/>
  <c r="S11" i="4"/>
  <c r="T11" i="4" s="1"/>
  <c r="X11" i="4" l="1"/>
  <c r="Y11" i="4"/>
  <c r="T23" i="4"/>
  <c r="Y23" i="4" s="1"/>
  <c r="X23" i="4"/>
  <c r="X33" i="4"/>
  <c r="X19" i="4"/>
  <c r="X12" i="4"/>
  <c r="X16" i="4"/>
  <c r="T16" i="4"/>
  <c r="U16" i="4" s="1"/>
  <c r="Y20" i="4"/>
  <c r="Y31" i="4"/>
  <c r="I34" i="4"/>
  <c r="U11" i="4"/>
  <c r="V11" i="4" s="1"/>
  <c r="S34" i="4"/>
  <c r="X34" i="4" s="1"/>
  <c r="U21" i="4"/>
  <c r="U30" i="4"/>
  <c r="U25" i="4"/>
  <c r="V25" i="4" s="1"/>
  <c r="U31" i="4"/>
  <c r="V31" i="4" s="1"/>
  <c r="U27" i="4"/>
  <c r="X27" i="4"/>
  <c r="Y17" i="4"/>
  <c r="Y26" i="4"/>
  <c r="O30" i="4"/>
  <c r="U12" i="4"/>
  <c r="X26" i="4"/>
  <c r="N34" i="4"/>
  <c r="Y19" i="4"/>
  <c r="X29" i="4"/>
  <c r="T33" i="4"/>
  <c r="U33" i="4" s="1"/>
  <c r="X30" i="4"/>
  <c r="X21" i="4"/>
  <c r="X17" i="4"/>
  <c r="U20" i="4"/>
  <c r="V20" i="4" s="1"/>
  <c r="U15" i="4"/>
  <c r="X15" i="4"/>
  <c r="O33" i="4"/>
  <c r="I69" i="4" l="1"/>
  <c r="I70" i="4" s="1"/>
  <c r="V12" i="4"/>
  <c r="Y16" i="4"/>
  <c r="Y27" i="4"/>
  <c r="O34" i="4"/>
  <c r="U23" i="4"/>
  <c r="V23" i="4" s="1"/>
  <c r="U17" i="4"/>
  <c r="V17" i="4" s="1"/>
  <c r="Y21" i="4"/>
  <c r="V15" i="4"/>
  <c r="U19" i="4"/>
  <c r="V19" i="4" s="1"/>
  <c r="V33" i="4"/>
  <c r="V30" i="4"/>
  <c r="V16" i="4"/>
  <c r="V27" i="4"/>
  <c r="Y29" i="4"/>
  <c r="Y30" i="4"/>
  <c r="U29" i="4"/>
  <c r="V29" i="4" s="1"/>
  <c r="Y15" i="4"/>
  <c r="V21" i="4"/>
  <c r="Y33" i="4"/>
  <c r="U26" i="4"/>
  <c r="V26" i="4" s="1"/>
  <c r="T34" i="4"/>
  <c r="Y34" i="4" s="1"/>
  <c r="I71" i="4" l="1"/>
  <c r="I72" i="4" s="1"/>
  <c r="O69" i="4"/>
  <c r="U34" i="4"/>
  <c r="V34" i="4" s="1"/>
  <c r="W69" i="4" s="1"/>
  <c r="Z34" i="4"/>
  <c r="O70" i="4" l="1"/>
  <c r="U69" i="4"/>
  <c r="U70" i="4" s="1"/>
  <c r="V69" i="4" l="1"/>
  <c r="O71" i="4"/>
  <c r="V70" i="4"/>
  <c r="U71" i="4"/>
  <c r="O72" i="4" l="1"/>
  <c r="V71" i="4"/>
  <c r="W72" i="4" s="1"/>
  <c r="U72" i="4"/>
  <c r="V72" i="4" l="1"/>
</calcChain>
</file>

<file path=xl/sharedStrings.xml><?xml version="1.0" encoding="utf-8"?>
<sst xmlns="http://schemas.openxmlformats.org/spreadsheetml/2006/main" count="244" uniqueCount="118">
  <si>
    <t>PI:</t>
  </si>
  <si>
    <t>Reminders (spreadsheet formulas may need to be changed to reflect these items):</t>
  </si>
  <si>
    <t xml:space="preserve">IPF: </t>
  </si>
  <si>
    <t>GRA and Undergrad (hourly) Benefits are 9.49% or, if specified in budget justification, 1.84% for FICA Exemption</t>
  </si>
  <si>
    <t xml:space="preserve">Due: </t>
  </si>
  <si>
    <t>GRAs have 12 month appointments, do not differientiate between academic and summer (1 FTE GRA = 12 months)</t>
  </si>
  <si>
    <t xml:space="preserve">Project Period: </t>
  </si>
  <si>
    <t>Personnel</t>
  </si>
  <si>
    <t>Name</t>
  </si>
  <si>
    <t>9 month Salary</t>
  </si>
  <si>
    <t>Monthly Rate</t>
  </si>
  <si>
    <t>3% Increase</t>
  </si>
  <si>
    <t>Y1 CM</t>
  </si>
  <si>
    <t>Y1 Effort</t>
  </si>
  <si>
    <t>Y1 Salary</t>
  </si>
  <si>
    <t>Y1 Fringe</t>
  </si>
  <si>
    <t>Y1 Total</t>
  </si>
  <si>
    <t>Y2 Base</t>
  </si>
  <si>
    <t>Y2 CM</t>
  </si>
  <si>
    <t>Y2 Effort</t>
  </si>
  <si>
    <t>Y2 Salary</t>
  </si>
  <si>
    <t>Y2 Fringe</t>
  </si>
  <si>
    <t>Y2 Total</t>
  </si>
  <si>
    <t>Y3 Base</t>
  </si>
  <si>
    <t>Y3 CM</t>
  </si>
  <si>
    <t>Y3 Effort</t>
  </si>
  <si>
    <t>Y3 Salary</t>
  </si>
  <si>
    <t>Y3 Fringe</t>
  </si>
  <si>
    <t>Y3 Total</t>
  </si>
  <si>
    <t>TOTAL</t>
  </si>
  <si>
    <t>Total Salary</t>
  </si>
  <si>
    <t>Total Fringe</t>
  </si>
  <si>
    <t>12 month Salary</t>
  </si>
  <si>
    <t>PI - Calendar:</t>
  </si>
  <si>
    <t xml:space="preserve">Staff - Calendar: </t>
  </si>
  <si>
    <t>Staff - Calendar:</t>
  </si>
  <si>
    <t>Postdoc (Calendar)</t>
  </si>
  <si>
    <t>GRA (Calendar)</t>
  </si>
  <si>
    <t>FICA Exemption - GRA (Calendar)</t>
  </si>
  <si>
    <t>Student Worker/Undergrad (Hourly/Non-FICA Fringe Rate)</t>
  </si>
  <si>
    <t>Personnel Total</t>
  </si>
  <si>
    <t>Equipment (See Equipment tab or override formula)</t>
  </si>
  <si>
    <t>Equipment Total (F&amp;A exempt)</t>
  </si>
  <si>
    <t>Domestic Travel (See Domestic Travel tab or override formula)</t>
  </si>
  <si>
    <t>Foreign Travel (See Foreign Travel tab or override formula)</t>
  </si>
  <si>
    <t>Travel Total</t>
  </si>
  <si>
    <t>Participant Stipends</t>
  </si>
  <si>
    <t>Participant Travel</t>
  </si>
  <si>
    <t>Participant Substinence</t>
  </si>
  <si>
    <t>Participant Other</t>
  </si>
  <si>
    <t>Total Participant Support Costs (F&amp;A exempt)</t>
  </si>
  <si>
    <t>Supplies - Materials and Supplies (See Supplies tab or override formula)</t>
  </si>
  <si>
    <t>Supplies - Computer</t>
  </si>
  <si>
    <t>Publications</t>
  </si>
  <si>
    <t>Consultant Services</t>
  </si>
  <si>
    <t>Computer Services</t>
  </si>
  <si>
    <t>Other (See Other tab or override formula)</t>
  </si>
  <si>
    <t>Non-Personnel Total</t>
  </si>
  <si>
    <t>Tuition (See Tuition tab or override formula)</t>
  </si>
  <si>
    <t xml:space="preserve">Fees </t>
  </si>
  <si>
    <t>Tuition Total (F&amp;A exempt)</t>
  </si>
  <si>
    <t>Threshold</t>
  </si>
  <si>
    <t xml:space="preserve">F&amp;A </t>
  </si>
  <si>
    <t>F&amp;A</t>
  </si>
  <si>
    <t>Subaward</t>
  </si>
  <si>
    <t>Subaward Total</t>
  </si>
  <si>
    <t>Direct Total</t>
  </si>
  <si>
    <t>Base</t>
  </si>
  <si>
    <t>Indirect Costs (55.5%)</t>
  </si>
  <si>
    <t>Grand Total</t>
  </si>
  <si>
    <t>Year 1</t>
  </si>
  <si>
    <t>Equipment Description</t>
  </si>
  <si>
    <t>Expense</t>
  </si>
  <si>
    <t>Total</t>
  </si>
  <si>
    <t>Year 2</t>
  </si>
  <si>
    <t>Year 3</t>
  </si>
  <si>
    <t>Domestic Travel</t>
  </si>
  <si>
    <t>Trip 1 Description</t>
  </si>
  <si>
    <t>Airfare Expense</t>
  </si>
  <si>
    <t>Hotel Expense</t>
  </si>
  <si>
    <t>Per Diem Meals Expense</t>
  </si>
  <si>
    <t>Registration Expense</t>
  </si>
  <si>
    <t>Other Expense</t>
  </si>
  <si>
    <t>Trip 2 Description</t>
  </si>
  <si>
    <t>Trip 3 Description</t>
  </si>
  <si>
    <t>Total Year 1 Travel</t>
  </si>
  <si>
    <t>Total Year 2 Travel</t>
  </si>
  <si>
    <t>Total Year 3 Travel</t>
  </si>
  <si>
    <t>Foreign Travel</t>
  </si>
  <si>
    <t>Total Year 1 Foreign Travel</t>
  </si>
  <si>
    <t>Total Year 2 Foreign Travel</t>
  </si>
  <si>
    <t>Total Year 3 Foreign Travel</t>
  </si>
  <si>
    <t>Supplies Description</t>
  </si>
  <si>
    <t>Other Description</t>
  </si>
  <si>
    <t>Tuition and allowable fees</t>
  </si>
  <si>
    <t>Fall Tuition</t>
  </si>
  <si>
    <t>Allowable Fall Fees ($651.07)</t>
  </si>
  <si>
    <t>Spring Tuition</t>
  </si>
  <si>
    <t>Allowable Spring Fees ($651.07)</t>
  </si>
  <si>
    <t>Tuition Total</t>
  </si>
  <si>
    <t>Fees Total</t>
  </si>
  <si>
    <t>GRA (Name if known)</t>
  </si>
  <si>
    <t>3 C.H. = $1758 x 1.03 = $1812</t>
  </si>
  <si>
    <t>6 C.H. = $3517x 1.03 = $3623</t>
  </si>
  <si>
    <t>9+ C.H. = $5276 x 1.03 = $5434</t>
  </si>
  <si>
    <t>escalated</t>
  </si>
  <si>
    <t>Allowable Fall Fees ($670.61)</t>
  </si>
  <si>
    <t>Allowable Spring Fees ($670.61)</t>
  </si>
  <si>
    <t>3 C.H. = $1812 x 1.03 esc = $1866</t>
  </si>
  <si>
    <t>6 C.H. = $3623 x 1.03 esc = $3731</t>
  </si>
  <si>
    <t>9+ C.H. = $5434 x 1.03 esc = $5597</t>
  </si>
  <si>
    <t>Allowable Fall Fees ($690.73)</t>
  </si>
  <si>
    <t>Allowable Spring Fees ($690.73)</t>
  </si>
  <si>
    <t>3 C.H. = $1866 x 1.03 esc = $1922</t>
  </si>
  <si>
    <t>6 C.H. = $3731 x 1.03 esc = $3843</t>
  </si>
  <si>
    <t>9+ C.H. = $5597 x 1.03 = $5765</t>
  </si>
  <si>
    <t>PI - Summer Salary: Dr. Antonia Sebastian</t>
  </si>
  <si>
    <t>PI - Summer Salary:  Dr. Nikhil Kaza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</si>
</sst>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0.000%"/>
    <numFmt numFmtId="168" formatCode="&quot;$&quot;#,##0"/>
    <numFmt numFmtId="169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0625">
        <bgColor theme="7" tint="0.79995117038483843"/>
      </patternFill>
    </fill>
    <fill>
      <patternFill patternType="solid">
        <fgColor theme="7" tint="0.799920651875362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7" tint="-0.249977111117893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00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3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/>
    <xf numFmtId="165" fontId="1" fillId="0" borderId="1" xfId="0" applyNumberFormat="1" applyFont="1" applyBorder="1"/>
    <xf numFmtId="164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8" fontId="0" fillId="0" borderId="1" xfId="0" applyNumberFormat="1" applyBorder="1"/>
    <xf numFmtId="168" fontId="0" fillId="2" borderId="1" xfId="0" applyNumberFormat="1" applyFill="1" applyBorder="1"/>
    <xf numFmtId="168" fontId="0" fillId="6" borderId="1" xfId="0" applyNumberFormat="1" applyFill="1" applyBorder="1"/>
    <xf numFmtId="168" fontId="0" fillId="5" borderId="1" xfId="0" applyNumberFormat="1" applyFill="1" applyBorder="1"/>
    <xf numFmtId="168" fontId="0" fillId="4" borderId="1" xfId="0" applyNumberFormat="1" applyFill="1" applyBorder="1"/>
    <xf numFmtId="168" fontId="0" fillId="0" borderId="0" xfId="0" applyNumberFormat="1"/>
    <xf numFmtId="168" fontId="1" fillId="0" borderId="1" xfId="0" applyNumberFormat="1" applyFont="1" applyBorder="1"/>
    <xf numFmtId="164" fontId="0" fillId="5" borderId="1" xfId="0" applyNumberFormat="1" applyFill="1" applyBorder="1"/>
    <xf numFmtId="14" fontId="2" fillId="0" borderId="0" xfId="0" applyNumberFormat="1" applyFont="1" applyAlignment="1">
      <alignment horizontal="left"/>
    </xf>
    <xf numFmtId="169" fontId="0" fillId="5" borderId="1" xfId="0" applyNumberFormat="1" applyFill="1" applyBorder="1"/>
    <xf numFmtId="169" fontId="0" fillId="2" borderId="1" xfId="0" applyNumberFormat="1" applyFill="1" applyBorder="1"/>
    <xf numFmtId="14" fontId="7" fillId="0" borderId="0" xfId="0" applyNumberFormat="1" applyFont="1" applyAlignment="1">
      <alignment horizontal="left"/>
    </xf>
    <xf numFmtId="0" fontId="7" fillId="0" borderId="0" xfId="0" applyFont="1"/>
    <xf numFmtId="165" fontId="1" fillId="0" borderId="0" xfId="0" applyNumberFormat="1" applyFont="1" applyAlignment="1">
      <alignment horizontal="right"/>
    </xf>
    <xf numFmtId="1" fontId="1" fillId="0" borderId="0" xfId="0" applyNumberFormat="1" applyFont="1"/>
    <xf numFmtId="168" fontId="1" fillId="0" borderId="0" xfId="0" applyNumberFormat="1" applyFont="1"/>
    <xf numFmtId="0" fontId="1" fillId="7" borderId="1" xfId="0" applyFont="1" applyFill="1" applyBorder="1" applyAlignment="1">
      <alignment horizontal="center"/>
    </xf>
    <xf numFmtId="168" fontId="0" fillId="7" borderId="1" xfId="0" applyNumberFormat="1" applyFill="1" applyBorder="1"/>
    <xf numFmtId="10" fontId="0" fillId="3" borderId="1" xfId="0" applyNumberFormat="1" applyFill="1" applyBorder="1"/>
    <xf numFmtId="0" fontId="2" fillId="0" borderId="0" xfId="0" applyFont="1"/>
    <xf numFmtId="0" fontId="8" fillId="0" borderId="0" xfId="0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167" fontId="9" fillId="0" borderId="0" xfId="0" applyNumberFormat="1" applyFont="1"/>
    <xf numFmtId="0" fontId="1" fillId="8" borderId="1" xfId="0" applyFont="1" applyFill="1" applyBorder="1" applyAlignment="1">
      <alignment horizontal="center"/>
    </xf>
    <xf numFmtId="43" fontId="0" fillId="8" borderId="1" xfId="99" applyFont="1" applyFill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165" fontId="0" fillId="0" borderId="2" xfId="0" applyNumberForma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164" fontId="0" fillId="0" borderId="2" xfId="0" applyNumberFormat="1" applyBorder="1"/>
    <xf numFmtId="168" fontId="1" fillId="0" borderId="3" xfId="0" applyNumberFormat="1" applyFont="1" applyBorder="1"/>
    <xf numFmtId="168" fontId="0" fillId="0" borderId="3" xfId="0" applyNumberFormat="1" applyBorder="1"/>
    <xf numFmtId="0" fontId="11" fillId="0" borderId="1" xfId="0" applyFont="1" applyBorder="1"/>
    <xf numFmtId="165" fontId="11" fillId="0" borderId="1" xfId="0" applyNumberFormat="1" applyFont="1" applyBorder="1"/>
    <xf numFmtId="168" fontId="11" fillId="0" borderId="1" xfId="0" applyNumberFormat="1" applyFont="1" applyBorder="1"/>
    <xf numFmtId="164" fontId="12" fillId="0" borderId="0" xfId="0" applyNumberFormat="1" applyFont="1"/>
    <xf numFmtId="0" fontId="12" fillId="0" borderId="0" xfId="0" applyFont="1"/>
    <xf numFmtId="2" fontId="12" fillId="0" borderId="0" xfId="0" applyNumberFormat="1" applyFont="1"/>
    <xf numFmtId="165" fontId="1" fillId="9" borderId="1" xfId="0" applyNumberFormat="1" applyFont="1" applyFill="1" applyBorder="1" applyAlignment="1">
      <alignment horizontal="center"/>
    </xf>
    <xf numFmtId="168" fontId="0" fillId="9" borderId="1" xfId="0" applyNumberFormat="1" applyFill="1" applyBorder="1"/>
    <xf numFmtId="0" fontId="1" fillId="9" borderId="1" xfId="0" applyFont="1" applyFill="1" applyBorder="1" applyAlignment="1">
      <alignment horizontal="center"/>
    </xf>
    <xf numFmtId="168" fontId="1" fillId="9" borderId="1" xfId="0" applyNumberFormat="1" applyFont="1" applyFill="1" applyBorder="1"/>
    <xf numFmtId="168" fontId="0" fillId="9" borderId="1" xfId="98" applyNumberFormat="1" applyFont="1" applyFill="1" applyBorder="1"/>
    <xf numFmtId="168" fontId="1" fillId="9" borderId="1" xfId="98" applyNumberFormat="1" applyFont="1" applyFill="1" applyBorder="1"/>
    <xf numFmtId="168" fontId="1" fillId="10" borderId="1" xfId="0" applyNumberFormat="1" applyFont="1" applyFill="1" applyBorder="1" applyAlignment="1">
      <alignment horizontal="center"/>
    </xf>
    <xf numFmtId="168" fontId="1" fillId="10" borderId="1" xfId="0" applyNumberFormat="1" applyFont="1" applyFill="1" applyBorder="1"/>
    <xf numFmtId="168" fontId="1" fillId="0" borderId="2" xfId="0" applyNumberFormat="1" applyFont="1" applyBorder="1"/>
    <xf numFmtId="0" fontId="1" fillId="0" borderId="3" xfId="0" applyFont="1" applyBorder="1"/>
    <xf numFmtId="165" fontId="1" fillId="0" borderId="3" xfId="0" applyNumberFormat="1" applyFont="1" applyBorder="1"/>
    <xf numFmtId="168" fontId="1" fillId="9" borderId="3" xfId="0" applyNumberFormat="1" applyFont="1" applyFill="1" applyBorder="1"/>
    <xf numFmtId="169" fontId="0" fillId="6" borderId="1" xfId="0" applyNumberFormat="1" applyFill="1" applyBorder="1"/>
    <xf numFmtId="169" fontId="0" fillId="0" borderId="1" xfId="0" applyNumberFormat="1" applyBorder="1"/>
    <xf numFmtId="43" fontId="0" fillId="0" borderId="1" xfId="99" applyFont="1" applyFill="1" applyBorder="1" applyAlignment="1">
      <alignment horizontal="center" vertical="center"/>
    </xf>
    <xf numFmtId="10" fontId="0" fillId="0" borderId="1" xfId="0" applyNumberFormat="1" applyBorder="1"/>
    <xf numFmtId="168" fontId="0" fillId="11" borderId="5" xfId="0" applyNumberFormat="1" applyFill="1" applyBorder="1"/>
    <xf numFmtId="168" fontId="0" fillId="11" borderId="6" xfId="0" applyNumberFormat="1" applyFill="1" applyBorder="1"/>
    <xf numFmtId="168" fontId="0" fillId="11" borderId="8" xfId="0" applyNumberFormat="1" applyFill="1" applyBorder="1"/>
    <xf numFmtId="168" fontId="0" fillId="11" borderId="9" xfId="0" applyNumberFormat="1" applyFill="1" applyBorder="1"/>
    <xf numFmtId="166" fontId="0" fillId="0" borderId="1" xfId="98" applyFont="1" applyFill="1" applyBorder="1"/>
    <xf numFmtId="168" fontId="0" fillId="11" borderId="10" xfId="0" applyNumberFormat="1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1" borderId="2" xfId="0" applyFill="1" applyBorder="1"/>
    <xf numFmtId="166" fontId="0" fillId="11" borderId="16" xfId="98" applyFont="1" applyFill="1" applyBorder="1"/>
    <xf numFmtId="0" fontId="0" fillId="11" borderId="19" xfId="0" applyFill="1" applyBorder="1"/>
    <xf numFmtId="0" fontId="0" fillId="11" borderId="0" xfId="0" applyFill="1"/>
    <xf numFmtId="166" fontId="0" fillId="11" borderId="20" xfId="98" applyFont="1" applyFill="1" applyBorder="1"/>
    <xf numFmtId="0" fontId="13" fillId="11" borderId="19" xfId="0" applyFont="1" applyFill="1" applyBorder="1"/>
    <xf numFmtId="0" fontId="13" fillId="11" borderId="11" xfId="0" applyFont="1" applyFill="1" applyBorder="1"/>
    <xf numFmtId="0" fontId="0" fillId="11" borderId="16" xfId="0" applyFill="1" applyBorder="1" applyAlignment="1">
      <alignment horizontal="center"/>
    </xf>
    <xf numFmtId="0" fontId="0" fillId="12" borderId="17" xfId="0" applyFill="1" applyBorder="1"/>
    <xf numFmtId="0" fontId="0" fillId="12" borderId="19" xfId="0" applyFill="1" applyBorder="1"/>
    <xf numFmtId="0" fontId="0" fillId="12" borderId="18" xfId="0" applyFill="1" applyBorder="1"/>
    <xf numFmtId="0" fontId="0" fillId="12" borderId="0" xfId="0" applyFill="1"/>
    <xf numFmtId="0" fontId="0" fillId="12" borderId="2" xfId="0" applyFill="1" applyBorder="1"/>
    <xf numFmtId="0" fontId="0" fillId="12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166" fontId="0" fillId="11" borderId="17" xfId="98" applyFont="1" applyFill="1" applyBorder="1"/>
    <xf numFmtId="166" fontId="0" fillId="11" borderId="18" xfId="98" applyFont="1" applyFill="1" applyBorder="1"/>
    <xf numFmtId="168" fontId="0" fillId="11" borderId="4" xfId="0" applyNumberFormat="1" applyFill="1" applyBorder="1"/>
    <xf numFmtId="168" fontId="0" fillId="0" borderId="4" xfId="0" applyNumberFormat="1" applyBorder="1"/>
    <xf numFmtId="168" fontId="0" fillId="0" borderId="7" xfId="0" applyNumberFormat="1" applyBorder="1"/>
    <xf numFmtId="0" fontId="0" fillId="0" borderId="4" xfId="0" applyBorder="1"/>
    <xf numFmtId="0" fontId="0" fillId="0" borderId="7" xfId="0" applyBorder="1"/>
    <xf numFmtId="0" fontId="13" fillId="11" borderId="11" xfId="0" applyFont="1" applyFill="1" applyBorder="1" applyAlignment="1">
      <alignment wrapText="1"/>
    </xf>
    <xf numFmtId="1" fontId="0" fillId="0" borderId="0" xfId="0" applyNumberFormat="1"/>
  </cellXfs>
  <cellStyles count="100">
    <cellStyle name="Comma" xfId="99" builtinId="3"/>
    <cellStyle name="Currency" xfId="98" builtinId="4"/>
    <cellStyle name="Followed Hyperlink" xfId="49" builtinId="9" hidden="1"/>
    <cellStyle name="Followed Hyperlink" xfId="33" builtinId="9" hidden="1"/>
    <cellStyle name="Followed Hyperlink" xfId="13" builtinId="9" hidden="1"/>
    <cellStyle name="Followed Hyperlink" xfId="19" builtinId="9" hidden="1"/>
    <cellStyle name="Followed Hyperlink" xfId="23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15" builtinId="9" hidden="1"/>
    <cellStyle name="Followed Hyperlink" xfId="25" builtinId="9" hidden="1"/>
    <cellStyle name="Followed Hyperlink" xfId="41" builtinId="9" hidden="1"/>
    <cellStyle name="Followed Hyperlink" xfId="57" builtinId="9" hidden="1"/>
    <cellStyle name="Followed Hyperlink" xfId="81" builtinId="9" hidden="1"/>
    <cellStyle name="Followed Hyperlink" xfId="77" builtinId="9" hidden="1"/>
    <cellStyle name="Followed Hyperlink" xfId="7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55" builtinId="9" hidden="1"/>
    <cellStyle name="Followed Hyperlink" xfId="45" builtinId="9" hidden="1"/>
    <cellStyle name="Followed Hyperlink" xfId="35" builtinId="9" hidden="1"/>
    <cellStyle name="Followed Hyperlink" xfId="69" builtinId="9" hidden="1"/>
    <cellStyle name="Followed Hyperlink" xfId="85" builtinId="9" hidden="1"/>
    <cellStyle name="Followed Hyperlink" xfId="87" builtinId="9" hidden="1"/>
    <cellStyle name="Followed Hyperlink" xfId="91" builtinId="9" hidden="1"/>
    <cellStyle name="Followed Hyperlink" xfId="97" builtinId="9" hidden="1"/>
    <cellStyle name="Followed Hyperlink" xfId="93" builtinId="9" hidden="1"/>
    <cellStyle name="Followed Hyperlink" xfId="89" builtinId="9" hidden="1"/>
    <cellStyle name="Followed Hyperlink" xfId="95" builtinId="9" hidden="1"/>
    <cellStyle name="Followed Hyperlink" xfId="79" builtinId="9" hidden="1"/>
    <cellStyle name="Followed Hyperlink" xfId="83" builtinId="9" hidden="1"/>
    <cellStyle name="Followed Hyperlink" xfId="75" builtinId="9" hidden="1"/>
    <cellStyle name="Followed Hyperlink" xfId="71" builtinId="9" hidden="1"/>
    <cellStyle name="Hyperlink" xfId="48" builtinId="8" hidden="1"/>
    <cellStyle name="Hyperlink" xfId="52" builtinId="8" hidden="1"/>
    <cellStyle name="Hyperlink" xfId="56" builtinId="8" hidden="1"/>
    <cellStyle name="Hyperlink" xfId="58" builtinId="8" hidden="1"/>
    <cellStyle name="Hyperlink" xfId="38" builtinId="8" hidden="1"/>
    <cellStyle name="Hyperlink" xfId="14" builtinId="8" hidden="1"/>
    <cellStyle name="Hyperlink" xfId="16" builtinId="8" hidden="1"/>
    <cellStyle name="Hyperlink" xfId="20" builtinId="8" hidden="1"/>
    <cellStyle name="Hyperlink" xfId="24" builtinId="8" hidden="1"/>
    <cellStyle name="Hyperlink" xfId="26" builtinId="8" hidden="1"/>
    <cellStyle name="Hyperlink" xfId="8" builtinId="8" hidden="1"/>
    <cellStyle name="Hyperlink" xfId="10" builtinId="8" hidden="1"/>
    <cellStyle name="Hyperlink" xfId="12" builtinId="8" hidden="1"/>
    <cellStyle name="Hyperlink" xfId="4" builtinId="8" hidden="1"/>
    <cellStyle name="Hyperlink" xfId="6" builtinId="8" hidden="1"/>
    <cellStyle name="Hyperlink" xfId="22" builtinId="8" hidden="1"/>
    <cellStyle name="Hyperlink" xfId="18" builtinId="8" hidden="1"/>
    <cellStyle name="Hyperlink" xfId="54" builtinId="8" hidden="1"/>
    <cellStyle name="Hyperlink" xfId="50" builtinId="8" hidden="1"/>
    <cellStyle name="Hyperlink" xfId="92" builtinId="8" hidden="1"/>
    <cellStyle name="Hyperlink" xfId="96" builtinId="8" hidden="1"/>
    <cellStyle name="Hyperlink" xfId="94" builtinId="8" hidden="1"/>
    <cellStyle name="Hyperlink" xfId="86" builtinId="8" hidden="1"/>
    <cellStyle name="Hyperlink" xfId="78" builtinId="8" hidden="1"/>
    <cellStyle name="Hyperlink" xfId="62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40" builtinId="8" hidden="1"/>
    <cellStyle name="Hyperlink" xfId="44" builtinId="8" hidden="1"/>
    <cellStyle name="Hyperlink" xfId="46" builtinId="8" hidden="1"/>
    <cellStyle name="Hyperlink" xfId="42" builtinId="8" hidden="1"/>
    <cellStyle name="Hyperlink" xfId="70" builtinId="8" hidden="1"/>
    <cellStyle name="Hyperlink" xfId="74" builtinId="8" hidden="1"/>
    <cellStyle name="Hyperlink" xfId="76" builtinId="8" hidden="1"/>
    <cellStyle name="Hyperlink" xfId="80" builtinId="8" hidden="1"/>
    <cellStyle name="Hyperlink" xfId="82" builtinId="8" hidden="1"/>
    <cellStyle name="Hyperlink" xfId="88" builtinId="8" hidden="1"/>
    <cellStyle name="Hyperlink" xfId="90" builtinId="8" hidden="1"/>
    <cellStyle name="Hyperlink" xfId="84" builtinId="8" hidden="1"/>
    <cellStyle name="Hyperlink" xfId="66" builtinId="8" hidden="1"/>
    <cellStyle name="Hyperlink" xfId="68" builtinId="8" hidden="1"/>
    <cellStyle name="Hyperlink" xfId="72" builtinId="8" hidden="1"/>
    <cellStyle name="Hyperlink" xfId="64" builtinId="8" hidden="1"/>
    <cellStyle name="Hyperlink" xfId="60" builtinId="8" hidden="1"/>
    <cellStyle name="Normal" xfId="0" builtinId="0"/>
    <cellStyle name="Normal 2" xfId="1" xr:uid="{00000000-0005-0000-0000-000061000000}"/>
    <cellStyle name="Normal 2 2 2" xfId="2" xr:uid="{00000000-0005-0000-0000-000062000000}"/>
    <cellStyle name="Normal 3" xfId="3" xr:uid="{00000000-0005-0000-0000-000063000000}"/>
  </cellStyles>
  <dxfs count="0"/>
  <tableStyles count="0" defaultTableStyle="TableStyleMedium9" defaultPivotStyle="PivotStyleMedium4"/>
  <colors>
    <mruColors>
      <color rgb="FFB1B1CB"/>
      <color rgb="FF9A9ABC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9"/>
  <sheetViews>
    <sheetView tabSelected="1" topLeftCell="A4" zoomScale="93" zoomScaleNormal="93" workbookViewId="0">
      <selection activeCell="B12" sqref="B12"/>
    </sheetView>
  </sheetViews>
  <sheetFormatPr baseColWidth="10" defaultColWidth="8.83203125" defaultRowHeight="15" x14ac:dyDescent="0.2"/>
  <cols>
    <col min="1" max="1" width="40.83203125" customWidth="1"/>
    <col min="2" max="2" width="16.1640625" customWidth="1"/>
    <col min="3" max="3" width="14.33203125" customWidth="1"/>
    <col min="4" max="4" width="11" customWidth="1"/>
    <col min="5" max="5" width="7.33203125" customWidth="1"/>
    <col min="6" max="6" width="9.1640625" customWidth="1"/>
    <col min="7" max="8" width="11.33203125" customWidth="1"/>
    <col min="9" max="9" width="11.1640625" customWidth="1"/>
    <col min="10" max="10" width="10.5" customWidth="1"/>
    <col min="11" max="11" width="7.33203125" customWidth="1"/>
    <col min="12" max="12" width="8.6640625" customWidth="1"/>
    <col min="13" max="13" width="10.5" customWidth="1"/>
    <col min="14" max="14" width="10.6640625" customWidth="1"/>
    <col min="15" max="15" width="11.5" customWidth="1"/>
    <col min="16" max="16" width="10.5" customWidth="1"/>
    <col min="17" max="17" width="7.33203125" customWidth="1"/>
    <col min="18" max="18" width="9.6640625" customWidth="1"/>
    <col min="19" max="20" width="10.5" customWidth="1"/>
    <col min="21" max="21" width="11.33203125" customWidth="1"/>
    <col min="22" max="22" width="12" customWidth="1"/>
    <col min="23" max="23" width="10.5" bestFit="1" customWidth="1"/>
    <col min="24" max="24" width="12.33203125" customWidth="1"/>
    <col min="25" max="25" width="11.1640625" customWidth="1"/>
  </cols>
  <sheetData>
    <row r="1" spans="1:27" ht="16" x14ac:dyDescent="0.2">
      <c r="A1" s="3" t="s">
        <v>0</v>
      </c>
      <c r="B1" s="3"/>
      <c r="G1" s="36" t="s">
        <v>1</v>
      </c>
      <c r="H1" s="37"/>
      <c r="I1" s="37"/>
      <c r="J1" s="37"/>
      <c r="K1" s="38"/>
      <c r="L1" s="1"/>
      <c r="M1" s="1"/>
      <c r="N1" s="1"/>
      <c r="O1" s="1"/>
      <c r="P1" s="1"/>
      <c r="R1" s="1"/>
      <c r="S1" s="1"/>
      <c r="T1" s="1"/>
      <c r="V1" s="3"/>
      <c r="AA1" s="2"/>
    </row>
    <row r="2" spans="1:27" x14ac:dyDescent="0.2">
      <c r="A2" s="3" t="s">
        <v>2</v>
      </c>
      <c r="B2" s="3"/>
      <c r="G2" s="39" t="s">
        <v>3</v>
      </c>
      <c r="H2" s="37"/>
      <c r="I2" s="37"/>
      <c r="J2" s="37"/>
      <c r="K2" s="38"/>
      <c r="L2" s="1"/>
      <c r="M2" s="1"/>
      <c r="N2" s="1"/>
      <c r="O2" s="1"/>
      <c r="P2" s="1"/>
      <c r="R2" s="1"/>
      <c r="S2" s="1"/>
      <c r="T2" s="1"/>
      <c r="AA2" s="2"/>
    </row>
    <row r="3" spans="1:27" x14ac:dyDescent="0.2">
      <c r="A3" s="3" t="s">
        <v>4</v>
      </c>
      <c r="B3" s="3"/>
      <c r="G3" s="39" t="s">
        <v>5</v>
      </c>
      <c r="H3" s="37"/>
      <c r="I3" s="37"/>
      <c r="J3" s="37"/>
      <c r="K3" s="38"/>
      <c r="L3" s="1"/>
      <c r="M3" s="1"/>
      <c r="N3" s="1"/>
      <c r="O3" s="1"/>
      <c r="P3" s="1"/>
      <c r="R3" s="1"/>
      <c r="S3" s="1"/>
      <c r="T3" s="1"/>
      <c r="AA3" s="2"/>
    </row>
    <row r="4" spans="1:27" x14ac:dyDescent="0.2">
      <c r="A4" s="3" t="s">
        <v>6</v>
      </c>
      <c r="B4" s="3"/>
      <c r="F4" s="1"/>
      <c r="G4" s="39"/>
      <c r="H4" s="40"/>
      <c r="I4" s="37"/>
      <c r="J4" s="37"/>
      <c r="K4" s="38"/>
      <c r="L4" s="1"/>
      <c r="M4" s="1"/>
      <c r="N4" s="1"/>
      <c r="O4" s="1"/>
      <c r="P4" s="1"/>
      <c r="R4" s="1"/>
      <c r="S4" s="1"/>
      <c r="T4" s="1"/>
      <c r="AA4" s="2"/>
    </row>
    <row r="5" spans="1:27" x14ac:dyDescent="0.2">
      <c r="B5" s="3"/>
      <c r="F5" s="1"/>
      <c r="G5" s="39"/>
      <c r="H5" s="37"/>
      <c r="I5" s="37"/>
      <c r="J5" s="37"/>
      <c r="K5" s="38"/>
      <c r="L5" s="1"/>
      <c r="M5" s="1"/>
      <c r="N5" s="1"/>
      <c r="O5" s="1"/>
      <c r="P5" s="1"/>
      <c r="R5" s="1"/>
      <c r="S5" s="1"/>
      <c r="T5" s="1"/>
      <c r="AA5" s="2"/>
    </row>
    <row r="6" spans="1:27" x14ac:dyDescent="0.2">
      <c r="B6" s="3"/>
      <c r="F6" s="1"/>
      <c r="H6" s="1"/>
      <c r="I6" s="1"/>
      <c r="J6" s="1"/>
      <c r="L6" s="1"/>
      <c r="M6" s="1"/>
      <c r="N6" s="1"/>
      <c r="O6" s="1"/>
      <c r="P6" s="1"/>
      <c r="R6" s="1"/>
      <c r="S6" s="1"/>
      <c r="T6" s="1"/>
      <c r="AA6" s="2"/>
    </row>
    <row r="7" spans="1:27" x14ac:dyDescent="0.2">
      <c r="F7" s="1"/>
      <c r="H7" s="1"/>
      <c r="I7" s="1"/>
      <c r="J7" s="1"/>
      <c r="L7" s="1"/>
      <c r="M7" s="1"/>
      <c r="N7" s="1"/>
      <c r="O7" s="1"/>
      <c r="P7" s="1"/>
      <c r="R7" s="1"/>
      <c r="S7" s="1"/>
      <c r="T7" s="1"/>
      <c r="AA7" s="2"/>
    </row>
    <row r="8" spans="1:27" x14ac:dyDescent="0.2">
      <c r="A8" s="6" t="s">
        <v>7</v>
      </c>
      <c r="B8" s="6"/>
      <c r="C8" s="4"/>
      <c r="D8" s="4"/>
      <c r="E8" s="4"/>
      <c r="F8" s="5"/>
      <c r="G8" s="4"/>
      <c r="H8" s="5"/>
      <c r="I8" s="5"/>
      <c r="J8" s="5"/>
      <c r="K8" s="4"/>
      <c r="L8" s="5"/>
      <c r="M8" s="5"/>
      <c r="N8" s="5"/>
      <c r="O8" s="5"/>
      <c r="P8" s="5"/>
      <c r="Q8" s="4"/>
      <c r="R8" s="5"/>
      <c r="S8" s="5"/>
      <c r="T8" s="5"/>
      <c r="U8" s="4"/>
      <c r="V8" s="4"/>
      <c r="AA8" s="2"/>
    </row>
    <row r="9" spans="1:27" x14ac:dyDescent="0.2">
      <c r="A9" s="4"/>
      <c r="B9" s="4"/>
      <c r="C9" s="4"/>
      <c r="D9" s="4"/>
      <c r="E9" s="4"/>
      <c r="F9" s="5"/>
      <c r="G9" s="4"/>
      <c r="H9" s="5"/>
      <c r="I9" s="5"/>
      <c r="J9" s="5"/>
      <c r="K9" s="4"/>
      <c r="L9" s="5"/>
      <c r="M9" s="5"/>
      <c r="N9" s="5"/>
      <c r="O9" s="5"/>
      <c r="P9" s="5"/>
      <c r="Q9" s="4"/>
      <c r="R9" s="5"/>
      <c r="S9" s="5"/>
      <c r="T9" s="5"/>
      <c r="U9" s="4"/>
      <c r="V9" s="4"/>
      <c r="AA9" s="2"/>
    </row>
    <row r="10" spans="1:27" x14ac:dyDescent="0.2">
      <c r="A10" s="6" t="s">
        <v>8</v>
      </c>
      <c r="B10" s="6" t="s">
        <v>9</v>
      </c>
      <c r="C10" s="11" t="s">
        <v>10</v>
      </c>
      <c r="D10" s="15" t="s">
        <v>11</v>
      </c>
      <c r="E10" s="41" t="s">
        <v>12</v>
      </c>
      <c r="F10" s="12" t="s">
        <v>13</v>
      </c>
      <c r="G10" s="14" t="s">
        <v>14</v>
      </c>
      <c r="H10" s="13" t="s">
        <v>15</v>
      </c>
      <c r="I10" s="57" t="s">
        <v>16</v>
      </c>
      <c r="J10" s="11" t="s">
        <v>17</v>
      </c>
      <c r="K10" s="41" t="s">
        <v>18</v>
      </c>
      <c r="L10" s="12" t="s">
        <v>19</v>
      </c>
      <c r="M10" s="14" t="s">
        <v>20</v>
      </c>
      <c r="N10" s="13" t="s">
        <v>21</v>
      </c>
      <c r="O10" s="57" t="s">
        <v>22</v>
      </c>
      <c r="P10" s="11" t="s">
        <v>23</v>
      </c>
      <c r="Q10" s="41" t="s">
        <v>24</v>
      </c>
      <c r="R10" s="12" t="s">
        <v>25</v>
      </c>
      <c r="S10" s="14" t="s">
        <v>26</v>
      </c>
      <c r="T10" s="13" t="s">
        <v>27</v>
      </c>
      <c r="U10" s="59" t="s">
        <v>28</v>
      </c>
      <c r="V10" s="32" t="s">
        <v>29</v>
      </c>
      <c r="X10" s="109" t="s">
        <v>30</v>
      </c>
      <c r="Y10" s="110" t="s">
        <v>31</v>
      </c>
      <c r="Z10" s="21"/>
      <c r="AA10" s="2"/>
    </row>
    <row r="11" spans="1:27" s="21" customFormat="1" x14ac:dyDescent="0.2">
      <c r="A11" s="16" t="s">
        <v>117</v>
      </c>
      <c r="B11" s="16">
        <v>130825</v>
      </c>
      <c r="C11" s="26">
        <f>B11/9</f>
        <v>14536.111111111111</v>
      </c>
      <c r="D11" s="69">
        <f>C11*1.03</f>
        <v>14972.194444444445</v>
      </c>
      <c r="E11" s="42">
        <v>0</v>
      </c>
      <c r="F11" s="34">
        <f>E11/12</f>
        <v>0</v>
      </c>
      <c r="G11" s="25">
        <f>PRODUCT(D11,E11)</f>
        <v>0</v>
      </c>
      <c r="H11" s="20">
        <f>SUM(G11*0.2358)+(629.75*E11)</f>
        <v>0</v>
      </c>
      <c r="I11" s="58">
        <f t="shared" ref="I11" si="0">SUM(G11+H11)</f>
        <v>0</v>
      </c>
      <c r="J11" s="17">
        <f t="shared" ref="J11:J23" si="1">D11*1.03</f>
        <v>15421.36027777778</v>
      </c>
      <c r="K11" s="42">
        <v>0</v>
      </c>
      <c r="L11" s="34">
        <f>K11/12</f>
        <v>0</v>
      </c>
      <c r="M11" s="19">
        <f>SUM(J11*K11)</f>
        <v>0</v>
      </c>
      <c r="N11" s="20">
        <f>SUM(M11*0.2358)+(629.75*K11)</f>
        <v>0</v>
      </c>
      <c r="O11" s="58">
        <f>SUM(M11+N11)</f>
        <v>0</v>
      </c>
      <c r="P11" s="17">
        <f>J11*1.03</f>
        <v>15884.001086111113</v>
      </c>
      <c r="Q11" s="42">
        <v>0</v>
      </c>
      <c r="R11" s="34">
        <f>Q11/12</f>
        <v>0</v>
      </c>
      <c r="S11" s="19">
        <f>SUM(P11*Q11)</f>
        <v>0</v>
      </c>
      <c r="T11" s="20">
        <f>SUM(S11*0.2358)+(629.75*Q11)</f>
        <v>0</v>
      </c>
      <c r="U11" s="58">
        <f t="shared" ref="U11" si="2">SUM(S11+T11)</f>
        <v>0</v>
      </c>
      <c r="V11" s="33">
        <f>SUM(U11+O11+I11)</f>
        <v>0</v>
      </c>
      <c r="X11" s="75">
        <f>G11+M11+S11</f>
        <v>0</v>
      </c>
      <c r="Y11" s="73">
        <f>H11+N11+T11</f>
        <v>0</v>
      </c>
    </row>
    <row r="12" spans="1:27" s="21" customFormat="1" x14ac:dyDescent="0.2">
      <c r="A12" s="16" t="s">
        <v>116</v>
      </c>
      <c r="B12" s="16">
        <v>101882</v>
      </c>
      <c r="C12" s="26">
        <f t="shared" ref="C12" si="3">B12/9</f>
        <v>11320.222222222223</v>
      </c>
      <c r="D12" s="69">
        <f t="shared" ref="D12:D17" si="4">C12*1.03</f>
        <v>11659.828888888889</v>
      </c>
      <c r="E12" s="42">
        <v>0.5</v>
      </c>
      <c r="F12" s="34">
        <f t="shared" ref="F12:F17" si="5">E12/12</f>
        <v>4.1666666666666664E-2</v>
      </c>
      <c r="G12" s="25">
        <f t="shared" ref="G12:G17" si="6">PRODUCT(D12,E12)</f>
        <v>5829.9144444444446</v>
      </c>
      <c r="H12" s="20">
        <f t="shared" ref="H12:H17" si="7">SUM(G12*0.2358)+(629.75*E12)</f>
        <v>1689.5688260000002</v>
      </c>
      <c r="I12" s="58">
        <f t="shared" ref="I12" si="8">SUM(G12+H12)</f>
        <v>7519.4832704444452</v>
      </c>
      <c r="J12" s="17">
        <f t="shared" ref="J12" si="9">D12*1.03</f>
        <v>12009.623755555556</v>
      </c>
      <c r="K12" s="42">
        <v>0.5</v>
      </c>
      <c r="L12" s="34">
        <f t="shared" ref="L12:L17" si="10">K12/12</f>
        <v>4.1666666666666664E-2</v>
      </c>
      <c r="M12" s="19">
        <f t="shared" ref="M12:M17" si="11">SUM(J12*K12)</f>
        <v>6004.8118777777781</v>
      </c>
      <c r="N12" s="20">
        <f t="shared" ref="N12:N17" si="12">SUM(M12*0.2358)+(629.75*K12)</f>
        <v>1730.8096407800001</v>
      </c>
      <c r="O12" s="58">
        <f t="shared" ref="O12" si="13">SUM(M12+N12)</f>
        <v>7735.6215185577785</v>
      </c>
      <c r="P12" s="17">
        <f>J12*1.03</f>
        <v>12369.912468222223</v>
      </c>
      <c r="Q12" s="42">
        <v>0.5</v>
      </c>
      <c r="R12" s="34">
        <f t="shared" ref="R12:R17" si="14">Q12/12</f>
        <v>4.1666666666666664E-2</v>
      </c>
      <c r="S12" s="19">
        <f t="shared" ref="S12:S17" si="15">SUM(P12*Q12)</f>
        <v>6184.9562341111114</v>
      </c>
      <c r="T12" s="20">
        <f t="shared" ref="T12:T17" si="16">SUM(S12*0.2358)+(629.75*Q12)</f>
        <v>1773.2876800034001</v>
      </c>
      <c r="U12" s="58">
        <f t="shared" ref="U12" si="17">SUM(S12+T12)</f>
        <v>7958.2439141145114</v>
      </c>
      <c r="V12" s="33" t="e">
        <f>SUM(U12+O12+I12+#REF!)</f>
        <v>#REF!</v>
      </c>
      <c r="X12" s="75" t="e">
        <f>G12+M12+S12+#REF!</f>
        <v>#REF!</v>
      </c>
      <c r="Y12" s="73"/>
    </row>
    <row r="13" spans="1:27" s="21" customFormat="1" x14ac:dyDescent="0.2">
      <c r="A13" s="16"/>
      <c r="B13" s="16"/>
      <c r="C13" s="26"/>
      <c r="D13" s="69"/>
      <c r="E13" s="42"/>
      <c r="F13" s="34"/>
      <c r="G13" s="25"/>
      <c r="H13" s="20"/>
      <c r="I13" s="58"/>
      <c r="J13" s="17"/>
      <c r="K13" s="42"/>
      <c r="L13" s="34"/>
      <c r="M13" s="19"/>
      <c r="N13" s="20"/>
      <c r="O13" s="58"/>
      <c r="P13" s="17"/>
      <c r="Q13" s="42"/>
      <c r="R13" s="34"/>
      <c r="S13" s="19"/>
      <c r="T13" s="20"/>
      <c r="U13" s="58"/>
      <c r="V13" s="33"/>
      <c r="X13" s="75"/>
      <c r="Y13" s="73" t="e">
        <f>H13+N13+T13+#REF!</f>
        <v>#REF!</v>
      </c>
    </row>
    <row r="14" spans="1:27" s="21" customFormat="1" x14ac:dyDescent="0.2">
      <c r="A14" s="16"/>
      <c r="B14" s="22" t="s">
        <v>32</v>
      </c>
      <c r="C14" s="26"/>
      <c r="D14" s="69"/>
      <c r="E14" s="42"/>
      <c r="F14" s="34"/>
      <c r="G14" s="25"/>
      <c r="H14" s="20"/>
      <c r="I14" s="58"/>
      <c r="J14" s="17"/>
      <c r="K14" s="42"/>
      <c r="L14" s="34"/>
      <c r="M14" s="19"/>
      <c r="N14" s="20"/>
      <c r="O14" s="58"/>
      <c r="P14" s="17"/>
      <c r="Q14" s="42"/>
      <c r="R14" s="34"/>
      <c r="S14" s="19"/>
      <c r="T14" s="20"/>
      <c r="U14" s="58"/>
      <c r="V14" s="33"/>
      <c r="X14" s="75"/>
      <c r="Y14" s="73"/>
    </row>
    <row r="15" spans="1:27" s="21" customFormat="1" x14ac:dyDescent="0.2">
      <c r="A15" s="16" t="s">
        <v>33</v>
      </c>
      <c r="B15" s="16"/>
      <c r="C15" s="26">
        <f>B15/12</f>
        <v>0</v>
      </c>
      <c r="D15" s="69">
        <f t="shared" si="4"/>
        <v>0</v>
      </c>
      <c r="E15" s="42">
        <v>0</v>
      </c>
      <c r="F15" s="34">
        <f t="shared" si="5"/>
        <v>0</v>
      </c>
      <c r="G15" s="25">
        <f t="shared" si="6"/>
        <v>0</v>
      </c>
      <c r="H15" s="20">
        <f t="shared" si="7"/>
        <v>0</v>
      </c>
      <c r="I15" s="58">
        <f t="shared" ref="I15" si="18">SUM(G15+H15)</f>
        <v>0</v>
      </c>
      <c r="J15" s="17">
        <f t="shared" ref="J15" si="19">D15*1.03</f>
        <v>0</v>
      </c>
      <c r="K15" s="42">
        <v>0</v>
      </c>
      <c r="L15" s="34">
        <f t="shared" si="10"/>
        <v>0</v>
      </c>
      <c r="M15" s="19">
        <f t="shared" si="11"/>
        <v>0</v>
      </c>
      <c r="N15" s="20">
        <f t="shared" si="12"/>
        <v>0</v>
      </c>
      <c r="O15" s="58">
        <f t="shared" ref="O15" si="20">SUM(M15+N15)</f>
        <v>0</v>
      </c>
      <c r="P15" s="17">
        <f>J15*1.03</f>
        <v>0</v>
      </c>
      <c r="Q15" s="42">
        <v>0</v>
      </c>
      <c r="R15" s="34">
        <f t="shared" si="14"/>
        <v>0</v>
      </c>
      <c r="S15" s="19">
        <f t="shared" si="15"/>
        <v>0</v>
      </c>
      <c r="T15" s="20">
        <f t="shared" si="16"/>
        <v>0</v>
      </c>
      <c r="U15" s="58">
        <f t="shared" ref="U15" si="21">SUM(S15+T15)</f>
        <v>0</v>
      </c>
      <c r="V15" s="33" t="e">
        <f>SUM(U15+O15+I15+#REF!)</f>
        <v>#REF!</v>
      </c>
      <c r="X15" s="75" t="e">
        <f>G15+M15+S15+#REF!</f>
        <v>#REF!</v>
      </c>
      <c r="Y15" s="73" t="e">
        <f>H15+N15+T15+#REF!</f>
        <v>#REF!</v>
      </c>
    </row>
    <row r="16" spans="1:27" s="21" customFormat="1" x14ac:dyDescent="0.2">
      <c r="A16" s="16" t="s">
        <v>33</v>
      </c>
      <c r="B16" s="16"/>
      <c r="C16" s="26">
        <f>B16/12</f>
        <v>0</v>
      </c>
      <c r="D16" s="69">
        <f t="shared" si="4"/>
        <v>0</v>
      </c>
      <c r="E16" s="42">
        <v>0</v>
      </c>
      <c r="F16" s="34">
        <f t="shared" si="5"/>
        <v>0</v>
      </c>
      <c r="G16" s="25">
        <f t="shared" si="6"/>
        <v>0</v>
      </c>
      <c r="H16" s="20">
        <f t="shared" si="7"/>
        <v>0</v>
      </c>
      <c r="I16" s="58">
        <f t="shared" ref="I16:I17" si="22">SUM(G16+H16)</f>
        <v>0</v>
      </c>
      <c r="J16" s="17">
        <f t="shared" ref="J16:J17" si="23">D16*1.03</f>
        <v>0</v>
      </c>
      <c r="K16" s="42">
        <v>0</v>
      </c>
      <c r="L16" s="34">
        <f t="shared" si="10"/>
        <v>0</v>
      </c>
      <c r="M16" s="19">
        <f t="shared" si="11"/>
        <v>0</v>
      </c>
      <c r="N16" s="20">
        <f t="shared" si="12"/>
        <v>0</v>
      </c>
      <c r="O16" s="58">
        <f t="shared" ref="O16:O17" si="24">SUM(M16+N16)</f>
        <v>0</v>
      </c>
      <c r="P16" s="17">
        <f t="shared" ref="P16:P17" si="25">J16*1.03</f>
        <v>0</v>
      </c>
      <c r="Q16" s="42">
        <v>0</v>
      </c>
      <c r="R16" s="34">
        <f t="shared" si="14"/>
        <v>0</v>
      </c>
      <c r="S16" s="19">
        <f t="shared" si="15"/>
        <v>0</v>
      </c>
      <c r="T16" s="20">
        <f t="shared" si="16"/>
        <v>0</v>
      </c>
      <c r="U16" s="58">
        <f t="shared" ref="U16:U17" si="26">SUM(S16+T16)</f>
        <v>0</v>
      </c>
      <c r="V16" s="33" t="e">
        <f>SUM(U16+O16+I16+#REF!)</f>
        <v>#REF!</v>
      </c>
      <c r="X16" s="75" t="e">
        <f>G16+M16+S16+#REF!</f>
        <v>#REF!</v>
      </c>
      <c r="Y16" s="73" t="e">
        <f>H16+N16+T16+#REF!</f>
        <v>#REF!</v>
      </c>
    </row>
    <row r="17" spans="1:27" s="21" customFormat="1" x14ac:dyDescent="0.2">
      <c r="A17" s="16" t="s">
        <v>33</v>
      </c>
      <c r="B17" s="16"/>
      <c r="C17" s="26">
        <f>B17/12</f>
        <v>0</v>
      </c>
      <c r="D17" s="69">
        <f t="shared" si="4"/>
        <v>0</v>
      </c>
      <c r="E17" s="42">
        <v>0</v>
      </c>
      <c r="F17" s="34">
        <f t="shared" si="5"/>
        <v>0</v>
      </c>
      <c r="G17" s="25">
        <f t="shared" si="6"/>
        <v>0</v>
      </c>
      <c r="H17" s="20">
        <f t="shared" si="7"/>
        <v>0</v>
      </c>
      <c r="I17" s="58">
        <f t="shared" si="22"/>
        <v>0</v>
      </c>
      <c r="J17" s="17">
        <f t="shared" si="23"/>
        <v>0</v>
      </c>
      <c r="K17" s="42">
        <v>0</v>
      </c>
      <c r="L17" s="34">
        <f t="shared" si="10"/>
        <v>0</v>
      </c>
      <c r="M17" s="19">
        <f t="shared" si="11"/>
        <v>0</v>
      </c>
      <c r="N17" s="20">
        <f t="shared" si="12"/>
        <v>0</v>
      </c>
      <c r="O17" s="58">
        <f t="shared" si="24"/>
        <v>0</v>
      </c>
      <c r="P17" s="17">
        <f t="shared" si="25"/>
        <v>0</v>
      </c>
      <c r="Q17" s="42">
        <v>0</v>
      </c>
      <c r="R17" s="34">
        <f t="shared" si="14"/>
        <v>0</v>
      </c>
      <c r="S17" s="19">
        <f t="shared" si="15"/>
        <v>0</v>
      </c>
      <c r="T17" s="20">
        <f t="shared" si="16"/>
        <v>0</v>
      </c>
      <c r="U17" s="58">
        <f t="shared" si="26"/>
        <v>0</v>
      </c>
      <c r="V17" s="33" t="e">
        <f>SUM(U17+O17+I17+#REF!)</f>
        <v>#REF!</v>
      </c>
      <c r="X17" s="75" t="e">
        <f>G17+M17+S17+#REF!</f>
        <v>#REF!</v>
      </c>
      <c r="Y17" s="73" t="e">
        <f>H17+N17+T17+#REF!</f>
        <v>#REF!</v>
      </c>
    </row>
    <row r="18" spans="1:27" s="21" customFormat="1" x14ac:dyDescent="0.2">
      <c r="A18" s="16"/>
      <c r="B18" s="6"/>
      <c r="C18" s="70"/>
      <c r="D18" s="16"/>
      <c r="E18" s="71"/>
      <c r="F18" s="7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X18" s="107" t="s">
        <v>30</v>
      </c>
      <c r="Y18" s="108" t="s">
        <v>31</v>
      </c>
    </row>
    <row r="19" spans="1:27" s="21" customFormat="1" x14ac:dyDescent="0.2">
      <c r="A19" s="16" t="s">
        <v>34</v>
      </c>
      <c r="B19" s="77">
        <v>36000</v>
      </c>
      <c r="C19" s="26">
        <f>B19/12</f>
        <v>3000</v>
      </c>
      <c r="D19" s="18">
        <f t="shared" ref="D19" si="27">C19*1.03</f>
        <v>3090</v>
      </c>
      <c r="E19" s="42">
        <v>0</v>
      </c>
      <c r="F19" s="34">
        <f t="shared" ref="F19:F21" si="28">E19/12</f>
        <v>0</v>
      </c>
      <c r="G19" s="19">
        <f>SUM(D19*E19)</f>
        <v>0</v>
      </c>
      <c r="H19" s="20">
        <f>SUM(G19*0.3691)+(629.75*E19)</f>
        <v>0</v>
      </c>
      <c r="I19" s="58">
        <f t="shared" ref="I19" si="29">SUM(G19+H19)</f>
        <v>0</v>
      </c>
      <c r="J19" s="17">
        <f t="shared" ref="J19" si="30">D19*1.03</f>
        <v>3182.7000000000003</v>
      </c>
      <c r="K19" s="42">
        <v>0</v>
      </c>
      <c r="L19" s="34">
        <f>K19/12</f>
        <v>0</v>
      </c>
      <c r="M19" s="19">
        <f>SUM(J19*K19)</f>
        <v>0</v>
      </c>
      <c r="N19" s="20">
        <f>SUM(M19*0.3691)+(629.75*K19)</f>
        <v>0</v>
      </c>
      <c r="O19" s="58">
        <f t="shared" ref="O19" si="31">SUM(M19+N19)</f>
        <v>0</v>
      </c>
      <c r="P19" s="17">
        <f t="shared" ref="P19" si="32">J19*1.03</f>
        <v>3278.1810000000005</v>
      </c>
      <c r="Q19" s="42">
        <v>0</v>
      </c>
      <c r="R19" s="34">
        <f t="shared" ref="R19:R21" si="33">Q19/12</f>
        <v>0</v>
      </c>
      <c r="S19" s="19">
        <f>SUM(P19*Q19)</f>
        <v>0</v>
      </c>
      <c r="T19" s="20">
        <f>SUM(S19*0.3691)+(629.75*Q19)</f>
        <v>0</v>
      </c>
      <c r="U19" s="58">
        <f t="shared" ref="U19" si="34">SUM(S19+T19)</f>
        <v>0</v>
      </c>
      <c r="V19" s="33" t="e">
        <f>SUM(U19+O19+I19+#REF!)</f>
        <v>#REF!</v>
      </c>
      <c r="X19" s="78" t="e">
        <f>G19+M19+S19+#REF!</f>
        <v>#REF!</v>
      </c>
      <c r="Y19" s="78" t="e">
        <f>H19+N19+T19+#REF!</f>
        <v>#REF!</v>
      </c>
    </row>
    <row r="20" spans="1:27" s="21" customFormat="1" x14ac:dyDescent="0.2">
      <c r="A20" s="16" t="s">
        <v>35</v>
      </c>
      <c r="B20" s="77"/>
      <c r="C20" s="26">
        <f t="shared" ref="C20:C31" si="35">B20/12</f>
        <v>0</v>
      </c>
      <c r="D20" s="18">
        <f t="shared" ref="D20:D21" si="36">C20*1.03</f>
        <v>0</v>
      </c>
      <c r="E20" s="42">
        <v>0</v>
      </c>
      <c r="F20" s="34">
        <f t="shared" si="28"/>
        <v>0</v>
      </c>
      <c r="G20" s="19">
        <f t="shared" ref="G20:G23" si="37">SUM(D20*E20)</f>
        <v>0</v>
      </c>
      <c r="H20" s="20">
        <f t="shared" ref="H20:H21" si="38">SUM(G20*0.3691)+(629.75*E20)</f>
        <v>0</v>
      </c>
      <c r="I20" s="58">
        <f t="shared" ref="I20:I21" si="39">SUM(G20+H20)</f>
        <v>0</v>
      </c>
      <c r="J20" s="17">
        <f t="shared" ref="J20:J21" si="40">D20*1.03</f>
        <v>0</v>
      </c>
      <c r="K20" s="42">
        <v>0</v>
      </c>
      <c r="L20" s="34">
        <f t="shared" ref="L20:L21" si="41">K20/12</f>
        <v>0</v>
      </c>
      <c r="M20" s="19">
        <f t="shared" ref="M20:M23" si="42">SUM(J20*K20)</f>
        <v>0</v>
      </c>
      <c r="N20" s="20">
        <f t="shared" ref="N20:N21" si="43">SUM(M20*0.3691)+(629.75*K20)</f>
        <v>0</v>
      </c>
      <c r="O20" s="58">
        <f t="shared" ref="O20:O21" si="44">SUM(M20+N20)</f>
        <v>0</v>
      </c>
      <c r="P20" s="17">
        <f t="shared" ref="P20:P21" si="45">J20*1.03</f>
        <v>0</v>
      </c>
      <c r="Q20" s="42">
        <v>0</v>
      </c>
      <c r="R20" s="34">
        <f t="shared" si="33"/>
        <v>0</v>
      </c>
      <c r="S20" s="19">
        <f t="shared" ref="S20:S23" si="46">SUM(P20*Q20)</f>
        <v>0</v>
      </c>
      <c r="T20" s="20">
        <f t="shared" ref="T20:T21" si="47">SUM(S20*0.3691)+(629.75*Q20)</f>
        <v>0</v>
      </c>
      <c r="U20" s="58">
        <f t="shared" ref="U20:U21" si="48">SUM(S20+T20)</f>
        <v>0</v>
      </c>
      <c r="V20" s="33" t="e">
        <f>SUM(U20+O20+I20+#REF!)</f>
        <v>#REF!</v>
      </c>
      <c r="X20" s="78" t="e">
        <f>G20+M20+S20+#REF!</f>
        <v>#REF!</v>
      </c>
      <c r="Y20" s="78" t="e">
        <f>H20+N20+T20+#REF!</f>
        <v>#REF!</v>
      </c>
    </row>
    <row r="21" spans="1:27" s="21" customFormat="1" x14ac:dyDescent="0.2">
      <c r="A21" s="16" t="s">
        <v>35</v>
      </c>
      <c r="B21" s="77"/>
      <c r="C21" s="26">
        <f t="shared" si="35"/>
        <v>0</v>
      </c>
      <c r="D21" s="18">
        <f t="shared" si="36"/>
        <v>0</v>
      </c>
      <c r="E21" s="42">
        <v>0</v>
      </c>
      <c r="F21" s="34">
        <f t="shared" si="28"/>
        <v>0</v>
      </c>
      <c r="G21" s="19">
        <f t="shared" si="37"/>
        <v>0</v>
      </c>
      <c r="H21" s="20">
        <f t="shared" si="38"/>
        <v>0</v>
      </c>
      <c r="I21" s="58">
        <f t="shared" si="39"/>
        <v>0</v>
      </c>
      <c r="J21" s="17">
        <f t="shared" si="40"/>
        <v>0</v>
      </c>
      <c r="K21" s="42">
        <v>0</v>
      </c>
      <c r="L21" s="34">
        <f t="shared" si="41"/>
        <v>0</v>
      </c>
      <c r="M21" s="19">
        <f t="shared" si="42"/>
        <v>0</v>
      </c>
      <c r="N21" s="20">
        <f t="shared" si="43"/>
        <v>0</v>
      </c>
      <c r="O21" s="58">
        <f t="shared" si="44"/>
        <v>0</v>
      </c>
      <c r="P21" s="17">
        <f t="shared" si="45"/>
        <v>0</v>
      </c>
      <c r="Q21" s="42">
        <v>0</v>
      </c>
      <c r="R21" s="34">
        <f t="shared" si="33"/>
        <v>0</v>
      </c>
      <c r="S21" s="19">
        <f t="shared" si="46"/>
        <v>0</v>
      </c>
      <c r="T21" s="20">
        <f t="shared" si="47"/>
        <v>0</v>
      </c>
      <c r="U21" s="58">
        <f t="shared" si="48"/>
        <v>0</v>
      </c>
      <c r="V21" s="33" t="e">
        <f>SUM(U21+O21+I21+#REF!)</f>
        <v>#REF!</v>
      </c>
      <c r="X21" s="78" t="e">
        <f>G21+M21+S21+#REF!</f>
        <v>#REF!</v>
      </c>
      <c r="Y21" s="78" t="e">
        <f>H21+N21+T21+#REF!</f>
        <v>#REF!</v>
      </c>
    </row>
    <row r="22" spans="1:27" s="21" customFormat="1" x14ac:dyDescent="0.2">
      <c r="A22" s="16"/>
      <c r="B22" s="77"/>
      <c r="C22" s="26"/>
      <c r="D22" s="18"/>
      <c r="E22" s="42"/>
      <c r="F22" s="34"/>
      <c r="G22" s="19"/>
      <c r="H22" s="20"/>
      <c r="I22" s="58"/>
      <c r="J22" s="17"/>
      <c r="K22" s="42"/>
      <c r="L22" s="34"/>
      <c r="M22" s="19"/>
      <c r="N22" s="20"/>
      <c r="O22" s="58"/>
      <c r="P22" s="17"/>
      <c r="Q22" s="42"/>
      <c r="R22" s="34"/>
      <c r="S22" s="19"/>
      <c r="T22" s="20"/>
      <c r="U22" s="58"/>
      <c r="V22" s="33"/>
      <c r="X22" s="78"/>
      <c r="Y22" s="78"/>
    </row>
    <row r="23" spans="1:27" x14ac:dyDescent="0.2">
      <c r="A23" s="4" t="s">
        <v>36</v>
      </c>
      <c r="B23" s="77">
        <v>70000</v>
      </c>
      <c r="C23" s="26">
        <f t="shared" si="35"/>
        <v>5833.333333333333</v>
      </c>
      <c r="D23" s="18">
        <f t="shared" ref="D23" si="49">C23*1.03</f>
        <v>6008.333333333333</v>
      </c>
      <c r="E23" s="42">
        <v>12</v>
      </c>
      <c r="F23" s="34">
        <f>E23/12</f>
        <v>1</v>
      </c>
      <c r="G23" s="19">
        <f t="shared" si="37"/>
        <v>72100</v>
      </c>
      <c r="H23" s="20">
        <f>SUM((G23*0.0949)+(6086.52*F23))</f>
        <v>12928.810000000001</v>
      </c>
      <c r="I23" s="58">
        <f t="shared" ref="I23" si="50">SUM(G23+H23)</f>
        <v>85028.81</v>
      </c>
      <c r="J23" s="17">
        <f t="shared" si="1"/>
        <v>6188.583333333333</v>
      </c>
      <c r="K23" s="42">
        <v>12</v>
      </c>
      <c r="L23" s="34">
        <f t="shared" ref="L23" si="51">K23/12</f>
        <v>1</v>
      </c>
      <c r="M23" s="19">
        <f t="shared" si="42"/>
        <v>74263</v>
      </c>
      <c r="N23" s="20">
        <f>SUM((M23*0.0949)+(6086.52*L23))</f>
        <v>13134.0787</v>
      </c>
      <c r="O23" s="58">
        <f t="shared" ref="O23" si="52">SUM(M23+N23)</f>
        <v>87397.078699999998</v>
      </c>
      <c r="P23" s="17">
        <f t="shared" ref="P23" si="53">SUM(J23*1.03)</f>
        <v>6374.2408333333333</v>
      </c>
      <c r="Q23" s="42">
        <v>12</v>
      </c>
      <c r="R23" s="34">
        <f t="shared" ref="R23" si="54">Q23/12</f>
        <v>1</v>
      </c>
      <c r="S23" s="19">
        <f t="shared" si="46"/>
        <v>76490.89</v>
      </c>
      <c r="T23" s="20">
        <f>SUM((S23*0.0949)+(6086.52*R23))</f>
        <v>13345.505461000001</v>
      </c>
      <c r="U23" s="58">
        <f t="shared" ref="U23" si="55">SUM(S23+T23)</f>
        <v>89836.395461000007</v>
      </c>
      <c r="V23" s="33">
        <f>SUM(U23+O23+I23)</f>
        <v>262262.28416099999</v>
      </c>
      <c r="X23" s="78">
        <f>G23+M23+S23</f>
        <v>222853.89</v>
      </c>
      <c r="Y23" s="78">
        <f>H23+N23+T23</f>
        <v>39408.394161000004</v>
      </c>
      <c r="AA23" s="2"/>
    </row>
    <row r="24" spans="1:27" x14ac:dyDescent="0.2">
      <c r="A24" s="4"/>
      <c r="B24" s="77"/>
      <c r="C24" s="26"/>
      <c r="D24" s="18"/>
      <c r="E24" s="42"/>
      <c r="F24" s="34"/>
      <c r="G24" s="25"/>
      <c r="H24" s="20"/>
      <c r="I24" s="58"/>
      <c r="J24" s="17"/>
      <c r="K24" s="42"/>
      <c r="L24" s="34"/>
      <c r="M24" s="23"/>
      <c r="N24" s="20"/>
      <c r="O24" s="58"/>
      <c r="P24" s="17"/>
      <c r="Q24" s="42"/>
      <c r="R24" s="34"/>
      <c r="S24" s="19"/>
      <c r="T24" s="20"/>
      <c r="U24" s="58"/>
      <c r="V24" s="33"/>
      <c r="X24" s="78"/>
      <c r="Y24" s="78"/>
      <c r="AA24" s="2"/>
    </row>
    <row r="25" spans="1:27" x14ac:dyDescent="0.2">
      <c r="A25" s="4" t="s">
        <v>37</v>
      </c>
      <c r="B25" s="77">
        <v>33000</v>
      </c>
      <c r="C25" s="26">
        <f t="shared" si="35"/>
        <v>2750</v>
      </c>
      <c r="D25" s="18">
        <f t="shared" ref="D25" si="56">C25*1.03</f>
        <v>2832.5</v>
      </c>
      <c r="E25" s="42">
        <v>0</v>
      </c>
      <c r="F25" s="34">
        <f t="shared" ref="F25" si="57">E25/12</f>
        <v>0</v>
      </c>
      <c r="G25" s="25">
        <f>SUM(D25*E25)</f>
        <v>0</v>
      </c>
      <c r="H25" s="20">
        <f>SUM((G25*0.0949)+(5096.04*F25))</f>
        <v>0</v>
      </c>
      <c r="I25" s="58">
        <f t="shared" ref="I25" si="58">SUM(G25+H25)</f>
        <v>0</v>
      </c>
      <c r="J25" s="17">
        <f t="shared" ref="J25" si="59">D25*1.03</f>
        <v>2917.4749999999999</v>
      </c>
      <c r="K25" s="42">
        <v>0</v>
      </c>
      <c r="L25" s="34">
        <f t="shared" ref="L25" si="60">K25/12</f>
        <v>0</v>
      </c>
      <c r="M25" s="23">
        <f>SUM(J25*K25)</f>
        <v>0</v>
      </c>
      <c r="N25" s="20">
        <f>SUM((M25*0.0949)+(5096.04*L25))</f>
        <v>0</v>
      </c>
      <c r="O25" s="58">
        <f t="shared" ref="O25" si="61">SUM(M25+N25)</f>
        <v>0</v>
      </c>
      <c r="P25" s="17">
        <f t="shared" ref="P25" si="62">SUM(J25*1.03)</f>
        <v>3004.9992499999998</v>
      </c>
      <c r="Q25" s="42">
        <v>0</v>
      </c>
      <c r="R25" s="34">
        <f t="shared" ref="R25" si="63">Q25/12</f>
        <v>0</v>
      </c>
      <c r="S25" s="23">
        <f>SUM(P25*Q25)</f>
        <v>0</v>
      </c>
      <c r="T25" s="20">
        <f>SUM((S25*0.0949)+(5096.04*R25))</f>
        <v>0</v>
      </c>
      <c r="U25" s="58">
        <f t="shared" ref="U25" si="64">SUM(S25+T25)</f>
        <v>0</v>
      </c>
      <c r="V25" s="33" t="e">
        <f>SUM(U25+O25+I25+#REF!)</f>
        <v>#REF!</v>
      </c>
      <c r="X25" s="78" t="e">
        <f>G25+M25+S25+#REF!</f>
        <v>#REF!</v>
      </c>
      <c r="Y25" s="78" t="e">
        <f>H25+N25+T25+#REF!</f>
        <v>#REF!</v>
      </c>
      <c r="AA25" s="2"/>
    </row>
    <row r="26" spans="1:27" x14ac:dyDescent="0.2">
      <c r="A26" s="4" t="s">
        <v>37</v>
      </c>
      <c r="B26" s="77">
        <v>33000</v>
      </c>
      <c r="C26" s="26">
        <f t="shared" si="35"/>
        <v>2750</v>
      </c>
      <c r="D26" s="18">
        <f t="shared" ref="D26:D27" si="65">C26*1.03</f>
        <v>2832.5</v>
      </c>
      <c r="E26" s="42"/>
      <c r="F26" s="34">
        <f t="shared" ref="F26:F33" si="66">E26/12</f>
        <v>0</v>
      </c>
      <c r="G26" s="25">
        <f t="shared" ref="G26:G27" si="67">SUM(D26*E26)</f>
        <v>0</v>
      </c>
      <c r="H26" s="20">
        <f t="shared" ref="H26:H27" si="68">SUM((G26*0.0949)+(5096.04*F26))</f>
        <v>0</v>
      </c>
      <c r="I26" s="58">
        <f t="shared" ref="I26:I27" si="69">SUM(G26+H26)</f>
        <v>0</v>
      </c>
      <c r="J26" s="17">
        <f t="shared" ref="J26:J27" si="70">D26*1.03</f>
        <v>2917.4749999999999</v>
      </c>
      <c r="K26" s="42"/>
      <c r="L26" s="34">
        <f t="shared" ref="L26:L27" si="71">K26/12</f>
        <v>0</v>
      </c>
      <c r="M26" s="23">
        <f t="shared" ref="M26:M27" si="72">SUM(J26*K26)</f>
        <v>0</v>
      </c>
      <c r="N26" s="20">
        <f t="shared" ref="N26:N27" si="73">SUM((M26*0.0949)+(5096.04*L26))</f>
        <v>0</v>
      </c>
      <c r="O26" s="58">
        <f t="shared" ref="O26:O27" si="74">SUM(M26+N26)</f>
        <v>0</v>
      </c>
      <c r="P26" s="17">
        <f t="shared" ref="P26:P27" si="75">SUM(J26*1.03)</f>
        <v>3004.9992499999998</v>
      </c>
      <c r="Q26" s="42"/>
      <c r="R26" s="34">
        <f t="shared" ref="R26:R27" si="76">Q26/12</f>
        <v>0</v>
      </c>
      <c r="S26" s="23">
        <f t="shared" ref="S26:S27" si="77">SUM(P26*Q26)</f>
        <v>0</v>
      </c>
      <c r="T26" s="20">
        <f t="shared" ref="T26:T27" si="78">SUM((S26*0.0949)+(5096.04*R26))</f>
        <v>0</v>
      </c>
      <c r="U26" s="58">
        <f t="shared" ref="U26:U27" si="79">SUM(S26+T26)</f>
        <v>0</v>
      </c>
      <c r="V26" s="33" t="e">
        <f>SUM(U26+O26+I26+#REF!)</f>
        <v>#REF!</v>
      </c>
      <c r="X26" s="78" t="e">
        <f>G26+M26+S26+#REF!</f>
        <v>#REF!</v>
      </c>
      <c r="Y26" s="78" t="e">
        <f>H26+N26+T26+#REF!</f>
        <v>#REF!</v>
      </c>
      <c r="AA26" s="2"/>
    </row>
    <row r="27" spans="1:27" x14ac:dyDescent="0.2">
      <c r="A27" s="4" t="s">
        <v>37</v>
      </c>
      <c r="B27" s="77">
        <v>33000</v>
      </c>
      <c r="C27" s="26">
        <f t="shared" si="35"/>
        <v>2750</v>
      </c>
      <c r="D27" s="18">
        <f t="shared" si="65"/>
        <v>2832.5</v>
      </c>
      <c r="E27" s="42"/>
      <c r="F27" s="34">
        <f t="shared" si="66"/>
        <v>0</v>
      </c>
      <c r="G27" s="25">
        <f t="shared" si="67"/>
        <v>0</v>
      </c>
      <c r="H27" s="20">
        <f t="shared" si="68"/>
        <v>0</v>
      </c>
      <c r="I27" s="58">
        <f t="shared" si="69"/>
        <v>0</v>
      </c>
      <c r="J27" s="17">
        <f t="shared" si="70"/>
        <v>2917.4749999999999</v>
      </c>
      <c r="K27" s="42"/>
      <c r="L27" s="34">
        <f t="shared" si="71"/>
        <v>0</v>
      </c>
      <c r="M27" s="23">
        <f t="shared" si="72"/>
        <v>0</v>
      </c>
      <c r="N27" s="20">
        <f t="shared" si="73"/>
        <v>0</v>
      </c>
      <c r="O27" s="58">
        <f t="shared" si="74"/>
        <v>0</v>
      </c>
      <c r="P27" s="17">
        <f t="shared" si="75"/>
        <v>3004.9992499999998</v>
      </c>
      <c r="Q27" s="42"/>
      <c r="R27" s="34">
        <f t="shared" si="76"/>
        <v>0</v>
      </c>
      <c r="S27" s="23">
        <f t="shared" si="77"/>
        <v>0</v>
      </c>
      <c r="T27" s="20">
        <f t="shared" si="78"/>
        <v>0</v>
      </c>
      <c r="U27" s="58">
        <f t="shared" si="79"/>
        <v>0</v>
      </c>
      <c r="V27" s="33" t="e">
        <f>SUM(U27+O27+I27+#REF!)</f>
        <v>#REF!</v>
      </c>
      <c r="X27" s="78" t="e">
        <f>G27+M27+S27+#REF!</f>
        <v>#REF!</v>
      </c>
      <c r="Y27" s="78" t="e">
        <f>H27+N27+T27+#REF!</f>
        <v>#REF!</v>
      </c>
      <c r="AA27" s="2"/>
    </row>
    <row r="28" spans="1:27" x14ac:dyDescent="0.2">
      <c r="A28" s="4"/>
      <c r="B28" s="77"/>
      <c r="C28" s="26"/>
      <c r="D28" s="18"/>
      <c r="E28" s="42"/>
      <c r="F28" s="34"/>
      <c r="G28" s="25"/>
      <c r="H28" s="20"/>
      <c r="I28" s="58"/>
      <c r="J28" s="17"/>
      <c r="K28" s="42"/>
      <c r="L28" s="34"/>
      <c r="M28" s="23"/>
      <c r="N28" s="20"/>
      <c r="O28" s="58"/>
      <c r="P28" s="17"/>
      <c r="Q28" s="42"/>
      <c r="R28" s="34"/>
      <c r="S28" s="23"/>
      <c r="T28" s="20"/>
      <c r="U28" s="58"/>
      <c r="V28" s="33"/>
      <c r="X28" s="78"/>
      <c r="Y28" s="78"/>
      <c r="AA28" s="2"/>
    </row>
    <row r="29" spans="1:27" hidden="1" x14ac:dyDescent="0.2">
      <c r="A29" s="4" t="s">
        <v>38</v>
      </c>
      <c r="B29" s="77">
        <v>33000</v>
      </c>
      <c r="C29" s="26">
        <f t="shared" si="35"/>
        <v>2750</v>
      </c>
      <c r="D29" s="18">
        <f t="shared" ref="D29:D31" si="80">C29*1.03</f>
        <v>2832.5</v>
      </c>
      <c r="E29" s="42">
        <v>0</v>
      </c>
      <c r="F29" s="34">
        <f t="shared" ref="F29:F31" si="81">E29/12</f>
        <v>0</v>
      </c>
      <c r="G29" s="25">
        <f>SUM(D29*E29)</f>
        <v>0</v>
      </c>
      <c r="H29" s="20">
        <f>SUM((G29*0.0184)+(5096.04*F29))</f>
        <v>0</v>
      </c>
      <c r="I29" s="58">
        <f t="shared" ref="I29:I31" si="82">SUM(G29+H29)</f>
        <v>0</v>
      </c>
      <c r="J29" s="17">
        <f t="shared" ref="J29:J31" si="83">D29*1.03</f>
        <v>2917.4749999999999</v>
      </c>
      <c r="K29" s="42">
        <v>0</v>
      </c>
      <c r="L29" s="34">
        <f t="shared" ref="L29:L31" si="84">K29/12</f>
        <v>0</v>
      </c>
      <c r="M29" s="23">
        <f>SUM(J29*K29)</f>
        <v>0</v>
      </c>
      <c r="N29" s="20">
        <f>SUM((M29*0.0184)+(5096.04*L29))</f>
        <v>0</v>
      </c>
      <c r="O29" s="58">
        <f t="shared" ref="O29:O31" si="85">SUM(M29+N29)</f>
        <v>0</v>
      </c>
      <c r="P29" s="17">
        <f t="shared" ref="P29" si="86">SUM(J29*1.03)</f>
        <v>3004.9992499999998</v>
      </c>
      <c r="Q29" s="42">
        <v>0</v>
      </c>
      <c r="R29" s="34">
        <f t="shared" ref="R29:R31" si="87">Q29/12</f>
        <v>0</v>
      </c>
      <c r="S29" s="23">
        <f>SUM(P29*Q29)</f>
        <v>0</v>
      </c>
      <c r="T29" s="20">
        <f>SUM((S29*0.0184)+(5096.04*R29))</f>
        <v>0</v>
      </c>
      <c r="U29" s="58">
        <f t="shared" ref="U29:U31" si="88">SUM(S29+T29)</f>
        <v>0</v>
      </c>
      <c r="V29" s="33" t="e">
        <f>SUM(U29+O29+I29+#REF!)</f>
        <v>#REF!</v>
      </c>
      <c r="X29" s="78" t="e">
        <f>G29+M29+S29+#REF!</f>
        <v>#REF!</v>
      </c>
      <c r="Y29" s="78" t="e">
        <f>H29+N29+T29+#REF!</f>
        <v>#REF!</v>
      </c>
      <c r="AA29" s="2"/>
    </row>
    <row r="30" spans="1:27" hidden="1" x14ac:dyDescent="0.2">
      <c r="A30" s="4" t="s">
        <v>38</v>
      </c>
      <c r="B30" s="77">
        <v>33000</v>
      </c>
      <c r="C30" s="26">
        <f t="shared" si="35"/>
        <v>2750</v>
      </c>
      <c r="D30" s="18">
        <f t="shared" si="80"/>
        <v>2832.5</v>
      </c>
      <c r="E30" s="42"/>
      <c r="F30" s="34">
        <f t="shared" si="81"/>
        <v>0</v>
      </c>
      <c r="G30" s="25">
        <f t="shared" ref="G30:G31" si="89">SUM(D30*E30)</f>
        <v>0</v>
      </c>
      <c r="H30" s="20">
        <f t="shared" ref="H30:H31" si="90">SUM((G30*0.0184)+(5096.04*F30))</f>
        <v>0</v>
      </c>
      <c r="I30" s="58">
        <f t="shared" si="82"/>
        <v>0</v>
      </c>
      <c r="J30" s="17">
        <f t="shared" si="83"/>
        <v>2917.4749999999999</v>
      </c>
      <c r="K30" s="42"/>
      <c r="L30" s="34">
        <f t="shared" si="84"/>
        <v>0</v>
      </c>
      <c r="M30" s="23">
        <f t="shared" ref="M30:M31" si="91">SUM(J30*K30)</f>
        <v>0</v>
      </c>
      <c r="N30" s="20">
        <f>SUM((M30*0.0184)+(5096.04*L30))</f>
        <v>0</v>
      </c>
      <c r="O30" s="58">
        <f t="shared" si="85"/>
        <v>0</v>
      </c>
      <c r="P30" s="17">
        <f t="shared" ref="P30:P31" si="92">SUM(J30*1.03)</f>
        <v>3004.9992499999998</v>
      </c>
      <c r="Q30" s="42"/>
      <c r="R30" s="34">
        <f t="shared" si="87"/>
        <v>0</v>
      </c>
      <c r="S30" s="23">
        <f t="shared" ref="S30:S31" si="93">SUM(P30*Q30)</f>
        <v>0</v>
      </c>
      <c r="T30" s="20">
        <f>SUM((S30*0.0184)+(5096.04*R30))</f>
        <v>0</v>
      </c>
      <c r="U30" s="58">
        <f t="shared" si="88"/>
        <v>0</v>
      </c>
      <c r="V30" s="33" t="e">
        <f>SUM(U30+O30+I30+#REF!)</f>
        <v>#REF!</v>
      </c>
      <c r="X30" s="78" t="e">
        <f>G30+M30+S30+#REF!</f>
        <v>#REF!</v>
      </c>
      <c r="Y30" s="78" t="e">
        <f>H30+N30+T30+#REF!</f>
        <v>#REF!</v>
      </c>
      <c r="AA30" s="2"/>
    </row>
    <row r="31" spans="1:27" hidden="1" x14ac:dyDescent="0.2">
      <c r="A31" s="4" t="s">
        <v>38</v>
      </c>
      <c r="B31" s="77">
        <v>33000</v>
      </c>
      <c r="C31" s="26">
        <f t="shared" si="35"/>
        <v>2750</v>
      </c>
      <c r="D31" s="18">
        <f t="shared" si="80"/>
        <v>2832.5</v>
      </c>
      <c r="E31" s="42"/>
      <c r="F31" s="34">
        <f t="shared" si="81"/>
        <v>0</v>
      </c>
      <c r="G31" s="25">
        <f t="shared" si="89"/>
        <v>0</v>
      </c>
      <c r="H31" s="20">
        <f t="shared" si="90"/>
        <v>0</v>
      </c>
      <c r="I31" s="58">
        <f t="shared" si="82"/>
        <v>0</v>
      </c>
      <c r="J31" s="17">
        <f t="shared" si="83"/>
        <v>2917.4749999999999</v>
      </c>
      <c r="K31" s="42"/>
      <c r="L31" s="34">
        <f t="shared" si="84"/>
        <v>0</v>
      </c>
      <c r="M31" s="23">
        <f t="shared" si="91"/>
        <v>0</v>
      </c>
      <c r="N31" s="20">
        <f>SUM((M31*0.0184)+(5096.04*L31))</f>
        <v>0</v>
      </c>
      <c r="O31" s="58">
        <f t="shared" si="85"/>
        <v>0</v>
      </c>
      <c r="P31" s="17">
        <f t="shared" si="92"/>
        <v>3004.9992499999998</v>
      </c>
      <c r="Q31" s="42"/>
      <c r="R31" s="34">
        <f t="shared" si="87"/>
        <v>0</v>
      </c>
      <c r="S31" s="23">
        <f t="shared" si="93"/>
        <v>0</v>
      </c>
      <c r="T31" s="20">
        <f>SUM((S31*0.0184)+(5096.04*R31))</f>
        <v>0</v>
      </c>
      <c r="U31" s="58">
        <f t="shared" si="88"/>
        <v>0</v>
      </c>
      <c r="V31" s="33" t="e">
        <f>SUM(U31+O31+I31+#REF!)</f>
        <v>#REF!</v>
      </c>
      <c r="X31" s="78" t="e">
        <f>G31+M31+S31+#REF!</f>
        <v>#REF!</v>
      </c>
      <c r="Y31" s="78" t="e">
        <f>H31+N31+T31+#REF!</f>
        <v>#REF!</v>
      </c>
      <c r="AA31" s="2"/>
    </row>
    <row r="32" spans="1:27" hidden="1" x14ac:dyDescent="0.2">
      <c r="A32" s="4"/>
      <c r="B32" s="77"/>
      <c r="C32" s="17"/>
      <c r="D32" s="18"/>
      <c r="E32" s="42"/>
      <c r="F32" s="34"/>
      <c r="G32" s="25"/>
      <c r="H32" s="20"/>
      <c r="I32" s="58"/>
      <c r="J32" s="17"/>
      <c r="K32" s="42"/>
      <c r="L32" s="34"/>
      <c r="M32" s="23"/>
      <c r="N32" s="20"/>
      <c r="O32" s="58"/>
      <c r="P32" s="17"/>
      <c r="Q32" s="42"/>
      <c r="R32" s="34"/>
      <c r="S32" s="23"/>
      <c r="T32" s="20"/>
      <c r="U32" s="58"/>
      <c r="V32" s="33"/>
      <c r="X32" s="78"/>
      <c r="Y32" s="78"/>
      <c r="AA32" s="2"/>
    </row>
    <row r="33" spans="1:27" hidden="1" x14ac:dyDescent="0.2">
      <c r="A33" s="4" t="s">
        <v>39</v>
      </c>
      <c r="B33" s="77">
        <v>6000</v>
      </c>
      <c r="C33" s="17">
        <f>B33/12</f>
        <v>500</v>
      </c>
      <c r="D33" s="18">
        <f t="shared" ref="D33" si="94">C33*1.03</f>
        <v>515</v>
      </c>
      <c r="E33" s="42">
        <v>0</v>
      </c>
      <c r="F33" s="34">
        <f t="shared" si="66"/>
        <v>0</v>
      </c>
      <c r="G33" s="25">
        <f>SUM(D33*E33)</f>
        <v>0</v>
      </c>
      <c r="H33" s="20">
        <f>G33*0.0184</f>
        <v>0</v>
      </c>
      <c r="I33" s="58">
        <f t="shared" ref="I33" si="95">SUM(G33+H33)</f>
        <v>0</v>
      </c>
      <c r="J33" s="17">
        <f>SUM(D33*1.03)</f>
        <v>530.45000000000005</v>
      </c>
      <c r="K33" s="42">
        <v>0</v>
      </c>
      <c r="L33" s="34">
        <f t="shared" ref="L33" si="96">K33/12</f>
        <v>0</v>
      </c>
      <c r="M33" s="23">
        <f>SUM(J33*K33)</f>
        <v>0</v>
      </c>
      <c r="N33" s="20">
        <f>M33*0.0184</f>
        <v>0</v>
      </c>
      <c r="O33" s="58">
        <f t="shared" ref="O33" si="97">SUM(M33+N33)</f>
        <v>0</v>
      </c>
      <c r="P33" s="17">
        <f t="shared" ref="P33" si="98">SUM(J33*1.03)</f>
        <v>546.36350000000004</v>
      </c>
      <c r="Q33" s="42">
        <v>0</v>
      </c>
      <c r="R33" s="34">
        <f t="shared" ref="R33" si="99">Q33/12</f>
        <v>0</v>
      </c>
      <c r="S33" s="19">
        <f>P33*Q33</f>
        <v>0</v>
      </c>
      <c r="T33" s="20">
        <f>S33*0.0184</f>
        <v>0</v>
      </c>
      <c r="U33" s="58">
        <f t="shared" ref="U33" si="100">SUM(S33+T33)</f>
        <v>0</v>
      </c>
      <c r="V33" s="33" t="e">
        <f>SUM(U33+O33+I33+#REF!)</f>
        <v>#REF!</v>
      </c>
      <c r="X33" s="106" t="e">
        <f>G33+M33+S33+#REF!</f>
        <v>#REF!</v>
      </c>
      <c r="Y33" s="106" t="e">
        <f>H33+N33+T33+#REF!</f>
        <v>#REF!</v>
      </c>
      <c r="AA33" s="2"/>
    </row>
    <row r="34" spans="1:27" s="21" customFormat="1" ht="23.25" customHeight="1" thickBot="1" x14ac:dyDescent="0.25">
      <c r="A34" s="49" t="s">
        <v>40</v>
      </c>
      <c r="B34" s="49"/>
      <c r="C34" s="50"/>
      <c r="D34" s="50"/>
      <c r="E34" s="50"/>
      <c r="F34" s="50"/>
      <c r="G34" s="49">
        <f>SUM(G11:G33)</f>
        <v>77929.914444444439</v>
      </c>
      <c r="H34" s="49">
        <f>SUM(H11:H33)</f>
        <v>14618.378826000002</v>
      </c>
      <c r="I34" s="49">
        <f>SUM(I11:I33)</f>
        <v>92548.293270444439</v>
      </c>
      <c r="J34" s="49"/>
      <c r="K34" s="50"/>
      <c r="L34" s="49"/>
      <c r="M34" s="49">
        <f>SUM(M11:M33)</f>
        <v>80267.811877777771</v>
      </c>
      <c r="N34" s="49">
        <f>SUM(N11:N33)</f>
        <v>14864.88834078</v>
      </c>
      <c r="O34" s="49">
        <f>SUM(O11:O33)</f>
        <v>95132.700218557773</v>
      </c>
      <c r="P34" s="49"/>
      <c r="Q34" s="50"/>
      <c r="R34" s="49"/>
      <c r="S34" s="49">
        <f>SUM(S11:S33)</f>
        <v>82675.846234111115</v>
      </c>
      <c r="T34" s="49">
        <f>SUM(T11:T33)</f>
        <v>15118.7931410034</v>
      </c>
      <c r="U34" s="49">
        <f>SUM(U11:U33)</f>
        <v>97794.639375114522</v>
      </c>
      <c r="V34" s="49">
        <f>SUM(U34+O34+I34)</f>
        <v>285475.63286411675</v>
      </c>
      <c r="X34" s="76">
        <f>G34+M34+S34</f>
        <v>240873.57255633333</v>
      </c>
      <c r="Y34" s="74">
        <f>H34+N34+T34</f>
        <v>44602.060307783402</v>
      </c>
      <c r="Z34" s="21">
        <f>SUM(X34+Y34)</f>
        <v>285475.63286411675</v>
      </c>
    </row>
    <row r="35" spans="1:27" ht="16" thickTop="1" x14ac:dyDescent="0.2">
      <c r="A35" s="43"/>
      <c r="B35" s="43"/>
      <c r="C35" s="44"/>
      <c r="D35" s="44"/>
      <c r="E35" s="44"/>
      <c r="F35" s="45"/>
      <c r="G35" s="46"/>
      <c r="H35" s="47"/>
      <c r="I35" s="46"/>
      <c r="J35" s="46"/>
      <c r="K35" s="44"/>
      <c r="L35" s="46"/>
      <c r="M35" s="46"/>
      <c r="N35" s="46"/>
      <c r="O35" s="46"/>
      <c r="P35" s="46"/>
      <c r="Q35" s="44"/>
      <c r="R35" s="46"/>
      <c r="S35" s="46"/>
      <c r="T35" s="46"/>
      <c r="U35" s="48"/>
      <c r="V35" s="48"/>
      <c r="AA35" s="2"/>
    </row>
    <row r="36" spans="1:27" x14ac:dyDescent="0.2">
      <c r="A36" s="4" t="s">
        <v>41</v>
      </c>
      <c r="B36" s="4"/>
      <c r="C36" s="6"/>
      <c r="D36" s="6"/>
      <c r="E36" s="6"/>
      <c r="F36" s="7"/>
      <c r="G36" s="6"/>
      <c r="H36" s="7"/>
      <c r="I36" s="58">
        <f>Equipment!B7</f>
        <v>0</v>
      </c>
      <c r="J36" s="16"/>
      <c r="K36" s="22"/>
      <c r="L36" s="16"/>
      <c r="M36" s="16"/>
      <c r="N36" s="16"/>
      <c r="O36" s="58">
        <f>Equipment!B15</f>
        <v>0</v>
      </c>
      <c r="P36" s="22"/>
      <c r="Q36" s="22"/>
      <c r="R36" s="22"/>
      <c r="S36" s="22"/>
      <c r="T36" s="22"/>
      <c r="U36" s="58">
        <f>Equipment!B23</f>
        <v>0</v>
      </c>
      <c r="V36" s="16">
        <f>SUM(U36+O36+I36)</f>
        <v>0</v>
      </c>
      <c r="AA36" s="2"/>
    </row>
    <row r="37" spans="1:27" ht="24" customHeight="1" x14ac:dyDescent="0.2">
      <c r="A37" s="6" t="s">
        <v>42</v>
      </c>
      <c r="B37" s="6"/>
      <c r="C37" s="6"/>
      <c r="D37" s="6"/>
      <c r="E37" s="6"/>
      <c r="F37" s="7"/>
      <c r="G37" s="6"/>
      <c r="H37" s="7"/>
      <c r="I37" s="60">
        <f>I36</f>
        <v>0</v>
      </c>
      <c r="J37" s="22"/>
      <c r="K37" s="22"/>
      <c r="L37" s="22"/>
      <c r="M37" s="22"/>
      <c r="N37" s="22"/>
      <c r="O37" s="60">
        <f>O36</f>
        <v>0</v>
      </c>
      <c r="P37" s="22"/>
      <c r="Q37" s="22"/>
      <c r="R37" s="22"/>
      <c r="S37" s="22"/>
      <c r="T37" s="22"/>
      <c r="U37" s="60">
        <f>U36</f>
        <v>0</v>
      </c>
      <c r="V37" s="22">
        <f>SUM(V36)</f>
        <v>0</v>
      </c>
      <c r="AA37" s="2"/>
    </row>
    <row r="38" spans="1:27" x14ac:dyDescent="0.2">
      <c r="A38" s="6"/>
      <c r="B38" s="6"/>
      <c r="C38" s="6"/>
      <c r="D38" s="6"/>
      <c r="E38" s="6"/>
      <c r="F38" s="7"/>
      <c r="G38" s="6"/>
      <c r="H38" s="7"/>
      <c r="I38" s="60"/>
      <c r="J38" s="22"/>
      <c r="K38" s="22"/>
      <c r="L38" s="22"/>
      <c r="M38" s="22"/>
      <c r="N38" s="22"/>
      <c r="O38" s="60"/>
      <c r="P38" s="22"/>
      <c r="Q38" s="22"/>
      <c r="R38" s="22"/>
      <c r="S38" s="22"/>
      <c r="T38" s="22"/>
      <c r="U38" s="60"/>
      <c r="V38" s="22"/>
      <c r="AA38" s="2"/>
    </row>
    <row r="39" spans="1:27" x14ac:dyDescent="0.2">
      <c r="A39" s="4" t="s">
        <v>43</v>
      </c>
      <c r="B39" s="6"/>
      <c r="C39" s="6"/>
      <c r="D39" s="6"/>
      <c r="E39" s="6"/>
      <c r="F39" s="7"/>
      <c r="G39" s="6"/>
      <c r="H39" s="7"/>
      <c r="I39" s="58">
        <f>'Domestic Travel'!G16</f>
        <v>0</v>
      </c>
      <c r="J39" s="22"/>
      <c r="K39" s="22"/>
      <c r="L39" s="22"/>
      <c r="M39" s="22"/>
      <c r="N39" s="22"/>
      <c r="O39" s="58">
        <f>'Domestic Travel'!G33</f>
        <v>0</v>
      </c>
      <c r="P39" s="22"/>
      <c r="Q39" s="22"/>
      <c r="R39" s="22"/>
      <c r="S39" s="22"/>
      <c r="T39" s="22"/>
      <c r="U39" s="58">
        <f>'Domestic Travel'!G50</f>
        <v>0</v>
      </c>
      <c r="V39" s="16">
        <f>SUM(U39+O39+I39)</f>
        <v>0</v>
      </c>
      <c r="AA39" s="2"/>
    </row>
    <row r="40" spans="1:27" x14ac:dyDescent="0.2">
      <c r="A40" s="4" t="s">
        <v>44</v>
      </c>
      <c r="B40" s="6"/>
      <c r="C40" s="6"/>
      <c r="D40" s="6"/>
      <c r="E40" s="6"/>
      <c r="F40" s="7"/>
      <c r="G40" s="6"/>
      <c r="H40" s="7"/>
      <c r="I40" s="58">
        <f>'Foreign Travel'!G16</f>
        <v>0</v>
      </c>
      <c r="J40" s="22"/>
      <c r="K40" s="22"/>
      <c r="L40" s="22"/>
      <c r="M40" s="22"/>
      <c r="N40" s="22"/>
      <c r="O40" s="58">
        <f>'Foreign Travel'!G33</f>
        <v>0</v>
      </c>
      <c r="P40" s="22"/>
      <c r="Q40" s="22"/>
      <c r="R40" s="22"/>
      <c r="S40" s="22"/>
      <c r="T40" s="22"/>
      <c r="U40" s="58">
        <f>'Foreign Travel'!G50</f>
        <v>0</v>
      </c>
      <c r="V40" s="16">
        <f>SUM(U40+O40+I40)</f>
        <v>0</v>
      </c>
      <c r="AA40" s="2"/>
    </row>
    <row r="41" spans="1:27" x14ac:dyDescent="0.2">
      <c r="A41" s="6" t="s">
        <v>45</v>
      </c>
      <c r="B41" s="6"/>
      <c r="C41" s="6"/>
      <c r="D41" s="6"/>
      <c r="E41" s="6"/>
      <c r="F41" s="7"/>
      <c r="G41" s="6"/>
      <c r="H41" s="7"/>
      <c r="I41" s="60">
        <f>SUM(I39,I40)</f>
        <v>0</v>
      </c>
      <c r="J41" s="22"/>
      <c r="K41" s="22"/>
      <c r="L41" s="22"/>
      <c r="M41" s="22"/>
      <c r="N41" s="22"/>
      <c r="O41" s="60">
        <f>SUM(O39,O40)</f>
        <v>0</v>
      </c>
      <c r="P41" s="22"/>
      <c r="Q41" s="22"/>
      <c r="R41" s="22"/>
      <c r="S41" s="22"/>
      <c r="T41" s="22"/>
      <c r="U41" s="60">
        <f>SUM(U39,U40)</f>
        <v>0</v>
      </c>
      <c r="V41" s="22">
        <f>SUM(V39:V40)</f>
        <v>0</v>
      </c>
      <c r="AA41" s="2"/>
    </row>
    <row r="42" spans="1:27" x14ac:dyDescent="0.2">
      <c r="A42" s="6"/>
      <c r="B42" s="6"/>
      <c r="C42" s="6"/>
      <c r="D42" s="6"/>
      <c r="E42" s="6"/>
      <c r="F42" s="7"/>
      <c r="G42" s="6"/>
      <c r="H42" s="7"/>
      <c r="I42" s="60"/>
      <c r="J42" s="22"/>
      <c r="K42" s="22"/>
      <c r="L42" s="22"/>
      <c r="M42" s="22"/>
      <c r="N42" s="22"/>
      <c r="O42" s="60"/>
      <c r="P42" s="22"/>
      <c r="Q42" s="22"/>
      <c r="R42" s="22"/>
      <c r="S42" s="22"/>
      <c r="T42" s="22"/>
      <c r="U42" s="60"/>
      <c r="V42" s="22"/>
      <c r="AA42" s="2"/>
    </row>
    <row r="43" spans="1:27" x14ac:dyDescent="0.2">
      <c r="A43" s="4" t="s">
        <v>46</v>
      </c>
      <c r="B43" s="6"/>
      <c r="C43" s="6"/>
      <c r="D43" s="6"/>
      <c r="E43" s="6"/>
      <c r="F43" s="7"/>
      <c r="G43" s="6"/>
      <c r="H43" s="7"/>
      <c r="I43" s="58">
        <v>0</v>
      </c>
      <c r="J43" s="22"/>
      <c r="K43" s="22"/>
      <c r="L43" s="22"/>
      <c r="M43" s="22"/>
      <c r="N43" s="22"/>
      <c r="O43" s="58">
        <v>0</v>
      </c>
      <c r="P43" s="22"/>
      <c r="Q43" s="22"/>
      <c r="R43" s="22"/>
      <c r="S43" s="22"/>
      <c r="T43" s="22"/>
      <c r="U43" s="58">
        <v>0</v>
      </c>
      <c r="V43" s="16">
        <f>SUM(U43+O43+I43)</f>
        <v>0</v>
      </c>
      <c r="AA43" s="2"/>
    </row>
    <row r="44" spans="1:27" x14ac:dyDescent="0.2">
      <c r="A44" s="4" t="s">
        <v>47</v>
      </c>
      <c r="B44" s="6"/>
      <c r="C44" s="6"/>
      <c r="D44" s="6"/>
      <c r="E44" s="6"/>
      <c r="F44" s="7"/>
      <c r="G44" s="6"/>
      <c r="H44" s="7"/>
      <c r="I44" s="58">
        <v>0</v>
      </c>
      <c r="J44" s="22"/>
      <c r="K44" s="22"/>
      <c r="L44" s="22"/>
      <c r="M44" s="22"/>
      <c r="N44" s="22"/>
      <c r="O44" s="58">
        <v>0</v>
      </c>
      <c r="P44" s="22"/>
      <c r="Q44" s="22"/>
      <c r="R44" s="22"/>
      <c r="S44" s="22"/>
      <c r="T44" s="22"/>
      <c r="U44" s="58">
        <v>0</v>
      </c>
      <c r="V44" s="16">
        <f>SUM(U44+O44+I44)</f>
        <v>0</v>
      </c>
      <c r="AA44" s="2"/>
    </row>
    <row r="45" spans="1:27" x14ac:dyDescent="0.2">
      <c r="A45" s="4" t="s">
        <v>48</v>
      </c>
      <c r="B45" s="6"/>
      <c r="C45" s="6"/>
      <c r="D45" s="6"/>
      <c r="E45" s="6"/>
      <c r="F45" s="7"/>
      <c r="G45" s="6"/>
      <c r="H45" s="7"/>
      <c r="I45" s="58">
        <v>0</v>
      </c>
      <c r="J45" s="22"/>
      <c r="K45" s="22"/>
      <c r="L45" s="22"/>
      <c r="M45" s="22"/>
      <c r="N45" s="22"/>
      <c r="O45" s="58">
        <v>0</v>
      </c>
      <c r="P45" s="22"/>
      <c r="Q45" s="22"/>
      <c r="R45" s="22"/>
      <c r="S45" s="22"/>
      <c r="T45" s="22"/>
      <c r="U45" s="58">
        <v>0</v>
      </c>
      <c r="V45" s="16">
        <f>SUM(U45+O45+I45)</f>
        <v>0</v>
      </c>
      <c r="AA45" s="2"/>
    </row>
    <row r="46" spans="1:27" x14ac:dyDescent="0.2">
      <c r="A46" s="4" t="s">
        <v>49</v>
      </c>
      <c r="B46" s="6"/>
      <c r="C46" s="6"/>
      <c r="D46" s="6"/>
      <c r="E46" s="6"/>
      <c r="F46" s="7"/>
      <c r="G46" s="6"/>
      <c r="H46" s="7"/>
      <c r="I46" s="58">
        <v>0</v>
      </c>
      <c r="J46" s="22"/>
      <c r="K46" s="22"/>
      <c r="L46" s="22"/>
      <c r="M46" s="22"/>
      <c r="N46" s="22"/>
      <c r="O46" s="58">
        <v>0</v>
      </c>
      <c r="P46" s="22"/>
      <c r="Q46" s="22"/>
      <c r="R46" s="22"/>
      <c r="S46" s="22"/>
      <c r="T46" s="22"/>
      <c r="U46" s="58">
        <v>0</v>
      </c>
      <c r="V46" s="16">
        <f>SUM(U46+O46+I46)</f>
        <v>0</v>
      </c>
      <c r="AA46" s="2"/>
    </row>
    <row r="47" spans="1:27" x14ac:dyDescent="0.2">
      <c r="A47" s="6" t="s">
        <v>50</v>
      </c>
      <c r="B47" s="6"/>
      <c r="C47" s="6"/>
      <c r="D47" s="6"/>
      <c r="E47" s="6"/>
      <c r="F47" s="7"/>
      <c r="G47" s="6"/>
      <c r="H47" s="7"/>
      <c r="I47" s="60">
        <f>SUM(I43:I46)</f>
        <v>0</v>
      </c>
      <c r="J47" s="22"/>
      <c r="K47" s="22"/>
      <c r="L47" s="22"/>
      <c r="M47" s="22"/>
      <c r="N47" s="22"/>
      <c r="O47" s="60">
        <f>SUM(O43:O46)</f>
        <v>0</v>
      </c>
      <c r="P47" s="22"/>
      <c r="Q47" s="22"/>
      <c r="R47" s="22"/>
      <c r="S47" s="22"/>
      <c r="T47" s="22"/>
      <c r="U47" s="60">
        <f>SUM(U43:U46)</f>
        <v>0</v>
      </c>
      <c r="V47" s="22">
        <f>SUM(V43:V46)</f>
        <v>0</v>
      </c>
      <c r="AA47" s="2"/>
    </row>
    <row r="48" spans="1:27" x14ac:dyDescent="0.2">
      <c r="A48" s="6"/>
      <c r="B48" s="6"/>
      <c r="C48" s="6"/>
      <c r="D48" s="6"/>
      <c r="E48" s="6"/>
      <c r="F48" s="7"/>
      <c r="G48" s="6"/>
      <c r="H48" s="7"/>
      <c r="I48" s="60"/>
      <c r="J48" s="22"/>
      <c r="K48" s="22"/>
      <c r="L48" s="22"/>
      <c r="M48" s="22"/>
      <c r="N48" s="22"/>
      <c r="O48" s="60"/>
      <c r="P48" s="22"/>
      <c r="Q48" s="22"/>
      <c r="R48" s="22"/>
      <c r="S48" s="22"/>
      <c r="T48" s="22"/>
      <c r="U48" s="60"/>
      <c r="V48" s="16"/>
      <c r="AA48" s="2"/>
    </row>
    <row r="49" spans="1:27" x14ac:dyDescent="0.2">
      <c r="A49" s="4" t="s">
        <v>51</v>
      </c>
      <c r="B49" s="4"/>
      <c r="C49" s="4"/>
      <c r="D49" s="4"/>
      <c r="E49" s="4"/>
      <c r="F49" s="5"/>
      <c r="G49" s="4"/>
      <c r="H49" s="5"/>
      <c r="I49" s="61">
        <f>Supplies!B10</f>
        <v>0</v>
      </c>
      <c r="J49" s="16"/>
      <c r="K49" s="16"/>
      <c r="L49" s="16"/>
      <c r="M49" s="16"/>
      <c r="N49" s="16"/>
      <c r="O49" s="61">
        <f>Supplies!B21</f>
        <v>0</v>
      </c>
      <c r="P49" s="16"/>
      <c r="Q49" s="16"/>
      <c r="R49" s="16"/>
      <c r="S49" s="16"/>
      <c r="T49" s="16"/>
      <c r="U49" s="61">
        <f>Supplies!B32</f>
        <v>0</v>
      </c>
      <c r="V49" s="16">
        <f t="shared" ref="V49:V54" si="101">SUM(U49+O49+I49)</f>
        <v>0</v>
      </c>
      <c r="AA49" s="2"/>
    </row>
    <row r="50" spans="1:27" x14ac:dyDescent="0.2">
      <c r="A50" s="4" t="s">
        <v>52</v>
      </c>
      <c r="B50" s="4"/>
      <c r="C50" s="4"/>
      <c r="D50" s="4"/>
      <c r="E50" s="4"/>
      <c r="F50" s="5"/>
      <c r="G50" s="4"/>
      <c r="H50" s="5"/>
      <c r="I50" s="61">
        <v>0</v>
      </c>
      <c r="J50" s="16"/>
      <c r="K50" s="16"/>
      <c r="L50" s="16"/>
      <c r="M50" s="16"/>
      <c r="N50" s="16"/>
      <c r="O50" s="61">
        <v>0</v>
      </c>
      <c r="P50" s="16"/>
      <c r="Q50" s="16"/>
      <c r="R50" s="16"/>
      <c r="S50" s="16"/>
      <c r="T50" s="16"/>
      <c r="U50" s="61">
        <v>0</v>
      </c>
      <c r="V50" s="16">
        <f t="shared" si="101"/>
        <v>0</v>
      </c>
      <c r="AA50" s="2"/>
    </row>
    <row r="51" spans="1:27" x14ac:dyDescent="0.2">
      <c r="A51" s="4" t="s">
        <v>53</v>
      </c>
      <c r="B51" s="4"/>
      <c r="C51" s="4"/>
      <c r="D51" s="4"/>
      <c r="E51" s="4"/>
      <c r="F51" s="5"/>
      <c r="G51" s="4"/>
      <c r="H51" s="5"/>
      <c r="I51" s="61">
        <v>0</v>
      </c>
      <c r="J51" s="16"/>
      <c r="K51" s="16"/>
      <c r="L51" s="16"/>
      <c r="M51" s="16"/>
      <c r="N51" s="16"/>
      <c r="O51" s="61">
        <v>0</v>
      </c>
      <c r="P51" s="16"/>
      <c r="Q51" s="16"/>
      <c r="R51" s="16"/>
      <c r="S51" s="16"/>
      <c r="T51" s="16"/>
      <c r="U51" s="61">
        <v>0</v>
      </c>
      <c r="V51" s="16">
        <f t="shared" si="101"/>
        <v>0</v>
      </c>
      <c r="AA51" s="2"/>
    </row>
    <row r="52" spans="1:27" x14ac:dyDescent="0.2">
      <c r="A52" s="4" t="s">
        <v>54</v>
      </c>
      <c r="B52" s="4"/>
      <c r="C52" s="4"/>
      <c r="D52" s="4"/>
      <c r="E52" s="4"/>
      <c r="F52" s="5"/>
      <c r="G52" s="4"/>
      <c r="H52" s="5"/>
      <c r="I52" s="61">
        <v>0</v>
      </c>
      <c r="J52" s="16"/>
      <c r="K52" s="16"/>
      <c r="L52" s="16"/>
      <c r="M52" s="16"/>
      <c r="N52" s="16"/>
      <c r="O52" s="61">
        <v>0</v>
      </c>
      <c r="P52" s="16"/>
      <c r="Q52" s="16"/>
      <c r="R52" s="16"/>
      <c r="S52" s="16"/>
      <c r="T52" s="16"/>
      <c r="U52" s="61">
        <v>0</v>
      </c>
      <c r="V52" s="16">
        <f t="shared" si="101"/>
        <v>0</v>
      </c>
      <c r="AA52" s="2"/>
    </row>
    <row r="53" spans="1:27" x14ac:dyDescent="0.2">
      <c r="A53" s="4" t="s">
        <v>55</v>
      </c>
      <c r="B53" s="4"/>
      <c r="C53" s="4"/>
      <c r="D53" s="4"/>
      <c r="E53" s="4"/>
      <c r="F53" s="4"/>
      <c r="G53" s="4"/>
      <c r="H53" s="4"/>
      <c r="I53" s="61">
        <v>0</v>
      </c>
      <c r="J53" s="16"/>
      <c r="K53" s="16"/>
      <c r="L53" s="16"/>
      <c r="M53" s="16"/>
      <c r="N53" s="16"/>
      <c r="O53" s="61">
        <v>0</v>
      </c>
      <c r="P53" s="16"/>
      <c r="Q53" s="16"/>
      <c r="R53" s="16"/>
      <c r="S53" s="16"/>
      <c r="T53" s="16"/>
      <c r="U53" s="61">
        <v>0</v>
      </c>
      <c r="V53" s="16">
        <f t="shared" si="101"/>
        <v>0</v>
      </c>
    </row>
    <row r="54" spans="1:27" x14ac:dyDescent="0.2">
      <c r="A54" s="4" t="s">
        <v>56</v>
      </c>
      <c r="B54" s="4"/>
      <c r="C54" s="4"/>
      <c r="D54" s="4"/>
      <c r="E54" s="4"/>
      <c r="F54" s="4"/>
      <c r="G54" s="4"/>
      <c r="H54" s="4"/>
      <c r="I54" s="61">
        <f>Other!B7</f>
        <v>0</v>
      </c>
      <c r="J54" s="16"/>
      <c r="K54" s="16"/>
      <c r="L54" s="16"/>
      <c r="M54" s="16"/>
      <c r="N54" s="16"/>
      <c r="O54" s="61">
        <f>Other!B15</f>
        <v>0</v>
      </c>
      <c r="P54" s="16"/>
      <c r="Q54" s="16"/>
      <c r="R54" s="16"/>
      <c r="S54" s="16"/>
      <c r="T54" s="16"/>
      <c r="U54" s="61">
        <f>Other!B23</f>
        <v>0</v>
      </c>
      <c r="V54" s="16">
        <f t="shared" si="101"/>
        <v>0</v>
      </c>
    </row>
    <row r="55" spans="1:27" x14ac:dyDescent="0.2">
      <c r="A55" s="6" t="s">
        <v>57</v>
      </c>
      <c r="B55" s="6"/>
      <c r="C55" s="6"/>
      <c r="D55" s="6"/>
      <c r="E55" s="6"/>
      <c r="F55" s="7"/>
      <c r="G55" s="6"/>
      <c r="H55" s="7"/>
      <c r="I55" s="62">
        <f>SUM(I49:I54)</f>
        <v>0</v>
      </c>
      <c r="J55" s="22"/>
      <c r="K55" s="22"/>
      <c r="L55" s="22"/>
      <c r="M55" s="22"/>
      <c r="N55" s="22"/>
      <c r="O55" s="62">
        <f>SUM(O49:O54)</f>
        <v>0</v>
      </c>
      <c r="P55" s="22"/>
      <c r="Q55" s="22"/>
      <c r="R55" s="22"/>
      <c r="S55" s="22"/>
      <c r="T55" s="22"/>
      <c r="U55" s="62">
        <f>SUM(U49:U54)</f>
        <v>0</v>
      </c>
      <c r="V55" s="22">
        <f>SUM(V49:V54)</f>
        <v>0</v>
      </c>
      <c r="W55" s="8"/>
      <c r="AA55" s="2"/>
    </row>
    <row r="56" spans="1:27" x14ac:dyDescent="0.2">
      <c r="A56" s="6"/>
      <c r="B56" s="6"/>
      <c r="C56" s="6"/>
      <c r="D56" s="6"/>
      <c r="E56" s="6"/>
      <c r="F56" s="7"/>
      <c r="G56" s="6"/>
      <c r="H56" s="7"/>
      <c r="I56" s="60"/>
      <c r="J56" s="22"/>
      <c r="K56" s="22"/>
      <c r="L56" s="22"/>
      <c r="M56" s="22"/>
      <c r="N56" s="22"/>
      <c r="O56" s="60"/>
      <c r="P56" s="22"/>
      <c r="Q56" s="22"/>
      <c r="R56" s="22"/>
      <c r="S56" s="22"/>
      <c r="T56" s="22"/>
      <c r="U56" s="58"/>
      <c r="V56" s="16"/>
      <c r="AA56" s="2"/>
    </row>
    <row r="57" spans="1:27" x14ac:dyDescent="0.2">
      <c r="A57" s="4" t="s">
        <v>58</v>
      </c>
      <c r="B57" s="4"/>
      <c r="C57" s="4"/>
      <c r="D57" s="4"/>
      <c r="E57" s="4"/>
      <c r="F57" s="5"/>
      <c r="G57" s="4"/>
      <c r="H57" s="5"/>
      <c r="I57" s="58">
        <f>Tuition!F6</f>
        <v>0</v>
      </c>
      <c r="J57" s="16"/>
      <c r="K57" s="16"/>
      <c r="L57" s="16"/>
      <c r="M57" s="16"/>
      <c r="N57" s="16"/>
      <c r="O57" s="58">
        <f>Tuition!F16</f>
        <v>0</v>
      </c>
      <c r="P57" s="16"/>
      <c r="Q57" s="16"/>
      <c r="R57" s="16"/>
      <c r="S57" s="16"/>
      <c r="T57" s="16"/>
      <c r="U57" s="58">
        <f>Tuition!F26</f>
        <v>0</v>
      </c>
      <c r="V57" s="16">
        <f t="shared" ref="V57:V58" si="102">SUM(U57+O57+I57)</f>
        <v>0</v>
      </c>
    </row>
    <row r="58" spans="1:27" x14ac:dyDescent="0.2">
      <c r="A58" s="4" t="s">
        <v>59</v>
      </c>
      <c r="B58" s="4"/>
      <c r="C58" s="4"/>
      <c r="D58" s="4"/>
      <c r="E58" s="4"/>
      <c r="F58" s="5"/>
      <c r="G58" s="4"/>
      <c r="H58" s="5"/>
      <c r="I58" s="58">
        <f>Tuition!G6</f>
        <v>0</v>
      </c>
      <c r="J58" s="16"/>
      <c r="K58" s="16"/>
      <c r="L58" s="16"/>
      <c r="M58" s="16"/>
      <c r="N58" s="16"/>
      <c r="O58" s="58">
        <f>Tuition!G16</f>
        <v>0</v>
      </c>
      <c r="P58" s="16"/>
      <c r="Q58" s="16"/>
      <c r="R58" s="16"/>
      <c r="S58" s="16"/>
      <c r="T58" s="16"/>
      <c r="U58" s="58">
        <f>Tuition!G26</f>
        <v>0</v>
      </c>
      <c r="V58" s="16">
        <f t="shared" si="102"/>
        <v>0</v>
      </c>
    </row>
    <row r="59" spans="1:27" x14ac:dyDescent="0.2">
      <c r="A59" s="6" t="s">
        <v>60</v>
      </c>
      <c r="B59" s="6"/>
      <c r="C59" s="6"/>
      <c r="D59" s="6"/>
      <c r="E59" s="6"/>
      <c r="F59" s="7"/>
      <c r="G59" s="6"/>
      <c r="H59" s="7"/>
      <c r="I59" s="60">
        <f>SUM(I57:I58)</f>
        <v>0</v>
      </c>
      <c r="J59" s="22"/>
      <c r="K59" s="22"/>
      <c r="L59" s="22"/>
      <c r="M59" s="22"/>
      <c r="N59" s="22"/>
      <c r="O59" s="60">
        <f>SUM(O57:O58)</f>
        <v>0</v>
      </c>
      <c r="P59" s="22"/>
      <c r="Q59" s="22"/>
      <c r="R59" s="22"/>
      <c r="S59" s="22"/>
      <c r="T59" s="22"/>
      <c r="U59" s="60">
        <f>SUM(U57:U58)</f>
        <v>0</v>
      </c>
      <c r="V59" s="22">
        <f>SUM(V57:V57)</f>
        <v>0</v>
      </c>
      <c r="AA59" s="2"/>
    </row>
    <row r="60" spans="1:27" x14ac:dyDescent="0.2">
      <c r="A60" s="6"/>
      <c r="B60" s="6"/>
      <c r="C60" s="6"/>
      <c r="D60" s="6"/>
      <c r="E60" s="6"/>
      <c r="F60" s="7"/>
      <c r="G60" s="63" t="s">
        <v>61</v>
      </c>
      <c r="H60" s="63" t="s">
        <v>62</v>
      </c>
      <c r="I60" s="60"/>
      <c r="J60" s="22"/>
      <c r="K60" s="22"/>
      <c r="L60" s="22"/>
      <c r="M60" s="63" t="s">
        <v>61</v>
      </c>
      <c r="N60" s="63" t="s">
        <v>62</v>
      </c>
      <c r="O60" s="60"/>
      <c r="P60" s="22"/>
      <c r="Q60" s="22"/>
      <c r="R60" s="22"/>
      <c r="S60" s="63" t="s">
        <v>61</v>
      </c>
      <c r="T60" s="63" t="s">
        <v>63</v>
      </c>
      <c r="U60" s="60"/>
      <c r="V60" s="22"/>
      <c r="AA60" s="2"/>
    </row>
    <row r="61" spans="1:27" x14ac:dyDescent="0.2">
      <c r="A61" s="4" t="s">
        <v>64</v>
      </c>
      <c r="B61" s="6"/>
      <c r="C61" s="6"/>
      <c r="D61" s="6"/>
      <c r="E61" s="6"/>
      <c r="F61" s="7"/>
      <c r="G61" s="64">
        <v>25000</v>
      </c>
      <c r="H61" s="64">
        <f>IF(I61&lt;=G61,I61,G61)</f>
        <v>0</v>
      </c>
      <c r="I61" s="58">
        <v>0</v>
      </c>
      <c r="J61" s="22"/>
      <c r="K61" s="22"/>
      <c r="L61" s="22"/>
      <c r="M61" s="64">
        <f>G61-H61</f>
        <v>25000</v>
      </c>
      <c r="N61" s="64">
        <f>IF(O61&lt;=M61,O61,M61)</f>
        <v>0</v>
      </c>
      <c r="O61" s="58">
        <v>0</v>
      </c>
      <c r="P61" s="22"/>
      <c r="Q61" s="22"/>
      <c r="R61" s="22"/>
      <c r="S61" s="64">
        <f>M61-N61</f>
        <v>25000</v>
      </c>
      <c r="T61" s="64">
        <f>IF(U61&lt;=S61,U61,S61)</f>
        <v>0</v>
      </c>
      <c r="U61" s="58">
        <v>0</v>
      </c>
      <c r="V61" s="16">
        <f t="shared" ref="V61:V64" si="103">SUM(U61+O61+I61)</f>
        <v>0</v>
      </c>
      <c r="AA61" s="2"/>
    </row>
    <row r="62" spans="1:27" x14ac:dyDescent="0.2">
      <c r="A62" s="4" t="s">
        <v>64</v>
      </c>
      <c r="B62" s="6"/>
      <c r="C62" s="6"/>
      <c r="D62" s="6"/>
      <c r="E62" s="6"/>
      <c r="F62" s="7"/>
      <c r="G62" s="64">
        <v>25000</v>
      </c>
      <c r="H62" s="64">
        <f t="shared" ref="H62:H64" si="104">IF(I62&lt;=G62,I62,G62)</f>
        <v>0</v>
      </c>
      <c r="I62" s="58">
        <v>0</v>
      </c>
      <c r="J62" s="22"/>
      <c r="K62" s="22"/>
      <c r="L62" s="22"/>
      <c r="M62" s="64">
        <f t="shared" ref="M62:M64" si="105">G62-H62</f>
        <v>25000</v>
      </c>
      <c r="N62" s="64">
        <f t="shared" ref="N62:N64" si="106">IF(O62&lt;=M62,O62,M62)</f>
        <v>0</v>
      </c>
      <c r="O62" s="58">
        <v>0</v>
      </c>
      <c r="P62" s="22"/>
      <c r="Q62" s="22"/>
      <c r="R62" s="22"/>
      <c r="S62" s="64">
        <f t="shared" ref="S62:S64" si="107">M62-N62</f>
        <v>25000</v>
      </c>
      <c r="T62" s="64">
        <f t="shared" ref="T62:T64" si="108">IF(U62&lt;=S62,U62,S62)</f>
        <v>0</v>
      </c>
      <c r="U62" s="58">
        <v>0</v>
      </c>
      <c r="V62" s="16">
        <f t="shared" si="103"/>
        <v>0</v>
      </c>
      <c r="AA62" s="2"/>
    </row>
    <row r="63" spans="1:27" x14ac:dyDescent="0.2">
      <c r="A63" s="4" t="s">
        <v>64</v>
      </c>
      <c r="B63" s="4"/>
      <c r="C63" s="6"/>
      <c r="D63" s="6"/>
      <c r="E63" s="6"/>
      <c r="F63" s="7"/>
      <c r="G63" s="64">
        <v>25000</v>
      </c>
      <c r="H63" s="64">
        <f t="shared" si="104"/>
        <v>0</v>
      </c>
      <c r="I63" s="58">
        <v>0</v>
      </c>
      <c r="J63" s="16"/>
      <c r="K63" s="22"/>
      <c r="L63" s="16"/>
      <c r="M63" s="64">
        <f t="shared" si="105"/>
        <v>25000</v>
      </c>
      <c r="N63" s="64">
        <f t="shared" si="106"/>
        <v>0</v>
      </c>
      <c r="O63" s="58">
        <v>0</v>
      </c>
      <c r="P63" s="22"/>
      <c r="Q63" s="22"/>
      <c r="R63" s="22"/>
      <c r="S63" s="64">
        <f t="shared" si="107"/>
        <v>25000</v>
      </c>
      <c r="T63" s="64">
        <f t="shared" si="108"/>
        <v>0</v>
      </c>
      <c r="U63" s="58">
        <v>0</v>
      </c>
      <c r="V63" s="16">
        <f t="shared" si="103"/>
        <v>0</v>
      </c>
      <c r="AA63" s="2"/>
    </row>
    <row r="64" spans="1:27" x14ac:dyDescent="0.2">
      <c r="A64" s="4" t="s">
        <v>64</v>
      </c>
      <c r="B64" s="4"/>
      <c r="C64" s="6"/>
      <c r="D64" s="6"/>
      <c r="E64" s="6"/>
      <c r="F64" s="7"/>
      <c r="G64" s="64">
        <v>25000</v>
      </c>
      <c r="H64" s="64">
        <f t="shared" si="104"/>
        <v>0</v>
      </c>
      <c r="I64" s="58">
        <v>0</v>
      </c>
      <c r="J64" s="16"/>
      <c r="K64" s="22"/>
      <c r="L64" s="16"/>
      <c r="M64" s="64">
        <f t="shared" si="105"/>
        <v>25000</v>
      </c>
      <c r="N64" s="64">
        <f t="shared" si="106"/>
        <v>0</v>
      </c>
      <c r="O64" s="58">
        <v>0</v>
      </c>
      <c r="P64" s="22"/>
      <c r="Q64" s="22"/>
      <c r="R64" s="22"/>
      <c r="S64" s="64">
        <f t="shared" si="107"/>
        <v>25000</v>
      </c>
      <c r="T64" s="64">
        <f t="shared" si="108"/>
        <v>0</v>
      </c>
      <c r="U64" s="58">
        <v>0</v>
      </c>
      <c r="V64" s="16">
        <f t="shared" si="103"/>
        <v>0</v>
      </c>
      <c r="AA64" s="2"/>
    </row>
    <row r="65" spans="1:27" ht="16" thickBot="1" x14ac:dyDescent="0.25">
      <c r="A65" s="66" t="s">
        <v>65</v>
      </c>
      <c r="B65" s="66"/>
      <c r="C65" s="66"/>
      <c r="D65" s="66"/>
      <c r="E65" s="66"/>
      <c r="F65" s="67"/>
      <c r="G65" s="49"/>
      <c r="H65" s="49">
        <f>SUM(H61:H64)</f>
        <v>0</v>
      </c>
      <c r="I65" s="68">
        <f>SUM(I61:I64)</f>
        <v>0</v>
      </c>
      <c r="J65" s="49"/>
      <c r="K65" s="49"/>
      <c r="L65" s="49"/>
      <c r="M65" s="49"/>
      <c r="N65" s="49">
        <f>SUM(N61:N64)</f>
        <v>0</v>
      </c>
      <c r="O65" s="68">
        <f>SUM(O61:O64)</f>
        <v>0</v>
      </c>
      <c r="P65" s="49"/>
      <c r="Q65" s="49"/>
      <c r="R65" s="49"/>
      <c r="S65" s="49"/>
      <c r="T65" s="49">
        <f>SUM(T61:T64)</f>
        <v>0</v>
      </c>
      <c r="U65" s="68">
        <f>SUM(U61:U64)</f>
        <v>0</v>
      </c>
      <c r="V65" s="49">
        <f>SUM(V61:V64)</f>
        <v>0</v>
      </c>
      <c r="AA65" s="2"/>
    </row>
    <row r="66" spans="1:27" ht="16" thickTop="1" x14ac:dyDescent="0.2">
      <c r="A66" s="43"/>
      <c r="B66" s="43"/>
      <c r="C66" s="43"/>
      <c r="D66" s="43"/>
      <c r="E66" s="43"/>
      <c r="F66" s="47"/>
      <c r="G66" s="43"/>
      <c r="H66" s="47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AA66" s="2"/>
    </row>
    <row r="67" spans="1:27" hidden="1" x14ac:dyDescent="0.2">
      <c r="A67" s="43"/>
      <c r="B67" s="43"/>
      <c r="C67" s="43"/>
      <c r="D67" s="43"/>
      <c r="E67" s="43"/>
      <c r="F67" s="47"/>
      <c r="G67" s="43"/>
      <c r="H67" s="47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AA67" s="2"/>
    </row>
    <row r="68" spans="1:27" hidden="1" x14ac:dyDescent="0.2">
      <c r="A68" s="4"/>
      <c r="B68" s="4"/>
      <c r="C68" s="4"/>
      <c r="D68" s="4"/>
      <c r="E68" s="4"/>
      <c r="F68" s="5"/>
      <c r="G68" s="4"/>
      <c r="H68" s="5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22"/>
    </row>
    <row r="69" spans="1:27" ht="15" customHeight="1" x14ac:dyDescent="0.2">
      <c r="A69" s="4" t="s">
        <v>66</v>
      </c>
      <c r="B69" s="4"/>
      <c r="C69" s="4"/>
      <c r="D69" s="4"/>
      <c r="E69" s="4"/>
      <c r="F69" s="5"/>
      <c r="G69" s="4"/>
      <c r="H69" s="5"/>
      <c r="I69" s="16">
        <f>(I34+I37+I41+I47+I55+I59+I65)</f>
        <v>92548.293270444439</v>
      </c>
      <c r="J69" s="16"/>
      <c r="K69" s="16"/>
      <c r="L69" s="16"/>
      <c r="M69" s="16"/>
      <c r="N69" s="16"/>
      <c r="O69" s="16">
        <f>(O34+O37+O41+O47+O55+O59+O65)</f>
        <v>95132.700218557773</v>
      </c>
      <c r="P69" s="16"/>
      <c r="Q69" s="16"/>
      <c r="R69" s="16"/>
      <c r="S69" s="16"/>
      <c r="T69" s="16"/>
      <c r="U69" s="16">
        <f>(U34+U37+U41+U47+U55+U59+U65)</f>
        <v>97794.639375114522</v>
      </c>
      <c r="V69" s="22">
        <f>SUM(I69+O69+U69)</f>
        <v>285475.63286411675</v>
      </c>
      <c r="W69" s="21">
        <f>SUM(V34+V37+V41+V47+V55+V59+V65)</f>
        <v>285475.63286411675</v>
      </c>
      <c r="AA69" s="2"/>
    </row>
    <row r="70" spans="1:27" ht="15" customHeight="1" x14ac:dyDescent="0.2">
      <c r="A70" s="4" t="s">
        <v>67</v>
      </c>
      <c r="B70" s="4"/>
      <c r="C70" s="4"/>
      <c r="D70" s="4"/>
      <c r="E70" s="4"/>
      <c r="F70" s="5"/>
      <c r="G70" s="4"/>
      <c r="H70" s="5"/>
      <c r="I70" s="16">
        <f>I69-(I37+I47+I59+I65-H65)</f>
        <v>92548.293270444439</v>
      </c>
      <c r="J70" s="16"/>
      <c r="K70" s="16"/>
      <c r="L70" s="16"/>
      <c r="M70" s="16"/>
      <c r="N70" s="16"/>
      <c r="O70" s="16">
        <f>O69-(O37+O47+O59+O65-N65)</f>
        <v>95132.700218557773</v>
      </c>
      <c r="P70" s="16"/>
      <c r="Q70" s="16"/>
      <c r="R70" s="16"/>
      <c r="S70" s="16"/>
      <c r="T70" s="16"/>
      <c r="U70" s="16">
        <f>U69-(U37+U47+U59+U65-T65)</f>
        <v>97794.639375114522</v>
      </c>
      <c r="V70" s="22">
        <f t="shared" ref="V70:V72" si="109">SUM(I70+O70+U70)</f>
        <v>285475.63286411675</v>
      </c>
      <c r="AA70" s="2"/>
    </row>
    <row r="71" spans="1:27" ht="14.25" customHeight="1" x14ac:dyDescent="0.2">
      <c r="A71" s="4" t="s">
        <v>68</v>
      </c>
      <c r="B71" s="4"/>
      <c r="C71" s="4"/>
      <c r="D71" s="4"/>
      <c r="E71" s="4"/>
      <c r="F71" s="5"/>
      <c r="G71" s="4"/>
      <c r="H71" s="5"/>
      <c r="I71" s="16">
        <f>SUM(I70*0.555)</f>
        <v>51364.302765096669</v>
      </c>
      <c r="J71" s="16"/>
      <c r="K71" s="16"/>
      <c r="L71" s="16"/>
      <c r="M71" s="16"/>
      <c r="N71" s="16"/>
      <c r="O71" s="16">
        <f>SUM(O70*0.555)</f>
        <v>52798.648621299566</v>
      </c>
      <c r="P71" s="16"/>
      <c r="Q71" s="16"/>
      <c r="R71" s="16"/>
      <c r="S71" s="16"/>
      <c r="T71" s="16"/>
      <c r="U71" s="16">
        <f>SUM(U70*0.555)</f>
        <v>54276.024853188566</v>
      </c>
      <c r="V71" s="22">
        <f t="shared" si="109"/>
        <v>158438.97623958479</v>
      </c>
      <c r="X71" s="8"/>
      <c r="AA71" s="2"/>
    </row>
    <row r="72" spans="1:27" s="55" customFormat="1" ht="24" customHeight="1" x14ac:dyDescent="0.2">
      <c r="A72" s="51" t="s">
        <v>69</v>
      </c>
      <c r="B72" s="51"/>
      <c r="C72" s="51"/>
      <c r="D72" s="51"/>
      <c r="E72" s="51"/>
      <c r="F72" s="52"/>
      <c r="G72" s="51"/>
      <c r="H72" s="52"/>
      <c r="I72" s="53">
        <f>SUM(I69+I71)</f>
        <v>143912.59603554109</v>
      </c>
      <c r="J72" s="53"/>
      <c r="K72" s="53"/>
      <c r="L72" s="53"/>
      <c r="M72" s="53"/>
      <c r="N72" s="53"/>
      <c r="O72" s="53">
        <f>SUM(O69+O71)</f>
        <v>147931.34883985732</v>
      </c>
      <c r="P72" s="53"/>
      <c r="Q72" s="53"/>
      <c r="R72" s="53"/>
      <c r="S72" s="53"/>
      <c r="T72" s="53"/>
      <c r="U72" s="53">
        <f>SUM(U69+U71)</f>
        <v>152070.6642283031</v>
      </c>
      <c r="V72" s="53">
        <f t="shared" si="109"/>
        <v>443914.60910370154</v>
      </c>
      <c r="W72" s="54">
        <f>SUM(V69+V71)</f>
        <v>443914.60910370154</v>
      </c>
      <c r="X72" s="54"/>
      <c r="AA72" s="56"/>
    </row>
    <row r="73" spans="1:27" x14ac:dyDescent="0.2">
      <c r="A73" s="6"/>
      <c r="B73" s="6"/>
      <c r="C73" s="6"/>
      <c r="D73" s="6"/>
      <c r="E73" s="6"/>
      <c r="F73" s="7"/>
      <c r="G73" s="6"/>
      <c r="H73" s="7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X73" s="8"/>
      <c r="AA73" s="2"/>
    </row>
    <row r="74" spans="1:27" x14ac:dyDescent="0.2">
      <c r="A74" s="3"/>
      <c r="B74" s="3"/>
      <c r="C74" s="3"/>
      <c r="D74" s="3"/>
      <c r="E74" s="3"/>
      <c r="F74" s="9"/>
      <c r="G74" s="3"/>
      <c r="H74" s="9"/>
      <c r="I74" s="10"/>
      <c r="J74" s="10"/>
      <c r="K74" s="3"/>
      <c r="L74" s="10"/>
      <c r="M74" s="10"/>
      <c r="N74" s="10"/>
      <c r="O74" s="10"/>
      <c r="P74" s="10"/>
      <c r="Q74" s="3"/>
      <c r="R74" s="10"/>
      <c r="S74" s="10"/>
      <c r="T74" s="10"/>
      <c r="U74" s="10"/>
      <c r="V74" s="10"/>
      <c r="X74" s="8"/>
      <c r="AA74" s="2"/>
    </row>
    <row r="75" spans="1:27" x14ac:dyDescent="0.2">
      <c r="A75" s="24"/>
      <c r="B75" s="27"/>
      <c r="C75" s="28"/>
      <c r="D75" s="28"/>
      <c r="E75" s="28"/>
      <c r="F75" s="9"/>
      <c r="G75" s="3"/>
      <c r="H75" s="29"/>
      <c r="I75" s="10"/>
      <c r="J75" s="10"/>
      <c r="K75" s="28"/>
      <c r="L75" s="10"/>
      <c r="M75" s="10"/>
      <c r="N75" s="10"/>
      <c r="O75" s="10"/>
      <c r="P75" s="10"/>
      <c r="Q75" s="28"/>
      <c r="R75" s="10"/>
      <c r="S75" s="10"/>
      <c r="T75" s="10"/>
      <c r="U75" s="3"/>
      <c r="V75" s="30"/>
      <c r="X75" s="8"/>
      <c r="AA75" s="2"/>
    </row>
    <row r="76" spans="1:27" x14ac:dyDescent="0.2">
      <c r="A76" s="3"/>
      <c r="B76" s="31"/>
      <c r="C76" s="31"/>
      <c r="D76" s="31"/>
      <c r="E76" s="31"/>
      <c r="K76" s="31"/>
      <c r="Q76" s="31"/>
    </row>
    <row r="79" spans="1:27" x14ac:dyDescent="0.2">
      <c r="A79" s="35"/>
    </row>
  </sheetData>
  <printOptions gridLines="1"/>
  <pageMargins left="0.25" right="0.25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ABEA-DA41-400C-A089-A12E43C7B2DF}">
  <dimension ref="A1:B2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83203125" customWidth="1"/>
    <col min="2" max="2" width="14.33203125" customWidth="1"/>
  </cols>
  <sheetData>
    <row r="1" spans="1:2" x14ac:dyDescent="0.2">
      <c r="A1" s="80" t="s">
        <v>70</v>
      </c>
      <c r="B1" s="83"/>
    </row>
    <row r="2" spans="1:2" x14ac:dyDescent="0.2">
      <c r="A2" s="82" t="s">
        <v>71</v>
      </c>
      <c r="B2" s="84" t="s">
        <v>72</v>
      </c>
    </row>
    <row r="3" spans="1:2" x14ac:dyDescent="0.2">
      <c r="A3" s="81"/>
      <c r="B3" s="85"/>
    </row>
    <row r="4" spans="1:2" x14ac:dyDescent="0.2">
      <c r="A4" s="81"/>
      <c r="B4" s="86"/>
    </row>
    <row r="5" spans="1:2" x14ac:dyDescent="0.2">
      <c r="A5" s="81"/>
      <c r="B5" s="86"/>
    </row>
    <row r="6" spans="1:2" x14ac:dyDescent="0.2">
      <c r="A6" s="82"/>
      <c r="B6" s="87"/>
    </row>
    <row r="7" spans="1:2" x14ac:dyDescent="0.2">
      <c r="A7" s="82" t="s">
        <v>73</v>
      </c>
      <c r="B7" s="88">
        <f>SUM(B3:B6)</f>
        <v>0</v>
      </c>
    </row>
    <row r="9" spans="1:2" x14ac:dyDescent="0.2">
      <c r="A9" s="80" t="s">
        <v>74</v>
      </c>
      <c r="B9" s="83"/>
    </row>
    <row r="10" spans="1:2" x14ac:dyDescent="0.2">
      <c r="A10" s="82" t="s">
        <v>71</v>
      </c>
      <c r="B10" s="84" t="s">
        <v>72</v>
      </c>
    </row>
    <row r="11" spans="1:2" x14ac:dyDescent="0.2">
      <c r="A11" s="81"/>
      <c r="B11" s="85"/>
    </row>
    <row r="12" spans="1:2" x14ac:dyDescent="0.2">
      <c r="A12" s="81"/>
      <c r="B12" s="86"/>
    </row>
    <row r="13" spans="1:2" x14ac:dyDescent="0.2">
      <c r="A13" s="81"/>
      <c r="B13" s="86"/>
    </row>
    <row r="14" spans="1:2" x14ac:dyDescent="0.2">
      <c r="A14" s="82"/>
      <c r="B14" s="87"/>
    </row>
    <row r="15" spans="1:2" x14ac:dyDescent="0.2">
      <c r="A15" s="82" t="s">
        <v>73</v>
      </c>
      <c r="B15" s="88">
        <f>SUM(B11:B14)</f>
        <v>0</v>
      </c>
    </row>
    <row r="17" spans="1:2" x14ac:dyDescent="0.2">
      <c r="A17" s="80" t="s">
        <v>75</v>
      </c>
      <c r="B17" s="83"/>
    </row>
    <row r="18" spans="1:2" x14ac:dyDescent="0.2">
      <c r="A18" s="82" t="s">
        <v>71</v>
      </c>
      <c r="B18" s="84" t="s">
        <v>72</v>
      </c>
    </row>
    <row r="19" spans="1:2" x14ac:dyDescent="0.2">
      <c r="A19" s="81"/>
      <c r="B19" s="85"/>
    </row>
    <row r="20" spans="1:2" x14ac:dyDescent="0.2">
      <c r="A20" s="81"/>
      <c r="B20" s="86"/>
    </row>
    <row r="21" spans="1:2" x14ac:dyDescent="0.2">
      <c r="A21" s="81"/>
      <c r="B21" s="86"/>
    </row>
    <row r="22" spans="1:2" x14ac:dyDescent="0.2">
      <c r="A22" s="82"/>
      <c r="B22" s="87"/>
    </row>
    <row r="23" spans="1:2" x14ac:dyDescent="0.2">
      <c r="A23" s="82" t="s">
        <v>73</v>
      </c>
      <c r="B23" s="88">
        <f>SUM(B19:B22)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5CA-1CB1-43DE-ACEB-DFA3145B86D8}">
  <dimension ref="A1:G50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4.83203125" customWidth="1"/>
    <col min="2" max="2" width="15.83203125" customWidth="1"/>
    <col min="3" max="3" width="14.5" customWidth="1"/>
    <col min="4" max="4" width="22.83203125" customWidth="1"/>
    <col min="5" max="5" width="20.5" customWidth="1"/>
    <col min="6" max="6" width="16" customWidth="1"/>
    <col min="7" max="7" width="13.5" customWidth="1"/>
  </cols>
  <sheetData>
    <row r="1" spans="1:7" x14ac:dyDescent="0.2">
      <c r="A1" s="80" t="s">
        <v>70</v>
      </c>
      <c r="B1" s="89"/>
      <c r="C1" s="89"/>
      <c r="D1" s="89"/>
      <c r="E1" s="89"/>
      <c r="F1" s="89"/>
      <c r="G1" s="83"/>
    </row>
    <row r="2" spans="1:7" x14ac:dyDescent="0.2">
      <c r="A2" s="82" t="s">
        <v>76</v>
      </c>
      <c r="B2" s="79"/>
      <c r="C2" s="79"/>
      <c r="D2" s="79"/>
      <c r="E2" s="79"/>
      <c r="F2" s="79"/>
      <c r="G2" s="84"/>
    </row>
    <row r="3" spans="1:7" x14ac:dyDescent="0.2">
      <c r="A3" s="80" t="s">
        <v>77</v>
      </c>
      <c r="B3" s="85" t="s">
        <v>78</v>
      </c>
      <c r="C3" s="89" t="s">
        <v>79</v>
      </c>
      <c r="D3" s="85" t="s">
        <v>80</v>
      </c>
      <c r="E3" s="89" t="s">
        <v>81</v>
      </c>
      <c r="F3" s="85" t="s">
        <v>82</v>
      </c>
      <c r="G3" s="83" t="s">
        <v>73</v>
      </c>
    </row>
    <row r="4" spans="1:7" x14ac:dyDescent="0.2">
      <c r="A4" s="81"/>
      <c r="B4" s="86"/>
      <c r="C4" s="90"/>
      <c r="D4" s="86"/>
      <c r="E4" s="90"/>
      <c r="F4" s="86"/>
      <c r="G4" s="91">
        <f>SUM(B4:F4)</f>
        <v>0</v>
      </c>
    </row>
    <row r="5" spans="1:7" x14ac:dyDescent="0.2">
      <c r="A5" s="81"/>
      <c r="B5" s="86"/>
      <c r="C5" s="90"/>
      <c r="D5" s="86"/>
      <c r="E5" s="90"/>
      <c r="F5" s="86"/>
      <c r="G5" s="91">
        <f t="shared" ref="G5:G15" si="0">SUM(B5:F5)</f>
        <v>0</v>
      </c>
    </row>
    <row r="6" spans="1:7" x14ac:dyDescent="0.2">
      <c r="A6" s="81"/>
      <c r="B6" s="86"/>
      <c r="C6" s="90"/>
      <c r="D6" s="86"/>
      <c r="E6" s="90"/>
      <c r="F6" s="86"/>
      <c r="G6" s="91">
        <f t="shared" si="0"/>
        <v>0</v>
      </c>
    </row>
    <row r="7" spans="1:7" x14ac:dyDescent="0.2">
      <c r="A7" s="81" t="s">
        <v>83</v>
      </c>
      <c r="B7" s="86"/>
      <c r="C7" s="90"/>
      <c r="D7" s="86"/>
      <c r="E7" s="90"/>
      <c r="F7" s="86"/>
      <c r="G7" s="91">
        <f t="shared" si="0"/>
        <v>0</v>
      </c>
    </row>
    <row r="8" spans="1:7" x14ac:dyDescent="0.2">
      <c r="A8" s="81"/>
      <c r="B8" s="86"/>
      <c r="C8" s="90"/>
      <c r="D8" s="86"/>
      <c r="E8" s="90"/>
      <c r="F8" s="86"/>
      <c r="G8" s="91">
        <f t="shared" si="0"/>
        <v>0</v>
      </c>
    </row>
    <row r="9" spans="1:7" x14ac:dyDescent="0.2">
      <c r="A9" s="81"/>
      <c r="B9" s="86"/>
      <c r="C9" s="90"/>
      <c r="D9" s="86"/>
      <c r="E9" s="90"/>
      <c r="F9" s="86"/>
      <c r="G9" s="91">
        <f t="shared" si="0"/>
        <v>0</v>
      </c>
    </row>
    <row r="10" spans="1:7" x14ac:dyDescent="0.2">
      <c r="A10" s="81"/>
      <c r="B10" s="86"/>
      <c r="C10" s="90"/>
      <c r="D10" s="86"/>
      <c r="E10" s="90"/>
      <c r="F10" s="86"/>
      <c r="G10" s="91">
        <f t="shared" si="0"/>
        <v>0</v>
      </c>
    </row>
    <row r="11" spans="1:7" x14ac:dyDescent="0.2">
      <c r="A11" s="81" t="s">
        <v>84</v>
      </c>
      <c r="B11" s="86"/>
      <c r="C11" s="90"/>
      <c r="D11" s="86"/>
      <c r="E11" s="90"/>
      <c r="F11" s="86"/>
      <c r="G11" s="91">
        <f t="shared" si="0"/>
        <v>0</v>
      </c>
    </row>
    <row r="12" spans="1:7" x14ac:dyDescent="0.2">
      <c r="A12" s="81"/>
      <c r="B12" s="86"/>
      <c r="C12" s="90"/>
      <c r="D12" s="86"/>
      <c r="E12" s="90"/>
      <c r="F12" s="86"/>
      <c r="G12" s="91">
        <f t="shared" si="0"/>
        <v>0</v>
      </c>
    </row>
    <row r="13" spans="1:7" x14ac:dyDescent="0.2">
      <c r="A13" s="81"/>
      <c r="B13" s="86"/>
      <c r="C13" s="90"/>
      <c r="D13" s="86"/>
      <c r="E13" s="90"/>
      <c r="F13" s="86"/>
      <c r="G13" s="91">
        <f t="shared" si="0"/>
        <v>0</v>
      </c>
    </row>
    <row r="14" spans="1:7" x14ac:dyDescent="0.2">
      <c r="A14" s="81"/>
      <c r="B14" s="86"/>
      <c r="C14" s="90"/>
      <c r="D14" s="86"/>
      <c r="E14" s="90"/>
      <c r="F14" s="86"/>
      <c r="G14" s="91">
        <f t="shared" si="0"/>
        <v>0</v>
      </c>
    </row>
    <row r="15" spans="1:7" x14ac:dyDescent="0.2">
      <c r="A15" s="81"/>
      <c r="B15" s="86"/>
      <c r="C15" s="90"/>
      <c r="D15" s="86"/>
      <c r="E15" s="90"/>
      <c r="F15" s="86"/>
      <c r="G15" s="91">
        <f t="shared" si="0"/>
        <v>0</v>
      </c>
    </row>
    <row r="16" spans="1:7" x14ac:dyDescent="0.2">
      <c r="A16" s="82" t="s">
        <v>85</v>
      </c>
      <c r="B16" s="87"/>
      <c r="C16" s="79"/>
      <c r="D16" s="87"/>
      <c r="E16" s="79"/>
      <c r="F16" s="87"/>
      <c r="G16" s="88">
        <f>SUM(G4:G15)</f>
        <v>0</v>
      </c>
    </row>
    <row r="18" spans="1:7" x14ac:dyDescent="0.2">
      <c r="A18" s="80" t="s">
        <v>74</v>
      </c>
      <c r="B18" s="89"/>
      <c r="C18" s="89"/>
      <c r="D18" s="89"/>
      <c r="E18" s="89"/>
      <c r="F18" s="89"/>
      <c r="G18" s="83"/>
    </row>
    <row r="19" spans="1:7" x14ac:dyDescent="0.2">
      <c r="A19" s="82" t="s">
        <v>76</v>
      </c>
      <c r="B19" s="79"/>
      <c r="C19" s="79"/>
      <c r="D19" s="79"/>
      <c r="E19" s="79"/>
      <c r="F19" s="79"/>
      <c r="G19" s="84"/>
    </row>
    <row r="20" spans="1:7" x14ac:dyDescent="0.2">
      <c r="A20" s="80" t="s">
        <v>77</v>
      </c>
      <c r="B20" s="85" t="s">
        <v>78</v>
      </c>
      <c r="C20" s="89" t="s">
        <v>79</v>
      </c>
      <c r="D20" s="85" t="s">
        <v>80</v>
      </c>
      <c r="E20" s="89" t="s">
        <v>81</v>
      </c>
      <c r="F20" s="85" t="s">
        <v>82</v>
      </c>
      <c r="G20" s="83" t="s">
        <v>73</v>
      </c>
    </row>
    <row r="21" spans="1:7" x14ac:dyDescent="0.2">
      <c r="A21" s="81"/>
      <c r="B21" s="86"/>
      <c r="C21" s="90"/>
      <c r="D21" s="86"/>
      <c r="E21" s="90"/>
      <c r="F21" s="86"/>
      <c r="G21" s="91">
        <f>SUM(B21:F21)</f>
        <v>0</v>
      </c>
    </row>
    <row r="22" spans="1:7" x14ac:dyDescent="0.2">
      <c r="A22" s="81"/>
      <c r="B22" s="86"/>
      <c r="C22" s="90"/>
      <c r="D22" s="86"/>
      <c r="E22" s="90"/>
      <c r="F22" s="86"/>
      <c r="G22" s="91">
        <f t="shared" ref="G22:G32" si="1">SUM(B22:F22)</f>
        <v>0</v>
      </c>
    </row>
    <row r="23" spans="1:7" x14ac:dyDescent="0.2">
      <c r="A23" s="81"/>
      <c r="B23" s="86"/>
      <c r="C23" s="90"/>
      <c r="D23" s="86"/>
      <c r="E23" s="90"/>
      <c r="F23" s="86"/>
      <c r="G23" s="91">
        <f t="shared" si="1"/>
        <v>0</v>
      </c>
    </row>
    <row r="24" spans="1:7" x14ac:dyDescent="0.2">
      <c r="A24" s="81" t="s">
        <v>83</v>
      </c>
      <c r="B24" s="86"/>
      <c r="C24" s="90"/>
      <c r="D24" s="86"/>
      <c r="E24" s="90"/>
      <c r="F24" s="86"/>
      <c r="G24" s="91">
        <f t="shared" si="1"/>
        <v>0</v>
      </c>
    </row>
    <row r="25" spans="1:7" x14ac:dyDescent="0.2">
      <c r="A25" s="81"/>
      <c r="B25" s="86"/>
      <c r="C25" s="90"/>
      <c r="D25" s="86"/>
      <c r="E25" s="90"/>
      <c r="F25" s="86"/>
      <c r="G25" s="91">
        <f t="shared" si="1"/>
        <v>0</v>
      </c>
    </row>
    <row r="26" spans="1:7" x14ac:dyDescent="0.2">
      <c r="A26" s="81"/>
      <c r="B26" s="86"/>
      <c r="C26" s="90"/>
      <c r="D26" s="86"/>
      <c r="E26" s="90"/>
      <c r="F26" s="86"/>
      <c r="G26" s="91">
        <f t="shared" si="1"/>
        <v>0</v>
      </c>
    </row>
    <row r="27" spans="1:7" x14ac:dyDescent="0.2">
      <c r="A27" s="81"/>
      <c r="B27" s="86"/>
      <c r="C27" s="90"/>
      <c r="D27" s="86"/>
      <c r="E27" s="90"/>
      <c r="F27" s="86"/>
      <c r="G27" s="91">
        <f t="shared" si="1"/>
        <v>0</v>
      </c>
    </row>
    <row r="28" spans="1:7" x14ac:dyDescent="0.2">
      <c r="A28" s="81" t="s">
        <v>84</v>
      </c>
      <c r="B28" s="86"/>
      <c r="C28" s="90"/>
      <c r="D28" s="86"/>
      <c r="E28" s="90"/>
      <c r="F28" s="86"/>
      <c r="G28" s="91">
        <f t="shared" si="1"/>
        <v>0</v>
      </c>
    </row>
    <row r="29" spans="1:7" x14ac:dyDescent="0.2">
      <c r="A29" s="81"/>
      <c r="B29" s="86"/>
      <c r="C29" s="90"/>
      <c r="D29" s="86"/>
      <c r="E29" s="90"/>
      <c r="F29" s="86"/>
      <c r="G29" s="91">
        <f t="shared" si="1"/>
        <v>0</v>
      </c>
    </row>
    <row r="30" spans="1:7" x14ac:dyDescent="0.2">
      <c r="A30" s="81"/>
      <c r="B30" s="86"/>
      <c r="C30" s="90"/>
      <c r="D30" s="86"/>
      <c r="E30" s="90"/>
      <c r="F30" s="86"/>
      <c r="G30" s="91">
        <f t="shared" si="1"/>
        <v>0</v>
      </c>
    </row>
    <row r="31" spans="1:7" x14ac:dyDescent="0.2">
      <c r="A31" s="81"/>
      <c r="B31" s="86"/>
      <c r="C31" s="90"/>
      <c r="D31" s="86"/>
      <c r="E31" s="90"/>
      <c r="F31" s="86"/>
      <c r="G31" s="91">
        <f t="shared" si="1"/>
        <v>0</v>
      </c>
    </row>
    <row r="32" spans="1:7" x14ac:dyDescent="0.2">
      <c r="A32" s="81"/>
      <c r="B32" s="86"/>
      <c r="C32" s="90"/>
      <c r="D32" s="86"/>
      <c r="E32" s="90"/>
      <c r="F32" s="86"/>
      <c r="G32" s="91">
        <f t="shared" si="1"/>
        <v>0</v>
      </c>
    </row>
    <row r="33" spans="1:7" x14ac:dyDescent="0.2">
      <c r="A33" s="82" t="s">
        <v>86</v>
      </c>
      <c r="B33" s="87"/>
      <c r="C33" s="79"/>
      <c r="D33" s="87"/>
      <c r="E33" s="79"/>
      <c r="F33" s="87"/>
      <c r="G33" s="88">
        <f>SUM(G21:G32)</f>
        <v>0</v>
      </c>
    </row>
    <row r="35" spans="1:7" x14ac:dyDescent="0.2">
      <c r="A35" s="80" t="s">
        <v>75</v>
      </c>
      <c r="B35" s="89"/>
      <c r="C35" s="89"/>
      <c r="D35" s="89"/>
      <c r="E35" s="89"/>
      <c r="F35" s="89"/>
      <c r="G35" s="83"/>
    </row>
    <row r="36" spans="1:7" x14ac:dyDescent="0.2">
      <c r="A36" s="82" t="s">
        <v>76</v>
      </c>
      <c r="B36" s="79"/>
      <c r="C36" s="79"/>
      <c r="D36" s="79"/>
      <c r="E36" s="79"/>
      <c r="F36" s="79"/>
      <c r="G36" s="84"/>
    </row>
    <row r="37" spans="1:7" x14ac:dyDescent="0.2">
      <c r="A37" s="80" t="s">
        <v>77</v>
      </c>
      <c r="B37" s="85" t="s">
        <v>78</v>
      </c>
      <c r="C37" s="89" t="s">
        <v>79</v>
      </c>
      <c r="D37" s="85" t="s">
        <v>80</v>
      </c>
      <c r="E37" s="89" t="s">
        <v>81</v>
      </c>
      <c r="F37" s="85" t="s">
        <v>82</v>
      </c>
      <c r="G37" s="83" t="s">
        <v>73</v>
      </c>
    </row>
    <row r="38" spans="1:7" x14ac:dyDescent="0.2">
      <c r="A38" s="81"/>
      <c r="B38" s="86"/>
      <c r="C38" s="90"/>
      <c r="D38" s="86"/>
      <c r="E38" s="90"/>
      <c r="F38" s="86"/>
      <c r="G38" s="91">
        <f>SUM(B38:F38)</f>
        <v>0</v>
      </c>
    </row>
    <row r="39" spans="1:7" x14ac:dyDescent="0.2">
      <c r="A39" s="81"/>
      <c r="B39" s="86"/>
      <c r="C39" s="90"/>
      <c r="D39" s="86"/>
      <c r="E39" s="90"/>
      <c r="F39" s="86"/>
      <c r="G39" s="91">
        <f t="shared" ref="G39:G49" si="2">SUM(B39:F39)</f>
        <v>0</v>
      </c>
    </row>
    <row r="40" spans="1:7" x14ac:dyDescent="0.2">
      <c r="A40" s="81"/>
      <c r="B40" s="86"/>
      <c r="C40" s="90"/>
      <c r="D40" s="86"/>
      <c r="E40" s="90"/>
      <c r="F40" s="86"/>
      <c r="G40" s="91">
        <f t="shared" si="2"/>
        <v>0</v>
      </c>
    </row>
    <row r="41" spans="1:7" x14ac:dyDescent="0.2">
      <c r="A41" s="81" t="s">
        <v>83</v>
      </c>
      <c r="B41" s="86"/>
      <c r="C41" s="90"/>
      <c r="D41" s="86"/>
      <c r="E41" s="90"/>
      <c r="F41" s="86"/>
      <c r="G41" s="91">
        <f t="shared" si="2"/>
        <v>0</v>
      </c>
    </row>
    <row r="42" spans="1:7" x14ac:dyDescent="0.2">
      <c r="A42" s="81"/>
      <c r="B42" s="86"/>
      <c r="C42" s="90"/>
      <c r="D42" s="86"/>
      <c r="E42" s="90"/>
      <c r="F42" s="86"/>
      <c r="G42" s="91">
        <f t="shared" si="2"/>
        <v>0</v>
      </c>
    </row>
    <row r="43" spans="1:7" x14ac:dyDescent="0.2">
      <c r="A43" s="81"/>
      <c r="B43" s="86"/>
      <c r="C43" s="90"/>
      <c r="D43" s="86"/>
      <c r="E43" s="90"/>
      <c r="F43" s="86"/>
      <c r="G43" s="91">
        <f t="shared" si="2"/>
        <v>0</v>
      </c>
    </row>
    <row r="44" spans="1:7" x14ac:dyDescent="0.2">
      <c r="A44" s="81"/>
      <c r="B44" s="86"/>
      <c r="C44" s="90"/>
      <c r="D44" s="86"/>
      <c r="E44" s="90"/>
      <c r="F44" s="86"/>
      <c r="G44" s="91">
        <f t="shared" si="2"/>
        <v>0</v>
      </c>
    </row>
    <row r="45" spans="1:7" x14ac:dyDescent="0.2">
      <c r="A45" s="81" t="s">
        <v>84</v>
      </c>
      <c r="B45" s="86"/>
      <c r="C45" s="90"/>
      <c r="D45" s="86"/>
      <c r="E45" s="90"/>
      <c r="F45" s="86"/>
      <c r="G45" s="91">
        <f t="shared" si="2"/>
        <v>0</v>
      </c>
    </row>
    <row r="46" spans="1:7" x14ac:dyDescent="0.2">
      <c r="A46" s="81"/>
      <c r="B46" s="86"/>
      <c r="C46" s="90"/>
      <c r="D46" s="86"/>
      <c r="E46" s="90"/>
      <c r="F46" s="86"/>
      <c r="G46" s="91">
        <f t="shared" si="2"/>
        <v>0</v>
      </c>
    </row>
    <row r="47" spans="1:7" x14ac:dyDescent="0.2">
      <c r="A47" s="81"/>
      <c r="B47" s="86"/>
      <c r="C47" s="90"/>
      <c r="D47" s="86"/>
      <c r="E47" s="90"/>
      <c r="F47" s="86"/>
      <c r="G47" s="91">
        <f t="shared" si="2"/>
        <v>0</v>
      </c>
    </row>
    <row r="48" spans="1:7" x14ac:dyDescent="0.2">
      <c r="A48" s="81"/>
      <c r="B48" s="86"/>
      <c r="C48" s="90"/>
      <c r="D48" s="86"/>
      <c r="E48" s="90"/>
      <c r="F48" s="86"/>
      <c r="G48" s="91">
        <f t="shared" si="2"/>
        <v>0</v>
      </c>
    </row>
    <row r="49" spans="1:7" x14ac:dyDescent="0.2">
      <c r="A49" s="81"/>
      <c r="B49" s="86"/>
      <c r="C49" s="90"/>
      <c r="D49" s="86"/>
      <c r="E49" s="90"/>
      <c r="F49" s="86"/>
      <c r="G49" s="91">
        <f t="shared" si="2"/>
        <v>0</v>
      </c>
    </row>
    <row r="50" spans="1:7" x14ac:dyDescent="0.2">
      <c r="A50" s="82" t="s">
        <v>87</v>
      </c>
      <c r="B50" s="87"/>
      <c r="C50" s="79"/>
      <c r="D50" s="87"/>
      <c r="E50" s="79"/>
      <c r="F50" s="87"/>
      <c r="G50" s="88">
        <f>SUM(G38:G49)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11F4-2BEC-4D01-9B78-E113EF8852B0}">
  <dimension ref="A1:G50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4.83203125" customWidth="1"/>
    <col min="2" max="2" width="15.83203125" customWidth="1"/>
    <col min="3" max="3" width="14.5" customWidth="1"/>
    <col min="4" max="4" width="22.83203125" customWidth="1"/>
    <col min="5" max="5" width="20.5" customWidth="1"/>
    <col min="6" max="6" width="16" customWidth="1"/>
    <col min="7" max="7" width="13.5" customWidth="1"/>
  </cols>
  <sheetData>
    <row r="1" spans="1:7" x14ac:dyDescent="0.2">
      <c r="A1" s="80" t="s">
        <v>70</v>
      </c>
      <c r="B1" s="89"/>
      <c r="C1" s="89"/>
      <c r="D1" s="89"/>
      <c r="E1" s="89"/>
      <c r="F1" s="89"/>
      <c r="G1" s="83"/>
    </row>
    <row r="2" spans="1:7" x14ac:dyDescent="0.2">
      <c r="A2" s="82" t="s">
        <v>88</v>
      </c>
      <c r="B2" s="79"/>
      <c r="C2" s="79"/>
      <c r="D2" s="79"/>
      <c r="E2" s="79"/>
      <c r="F2" s="79"/>
      <c r="G2" s="84"/>
    </row>
    <row r="3" spans="1:7" x14ac:dyDescent="0.2">
      <c r="A3" s="80" t="s">
        <v>77</v>
      </c>
      <c r="B3" s="85" t="s">
        <v>78</v>
      </c>
      <c r="C3" s="89" t="s">
        <v>79</v>
      </c>
      <c r="D3" s="85" t="s">
        <v>80</v>
      </c>
      <c r="E3" s="89" t="s">
        <v>81</v>
      </c>
      <c r="F3" s="85" t="s">
        <v>82</v>
      </c>
      <c r="G3" s="83" t="s">
        <v>73</v>
      </c>
    </row>
    <row r="4" spans="1:7" x14ac:dyDescent="0.2">
      <c r="A4" s="81"/>
      <c r="B4" s="86"/>
      <c r="C4" s="90"/>
      <c r="D4" s="86"/>
      <c r="E4" s="90"/>
      <c r="F4" s="86"/>
      <c r="G4" s="91">
        <f>SUM(B4:F4)</f>
        <v>0</v>
      </c>
    </row>
    <row r="5" spans="1:7" x14ac:dyDescent="0.2">
      <c r="A5" s="81"/>
      <c r="B5" s="86"/>
      <c r="C5" s="90"/>
      <c r="D5" s="86"/>
      <c r="E5" s="90"/>
      <c r="F5" s="86"/>
      <c r="G5" s="91">
        <f t="shared" ref="G5:G15" si="0">SUM(B5:F5)</f>
        <v>0</v>
      </c>
    </row>
    <row r="6" spans="1:7" x14ac:dyDescent="0.2">
      <c r="A6" s="81"/>
      <c r="B6" s="86"/>
      <c r="C6" s="90"/>
      <c r="D6" s="86"/>
      <c r="E6" s="90"/>
      <c r="F6" s="86"/>
      <c r="G6" s="91">
        <f t="shared" si="0"/>
        <v>0</v>
      </c>
    </row>
    <row r="7" spans="1:7" x14ac:dyDescent="0.2">
      <c r="A7" s="81" t="s">
        <v>83</v>
      </c>
      <c r="B7" s="86"/>
      <c r="C7" s="90"/>
      <c r="D7" s="86"/>
      <c r="E7" s="90"/>
      <c r="F7" s="86"/>
      <c r="G7" s="91">
        <f t="shared" si="0"/>
        <v>0</v>
      </c>
    </row>
    <row r="8" spans="1:7" x14ac:dyDescent="0.2">
      <c r="A8" s="81"/>
      <c r="B8" s="86"/>
      <c r="C8" s="90"/>
      <c r="D8" s="86"/>
      <c r="E8" s="90"/>
      <c r="F8" s="86"/>
      <c r="G8" s="91">
        <f t="shared" si="0"/>
        <v>0</v>
      </c>
    </row>
    <row r="9" spans="1:7" x14ac:dyDescent="0.2">
      <c r="A9" s="81"/>
      <c r="B9" s="86"/>
      <c r="C9" s="90"/>
      <c r="D9" s="86"/>
      <c r="E9" s="90"/>
      <c r="F9" s="86"/>
      <c r="G9" s="91">
        <f t="shared" si="0"/>
        <v>0</v>
      </c>
    </row>
    <row r="10" spans="1:7" x14ac:dyDescent="0.2">
      <c r="A10" s="81"/>
      <c r="B10" s="86"/>
      <c r="C10" s="90"/>
      <c r="D10" s="86"/>
      <c r="E10" s="90"/>
      <c r="F10" s="86"/>
      <c r="G10" s="91">
        <f t="shared" si="0"/>
        <v>0</v>
      </c>
    </row>
    <row r="11" spans="1:7" x14ac:dyDescent="0.2">
      <c r="A11" s="81" t="s">
        <v>84</v>
      </c>
      <c r="B11" s="86"/>
      <c r="C11" s="90"/>
      <c r="D11" s="86"/>
      <c r="E11" s="90"/>
      <c r="F11" s="86"/>
      <c r="G11" s="91">
        <f t="shared" si="0"/>
        <v>0</v>
      </c>
    </row>
    <row r="12" spans="1:7" x14ac:dyDescent="0.2">
      <c r="A12" s="81"/>
      <c r="B12" s="86"/>
      <c r="C12" s="90"/>
      <c r="D12" s="86"/>
      <c r="E12" s="90"/>
      <c r="F12" s="86"/>
      <c r="G12" s="91">
        <f t="shared" si="0"/>
        <v>0</v>
      </c>
    </row>
    <row r="13" spans="1:7" x14ac:dyDescent="0.2">
      <c r="A13" s="81"/>
      <c r="B13" s="86"/>
      <c r="C13" s="90"/>
      <c r="D13" s="86"/>
      <c r="E13" s="90"/>
      <c r="F13" s="86"/>
      <c r="G13" s="91">
        <f t="shared" si="0"/>
        <v>0</v>
      </c>
    </row>
    <row r="14" spans="1:7" x14ac:dyDescent="0.2">
      <c r="A14" s="81"/>
      <c r="B14" s="86"/>
      <c r="C14" s="90"/>
      <c r="D14" s="86"/>
      <c r="E14" s="90"/>
      <c r="F14" s="86"/>
      <c r="G14" s="91">
        <f t="shared" si="0"/>
        <v>0</v>
      </c>
    </row>
    <row r="15" spans="1:7" x14ac:dyDescent="0.2">
      <c r="A15" s="81"/>
      <c r="B15" s="86"/>
      <c r="C15" s="90"/>
      <c r="D15" s="86"/>
      <c r="E15" s="90"/>
      <c r="F15" s="86"/>
      <c r="G15" s="91">
        <f t="shared" si="0"/>
        <v>0</v>
      </c>
    </row>
    <row r="16" spans="1:7" x14ac:dyDescent="0.2">
      <c r="A16" s="82" t="s">
        <v>89</v>
      </c>
      <c r="B16" s="87"/>
      <c r="C16" s="79"/>
      <c r="D16" s="87"/>
      <c r="E16" s="79"/>
      <c r="F16" s="87"/>
      <c r="G16" s="88">
        <f>SUM(G4:G15)</f>
        <v>0</v>
      </c>
    </row>
    <row r="18" spans="1:7" x14ac:dyDescent="0.2">
      <c r="A18" s="80" t="s">
        <v>74</v>
      </c>
      <c r="B18" s="89"/>
      <c r="C18" s="89"/>
      <c r="D18" s="89"/>
      <c r="E18" s="89"/>
      <c r="F18" s="89"/>
      <c r="G18" s="83"/>
    </row>
    <row r="19" spans="1:7" x14ac:dyDescent="0.2">
      <c r="A19" s="82" t="s">
        <v>88</v>
      </c>
      <c r="B19" s="79"/>
      <c r="C19" s="79"/>
      <c r="D19" s="79"/>
      <c r="E19" s="79"/>
      <c r="F19" s="79"/>
      <c r="G19" s="84"/>
    </row>
    <row r="20" spans="1:7" x14ac:dyDescent="0.2">
      <c r="A20" s="80" t="s">
        <v>77</v>
      </c>
      <c r="B20" s="85" t="s">
        <v>78</v>
      </c>
      <c r="C20" s="89" t="s">
        <v>79</v>
      </c>
      <c r="D20" s="85" t="s">
        <v>80</v>
      </c>
      <c r="E20" s="89" t="s">
        <v>81</v>
      </c>
      <c r="F20" s="85" t="s">
        <v>82</v>
      </c>
      <c r="G20" s="83" t="s">
        <v>73</v>
      </c>
    </row>
    <row r="21" spans="1:7" x14ac:dyDescent="0.2">
      <c r="A21" s="81"/>
      <c r="B21" s="86"/>
      <c r="C21" s="90"/>
      <c r="D21" s="86"/>
      <c r="E21" s="90"/>
      <c r="F21" s="86"/>
      <c r="G21" s="91">
        <f>SUM(B21:F21)</f>
        <v>0</v>
      </c>
    </row>
    <row r="22" spans="1:7" x14ac:dyDescent="0.2">
      <c r="A22" s="81"/>
      <c r="B22" s="86"/>
      <c r="C22" s="90"/>
      <c r="D22" s="86"/>
      <c r="E22" s="90"/>
      <c r="F22" s="86"/>
      <c r="G22" s="91">
        <f t="shared" ref="G22:G32" si="1">SUM(B22:F22)</f>
        <v>0</v>
      </c>
    </row>
    <row r="23" spans="1:7" x14ac:dyDescent="0.2">
      <c r="A23" s="81"/>
      <c r="B23" s="86"/>
      <c r="C23" s="90"/>
      <c r="D23" s="86"/>
      <c r="E23" s="90"/>
      <c r="F23" s="86"/>
      <c r="G23" s="91">
        <f t="shared" si="1"/>
        <v>0</v>
      </c>
    </row>
    <row r="24" spans="1:7" x14ac:dyDescent="0.2">
      <c r="A24" s="81" t="s">
        <v>83</v>
      </c>
      <c r="B24" s="86"/>
      <c r="C24" s="90"/>
      <c r="D24" s="86"/>
      <c r="E24" s="90"/>
      <c r="F24" s="86"/>
      <c r="G24" s="91">
        <f t="shared" si="1"/>
        <v>0</v>
      </c>
    </row>
    <row r="25" spans="1:7" x14ac:dyDescent="0.2">
      <c r="A25" s="81"/>
      <c r="B25" s="86"/>
      <c r="C25" s="90"/>
      <c r="D25" s="86"/>
      <c r="E25" s="90"/>
      <c r="F25" s="86"/>
      <c r="G25" s="91">
        <f t="shared" si="1"/>
        <v>0</v>
      </c>
    </row>
    <row r="26" spans="1:7" x14ac:dyDescent="0.2">
      <c r="A26" s="81"/>
      <c r="B26" s="86"/>
      <c r="C26" s="90"/>
      <c r="D26" s="86"/>
      <c r="E26" s="90"/>
      <c r="F26" s="86"/>
      <c r="G26" s="91">
        <f t="shared" si="1"/>
        <v>0</v>
      </c>
    </row>
    <row r="27" spans="1:7" x14ac:dyDescent="0.2">
      <c r="A27" s="81"/>
      <c r="B27" s="86"/>
      <c r="C27" s="90"/>
      <c r="D27" s="86"/>
      <c r="E27" s="90"/>
      <c r="F27" s="86"/>
      <c r="G27" s="91">
        <f t="shared" si="1"/>
        <v>0</v>
      </c>
    </row>
    <row r="28" spans="1:7" x14ac:dyDescent="0.2">
      <c r="A28" s="81" t="s">
        <v>84</v>
      </c>
      <c r="B28" s="86"/>
      <c r="C28" s="90"/>
      <c r="D28" s="86"/>
      <c r="E28" s="90"/>
      <c r="F28" s="86"/>
      <c r="G28" s="91">
        <f t="shared" si="1"/>
        <v>0</v>
      </c>
    </row>
    <row r="29" spans="1:7" x14ac:dyDescent="0.2">
      <c r="A29" s="81"/>
      <c r="B29" s="86"/>
      <c r="C29" s="90"/>
      <c r="D29" s="86"/>
      <c r="E29" s="90"/>
      <c r="F29" s="86"/>
      <c r="G29" s="91">
        <f t="shared" si="1"/>
        <v>0</v>
      </c>
    </row>
    <row r="30" spans="1:7" x14ac:dyDescent="0.2">
      <c r="A30" s="81"/>
      <c r="B30" s="86"/>
      <c r="C30" s="90"/>
      <c r="D30" s="86"/>
      <c r="E30" s="90"/>
      <c r="F30" s="86"/>
      <c r="G30" s="91">
        <f t="shared" si="1"/>
        <v>0</v>
      </c>
    </row>
    <row r="31" spans="1:7" x14ac:dyDescent="0.2">
      <c r="A31" s="81"/>
      <c r="B31" s="86"/>
      <c r="C31" s="90"/>
      <c r="D31" s="86"/>
      <c r="E31" s="90"/>
      <c r="F31" s="86"/>
      <c r="G31" s="91">
        <f t="shared" si="1"/>
        <v>0</v>
      </c>
    </row>
    <row r="32" spans="1:7" x14ac:dyDescent="0.2">
      <c r="A32" s="81"/>
      <c r="B32" s="86"/>
      <c r="C32" s="90"/>
      <c r="D32" s="86"/>
      <c r="E32" s="90"/>
      <c r="F32" s="86"/>
      <c r="G32" s="91">
        <f t="shared" si="1"/>
        <v>0</v>
      </c>
    </row>
    <row r="33" spans="1:7" x14ac:dyDescent="0.2">
      <c r="A33" s="82" t="s">
        <v>90</v>
      </c>
      <c r="B33" s="87"/>
      <c r="C33" s="79"/>
      <c r="D33" s="87"/>
      <c r="E33" s="79"/>
      <c r="F33" s="87"/>
      <c r="G33" s="88">
        <f>SUM(G21:G32)</f>
        <v>0</v>
      </c>
    </row>
    <row r="35" spans="1:7" x14ac:dyDescent="0.2">
      <c r="A35" s="80" t="s">
        <v>75</v>
      </c>
      <c r="B35" s="89"/>
      <c r="C35" s="89"/>
      <c r="D35" s="89"/>
      <c r="E35" s="89"/>
      <c r="F35" s="89"/>
      <c r="G35" s="83"/>
    </row>
    <row r="36" spans="1:7" x14ac:dyDescent="0.2">
      <c r="A36" s="82" t="s">
        <v>88</v>
      </c>
      <c r="B36" s="79"/>
      <c r="C36" s="79"/>
      <c r="D36" s="79"/>
      <c r="E36" s="79"/>
      <c r="F36" s="79"/>
      <c r="G36" s="84"/>
    </row>
    <row r="37" spans="1:7" x14ac:dyDescent="0.2">
      <c r="A37" s="80" t="s">
        <v>77</v>
      </c>
      <c r="B37" s="85" t="s">
        <v>78</v>
      </c>
      <c r="C37" s="89" t="s">
        <v>79</v>
      </c>
      <c r="D37" s="85" t="s">
        <v>80</v>
      </c>
      <c r="E37" s="89" t="s">
        <v>81</v>
      </c>
      <c r="F37" s="85" t="s">
        <v>82</v>
      </c>
      <c r="G37" s="83" t="s">
        <v>73</v>
      </c>
    </row>
    <row r="38" spans="1:7" x14ac:dyDescent="0.2">
      <c r="A38" s="81"/>
      <c r="B38" s="86"/>
      <c r="C38" s="90"/>
      <c r="D38" s="86"/>
      <c r="E38" s="90"/>
      <c r="F38" s="86"/>
      <c r="G38" s="91">
        <f>SUM(B38:F38)</f>
        <v>0</v>
      </c>
    </row>
    <row r="39" spans="1:7" x14ac:dyDescent="0.2">
      <c r="A39" s="81"/>
      <c r="B39" s="86"/>
      <c r="C39" s="90"/>
      <c r="D39" s="86"/>
      <c r="E39" s="90"/>
      <c r="F39" s="86"/>
      <c r="G39" s="91">
        <f t="shared" ref="G39:G49" si="2">SUM(B39:F39)</f>
        <v>0</v>
      </c>
    </row>
    <row r="40" spans="1:7" x14ac:dyDescent="0.2">
      <c r="A40" s="81"/>
      <c r="B40" s="86"/>
      <c r="C40" s="90"/>
      <c r="D40" s="86"/>
      <c r="E40" s="90"/>
      <c r="F40" s="86"/>
      <c r="G40" s="91">
        <f t="shared" si="2"/>
        <v>0</v>
      </c>
    </row>
    <row r="41" spans="1:7" x14ac:dyDescent="0.2">
      <c r="A41" s="81" t="s">
        <v>83</v>
      </c>
      <c r="B41" s="86"/>
      <c r="C41" s="90"/>
      <c r="D41" s="86"/>
      <c r="E41" s="90"/>
      <c r="F41" s="86"/>
      <c r="G41" s="91">
        <f t="shared" si="2"/>
        <v>0</v>
      </c>
    </row>
    <row r="42" spans="1:7" x14ac:dyDescent="0.2">
      <c r="A42" s="81"/>
      <c r="B42" s="86"/>
      <c r="C42" s="90"/>
      <c r="D42" s="86"/>
      <c r="E42" s="90"/>
      <c r="F42" s="86"/>
      <c r="G42" s="91">
        <f t="shared" si="2"/>
        <v>0</v>
      </c>
    </row>
    <row r="43" spans="1:7" x14ac:dyDescent="0.2">
      <c r="A43" s="81"/>
      <c r="B43" s="86"/>
      <c r="C43" s="90"/>
      <c r="D43" s="86"/>
      <c r="E43" s="90"/>
      <c r="F43" s="86"/>
      <c r="G43" s="91">
        <f t="shared" si="2"/>
        <v>0</v>
      </c>
    </row>
    <row r="44" spans="1:7" x14ac:dyDescent="0.2">
      <c r="A44" s="81"/>
      <c r="B44" s="86"/>
      <c r="C44" s="90"/>
      <c r="D44" s="86"/>
      <c r="E44" s="90"/>
      <c r="F44" s="86"/>
      <c r="G44" s="91">
        <f t="shared" si="2"/>
        <v>0</v>
      </c>
    </row>
    <row r="45" spans="1:7" x14ac:dyDescent="0.2">
      <c r="A45" s="81" t="s">
        <v>84</v>
      </c>
      <c r="B45" s="86"/>
      <c r="C45" s="90"/>
      <c r="D45" s="86"/>
      <c r="E45" s="90"/>
      <c r="F45" s="86"/>
      <c r="G45" s="91">
        <f t="shared" si="2"/>
        <v>0</v>
      </c>
    </row>
    <row r="46" spans="1:7" x14ac:dyDescent="0.2">
      <c r="A46" s="81"/>
      <c r="B46" s="86"/>
      <c r="C46" s="90"/>
      <c r="D46" s="86"/>
      <c r="E46" s="90"/>
      <c r="F46" s="86"/>
      <c r="G46" s="91">
        <f t="shared" si="2"/>
        <v>0</v>
      </c>
    </row>
    <row r="47" spans="1:7" x14ac:dyDescent="0.2">
      <c r="A47" s="81"/>
      <c r="B47" s="86"/>
      <c r="C47" s="90"/>
      <c r="D47" s="86"/>
      <c r="E47" s="90"/>
      <c r="F47" s="86"/>
      <c r="G47" s="91">
        <f t="shared" si="2"/>
        <v>0</v>
      </c>
    </row>
    <row r="48" spans="1:7" x14ac:dyDescent="0.2">
      <c r="A48" s="81"/>
      <c r="B48" s="86"/>
      <c r="C48" s="90"/>
      <c r="D48" s="86"/>
      <c r="E48" s="90"/>
      <c r="F48" s="86"/>
      <c r="G48" s="91">
        <f t="shared" si="2"/>
        <v>0</v>
      </c>
    </row>
    <row r="49" spans="1:7" x14ac:dyDescent="0.2">
      <c r="A49" s="81"/>
      <c r="B49" s="86"/>
      <c r="C49" s="90"/>
      <c r="D49" s="86"/>
      <c r="E49" s="90"/>
      <c r="F49" s="86"/>
      <c r="G49" s="91">
        <f t="shared" si="2"/>
        <v>0</v>
      </c>
    </row>
    <row r="50" spans="1:7" x14ac:dyDescent="0.2">
      <c r="A50" s="82" t="s">
        <v>91</v>
      </c>
      <c r="B50" s="87"/>
      <c r="C50" s="79"/>
      <c r="D50" s="87"/>
      <c r="E50" s="79"/>
      <c r="F50" s="87"/>
      <c r="G50" s="88">
        <f>SUM(G38:G49)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C562-CD21-4BE8-9DF1-7C65539B6136}">
  <dimension ref="A1:B3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83203125" customWidth="1"/>
    <col min="2" max="2" width="14.33203125" customWidth="1"/>
  </cols>
  <sheetData>
    <row r="1" spans="1:2" x14ac:dyDescent="0.2">
      <c r="A1" s="80" t="s">
        <v>70</v>
      </c>
      <c r="B1" s="83"/>
    </row>
    <row r="2" spans="1:2" x14ac:dyDescent="0.2">
      <c r="A2" s="82" t="s">
        <v>92</v>
      </c>
      <c r="B2" s="84" t="s">
        <v>72</v>
      </c>
    </row>
    <row r="3" spans="1:2" x14ac:dyDescent="0.2">
      <c r="A3" s="81"/>
      <c r="B3" s="85"/>
    </row>
    <row r="4" spans="1:2" x14ac:dyDescent="0.2">
      <c r="A4" s="81"/>
      <c r="B4" s="86"/>
    </row>
    <row r="5" spans="1:2" x14ac:dyDescent="0.2">
      <c r="A5" s="81"/>
      <c r="B5" s="86"/>
    </row>
    <row r="6" spans="1:2" x14ac:dyDescent="0.2">
      <c r="A6" s="81"/>
      <c r="B6" s="86"/>
    </row>
    <row r="7" spans="1:2" x14ac:dyDescent="0.2">
      <c r="A7" s="81"/>
      <c r="B7" s="86"/>
    </row>
    <row r="8" spans="1:2" x14ac:dyDescent="0.2">
      <c r="A8" s="81"/>
      <c r="B8" s="86"/>
    </row>
    <row r="9" spans="1:2" x14ac:dyDescent="0.2">
      <c r="A9" s="82"/>
      <c r="B9" s="87"/>
    </row>
    <row r="10" spans="1:2" x14ac:dyDescent="0.2">
      <c r="A10" s="82" t="s">
        <v>73</v>
      </c>
      <c r="B10" s="88">
        <f>SUM(B3:B9)</f>
        <v>0</v>
      </c>
    </row>
    <row r="12" spans="1:2" x14ac:dyDescent="0.2">
      <c r="A12" s="80" t="s">
        <v>74</v>
      </c>
      <c r="B12" s="83"/>
    </row>
    <row r="13" spans="1:2" x14ac:dyDescent="0.2">
      <c r="A13" s="82" t="s">
        <v>92</v>
      </c>
      <c r="B13" s="84" t="s">
        <v>72</v>
      </c>
    </row>
    <row r="14" spans="1:2" x14ac:dyDescent="0.2">
      <c r="A14" s="81"/>
      <c r="B14" s="85"/>
    </row>
    <row r="15" spans="1:2" x14ac:dyDescent="0.2">
      <c r="A15" s="81"/>
      <c r="B15" s="86"/>
    </row>
    <row r="16" spans="1:2" x14ac:dyDescent="0.2">
      <c r="A16" s="81"/>
      <c r="B16" s="86"/>
    </row>
    <row r="17" spans="1:2" x14ac:dyDescent="0.2">
      <c r="A17" s="81"/>
      <c r="B17" s="86"/>
    </row>
    <row r="18" spans="1:2" x14ac:dyDescent="0.2">
      <c r="A18" s="81"/>
      <c r="B18" s="86"/>
    </row>
    <row r="19" spans="1:2" x14ac:dyDescent="0.2">
      <c r="A19" s="81"/>
      <c r="B19" s="86"/>
    </row>
    <row r="20" spans="1:2" x14ac:dyDescent="0.2">
      <c r="A20" s="82"/>
      <c r="B20" s="87"/>
    </row>
    <row r="21" spans="1:2" x14ac:dyDescent="0.2">
      <c r="A21" s="82" t="s">
        <v>73</v>
      </c>
      <c r="B21" s="88">
        <f>SUM(B14:B20)</f>
        <v>0</v>
      </c>
    </row>
    <row r="23" spans="1:2" x14ac:dyDescent="0.2">
      <c r="A23" s="80" t="s">
        <v>75</v>
      </c>
      <c r="B23" s="83"/>
    </row>
    <row r="24" spans="1:2" x14ac:dyDescent="0.2">
      <c r="A24" s="82" t="s">
        <v>92</v>
      </c>
      <c r="B24" s="84" t="s">
        <v>72</v>
      </c>
    </row>
    <row r="25" spans="1:2" x14ac:dyDescent="0.2">
      <c r="A25" s="81"/>
      <c r="B25" s="85"/>
    </row>
    <row r="26" spans="1:2" x14ac:dyDescent="0.2">
      <c r="A26" s="81"/>
      <c r="B26" s="86"/>
    </row>
    <row r="27" spans="1:2" x14ac:dyDescent="0.2">
      <c r="A27" s="81"/>
      <c r="B27" s="86"/>
    </row>
    <row r="28" spans="1:2" x14ac:dyDescent="0.2">
      <c r="A28" s="81"/>
      <c r="B28" s="86"/>
    </row>
    <row r="29" spans="1:2" x14ac:dyDescent="0.2">
      <c r="A29" s="81"/>
      <c r="B29" s="86"/>
    </row>
    <row r="30" spans="1:2" x14ac:dyDescent="0.2">
      <c r="A30" s="81"/>
      <c r="B30" s="86"/>
    </row>
    <row r="31" spans="1:2" x14ac:dyDescent="0.2">
      <c r="A31" s="82"/>
      <c r="B31" s="87"/>
    </row>
    <row r="32" spans="1:2" x14ac:dyDescent="0.2">
      <c r="A32" s="82" t="s">
        <v>73</v>
      </c>
      <c r="B32" s="88">
        <f>SUM(B25:B31)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8585-8C84-4FB9-8F65-15586DD1F54C}">
  <dimension ref="A1:B2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83203125" customWidth="1"/>
    <col min="2" max="2" width="14.33203125" customWidth="1"/>
  </cols>
  <sheetData>
    <row r="1" spans="1:2" x14ac:dyDescent="0.2">
      <c r="A1" s="80" t="s">
        <v>70</v>
      </c>
      <c r="B1" s="83"/>
    </row>
    <row r="2" spans="1:2" x14ac:dyDescent="0.2">
      <c r="A2" s="82" t="s">
        <v>93</v>
      </c>
      <c r="B2" s="84" t="s">
        <v>72</v>
      </c>
    </row>
    <row r="3" spans="1:2" x14ac:dyDescent="0.2">
      <c r="A3" s="81"/>
      <c r="B3" s="85"/>
    </row>
    <row r="4" spans="1:2" x14ac:dyDescent="0.2">
      <c r="A4" s="81"/>
      <c r="B4" s="86"/>
    </row>
    <row r="5" spans="1:2" x14ac:dyDescent="0.2">
      <c r="A5" s="81"/>
      <c r="B5" s="86"/>
    </row>
    <row r="6" spans="1:2" x14ac:dyDescent="0.2">
      <c r="A6" s="82"/>
      <c r="B6" s="87"/>
    </row>
    <row r="7" spans="1:2" x14ac:dyDescent="0.2">
      <c r="A7" s="82" t="s">
        <v>73</v>
      </c>
      <c r="B7" s="88">
        <f>SUM(B3:B6)</f>
        <v>0</v>
      </c>
    </row>
    <row r="9" spans="1:2" x14ac:dyDescent="0.2">
      <c r="A9" s="80" t="s">
        <v>74</v>
      </c>
      <c r="B9" s="83"/>
    </row>
    <row r="10" spans="1:2" x14ac:dyDescent="0.2">
      <c r="A10" s="82" t="s">
        <v>93</v>
      </c>
      <c r="B10" s="84" t="s">
        <v>72</v>
      </c>
    </row>
    <row r="11" spans="1:2" x14ac:dyDescent="0.2">
      <c r="A11" s="81"/>
      <c r="B11" s="85"/>
    </row>
    <row r="12" spans="1:2" x14ac:dyDescent="0.2">
      <c r="A12" s="81"/>
      <c r="B12" s="86"/>
    </row>
    <row r="13" spans="1:2" x14ac:dyDescent="0.2">
      <c r="A13" s="81"/>
      <c r="B13" s="86"/>
    </row>
    <row r="14" spans="1:2" x14ac:dyDescent="0.2">
      <c r="A14" s="82"/>
      <c r="B14" s="87"/>
    </row>
    <row r="15" spans="1:2" x14ac:dyDescent="0.2">
      <c r="A15" s="82" t="s">
        <v>73</v>
      </c>
      <c r="B15" s="88">
        <f>SUM(B11:B14)</f>
        <v>0</v>
      </c>
    </row>
    <row r="17" spans="1:2" x14ac:dyDescent="0.2">
      <c r="A17" s="80" t="s">
        <v>75</v>
      </c>
      <c r="B17" s="83"/>
    </row>
    <row r="18" spans="1:2" x14ac:dyDescent="0.2">
      <c r="A18" s="82" t="s">
        <v>93</v>
      </c>
      <c r="B18" s="84" t="s">
        <v>72</v>
      </c>
    </row>
    <row r="19" spans="1:2" x14ac:dyDescent="0.2">
      <c r="A19" s="81"/>
      <c r="B19" s="85"/>
    </row>
    <row r="20" spans="1:2" x14ac:dyDescent="0.2">
      <c r="A20" s="81"/>
      <c r="B20" s="86"/>
    </row>
    <row r="21" spans="1:2" x14ac:dyDescent="0.2">
      <c r="A21" s="81"/>
      <c r="B21" s="86"/>
    </row>
    <row r="22" spans="1:2" x14ac:dyDescent="0.2">
      <c r="A22" s="82"/>
      <c r="B22" s="87"/>
    </row>
    <row r="23" spans="1:2" x14ac:dyDescent="0.2">
      <c r="A23" s="82" t="s">
        <v>73</v>
      </c>
      <c r="B23" s="88">
        <f>SUM(B19:B22)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31A1-C6F4-4814-AE3F-E595CA2E5C66}">
  <dimension ref="A1:K30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33.1640625" customWidth="1"/>
    <col min="2" max="2" width="18.6640625" customWidth="1"/>
    <col min="3" max="3" width="22" customWidth="1"/>
    <col min="4" max="4" width="15.33203125" customWidth="1"/>
    <col min="5" max="5" width="23.1640625" customWidth="1"/>
    <col min="6" max="7" width="13.83203125" customWidth="1"/>
  </cols>
  <sheetData>
    <row r="1" spans="1:7" x14ac:dyDescent="0.2">
      <c r="A1" s="80" t="s">
        <v>70</v>
      </c>
      <c r="B1" s="89"/>
      <c r="C1" s="89"/>
      <c r="D1" s="89"/>
      <c r="E1" s="89"/>
      <c r="F1" s="83"/>
      <c r="G1" s="83"/>
    </row>
    <row r="2" spans="1:7" x14ac:dyDescent="0.2">
      <c r="A2" s="82" t="s">
        <v>94</v>
      </c>
      <c r="B2" s="93" t="s">
        <v>95</v>
      </c>
      <c r="C2" s="111" t="s">
        <v>96</v>
      </c>
      <c r="D2" s="93" t="s">
        <v>97</v>
      </c>
      <c r="E2" s="111" t="s">
        <v>98</v>
      </c>
      <c r="F2" s="94" t="s">
        <v>99</v>
      </c>
      <c r="G2" s="94" t="s">
        <v>100</v>
      </c>
    </row>
    <row r="3" spans="1:7" x14ac:dyDescent="0.2">
      <c r="A3" s="81" t="s">
        <v>101</v>
      </c>
      <c r="B3" s="85"/>
      <c r="C3" s="90"/>
      <c r="D3" s="85"/>
      <c r="E3" s="90"/>
      <c r="F3" s="104">
        <f>SUM(B3+D3)</f>
        <v>0</v>
      </c>
      <c r="G3" s="104">
        <f>SUM(C3+E3)</f>
        <v>0</v>
      </c>
    </row>
    <row r="4" spans="1:7" x14ac:dyDescent="0.2">
      <c r="A4" s="81" t="s">
        <v>101</v>
      </c>
      <c r="B4" s="86"/>
      <c r="C4" s="90"/>
      <c r="D4" s="86"/>
      <c r="E4" s="90"/>
      <c r="F4" s="105">
        <f t="shared" ref="F4:F5" si="0">SUM(B4+D4)</f>
        <v>0</v>
      </c>
      <c r="G4" s="105">
        <f t="shared" ref="G4:G5" si="1">SUM(C4+E4)</f>
        <v>0</v>
      </c>
    </row>
    <row r="5" spans="1:7" x14ac:dyDescent="0.2">
      <c r="A5" s="81" t="s">
        <v>101</v>
      </c>
      <c r="B5" s="86"/>
      <c r="C5" s="90"/>
      <c r="D5" s="86"/>
      <c r="E5" s="90"/>
      <c r="F5" s="105">
        <f t="shared" si="0"/>
        <v>0</v>
      </c>
      <c r="G5" s="105">
        <f t="shared" si="1"/>
        <v>0</v>
      </c>
    </row>
    <row r="6" spans="1:7" x14ac:dyDescent="0.2">
      <c r="A6" s="81" t="s">
        <v>29</v>
      </c>
      <c r="B6" s="86">
        <f t="shared" ref="B6:G6" si="2">SUM(B3:B5)</f>
        <v>0</v>
      </c>
      <c r="C6" s="90">
        <f t="shared" si="2"/>
        <v>0</v>
      </c>
      <c r="D6" s="86">
        <f t="shared" si="2"/>
        <v>0</v>
      </c>
      <c r="E6" s="90">
        <f t="shared" si="2"/>
        <v>0</v>
      </c>
      <c r="F6" s="105">
        <f t="shared" si="2"/>
        <v>0</v>
      </c>
      <c r="G6" s="105">
        <f t="shared" si="2"/>
        <v>0</v>
      </c>
    </row>
    <row r="7" spans="1:7" x14ac:dyDescent="0.2">
      <c r="A7" s="101" t="s">
        <v>102</v>
      </c>
      <c r="B7" s="95"/>
      <c r="C7" s="96"/>
      <c r="D7" s="95"/>
      <c r="E7" s="96"/>
      <c r="F7" s="95"/>
      <c r="G7" s="95"/>
    </row>
    <row r="8" spans="1:7" x14ac:dyDescent="0.2">
      <c r="A8" s="102" t="s">
        <v>103</v>
      </c>
      <c r="B8" s="97"/>
      <c r="C8" s="98"/>
      <c r="D8" s="97"/>
      <c r="E8" s="98"/>
      <c r="F8" s="97"/>
      <c r="G8" s="97"/>
    </row>
    <row r="9" spans="1:7" x14ac:dyDescent="0.2">
      <c r="A9" s="103" t="s">
        <v>104</v>
      </c>
      <c r="B9" s="99"/>
      <c r="C9" s="100"/>
      <c r="D9" s="99"/>
      <c r="E9" s="100"/>
      <c r="F9" s="99"/>
      <c r="G9" s="99"/>
    </row>
    <row r="11" spans="1:7" x14ac:dyDescent="0.2">
      <c r="A11" s="80" t="s">
        <v>74</v>
      </c>
      <c r="B11" s="89"/>
      <c r="C11" s="92" t="s">
        <v>105</v>
      </c>
      <c r="D11" s="92"/>
      <c r="E11" s="92" t="s">
        <v>105</v>
      </c>
      <c r="F11" s="83"/>
      <c r="G11" s="83"/>
    </row>
    <row r="12" spans="1:7" x14ac:dyDescent="0.2">
      <c r="A12" s="82" t="s">
        <v>94</v>
      </c>
      <c r="B12" s="93" t="s">
        <v>95</v>
      </c>
      <c r="C12" s="93" t="s">
        <v>106</v>
      </c>
      <c r="D12" s="93" t="s">
        <v>97</v>
      </c>
      <c r="E12" s="93" t="s">
        <v>107</v>
      </c>
      <c r="F12" s="94" t="s">
        <v>99</v>
      </c>
      <c r="G12" s="94" t="s">
        <v>100</v>
      </c>
    </row>
    <row r="13" spans="1:7" x14ac:dyDescent="0.2">
      <c r="A13" s="81" t="s">
        <v>101</v>
      </c>
      <c r="B13" s="85"/>
      <c r="C13" s="90"/>
      <c r="D13" s="85"/>
      <c r="E13" s="90"/>
      <c r="F13" s="104">
        <f>SUM(B13+D13)</f>
        <v>0</v>
      </c>
      <c r="G13" s="104">
        <f>SUM(C13+E13)</f>
        <v>0</v>
      </c>
    </row>
    <row r="14" spans="1:7" x14ac:dyDescent="0.2">
      <c r="A14" s="81" t="s">
        <v>101</v>
      </c>
      <c r="B14" s="86"/>
      <c r="C14" s="90"/>
      <c r="D14" s="86"/>
      <c r="E14" s="90"/>
      <c r="F14" s="105">
        <f t="shared" ref="F14:F15" si="3">SUM(B14+D14)</f>
        <v>0</v>
      </c>
      <c r="G14" s="105">
        <f t="shared" ref="G14:G15" si="4">SUM(C14+E14)</f>
        <v>0</v>
      </c>
    </row>
    <row r="15" spans="1:7" x14ac:dyDescent="0.2">
      <c r="A15" s="81" t="s">
        <v>101</v>
      </c>
      <c r="B15" s="86"/>
      <c r="C15" s="90"/>
      <c r="D15" s="86"/>
      <c r="E15" s="90"/>
      <c r="F15" s="105">
        <f t="shared" si="3"/>
        <v>0</v>
      </c>
      <c r="G15" s="105">
        <f t="shared" si="4"/>
        <v>0</v>
      </c>
    </row>
    <row r="16" spans="1:7" x14ac:dyDescent="0.2">
      <c r="A16" s="81" t="s">
        <v>29</v>
      </c>
      <c r="B16" s="86">
        <f t="shared" ref="B16:G16" si="5">SUM(B13:B15)</f>
        <v>0</v>
      </c>
      <c r="C16" s="90">
        <f t="shared" si="5"/>
        <v>0</v>
      </c>
      <c r="D16" s="86">
        <f t="shared" si="5"/>
        <v>0</v>
      </c>
      <c r="E16" s="90">
        <f t="shared" si="5"/>
        <v>0</v>
      </c>
      <c r="F16" s="105">
        <f t="shared" si="5"/>
        <v>0</v>
      </c>
      <c r="G16" s="105">
        <f t="shared" si="5"/>
        <v>0</v>
      </c>
    </row>
    <row r="17" spans="1:11" x14ac:dyDescent="0.2">
      <c r="A17" s="101" t="s">
        <v>108</v>
      </c>
      <c r="B17" s="95"/>
      <c r="C17" s="96"/>
      <c r="D17" s="95"/>
      <c r="E17" s="96"/>
      <c r="F17" s="95"/>
      <c r="G17" s="95"/>
    </row>
    <row r="18" spans="1:11" x14ac:dyDescent="0.2">
      <c r="A18" s="102" t="s">
        <v>109</v>
      </c>
      <c r="B18" s="97"/>
      <c r="C18" s="98"/>
      <c r="D18" s="97"/>
      <c r="E18" s="98"/>
      <c r="F18" s="97"/>
      <c r="G18" s="97"/>
    </row>
    <row r="19" spans="1:11" x14ac:dyDescent="0.2">
      <c r="A19" s="103" t="s">
        <v>110</v>
      </c>
      <c r="B19" s="99"/>
      <c r="C19" s="100"/>
      <c r="D19" s="99"/>
      <c r="E19" s="100"/>
      <c r="F19" s="99"/>
      <c r="G19" s="99"/>
    </row>
    <row r="21" spans="1:11" x14ac:dyDescent="0.2">
      <c r="A21" s="80" t="s">
        <v>75</v>
      </c>
      <c r="B21" s="89"/>
      <c r="C21" s="92" t="s">
        <v>105</v>
      </c>
      <c r="D21" s="92"/>
      <c r="E21" s="92" t="s">
        <v>105</v>
      </c>
      <c r="F21" s="83"/>
      <c r="G21" s="83"/>
    </row>
    <row r="22" spans="1:11" x14ac:dyDescent="0.2">
      <c r="A22" s="82" t="s">
        <v>94</v>
      </c>
      <c r="B22" s="93" t="s">
        <v>95</v>
      </c>
      <c r="C22" s="93" t="s">
        <v>111</v>
      </c>
      <c r="D22" s="93" t="s">
        <v>97</v>
      </c>
      <c r="E22" s="93" t="s">
        <v>112</v>
      </c>
      <c r="F22" s="94" t="s">
        <v>99</v>
      </c>
      <c r="G22" s="94" t="s">
        <v>100</v>
      </c>
    </row>
    <row r="23" spans="1:11" x14ac:dyDescent="0.2">
      <c r="A23" s="81" t="s">
        <v>101</v>
      </c>
      <c r="B23" s="85"/>
      <c r="C23" s="90"/>
      <c r="D23" s="85"/>
      <c r="E23" s="90"/>
      <c r="F23" s="104">
        <f>SUM(B23+D23)</f>
        <v>0</v>
      </c>
      <c r="G23" s="104">
        <f>SUM(C23+E23)</f>
        <v>0</v>
      </c>
    </row>
    <row r="24" spans="1:11" x14ac:dyDescent="0.2">
      <c r="A24" s="81" t="s">
        <v>101</v>
      </c>
      <c r="B24" s="86"/>
      <c r="C24" s="90"/>
      <c r="D24" s="86"/>
      <c r="E24" s="90"/>
      <c r="F24" s="105">
        <f t="shared" ref="F24:F25" si="6">SUM(B24+D24)</f>
        <v>0</v>
      </c>
      <c r="G24" s="105">
        <f t="shared" ref="G24:G25" si="7">SUM(C24+E24)</f>
        <v>0</v>
      </c>
    </row>
    <row r="25" spans="1:11" x14ac:dyDescent="0.2">
      <c r="A25" s="81" t="s">
        <v>101</v>
      </c>
      <c r="B25" s="86"/>
      <c r="C25" s="90"/>
      <c r="D25" s="86"/>
      <c r="E25" s="90"/>
      <c r="F25" s="105">
        <f t="shared" si="6"/>
        <v>0</v>
      </c>
      <c r="G25" s="105">
        <f t="shared" si="7"/>
        <v>0</v>
      </c>
    </row>
    <row r="26" spans="1:11" x14ac:dyDescent="0.2">
      <c r="A26" s="81" t="s">
        <v>29</v>
      </c>
      <c r="B26" s="86">
        <f t="shared" ref="B26:G26" si="8">SUM(B23:B25)</f>
        <v>0</v>
      </c>
      <c r="C26" s="90">
        <f t="shared" si="8"/>
        <v>0</v>
      </c>
      <c r="D26" s="86">
        <f t="shared" si="8"/>
        <v>0</v>
      </c>
      <c r="E26" s="90">
        <f t="shared" si="8"/>
        <v>0</v>
      </c>
      <c r="F26" s="105">
        <f t="shared" si="8"/>
        <v>0</v>
      </c>
      <c r="G26" s="105">
        <f t="shared" si="8"/>
        <v>0</v>
      </c>
    </row>
    <row r="27" spans="1:11" x14ac:dyDescent="0.2">
      <c r="A27" s="101" t="s">
        <v>113</v>
      </c>
      <c r="B27" s="95"/>
      <c r="C27" s="96"/>
      <c r="D27" s="95"/>
      <c r="E27" s="96"/>
      <c r="F27" s="95"/>
      <c r="G27" s="95"/>
    </row>
    <row r="28" spans="1:11" x14ac:dyDescent="0.2">
      <c r="A28" s="102" t="s">
        <v>114</v>
      </c>
      <c r="B28" s="97"/>
      <c r="C28" s="98"/>
      <c r="D28" s="97"/>
      <c r="E28" s="98"/>
      <c r="F28" s="97"/>
      <c r="G28" s="97"/>
    </row>
    <row r="29" spans="1:11" x14ac:dyDescent="0.2">
      <c r="A29" s="103" t="s">
        <v>115</v>
      </c>
      <c r="B29" s="99"/>
      <c r="C29" s="100"/>
      <c r="D29" s="99"/>
      <c r="E29" s="100"/>
      <c r="F29" s="99"/>
      <c r="G29" s="99"/>
    </row>
    <row r="30" spans="1:11" x14ac:dyDescent="0.2">
      <c r="K30" s="1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0CB5B8B4ECC14D87D06B4C5A54C311" ma:contentTypeVersion="20" ma:contentTypeDescription="Create a new document." ma:contentTypeScope="" ma:versionID="5c6df19fd68d2142f93a085fe0b184c9">
  <xsd:schema xmlns:xsd="http://www.w3.org/2001/XMLSchema" xmlns:xs="http://www.w3.org/2001/XMLSchema" xmlns:p="http://schemas.microsoft.com/office/2006/metadata/properties" xmlns:ns2="55208b81-444a-47e7-aca8-d54bbafb0f8f" xmlns:ns3="54f384c3-29d1-4cfd-a3be-0d214d9d3fa9" targetNamespace="http://schemas.microsoft.com/office/2006/metadata/properties" ma:root="true" ma:fieldsID="3af1f70df398d1515d96e734f5237408" ns2:_="" ns3:_="">
    <xsd:import namespace="55208b81-444a-47e7-aca8-d54bbafb0f8f"/>
    <xsd:import namespace="54f384c3-29d1-4cfd-a3be-0d214d9d3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08b81-444a-47e7-aca8-d54bbafb0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384c3-29d1-4cfd-a3be-0d214d9d3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8fee808-0411-4a18-a471-c4c6e4d295d8}" ma:internalName="TaxCatchAll" ma:showField="CatchAllData" ma:web="54f384c3-29d1-4cfd-a3be-0d214d9d3f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3238A1-EBB6-4DBD-AFE3-E8E27345C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208b81-444a-47e7-aca8-d54bbafb0f8f"/>
    <ds:schemaRef ds:uri="54f384c3-29d1-4cfd-a3be-0d214d9d3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CADE89-CBDB-4DB5-A78F-AAC4BE725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3 Year Budget</vt:lpstr>
      <vt:lpstr>Equipment</vt:lpstr>
      <vt:lpstr>Domestic Travel</vt:lpstr>
      <vt:lpstr>Foreign Travel</vt:lpstr>
      <vt:lpstr>Supplies</vt:lpstr>
      <vt:lpstr>Other</vt:lpstr>
      <vt:lpstr>Tuition</vt:lpstr>
      <vt:lpstr>'3 Year Budget'!Print_Area</vt:lpstr>
    </vt:vector>
  </TitlesOfParts>
  <Manager/>
  <Company>The University of North Carolina at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Kaza, Nikhil</cp:lastModifiedBy>
  <cp:revision/>
  <dcterms:created xsi:type="dcterms:W3CDTF">2012-06-07T13:14:09Z</dcterms:created>
  <dcterms:modified xsi:type="dcterms:W3CDTF">2024-07-29T14:05:08Z</dcterms:modified>
  <cp:category/>
  <cp:contentStatus/>
</cp:coreProperties>
</file>