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oftware\FLUTTER_SDK\PROJECT\WinApp\YEAR 2024\BA HUNG\V3_2024\ProjectStorage\bin\Debug\template_export\"/>
    </mc:Choice>
  </mc:AlternateContent>
  <bookViews>
    <workbookView xWindow="-120" yWindow="-120" windowWidth="29040" windowHeight="15720" activeTab="4"/>
  </bookViews>
  <sheets>
    <sheet name="Import" sheetId="1" r:id="rId1"/>
    <sheet name="1B. Giao khoán KP" sheetId="2" r:id="rId2"/>
    <sheet name="2A.Biên bản NTSP" sheetId="3" r:id="rId3"/>
    <sheet name="2B.Xác nhận KLTT" sheetId="4" r:id="rId4"/>
    <sheet name="2C.Thanh Lý PGK" sheetId="5" r:id="rId5"/>
    <sheet name="2D.Bình xét" sheetId="6" r:id="rId6"/>
    <sheet name="2E.Chấm công" sheetId="7" r:id="rId7"/>
    <sheet name="2G.Bảng lương" sheetId="8" r:id="rId8"/>
  </sheets>
  <definedNames>
    <definedName name="bienban" localSheetId="2">'2A.Biên bản NTSP'!$A$26:$F$26</definedName>
    <definedName name="giaokhoankp" localSheetId="1">'1B. Giao khoán KP'!$A$23:$J$23</definedName>
    <definedName name="_xlnm.Print_Titles" localSheetId="4">'2C.Thanh Lý PGK'!$24:$25</definedName>
    <definedName name="thanhly" localSheetId="4">'2C.Thanh Lý PGK'!$A$27:$L$27</definedName>
    <definedName name="xacnhan" localSheetId="3">'2B.Xác nhận KLTT'!$A$15:$P$15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1" i="7" l="1"/>
  <c r="CQ40" i="7"/>
  <c r="CP40" i="7"/>
  <c r="CO40" i="7"/>
  <c r="CN40" i="7"/>
  <c r="CM40" i="7"/>
  <c r="CL40" i="7"/>
  <c r="AL39" i="7" s="1"/>
  <c r="CK40" i="7"/>
  <c r="CJ40" i="7"/>
  <c r="CI40" i="7"/>
  <c r="AI39" i="7" s="1"/>
  <c r="CH40" i="7"/>
  <c r="CG40" i="7"/>
  <c r="CF40" i="7"/>
  <c r="CE40" i="7"/>
  <c r="CD40" i="7"/>
  <c r="CC40" i="7"/>
  <c r="CB40" i="7"/>
  <c r="CQ39" i="7"/>
  <c r="AO39" i="7" s="1"/>
  <c r="CP39" i="7"/>
  <c r="CO39" i="7"/>
  <c r="CN39" i="7"/>
  <c r="CM39" i="7"/>
  <c r="CL39" i="7"/>
  <c r="CK39" i="7"/>
  <c r="CJ39" i="7"/>
  <c r="CI39" i="7"/>
  <c r="AP39" i="7" s="1"/>
  <c r="CH39" i="7"/>
  <c r="CG39" i="7"/>
  <c r="CF39" i="7"/>
  <c r="CE39" i="7"/>
  <c r="AN39" i="7" s="1"/>
  <c r="CD39" i="7"/>
  <c r="AQ39" i="7" s="1"/>
  <c r="CC39" i="7"/>
  <c r="CB39" i="7"/>
  <c r="AR39" i="7"/>
  <c r="AM39" i="7"/>
  <c r="AJ38" i="7"/>
  <c r="AK36" i="7" s="1"/>
  <c r="CQ37" i="7"/>
  <c r="CP37" i="7"/>
  <c r="CO37" i="7"/>
  <c r="CN37" i="7"/>
  <c r="CM37" i="7"/>
  <c r="CL37" i="7"/>
  <c r="CK37" i="7"/>
  <c r="CJ37" i="7"/>
  <c r="CI37" i="7"/>
  <c r="CH37" i="7"/>
  <c r="CG37" i="7"/>
  <c r="CF37" i="7"/>
  <c r="CE37" i="7"/>
  <c r="CD37" i="7"/>
  <c r="CC37" i="7"/>
  <c r="AR36" i="7" s="1"/>
  <c r="CB37" i="7"/>
  <c r="CQ36" i="7"/>
  <c r="CP36" i="7"/>
  <c r="CO36" i="7"/>
  <c r="CN36" i="7"/>
  <c r="CM36" i="7"/>
  <c r="CL36" i="7"/>
  <c r="CK36" i="7"/>
  <c r="AM36" i="7" s="1"/>
  <c r="CJ36" i="7"/>
  <c r="CI36" i="7"/>
  <c r="CH36" i="7"/>
  <c r="CG36" i="7"/>
  <c r="CF36" i="7"/>
  <c r="CE36" i="7"/>
  <c r="AN36" i="7" s="1"/>
  <c r="CD36" i="7"/>
  <c r="AQ36" i="7" s="1"/>
  <c r="CC36" i="7"/>
  <c r="CB36" i="7"/>
  <c r="AI36" i="7" s="1"/>
  <c r="AP36" i="7"/>
  <c r="AO36" i="7"/>
  <c r="AL36" i="7"/>
  <c r="AJ35" i="7"/>
  <c r="AK33" i="7" s="1"/>
  <c r="CQ34" i="7"/>
  <c r="CP34" i="7"/>
  <c r="CO34" i="7"/>
  <c r="CN34" i="7"/>
  <c r="CM34" i="7"/>
  <c r="CL34" i="7"/>
  <c r="AL33" i="7" s="1"/>
  <c r="CK34" i="7"/>
  <c r="CJ34" i="7"/>
  <c r="CI34" i="7"/>
  <c r="AI33" i="7" s="1"/>
  <c r="CH34" i="7"/>
  <c r="CG34" i="7"/>
  <c r="CF34" i="7"/>
  <c r="CE34" i="7"/>
  <c r="CD34" i="7"/>
  <c r="CC34" i="7"/>
  <c r="CB34" i="7"/>
  <c r="CQ33" i="7"/>
  <c r="AO33" i="7" s="1"/>
  <c r="CP33" i="7"/>
  <c r="CO33" i="7"/>
  <c r="CN33" i="7"/>
  <c r="CM33" i="7"/>
  <c r="CL33" i="7"/>
  <c r="CK33" i="7"/>
  <c r="CJ33" i="7"/>
  <c r="CI33" i="7"/>
  <c r="AP33" i="7" s="1"/>
  <c r="CH33" i="7"/>
  <c r="CG33" i="7"/>
  <c r="CF33" i="7"/>
  <c r="CE33" i="7"/>
  <c r="AN33" i="7" s="1"/>
  <c r="CD33" i="7"/>
  <c r="AQ33" i="7" s="1"/>
  <c r="CC33" i="7"/>
  <c r="CB33" i="7"/>
  <c r="AR33" i="7"/>
  <c r="AM33" i="7"/>
  <c r="AJ32" i="7"/>
  <c r="AK30" i="7" s="1"/>
  <c r="CQ31" i="7"/>
  <c r="CP31" i="7"/>
  <c r="CO31" i="7"/>
  <c r="CN31" i="7"/>
  <c r="CM31" i="7"/>
  <c r="CL31" i="7"/>
  <c r="CK31" i="7"/>
  <c r="CJ31" i="7"/>
  <c r="CI31" i="7"/>
  <c r="CH31" i="7"/>
  <c r="CG31" i="7"/>
  <c r="CF31" i="7"/>
  <c r="CE31" i="7"/>
  <c r="CD31" i="7"/>
  <c r="CC31" i="7"/>
  <c r="AR30" i="7" s="1"/>
  <c r="CB31" i="7"/>
  <c r="CQ30" i="7"/>
  <c r="CP30" i="7"/>
  <c r="CO30" i="7"/>
  <c r="CN30" i="7"/>
  <c r="CM30" i="7"/>
  <c r="CL30" i="7"/>
  <c r="CK30" i="7"/>
  <c r="AM30" i="7" s="1"/>
  <c r="CJ30" i="7"/>
  <c r="CI30" i="7"/>
  <c r="CH30" i="7"/>
  <c r="CG30" i="7"/>
  <c r="CF30" i="7"/>
  <c r="CE30" i="7"/>
  <c r="AN30" i="7" s="1"/>
  <c r="CD30" i="7"/>
  <c r="AQ30" i="7" s="1"/>
  <c r="CC30" i="7"/>
  <c r="CB30" i="7"/>
  <c r="AI30" i="7" s="1"/>
  <c r="AP30" i="7"/>
  <c r="AO30" i="7"/>
  <c r="AL30" i="7"/>
  <c r="AJ29" i="7"/>
  <c r="AK27" i="7" s="1"/>
  <c r="CQ28" i="7"/>
  <c r="CP28" i="7"/>
  <c r="CO28" i="7"/>
  <c r="CN28" i="7"/>
  <c r="CM28" i="7"/>
  <c r="CL28" i="7"/>
  <c r="AL27" i="7" s="1"/>
  <c r="CK28" i="7"/>
  <c r="CJ28" i="7"/>
  <c r="CI28" i="7"/>
  <c r="AI27" i="7" s="1"/>
  <c r="CH28" i="7"/>
  <c r="CG28" i="7"/>
  <c r="CF28" i="7"/>
  <c r="CE28" i="7"/>
  <c r="CD28" i="7"/>
  <c r="CC28" i="7"/>
  <c r="CB28" i="7"/>
  <c r="CQ27" i="7"/>
  <c r="AO27" i="7" s="1"/>
  <c r="CP27" i="7"/>
  <c r="CO27" i="7"/>
  <c r="CN27" i="7"/>
  <c r="CM27" i="7"/>
  <c r="CL27" i="7"/>
  <c r="CK27" i="7"/>
  <c r="CJ27" i="7"/>
  <c r="CI27" i="7"/>
  <c r="AP27" i="7" s="1"/>
  <c r="CH27" i="7"/>
  <c r="CG27" i="7"/>
  <c r="CF27" i="7"/>
  <c r="CE27" i="7"/>
  <c r="AN27" i="7" s="1"/>
  <c r="CD27" i="7"/>
  <c r="AQ27" i="7" s="1"/>
  <c r="CC27" i="7"/>
  <c r="CB27" i="7"/>
  <c r="AR27" i="7"/>
  <c r="AM27" i="7"/>
  <c r="AJ26" i="7"/>
  <c r="AK24" i="7" s="1"/>
  <c r="CQ25" i="7"/>
  <c r="CP25" i="7"/>
  <c r="CO25" i="7"/>
  <c r="CN25" i="7"/>
  <c r="CM25" i="7"/>
  <c r="CL25" i="7"/>
  <c r="CK25" i="7"/>
  <c r="CJ25" i="7"/>
  <c r="CI25" i="7"/>
  <c r="CH25" i="7"/>
  <c r="CG25" i="7"/>
  <c r="CF25" i="7"/>
  <c r="AN24" i="7" s="1"/>
  <c r="CE25" i="7"/>
  <c r="CD25" i="7"/>
  <c r="CC25" i="7"/>
  <c r="AR24" i="7" s="1"/>
  <c r="CB25" i="7"/>
  <c r="CQ24" i="7"/>
  <c r="CP24" i="7"/>
  <c r="CO24" i="7"/>
  <c r="CN24" i="7"/>
  <c r="CM24" i="7"/>
  <c r="CL24" i="7"/>
  <c r="CK24" i="7"/>
  <c r="AM24" i="7" s="1"/>
  <c r="CJ24" i="7"/>
  <c r="CI24" i="7"/>
  <c r="CH24" i="7"/>
  <c r="CG24" i="7"/>
  <c r="CF24" i="7"/>
  <c r="CE24" i="7"/>
  <c r="CD24" i="7"/>
  <c r="AQ24" i="7" s="1"/>
  <c r="CC24" i="7"/>
  <c r="CB24" i="7"/>
  <c r="AI24" i="7" s="1"/>
  <c r="AP24" i="7"/>
  <c r="AO24" i="7"/>
  <c r="AL24" i="7"/>
  <c r="AJ23" i="7"/>
  <c r="AK21" i="7" s="1"/>
  <c r="CQ22" i="7"/>
  <c r="CP22" i="7"/>
  <c r="CO22" i="7"/>
  <c r="CN22" i="7"/>
  <c r="CM22" i="7"/>
  <c r="CL22" i="7"/>
  <c r="AL21" i="7" s="1"/>
  <c r="CK22" i="7"/>
  <c r="CJ22" i="7"/>
  <c r="CI22" i="7"/>
  <c r="CH22" i="7"/>
  <c r="CG22" i="7"/>
  <c r="CF22" i="7"/>
  <c r="CE22" i="7"/>
  <c r="CD22" i="7"/>
  <c r="CC22" i="7"/>
  <c r="AI21" i="7" s="1"/>
  <c r="CB22" i="7"/>
  <c r="CQ21" i="7"/>
  <c r="CP21" i="7"/>
  <c r="CO21" i="7"/>
  <c r="CN21" i="7"/>
  <c r="CM21" i="7"/>
  <c r="CL21" i="7"/>
  <c r="CK21" i="7"/>
  <c r="CJ21" i="7"/>
  <c r="CI21" i="7"/>
  <c r="AP21" i="7" s="1"/>
  <c r="CH21" i="7"/>
  <c r="AO21" i="7" s="1"/>
  <c r="CG21" i="7"/>
  <c r="CF21" i="7"/>
  <c r="CE21" i="7"/>
  <c r="AN21" i="7" s="1"/>
  <c r="CD21" i="7"/>
  <c r="AQ21" i="7" s="1"/>
  <c r="CC21" i="7"/>
  <c r="CB21" i="7"/>
  <c r="AR21" i="7"/>
  <c r="AM21" i="7"/>
  <c r="AJ20" i="7"/>
  <c r="AK18" i="7" s="1"/>
  <c r="CQ19" i="7"/>
  <c r="CP19" i="7"/>
  <c r="CO19" i="7"/>
  <c r="CN19" i="7"/>
  <c r="CM19" i="7"/>
  <c r="CL19" i="7"/>
  <c r="CK19" i="7"/>
  <c r="CJ19" i="7"/>
  <c r="CI19" i="7"/>
  <c r="AP18" i="7" s="1"/>
  <c r="CH19" i="7"/>
  <c r="CG19" i="7"/>
  <c r="CF19" i="7"/>
  <c r="AN18" i="7" s="1"/>
  <c r="CE19" i="7"/>
  <c r="CD19" i="7"/>
  <c r="CC19" i="7"/>
  <c r="AR18" i="7" s="1"/>
  <c r="CB19" i="7"/>
  <c r="CQ18" i="7"/>
  <c r="CP18" i="7"/>
  <c r="CO18" i="7"/>
  <c r="CN18" i="7"/>
  <c r="CM18" i="7"/>
  <c r="CL18" i="7"/>
  <c r="CK18" i="7"/>
  <c r="AM18" i="7" s="1"/>
  <c r="CJ18" i="7"/>
  <c r="CI18" i="7"/>
  <c r="CH18" i="7"/>
  <c r="CG18" i="7"/>
  <c r="CF18" i="7"/>
  <c r="CE18" i="7"/>
  <c r="CD18" i="7"/>
  <c r="AQ18" i="7" s="1"/>
  <c r="CC18" i="7"/>
  <c r="CB18" i="7"/>
  <c r="AI18" i="7" s="1"/>
  <c r="AO18" i="7"/>
  <c r="AL18" i="7"/>
  <c r="AJ17" i="7"/>
  <c r="AK15" i="7" s="1"/>
  <c r="CQ16" i="7"/>
  <c r="CP16" i="7"/>
  <c r="CO16" i="7"/>
  <c r="CN16" i="7"/>
  <c r="CM16" i="7"/>
  <c r="CL16" i="7"/>
  <c r="AL15" i="7" s="1"/>
  <c r="CK16" i="7"/>
  <c r="CJ16" i="7"/>
  <c r="CI16" i="7"/>
  <c r="AI15" i="7" s="1"/>
  <c r="CH16" i="7"/>
  <c r="CG16" i="7"/>
  <c r="CF16" i="7"/>
  <c r="CE16" i="7"/>
  <c r="CD16" i="7"/>
  <c r="CC16" i="7"/>
  <c r="CB16" i="7"/>
  <c r="CQ15" i="7"/>
  <c r="CP15" i="7"/>
  <c r="CO15" i="7"/>
  <c r="CN15" i="7"/>
  <c r="CM15" i="7"/>
  <c r="CL15" i="7"/>
  <c r="CK15" i="7"/>
  <c r="CJ15" i="7"/>
  <c r="CI15" i="7"/>
  <c r="AP15" i="7" s="1"/>
  <c r="CH15" i="7"/>
  <c r="AO15" i="7" s="1"/>
  <c r="CG15" i="7"/>
  <c r="CF15" i="7"/>
  <c r="CE15" i="7"/>
  <c r="AN15" i="7" s="1"/>
  <c r="CD15" i="7"/>
  <c r="AQ15" i="7" s="1"/>
  <c r="CC15" i="7"/>
  <c r="CB15" i="7"/>
  <c r="AR15" i="7"/>
  <c r="AM15" i="7"/>
  <c r="AJ14" i="7"/>
  <c r="AI14" i="7"/>
  <c r="CQ13" i="7"/>
  <c r="CP13" i="7"/>
  <c r="CO13" i="7"/>
  <c r="CN13" i="7"/>
  <c r="CM13" i="7"/>
  <c r="CL13" i="7"/>
  <c r="CK13" i="7"/>
  <c r="CJ13" i="7"/>
  <c r="CI13" i="7"/>
  <c r="CH13" i="7"/>
  <c r="CG13" i="7"/>
  <c r="CF13" i="7"/>
  <c r="CE13" i="7"/>
  <c r="CD13" i="7"/>
  <c r="AQ12" i="7" s="1"/>
  <c r="CC13" i="7"/>
  <c r="CB13" i="7"/>
  <c r="CQ12" i="7"/>
  <c r="CP12" i="7"/>
  <c r="CO12" i="7"/>
  <c r="CN12" i="7"/>
  <c r="CM12" i="7"/>
  <c r="CL12" i="7"/>
  <c r="AL12" i="7" s="1"/>
  <c r="CK12" i="7"/>
  <c r="AM12" i="7" s="1"/>
  <c r="CJ12" i="7"/>
  <c r="CI12" i="7"/>
  <c r="CH12" i="7"/>
  <c r="AO12" i="7" s="1"/>
  <c r="CG12" i="7"/>
  <c r="CF12" i="7"/>
  <c r="CE12" i="7"/>
  <c r="AN12" i="7" s="1"/>
  <c r="CD12" i="7"/>
  <c r="CC12" i="7"/>
  <c r="CB12" i="7"/>
  <c r="AR12" i="7" s="1"/>
  <c r="AP12" i="7"/>
  <c r="E11" i="7"/>
  <c r="E10" i="7" s="1"/>
  <c r="D11" i="7"/>
  <c r="D10" i="7" s="1"/>
  <c r="J29" i="5"/>
  <c r="I25" i="2"/>
  <c r="I50" i="1"/>
  <c r="F50" i="1"/>
  <c r="I49" i="1"/>
  <c r="F49" i="1"/>
  <c r="I48" i="1"/>
  <c r="I47" i="1"/>
  <c r="F47" i="1"/>
  <c r="F46" i="1"/>
  <c r="I46" i="1" s="1"/>
  <c r="I45" i="1"/>
  <c r="F44" i="1"/>
  <c r="I44" i="1" s="1"/>
  <c r="I43" i="1"/>
  <c r="F43" i="1"/>
  <c r="I42" i="1"/>
  <c r="F41" i="1"/>
  <c r="I41" i="1" s="1"/>
  <c r="I40" i="1"/>
  <c r="F40" i="1"/>
  <c r="I39" i="1"/>
  <c r="I38" i="1"/>
  <c r="F38" i="1"/>
  <c r="F37" i="1"/>
  <c r="I37" i="1" s="1"/>
  <c r="I36" i="1"/>
  <c r="F35" i="1"/>
  <c r="I35" i="1" s="1"/>
  <c r="F34" i="1"/>
  <c r="I34" i="1" s="1"/>
  <c r="I33" i="1"/>
  <c r="F32" i="1"/>
  <c r="I32" i="1" s="1"/>
  <c r="I31" i="1"/>
  <c r="F31" i="1"/>
  <c r="I30" i="1"/>
  <c r="I29" i="1"/>
  <c r="I28" i="1"/>
  <c r="F27" i="1"/>
  <c r="I27" i="1" s="1"/>
  <c r="F26" i="1"/>
  <c r="I26" i="1" s="1"/>
  <c r="I23" i="1" s="1"/>
  <c r="I55" i="1" s="1"/>
  <c r="I56" i="1" s="1"/>
  <c r="I25" i="1"/>
  <c r="I24" i="1"/>
  <c r="AK39" i="7" l="1"/>
  <c r="AI12" i="7"/>
  <c r="AK12" i="7" s="1"/>
  <c r="F11" i="7"/>
  <c r="G11" i="7" l="1"/>
  <c r="F10" i="7"/>
  <c r="H11" i="7" l="1"/>
  <c r="G10" i="7"/>
  <c r="I11" i="7" l="1"/>
  <c r="H10" i="7"/>
  <c r="J11" i="7" l="1"/>
  <c r="I10" i="7"/>
  <c r="J10" i="7" l="1"/>
  <c r="K11" i="7"/>
  <c r="K10" i="7" l="1"/>
  <c r="L11" i="7"/>
  <c r="M11" i="7" l="1"/>
  <c r="L10" i="7"/>
  <c r="N11" i="7" l="1"/>
  <c r="M10" i="7"/>
  <c r="N10" i="7" l="1"/>
  <c r="O11" i="7"/>
  <c r="O10" i="7" l="1"/>
  <c r="P11" i="7"/>
  <c r="Q11" i="7" l="1"/>
  <c r="P10" i="7"/>
  <c r="Q10" i="7" l="1"/>
  <c r="R11" i="7"/>
  <c r="S11" i="7" l="1"/>
  <c r="R10" i="7"/>
  <c r="S10" i="7" l="1"/>
  <c r="T11" i="7"/>
  <c r="T10" i="7" l="1"/>
  <c r="U11" i="7"/>
  <c r="V11" i="7" l="1"/>
  <c r="U10" i="7"/>
  <c r="V10" i="7" l="1"/>
  <c r="W11" i="7"/>
  <c r="W10" i="7" l="1"/>
  <c r="X11" i="7"/>
  <c r="X10" i="7" l="1"/>
  <c r="Y11" i="7"/>
  <c r="Z11" i="7" l="1"/>
  <c r="Y10" i="7"/>
  <c r="Z10" i="7" l="1"/>
  <c r="AA11" i="7"/>
  <c r="AA10" i="7" l="1"/>
  <c r="AB11" i="7"/>
  <c r="AB10" i="7" l="1"/>
  <c r="AC11" i="7"/>
  <c r="AC10" i="7" l="1"/>
  <c r="AD11" i="7"/>
  <c r="AE11" i="7" l="1"/>
  <c r="AD10" i="7"/>
  <c r="AF11" i="7" l="1"/>
  <c r="AE10" i="7"/>
  <c r="AF10" i="7" l="1"/>
  <c r="AG11" i="7"/>
  <c r="AG10" i="7" l="1"/>
  <c r="AH11" i="7"/>
  <c r="AH10" i="7" s="1"/>
</calcChain>
</file>

<file path=xl/sharedStrings.xml><?xml version="1.0" encoding="utf-8"?>
<sst xmlns="http://schemas.openxmlformats.org/spreadsheetml/2006/main" count="708" uniqueCount="393">
  <si>
    <t>Mẫu số: 1B</t>
  </si>
  <si>
    <t>CÔNG TY TNHH MTV TĐBĐ</t>
  </si>
  <si>
    <t>CỘNG HOÀ XÃ HỘI CHỦ NGHĨA VIỆT NAM</t>
  </si>
  <si>
    <t>XN PHÁT TRIỂN CÔNG NGHỆ</t>
  </si>
  <si>
    <t>Độc lập - Tự do - Hạnh phúc</t>
  </si>
  <si>
    <t>TRẮC ĐỊA BẢN ĐỒ</t>
  </si>
  <si>
    <t>Ngày 01 tháng 5 năm 2024</t>
  </si>
  <si>
    <t>PHIẾU GIAO KHOÁN CÔNG VIỆC</t>
  </si>
  <si>
    <t>Số:           /2024/2PX/PGK-XN</t>
  </si>
  <si>
    <t>Hạng mục: Cập nhật, xây dựng CSDL NĐL quân sự và bản đồ địa hình tỷ lệ 1:25.000</t>
  </si>
  <si>
    <t>Công trình: Cập nhật, chỉnh lý hệ thống cơ sở dữ liệu nền địa lý quân sự và bản đồ địa hình sử dụng trong Quân đội - Kế hoạch năm 2024”</t>
  </si>
  <si>
    <t>GIÁM ĐỐC XÍ NGHIỆP PHÁT TRIỂN CÔNG NGHỆ TRẮC ĐỊA BẢN ĐỒ</t>
  </si>
  <si>
    <t>-</t>
  </si>
  <si>
    <t>Căn cứ chức năng quyền hạn và nhiệm vụ của Giám đốc Xí nghiệp Phát triển Công nghệ Trắc địa Bản đồ;</t>
  </si>
  <si>
    <t>Căn cứ quyết định giao nhiệm vụ số: …, ngày 01/5/2024;</t>
  </si>
  <si>
    <t>Căn cứ vào định mức lao động công nghệ của Công ty TNHH MTV Trắc địa Bản đồ ban hành kèm theo QĐ số 1345/QĐ-CTy, ngày 29/9/2023.</t>
  </si>
  <si>
    <t>QUYẾT ĐỊNH</t>
  </si>
  <si>
    <t>I-</t>
  </si>
  <si>
    <t>Giao khoán công việc cho bộ phận sản xuất: 2 Phân xưởng</t>
  </si>
  <si>
    <t>II-</t>
  </si>
  <si>
    <t>Nội dung công việc, chi phí sản xuất:</t>
  </si>
  <si>
    <t>Đơn giá công lao động kỹ thuật ngoại nghiệp:</t>
  </si>
  <si>
    <t>đồng/công</t>
  </si>
  <si>
    <t>Đơn giá công lao động kỹ thuật nội nghiệp:</t>
  </si>
  <si>
    <t>Đơn giá công lao động phổ thông:</t>
  </si>
  <si>
    <t>TT</t>
  </si>
  <si>
    <t>Nội dung công việc</t>
  </si>
  <si>
    <t>ĐVT</t>
  </si>
  <si>
    <t>Mức KK</t>
  </si>
  <si>
    <t>Định biên</t>
  </si>
  <si>
    <t xml:space="preserve">Định mức </t>
  </si>
  <si>
    <t xml:space="preserve">Đơn giá (đồng) </t>
  </si>
  <si>
    <t>Khối lượng</t>
  </si>
  <si>
    <t>Thành tiền (đồng)</t>
  </si>
  <si>
    <t>Ghi chú</t>
  </si>
  <si>
    <t>(1)</t>
  </si>
  <si>
    <t>(2)</t>
  </si>
  <si>
    <t>(3)</t>
  </si>
  <si>
    <t>(4)</t>
  </si>
  <si>
    <t>(5)</t>
  </si>
  <si>
    <t>(6)</t>
  </si>
  <si>
    <t>(7)</t>
  </si>
  <si>
    <t>(8)</t>
  </si>
  <si>
    <t>(9=5*6*7*8)</t>
  </si>
  <si>
    <t>(10)</t>
  </si>
  <si>
    <t>I</t>
  </si>
  <si>
    <t>Hạng mục công việc (Nhân công)</t>
  </si>
  <si>
    <t>Đánh giá biến động CSDL NĐL tỷ lệ 1:25.000</t>
  </si>
  <si>
    <t>Mảnh</t>
  </si>
  <si>
    <t>Cập nhật, xây dựng CSDL NĐL quân sự và bản đồ địa hình tỷ lệ 1:25.000</t>
  </si>
  <si>
    <t>Công tác chuẩn bị</t>
  </si>
  <si>
    <t>Thành lập bình đồ ảnh vệ tinh tỷ lệ 1/25.000</t>
  </si>
  <si>
    <t>Chuyển đổi mô hình cấu trúc khung rà soát, cập nhật nội nghiệp ĐTĐL</t>
  </si>
  <si>
    <t>2.3.1</t>
  </si>
  <si>
    <t>Chuyển đổi mô hình cấu trúc khung (50%)</t>
  </si>
  <si>
    <t>2.3.2</t>
  </si>
  <si>
    <t>Chuyển đổi mô hình cấu trúc khung (50%); Rà soát, cập nhật nội nghiệp ĐTĐL</t>
  </si>
  <si>
    <t>2.3.2.1</t>
  </si>
  <si>
    <t>2.3.2.2</t>
  </si>
  <si>
    <t>Trình bày bản đồ điều vẽ</t>
  </si>
  <si>
    <t>2.4.1</t>
  </si>
  <si>
    <t>2.4.2</t>
  </si>
  <si>
    <t>Cập nhật thông tin điều tra, chuẩn hóa CSDL</t>
  </si>
  <si>
    <t>2.5.1</t>
  </si>
  <si>
    <t>Biên tập trình bày bản đồ</t>
  </si>
  <si>
    <t>2.6.1</t>
  </si>
  <si>
    <t>2.6.2</t>
  </si>
  <si>
    <t xml:space="preserve">Chế bản điện tử </t>
  </si>
  <si>
    <t>2.7.1</t>
  </si>
  <si>
    <t>2.7.2</t>
  </si>
  <si>
    <t>Tạo metadata (theo mảnh)</t>
  </si>
  <si>
    <t>2.8.1</t>
  </si>
  <si>
    <t>2.8.2</t>
  </si>
  <si>
    <t>Gộp, cắt cơ sở dữ liệu theo tỉnh hoặc theo khu vực</t>
  </si>
  <si>
    <t>2.9.1</t>
  </si>
  <si>
    <t>Gộp cơ sở dữ liệu theo khu vực</t>
  </si>
  <si>
    <t>Khu vực</t>
  </si>
  <si>
    <t>2.9.2</t>
  </si>
  <si>
    <t>Cắt cơ sở dữ liệu theo tỉnh</t>
  </si>
  <si>
    <t>Tỉnh</t>
  </si>
  <si>
    <t>II</t>
  </si>
  <si>
    <t>Vật tư, văn phòng phẩm</t>
  </si>
  <si>
    <t>III</t>
  </si>
  <si>
    <t>Chi phí khác</t>
  </si>
  <si>
    <t>Tổng cộng (I+II+III)</t>
  </si>
  <si>
    <t>Làm tròn số</t>
  </si>
  <si>
    <t>Tổng số tiền bằng chữ: ….</t>
  </si>
  <si>
    <t xml:space="preserve">III- </t>
  </si>
  <si>
    <t>Thời gian thực hiện:</t>
  </si>
  <si>
    <t>Từ ngày 01 tháng 5 năm 2024 đến ngày 31 tháng 10 năm 2024</t>
  </si>
  <si>
    <t>IV-</t>
  </si>
  <si>
    <t xml:space="preserve"> Điều kiện thanh toán:</t>
  </si>
  <si>
    <t>Sản phẩm được chấp nhận thanh toán sau khi có kết luận kiểm tra, thẩm định của Phòng KHTH về khối lượng, chất lượng, sản phẩm giao nộp và được Giám đốc duyệt. Bộ phận sản xuất chịu trách nhiệm sửa chữa, bổ sung hoàn thiện sản phẩm cho đến khi đơn vị thanh quyết toán với Chủ đầu tư.</t>
  </si>
  <si>
    <t>Tiền lương của các thành viên tham gia thi công, bảo đảm công bằng, hợp lý theo đúng quy chế, quy định của Công ty.</t>
  </si>
  <si>
    <t>Chi phí sản xuất được thanh toán theo thực tế (theo nội dung, khối lượng công việc thực hiện được kiểm tra,  xác nhận của phòng KHTH, Phòng Tài chính và được Giám đốc duyệt).</t>
  </si>
  <si>
    <t>XN …………….</t>
  </si>
  <si>
    <t>Ngày …. tháng ….. năm 202…</t>
  </si>
  <si>
    <t>Số: …./PGK-XN</t>
  </si>
  <si>
    <t>Hạng mục: ………………..</t>
  </si>
  <si>
    <t>Công trình (Công đoạn sản phẩm): ………………….</t>
  </si>
  <si>
    <t>GIÁM ĐỐC XÍ NGHIỆP, CHI NHÁNH …..</t>
  </si>
  <si>
    <t>Căn cứ chức năng quyền hạn và nhiệm vụ của Giám đốc Xí nghiệp ……;</t>
  </si>
  <si>
    <t>Căn cứ quyết định giao nhiệm vụ số: …, ngày …/…./202…;</t>
  </si>
  <si>
    <t>Căn cứ vào định mức lao động công nghệ của Công ty TNHH MTV Trắc địa Bản đồ ban hành kèm theo QĐ số …., ngày .../.../….</t>
  </si>
  <si>
    <r>
      <rPr>
        <b/>
        <sz val="13"/>
        <color rgb="FF000000"/>
        <rFont val="Times New Roman"/>
      </rPr>
      <t>Giao khoán công việc cho bộ phận sản xuất:</t>
    </r>
    <r>
      <rPr>
        <sz val="13"/>
        <color rgb="FF000000"/>
        <rFont val="Times New Roman"/>
      </rPr>
      <t xml:space="preserve"> Do đ/c: ….............................. Đội trưởng/QĐPX/CNCT (PT. Bộ phận)</t>
    </r>
  </si>
  <si>
    <t>Tổng cộng</t>
  </si>
  <si>
    <t>Từ ngày …... tháng ….. năm 202… đến ngày ….. tháng …. năm 202…</t>
  </si>
  <si>
    <t>NGƯỜI NHẬN KHOÁN    PHỤ TRÁCH BỘ PHẬN     PHÒNG KHTH        PHÒNG TC-KT</t>
  </si>
  <si>
    <t>GIÁM ĐỐC</t>
  </si>
  <si>
    <t xml:space="preserve">        (Ký, ghi rõ họ tên)                  (Ký, ghi rõ họ tên)             (Ký, ghi rõ họ tên)        (Ký, ghi rõ họ tên) </t>
  </si>
  <si>
    <t>(Ký tên, đóng dấu)</t>
  </si>
  <si>
    <t>Mẫu số: 2A</t>
  </si>
  <si>
    <t xml:space="preserve">            CÔNG TY TNHH MTV TĐBĐ</t>
  </si>
  <si>
    <t>CỘNG HÒA XÃ HỘI CHỦ NGHĨA VIỆT NAM</t>
  </si>
  <si>
    <t xml:space="preserve">                    XN ……………….</t>
  </si>
  <si>
    <t>Độc lập - Tự do - Hạnh Phúc</t>
  </si>
  <si>
    <t>Số: …….</t>
  </si>
  <si>
    <t>BIÊN BẢN KIỂM TRA, NGHIỆM THU KHỐI LƯỢNG, CHẤT LƯỢNG SẢN PHẨM</t>
  </si>
  <si>
    <t xml:space="preserve"> HOÀN THÀNH THÁNG …./202…</t>
  </si>
  <si>
    <t>Hạng mục: ……………..</t>
  </si>
  <si>
    <t>Công trình (Công đoạn sản phẩm): ……………….</t>
  </si>
  <si>
    <t>Căn cứ Phiếu giao khoán công việc số …, ngày …/…/202…;</t>
  </si>
  <si>
    <t>Căn cứ Dự toán kinh phí thực hiện tháng …/… số …., ngày …/…/202…;</t>
  </si>
  <si>
    <t>Căn cứ bản thống kê khối lượng công việc thực tế thực hiện.</t>
  </si>
  <si>
    <t xml:space="preserve">Hôm nay, ngày      tháng      năm       </t>
  </si>
  <si>
    <t>Bên giao khoán sản phẩm:</t>
  </si>
  <si>
    <t>Ông ……………..  Chức vụ: Giám đốc.</t>
  </si>
  <si>
    <t>Ông ……………..  Chức vụ: … /Phòng KHTH</t>
  </si>
  <si>
    <t>Bên nhận khoán sản phẩm:</t>
  </si>
  <si>
    <t>Ông ………………...                                 Chức vụ: Phụ trách bộ phận</t>
  </si>
  <si>
    <t>Ông ………………...                                 Chức vụ: Người nhận khoán</t>
  </si>
  <si>
    <t>1-</t>
  </si>
  <si>
    <t>Nội dung kiểm tra:</t>
  </si>
  <si>
    <t>Kiểm tra sản phẩm phục vụ kiểm tra nghiệm thu</t>
  </si>
  <si>
    <t>Kiểm tra các báo cáo tổng hợp khối lượng</t>
  </si>
  <si>
    <t>2-</t>
  </si>
  <si>
    <t>Ý KIẾN KIỂM TRA:</t>
  </si>
  <si>
    <t>a/</t>
  </si>
  <si>
    <t>Khối lượng sản phẩm thực hiện:</t>
  </si>
  <si>
    <t>Chất lượng</t>
  </si>
  <si>
    <t>b/</t>
  </si>
  <si>
    <t>Chất lượng sản phẩm</t>
  </si>
  <si>
    <t>Đảm bảo yêu cầu kỹ thuật, đáp ứng đúng thời gian quy định</t>
  </si>
  <si>
    <t>………</t>
  </si>
  <si>
    <t>NGƯỜI NHẬN KHOÁN</t>
  </si>
  <si>
    <t xml:space="preserve"> PHỤ TRÁCH BỘ PHẬN</t>
  </si>
  <si>
    <t xml:space="preserve">PHÒNG KHTH </t>
  </si>
  <si>
    <t xml:space="preserve">(Ký, ghi rõ họ tên) </t>
  </si>
  <si>
    <t xml:space="preserve">   (Ký, ghi rõ họ tên) </t>
  </si>
  <si>
    <t>(Ký duyệt)</t>
  </si>
  <si>
    <t>Mẫu số: 2B</t>
  </si>
  <si>
    <t>XN ……………</t>
  </si>
  <si>
    <t>Độc lập -Tự do - Hạnh Phúc</t>
  </si>
  <si>
    <t>BẢNG XÁC NHẬN KHỐI LƯỢNG, GIÁ TRỊ HOÀN THÀNH THÁNG …/202…</t>
  </si>
  <si>
    <t>Bộ phận sản xuất:</t>
  </si>
  <si>
    <t>………………</t>
  </si>
  <si>
    <t>Hạng mục công việc: ……….</t>
  </si>
  <si>
    <t>Công trình (Công đoạn sản phẩm): …………………….</t>
  </si>
  <si>
    <t>Căn cứ Phiếu giao khoán công việc ngày …/…/202…;</t>
  </si>
  <si>
    <t>Căn cứ Biên bản kiểm tra, nghiệm thu khối lượng, chất lượng sản phẩm hoàn thành số…, ngày …/…/202…</t>
  </si>
  <si>
    <t xml:space="preserve">            Đơn vị tính: đồng</t>
  </si>
  <si>
    <t>Đơn vị tính</t>
  </si>
  <si>
    <t>Khó khăn</t>
  </si>
  <si>
    <t>Thành tiền</t>
  </si>
  <si>
    <t>Theo Phiếu giao khoán</t>
  </si>
  <si>
    <t>Thanh toán đến cuối kỳ trước</t>
  </si>
  <si>
    <t>Thanh toán kỳ này</t>
  </si>
  <si>
    <t>Lũy kế đến hết kỳ này</t>
  </si>
  <si>
    <t>Lũy kế thanh toán đến hết kỳ này</t>
  </si>
  <si>
    <t>Còn lại được thanh toán</t>
  </si>
  <si>
    <t>(8=6+7)</t>
  </si>
  <si>
    <t>(9)</t>
  </si>
  <si>
    <t>(11)</t>
  </si>
  <si>
    <t>(10=5*9*10*11)</t>
  </si>
  <si>
    <t>(11=6*9*10*11)</t>
  </si>
  <si>
    <t>(12=7*9*10*11)</t>
  </si>
  <si>
    <t>(13=8*9*10*11)</t>
  </si>
  <si>
    <t>(14=10-13)</t>
  </si>
  <si>
    <r>
      <t xml:space="preserve">Giá trị thanh toán kỳ này: </t>
    </r>
    <r>
      <rPr>
        <sz val="12"/>
        <color rgb="FF000000"/>
        <rFont val="Times New Roman"/>
      </rPr>
      <t>….. đồng</t>
    </r>
  </si>
  <si>
    <t>Bằng chữ: …. Đồng</t>
  </si>
  <si>
    <t>Nhận xét về chất lượng công việc:</t>
  </si>
  <si>
    <t>Đảm bảo yêu cầu kỹ thuật</t>
  </si>
  <si>
    <t>Đáp ứng đúng thời gian đề ra</t>
  </si>
  <si>
    <t>…………….</t>
  </si>
  <si>
    <t>Sảm phẩm giao nộp:</t>
  </si>
  <si>
    <t>Hồ sơ sản phẩm phục vụ KTNT</t>
  </si>
  <si>
    <t>PHỤ TRÁCH BỘ PHẬN</t>
  </si>
  <si>
    <t>PHÒNG TC-KT</t>
  </si>
  <si>
    <t xml:space="preserve">  (Ký, ghi rõ họ tên) </t>
  </si>
  <si>
    <t>Mẫu số: 2C</t>
  </si>
  <si>
    <t>BIÊN BẢN THANH LÝ PHIẾU KHOÁN VIỆC</t>
  </si>
  <si>
    <r>
      <rPr>
        <b/>
        <sz val="14"/>
        <color rgb="FF000000"/>
        <rFont val="Times New Roman"/>
      </rPr>
      <t>Hạng mục:</t>
    </r>
    <r>
      <rPr>
        <sz val="14"/>
        <color rgb="FF000000"/>
        <rFont val="Times New Roman"/>
      </rPr>
      <t xml:space="preserve"> ……………………….</t>
    </r>
  </si>
  <si>
    <t>Công trình (Công đoạn sản phẩm): ………………………..</t>
  </si>
  <si>
    <t>Căn cứ các biên bản nghiệm thu chất lượng, khối lượng công trình sản phẩm của Chủ đầu tư với Công ty (Xí nghiệp, Chi nhánh);</t>
  </si>
  <si>
    <t>Căn cứ vào định mức lao động công nghệ của Công ty TNHH MTV Trắc địa Bản đồ ban hành kèm theo QĐ số …., ngày .../.../202…</t>
  </si>
  <si>
    <t>Căn cứ Phiếu giao khoán công việc số …,  ngày …/…/202…;</t>
  </si>
  <si>
    <t>Căn cứ các bản xác nhận khối lượng, giá trị hoàn thành số…, ngày …/…/202…</t>
  </si>
  <si>
    <t>Hôm nay, ngày ….. tháng ….. năm 202…, chúng tôi gồm:</t>
  </si>
  <si>
    <t>I. Bên giao khoán sản phẩm:</t>
  </si>
  <si>
    <t>Ông                         Chức vụ: …/ Phòng Tài chính.</t>
  </si>
  <si>
    <t>II. Bên nhận khoán sản phẩm:</t>
  </si>
  <si>
    <t>Thống nhất nghiệm thu, thanh lý khối lượng hạng mục công việc đã hoàn thành theo Quyết định giao khoán sản phẩm số:     …./QĐ-CN ngày .... tháng ..... năm 202… như sau:</t>
  </si>
  <si>
    <t>I -</t>
  </si>
  <si>
    <t>Thanh lý khối lượng, giá trị hoàn thành theo bảng sau:</t>
  </si>
  <si>
    <t>Hoàn thành</t>
  </si>
  <si>
    <t>Thanh toán các kỳ trước</t>
  </si>
  <si>
    <t>Còn được thanh
 toán</t>
  </si>
  <si>
    <t>(10=5*6*7*8)</t>
  </si>
  <si>
    <t>(11=5*6*7*9)</t>
  </si>
  <si>
    <t>(12=11-10)</t>
  </si>
  <si>
    <t>2. Chất lượng và thời gian thực hiện:</t>
  </si>
  <si>
    <t xml:space="preserve"> - Chất lượng sản phẩm: Đảm bảo yêu cầu kỹ thuật theo quy định của ngành đo đạc bản đồ; TKKT-DT và Phương án KTKT đã được phê duyệt.</t>
  </si>
  <si>
    <t xml:space="preserve"> - Sản phẩm đã được kiểm tra nghiệm thu và đưa vào sử dụng.</t>
  </si>
  <si>
    <t xml:space="preserve"> - Sản phẩm được giao nộp đúng theo thời gian yêu cầu của đơn vị.</t>
  </si>
  <si>
    <r>
      <t>3. Sản phẩm giao nộp:</t>
    </r>
    <r>
      <rPr>
        <sz val="14"/>
        <color rgb="FF000000"/>
        <rFont val="Times New Roman"/>
      </rPr>
      <t xml:space="preserve"> Đã giao nộp đầy đủ theo qui định của Xí nghiệp/Chi nhánh và Chủ đầu tư.</t>
    </r>
  </si>
  <si>
    <t>4. Giá trị nghiệm thu, thanh lý giao khoán sản phẩm</t>
  </si>
  <si>
    <t xml:space="preserve"> - Giá trị Phiếu giao khoán công việc:</t>
  </si>
  <si>
    <t xml:space="preserve"> - Giá trị thanh lý giao khoán sản phẩm:</t>
  </si>
  <si>
    <t xml:space="preserve"> - Số tiền đã thanh toán:</t>
  </si>
  <si>
    <t xml:space="preserve"> - Số tiền còn được thanh toán: </t>
  </si>
  <si>
    <t>đồng (kèm theo bảng chia lương quyết toán).</t>
  </si>
  <si>
    <t xml:space="preserve">Giá trị nhân công: </t>
  </si>
  <si>
    <t>đồng</t>
  </si>
  <si>
    <t xml:space="preserve">Giá trị vật tư, VPP: </t>
  </si>
  <si>
    <t>Chi phí khác:</t>
  </si>
  <si>
    <t>(Bằng chữ: .................................................đồng)</t>
  </si>
  <si>
    <t>5. Kết luận</t>
  </si>
  <si>
    <t xml:space="preserve"> - Bên nhận khoán có trách nhiệm bảo hành sản phẩm theo điều khoản của hợp đồng giữa Chủ đầu tư và Công ty (Xí nghiệp/Chi nhánh) của công trình này.</t>
  </si>
  <si>
    <t xml:space="preserve"> - Đội trưởng, Quản đốc PX/CNCT có trách nhiệm chia lương cho các thành viên tham gia thi công, bảo đảm công bằng, hợp lý theo đúng quy chế, quy định của Công ty.</t>
  </si>
  <si>
    <t xml:space="preserve"> - Hai bên thống nhất xác nhận các nội dung trên. Biên bản được lập thành 02 bản, mỗi bên giữ 01 bản.</t>
  </si>
  <si>
    <t>BÊN NHẬN KHOÁN</t>
  </si>
  <si>
    <t>BÊN GIAO KHOÁN</t>
  </si>
  <si>
    <t>Mẫu số: 2D</t>
  </si>
  <si>
    <t>XN ……………..</t>
  </si>
  <si>
    <t>PHIẾU BÌNH XÉT HỆ SỐ NĂNG SUẤT LAO ĐỘNG</t>
  </si>
  <si>
    <t>Tháng …. Năm 202…</t>
  </si>
  <si>
    <t>Bộ phận: ……</t>
  </si>
  <si>
    <t>Về việc: …..</t>
  </si>
  <si>
    <t>Thuộc Hợp đồng (hoặc Chỉ thị) số: …….</t>
  </si>
  <si>
    <t>Căn cứ Bảng xác nhận khối lượng, giá trị hoàn thành số…, ngày …/…/202…;</t>
  </si>
  <si>
    <t>Căn cứ vào thực tế trong quá trình sản xuất của bộ phận (tổ, đội).</t>
  </si>
  <si>
    <t>STT</t>
  </si>
  <si>
    <t>Họ và tên</t>
  </si>
  <si>
    <t>Hệ số Phụ cấp trách nhiệm</t>
  </si>
  <si>
    <t>Hệ số hoàn thành công việc</t>
  </si>
  <si>
    <t>Hệ số năng suất
 lao động</t>
  </si>
  <si>
    <t>Ký tên</t>
  </si>
  <si>
    <t>(Kết quả bình xét được các thành viên nhất trí thông qua làm cơ sở để tính tiền lương tháng)</t>
  </si>
  <si>
    <t>Không áp dụng đối với đặc thù ngành in và sau in, các công việc nhỏ lẻ, độc lập.</t>
  </si>
  <si>
    <t>Ngày … tháng … năm 202…</t>
  </si>
  <si>
    <t xml:space="preserve">PHỤ TRÁCH BỘ PHẬN      </t>
  </si>
  <si>
    <t xml:space="preserve">                            (Ký, ghi rõ họ tên) </t>
  </si>
  <si>
    <t>Mẫu số: 2E</t>
  </si>
  <si>
    <t>BẢNG CHẤM CÔNG</t>
  </si>
  <si>
    <t>Tháng</t>
  </si>
  <si>
    <t>Năm</t>
  </si>
  <si>
    <t>Bộ phận:</t>
  </si>
  <si>
    <t>…………………..</t>
  </si>
  <si>
    <t>Công trình (Công đoạn sản phẩm)</t>
  </si>
  <si>
    <t>……………………</t>
  </si>
  <si>
    <t>Ca</t>
  </si>
  <si>
    <t>Ngày công trong tháng</t>
  </si>
  <si>
    <t>Công khác</t>
  </si>
  <si>
    <t xml:space="preserve">Ăn
 ca  </t>
  </si>
  <si>
    <t>Tổng</t>
  </si>
  <si>
    <t>Công nghỉ
 bù</t>
  </si>
  <si>
    <t>Ốm, Con ốm, T.Sản</t>
  </si>
  <si>
    <t>S.hoạt, học 
C.trị</t>
  </si>
  <si>
    <t>Trực ban, VH, Thể thao</t>
  </si>
  <si>
    <t>Phép</t>
  </si>
  <si>
    <t>Công ngoài giờ</t>
  </si>
  <si>
    <t>Tổng công SX</t>
  </si>
  <si>
    <t>Công
 tác</t>
  </si>
  <si>
    <t>SP</t>
  </si>
  <si>
    <t>+</t>
  </si>
  <si>
    <t>P</t>
  </si>
  <si>
    <t>Ô</t>
  </si>
  <si>
    <t>Co</t>
  </si>
  <si>
    <t>TS</t>
  </si>
  <si>
    <t>HC</t>
  </si>
  <si>
    <t>TV</t>
  </si>
  <si>
    <t>KL</t>
  </si>
  <si>
    <t>NB</t>
  </si>
  <si>
    <t>CT</t>
  </si>
  <si>
    <t>K</t>
  </si>
  <si>
    <t>N</t>
  </si>
  <si>
    <t>CV</t>
  </si>
  <si>
    <t>Lđ</t>
  </si>
  <si>
    <t>HO</t>
  </si>
  <si>
    <t>Ký hiệu</t>
  </si>
  <si>
    <t>Nguyễn Văn A</t>
  </si>
  <si>
    <t>S</t>
  </si>
  <si>
    <t>C</t>
  </si>
  <si>
    <t>T</t>
  </si>
  <si>
    <t>…….</t>
  </si>
  <si>
    <t>LĐ</t>
  </si>
  <si>
    <t>Ký hiệu chấm công:</t>
  </si>
  <si>
    <t>Lương SP</t>
  </si>
  <si>
    <t>:</t>
  </si>
  <si>
    <t>Nghỉ ốm</t>
  </si>
  <si>
    <t>SH, học chính trị</t>
  </si>
  <si>
    <t>Nghỉ bù</t>
  </si>
  <si>
    <t>Ngừng việc</t>
  </si>
  <si>
    <t>Học tập</t>
  </si>
  <si>
    <t>Lương ngoài giờ</t>
  </si>
  <si>
    <t>2 (thời gian làm ngoài giờ)</t>
  </si>
  <si>
    <t>Lương thời gian</t>
  </si>
  <si>
    <t>Con ốm</t>
  </si>
  <si>
    <t>T. ban, VH, T.thao</t>
  </si>
  <si>
    <t>Công tác</t>
  </si>
  <si>
    <t>Chờ việc</t>
  </si>
  <si>
    <t>Lương phép</t>
  </si>
  <si>
    <t>Thai sản</t>
  </si>
  <si>
    <t>Nghỉ không lương</t>
  </si>
  <si>
    <t>Nghỉ khác</t>
  </si>
  <si>
    <t>LĐ nghĩa vụ</t>
  </si>
  <si>
    <t xml:space="preserve">Ghi chú: </t>
  </si>
  <si>
    <t>- S: Công làm trong giờ buổi sáng (4 tiếng)</t>
  </si>
  <si>
    <t>- C: Công làm trong giờ buổi chiều (4 tiếng)</t>
  </si>
  <si>
    <t>- T: Số giờ làm thêm ngoài giờ hành chính (chỉ áp dụng cho bộ phận gián tiếp tham gia vào sản xuất trực tiếp)</t>
  </si>
  <si>
    <t>- Công ngoài giờ được quy đổi = Tổng số giờ làm thêm/8 tiếng</t>
  </si>
  <si>
    <t>- Đối với đặc thù ngành in và sau in, các công việc nhỏ lẻ, đặc thù sẽ áp dụng theo bảng chấm công chung và quy chế riêng của xí nghiệp</t>
  </si>
  <si>
    <t xml:space="preserve"> NGƯỜI CHẤM CÔNG                                                  PHỤ TRÁCH BỘ PHẬN                                                                      GIÁM ĐỐC </t>
  </si>
  <si>
    <t xml:space="preserve">    (Ký, ghi rõ họ tên) </t>
  </si>
  <si>
    <t xml:space="preserve">     (Ký, ghi rõ họ tên) </t>
  </si>
  <si>
    <t>p</t>
  </si>
  <si>
    <t>Mẫu số: 2G</t>
  </si>
  <si>
    <t xml:space="preserve">                             Ngày     tháng      năm 202...       </t>
  </si>
  <si>
    <t>BẢNG TÍNH LƯƠNG SẢN XUẤT THÁNG … NĂM …</t>
  </si>
  <si>
    <t>Công trình (Công đoạn sản phẩm): ………………</t>
  </si>
  <si>
    <t>Căn cứ Bản xác nhận khối lượng, giá trị hoàn thành tháng …/202... (Biên bản thanh lý phiếu khoán việc)</t>
  </si>
  <si>
    <t>Căn cứ …</t>
  </si>
  <si>
    <t>ĐVT: Đồng</t>
  </si>
  <si>
    <t>Giá trị chia lương (GT):</t>
  </si>
  <si>
    <t>='2B.Xác nhận KLTT'!N15</t>
  </si>
  <si>
    <t xml:space="preserve">Đơn giá ngày công: </t>
  </si>
  <si>
    <t>= (GT)/n</t>
  </si>
  <si>
    <t>Chức vụ</t>
  </si>
  <si>
    <t>Hệ số lương</t>
  </si>
  <si>
    <t>Đơn giá ngày công</t>
  </si>
  <si>
    <t>Tiền lương (đồng)</t>
  </si>
  <si>
    <t>.</t>
  </si>
  <si>
    <t>Ngày công Kiểm tra sản phẩm</t>
  </si>
  <si>
    <t xml:space="preserve">Ngày công sản xuất </t>
  </si>
  <si>
    <t>Hệ số năng suất lao động</t>
  </si>
  <si>
    <t>Tổng hệ số lương</t>
  </si>
  <si>
    <t>Quản lý cấp đội (PX)</t>
  </si>
  <si>
    <t>Kiểm tra sản phẩm</t>
  </si>
  <si>
    <t>Lương sản xuất</t>
  </si>
  <si>
    <t>(9=(4+5)*(6+7)*8)</t>
  </si>
  <si>
    <t>(12=4*(6+7)*8)</t>
  </si>
  <si>
    <t>(13=5*(6+7)*8)</t>
  </si>
  <si>
    <t>(14=11+12+13)</t>
  </si>
  <si>
    <t>(15)</t>
  </si>
  <si>
    <t>……</t>
  </si>
  <si>
    <t>n</t>
  </si>
  <si>
    <t xml:space="preserve">                                        Ngày       tháng      năm </t>
  </si>
  <si>
    <t>NGƯỜI NHẬN KHOÁN                       PHỤ TRÁCH BỘ PHẬN                             PHÒNG TÀI CHÍNH                            GIÁM ĐỐC</t>
  </si>
  <si>
    <t xml:space="preserve">                         (ký, ghi rõ họ tên)</t>
  </si>
  <si>
    <t xml:space="preserve">        (ký, ghi rõ họ tên)</t>
  </si>
  <si>
    <t xml:space="preserve">      (ký, ghi rõ họ tên)</t>
  </si>
  <si>
    <t xml:space="preserve">      (Ký duyệt)</t>
  </si>
  <si>
    <t>Ghi chú:</t>
  </si>
  <si>
    <t>- (6): Hệ số hoàn thành công việc trong tháng được quy định theo quy chế trả lương do Công ty ban hành (từ 0,8 đến 1,3).</t>
  </si>
  <si>
    <t>- (7): Hệ số Phụ cấp trách nhiệm được quy định theo quy chế trả lương, trả thưởng do Công ty ban hành (Quản đốc; Phó Quản đốc; Đội trưởng; Phó Đội trưởng; Tổ trưởng).</t>
  </si>
  <si>
    <t>- (8): Hệ số năng xuất lao động dựa trên giá trị sản phẩm do tổ, bộ phận sản xuất bình xét.</t>
  </si>
  <si>
    <t>- (10): Đơn giá ngày công theo quy định trong quy chế trả lương, trả thương Công ty ban hành</t>
  </si>
  <si>
    <t>- (11): Theo quy định của đơn vị và không vượt quy chế trả lương, trả thương Công ty ban hành</t>
  </si>
  <si>
    <t>- (12): Giá trị kiểm tra sản phẩm theo quy định của đơn vị và không vượt quy chế trả lương, trả thương Công ty ban hành</t>
  </si>
  <si>
    <t xml:space="preserve">Ghi chú: HS năng suất do tổ đánh giá, bình xét (giá trị từ 1.0 đến 1.5); Bảng lương này phải được trên 80% các thành viên ký xác nhận </t>
  </si>
  <si>
    <t>Công thức tính lương:</t>
  </si>
  <si>
    <t>(lập vào file Exel)</t>
  </si>
  <si>
    <t>Li=</t>
  </si>
  <si>
    <t xml:space="preserve"> Ci * Ti * Di*∑L</t>
  </si>
  <si>
    <t>∑Ci * Ti * Di</t>
  </si>
  <si>
    <t>Li: Lương được hưởng của người thứ i trong tổ.</t>
  </si>
  <si>
    <t>Ci: số ngày công tham gia để ra sản phẩm trong tháng</t>
  </si>
  <si>
    <t>Ti: Hệ số trách nhiệm(Nhóm trưởng, Tổ trưởng, chủ nhiệm công trình…)</t>
  </si>
  <si>
    <t>Di: Hệ số đóng góp của người thứ i để ra được sản phẩm trong tháng (do bộ phận sản xuất đánh giá, xét)</t>
  </si>
  <si>
    <t>∑L: Tổng số tiền tổ làm ra trong tháng.</t>
  </si>
  <si>
    <t>{tt}</t>
  </si>
  <si>
    <t>{noidung}</t>
  </si>
  <si>
    <t>{dvt}</t>
  </si>
  <si>
    <t>{khokhan}</t>
  </si>
  <si>
    <t>{dinhbien}</t>
  </si>
  <si>
    <t>{dinhmuc}</t>
  </si>
  <si>
    <t>{dongia}</t>
  </si>
  <si>
    <t>{khoiluong}</t>
  </si>
  <si>
    <t>{thanhtien}</t>
  </si>
  <si>
    <t>{ghichu}</t>
  </si>
  <si>
    <t>{thanhtoancuoikytruoc}</t>
  </si>
  <si>
    <t>{tongkhoiluong}</t>
  </si>
  <si>
    <t>{tongkhoiluong_thanhly}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</si>
</sst>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0_);_(* \(#,##0.0\);_(* &quot;-&quot;_);_(@_)"/>
    <numFmt numFmtId="165" formatCode="_(* #,##0_);_(* \(#,##0\);_(* &quot;-&quot;??_);_(@_)"/>
    <numFmt numFmtId="166" formatCode="#,##0.0"/>
    <numFmt numFmtId="167" formatCode="_-* #,##0.00_-;\-* #,##0.00_-;_-* &quot;-&quot;??_-;_-@_-"/>
    <numFmt numFmtId="168" formatCode="_(* #,##0.0_);_(* \(#,##0.0\);_(* &quot;-&quot;??_);_(@_)"/>
    <numFmt numFmtId="169" formatCode="0.0"/>
    <numFmt numFmtId="170" formatCode="d/m;@"/>
    <numFmt numFmtId="171" formatCode="#,##0.0;[Red]#,##0.0"/>
    <numFmt numFmtId="172" formatCode="#,##0;\-#,##0;;@"/>
    <numFmt numFmtId="173" formatCode="#,##0.00;\-#,##0.00;;@"/>
  </numFmts>
  <fonts count="46" x14ac:knownFonts="1">
    <font>
      <sz val="11"/>
      <color rgb="FF000000"/>
      <name val="Calibri"/>
    </font>
    <font>
      <sz val="13"/>
      <color rgb="FF000000"/>
      <name val="Times New Roman"/>
    </font>
    <font>
      <b/>
      <sz val="13"/>
      <color rgb="FF000000"/>
      <name val="Times New Roman"/>
    </font>
    <font>
      <sz val="10"/>
      <color rgb="FF000000"/>
      <name val="Times New Roman"/>
    </font>
    <font>
      <b/>
      <sz val="10"/>
      <color rgb="FF000000"/>
      <name val="Times New Roman"/>
    </font>
    <font>
      <sz val="8"/>
      <color rgb="FF000000"/>
      <name val="Times New Roman"/>
    </font>
    <font>
      <sz val="9"/>
      <color rgb="FF000000"/>
      <name val="Times New Roman"/>
    </font>
    <font>
      <sz val="12"/>
      <color rgb="FF000000"/>
      <name val="Times New Roman"/>
    </font>
    <font>
      <b/>
      <u/>
      <sz val="11"/>
      <color rgb="FF000000"/>
      <name val="Times New Roman"/>
    </font>
    <font>
      <i/>
      <sz val="13"/>
      <color rgb="FF000000"/>
      <name val="Times New Roman"/>
    </font>
    <font>
      <b/>
      <u/>
      <sz val="13"/>
      <color rgb="FF000000"/>
      <name val="Times New Roman"/>
    </font>
    <font>
      <b/>
      <sz val="12"/>
      <color rgb="FF000000"/>
      <name val="Times New Roman"/>
    </font>
    <font>
      <sz val="11"/>
      <color rgb="FF000000"/>
      <name val="Times New Roman"/>
    </font>
    <font>
      <b/>
      <sz val="11"/>
      <color rgb="FF000000"/>
      <name val="Times New Roman"/>
    </font>
    <font>
      <u/>
      <sz val="13"/>
      <color rgb="FF000000"/>
      <name val="Times New Roman"/>
    </font>
    <font>
      <b/>
      <u/>
      <sz val="12"/>
      <color rgb="FF000000"/>
      <name val="Times New Roman"/>
    </font>
    <font>
      <sz val="10"/>
      <color rgb="FF000000"/>
      <name val=".VnTime"/>
    </font>
    <font>
      <b/>
      <i/>
      <sz val="10"/>
      <color rgb="FF000000"/>
      <name val="Times New Roman"/>
    </font>
    <font>
      <b/>
      <sz val="8"/>
      <color rgb="FF000000"/>
      <name val="Times New Roman"/>
    </font>
    <font>
      <sz val="14"/>
      <color rgb="FF000000"/>
      <name val="Times New Roman"/>
    </font>
    <font>
      <i/>
      <sz val="11"/>
      <color rgb="FF000000"/>
      <name val="Times New Roman"/>
    </font>
    <font>
      <i/>
      <sz val="12"/>
      <color rgb="FF000000"/>
      <name val="Times New Roman"/>
    </font>
    <font>
      <b/>
      <sz val="9"/>
      <color rgb="FF000000"/>
      <name val="Times New Roman"/>
    </font>
    <font>
      <i/>
      <sz val="10"/>
      <color rgb="FF000000"/>
      <name val="Times New Roman"/>
    </font>
    <font>
      <b/>
      <sz val="14"/>
      <color rgb="FF000000"/>
      <name val="Times New Roman"/>
    </font>
    <font>
      <sz val="16"/>
      <color rgb="FF000000"/>
      <name val="Times New Roman"/>
    </font>
    <font>
      <b/>
      <sz val="16"/>
      <color rgb="FF000000"/>
      <name val="Times New Roman"/>
    </font>
    <font>
      <sz val="11"/>
      <color rgb="FFFF0000"/>
      <name val="Calibri"/>
    </font>
    <font>
      <b/>
      <sz val="11"/>
      <color rgb="FFFF0000"/>
      <name val="Calibri"/>
    </font>
    <font>
      <b/>
      <sz val="11"/>
      <color rgb="FF000000"/>
      <name val="Calibri"/>
    </font>
    <font>
      <b/>
      <sz val="13"/>
      <color rgb="FF000000"/>
      <name val=".VnTime"/>
    </font>
    <font>
      <sz val="13"/>
      <color rgb="FF000000"/>
      <name val=".VnTime"/>
    </font>
    <font>
      <i/>
      <sz val="14"/>
      <color rgb="FF000000"/>
      <name val="Times New Roman"/>
    </font>
    <font>
      <b/>
      <i/>
      <sz val="13"/>
      <color rgb="FF000000"/>
      <name val="Times New Roman"/>
    </font>
    <font>
      <sz val="12"/>
      <color rgb="FFFF0000"/>
      <name val="Times New Roman"/>
    </font>
    <font>
      <i/>
      <sz val="12"/>
      <color rgb="FFFF0000"/>
      <name val="Times New Roman"/>
    </font>
    <font>
      <sz val="8"/>
      <color rgb="FFFFFFFF"/>
      <name val="Times New Roman"/>
    </font>
    <font>
      <i/>
      <sz val="8"/>
      <color rgb="FF000000"/>
      <name val="Times New Roman"/>
    </font>
    <font>
      <sz val="13"/>
      <color rgb="FFFF0000"/>
      <name val="Times New Roman"/>
    </font>
    <font>
      <b/>
      <u/>
      <sz val="16"/>
      <color rgb="FF000000"/>
      <name val="Times New Roman"/>
    </font>
    <font>
      <b/>
      <u/>
      <sz val="14"/>
      <color rgb="FF000000"/>
      <name val="Times New Roman"/>
    </font>
    <font>
      <sz val="9"/>
      <color rgb="FFFF0000"/>
      <name val="Times New Roman"/>
    </font>
    <font>
      <sz val="12"/>
      <color rgb="FF000000"/>
      <name val="Times New Roman"/>
      <family val="1"/>
    </font>
    <font>
      <sz val="13"/>
      <color rgb="FF000000"/>
      <name val="Times New Roman"/>
      <family val="1"/>
    </font>
    <font>
      <u/>
      <sz val="12"/>
      <color rgb="FF000000"/>
      <name val="Times New Roman"/>
      <family val="1"/>
    </font>
    <font>
      <b/>
      <sz val="11"/>
      <name val="Times New Roman"/>
      <family val="1"/>
    </font>
  </fonts>
  <fills count="4">
    <fill>
      <patternFill patternType="none"/>
    </fill>
    <fill>
      <patternFill patternType="gray125"/>
    </fill>
    <fill>
      <patternFill patternType="solid">
        <fgColor rgb="FFFFFFFF"/>
        <bgColor rgb="FF000000"/>
      </patternFill>
    </fill>
    <fill>
      <patternFill patternType="solid">
        <fgColor rgb="FFFFFF00"/>
        <bgColor rgb="FF000000"/>
      </patternFill>
    </fill>
  </fills>
  <borders count="16">
    <border>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top style="hair">
        <color rgb="FF000000"/>
      </top>
      <bottom style="hair">
        <color rgb="FF000000"/>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458">
    <xf numFmtId="0" fontId="0" fillId="0" borderId="0" xfId="0"/>
    <xf numFmtId="0" fontId="1" fillId="0" borderId="0" xfId="0" applyFont="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right"/>
      <protection hidden="1"/>
    </xf>
    <xf numFmtId="0" fontId="2" fillId="0" borderId="0" xfId="0" applyFont="1" applyAlignment="1" applyProtection="1">
      <alignment horizontal="center"/>
      <protection hidden="1"/>
    </xf>
    <xf numFmtId="0" fontId="2" fillId="0" borderId="0" xfId="0" applyFont="1" applyAlignment="1" applyProtection="1">
      <alignment horizontal="right"/>
      <protection hidden="1"/>
    </xf>
    <xf numFmtId="41" fontId="1" fillId="0" borderId="1" xfId="0" applyNumberFormat="1" applyFont="1" applyBorder="1" applyProtection="1">
      <protection locked="0"/>
    </xf>
    <xf numFmtId="0" fontId="1" fillId="0" borderId="1" xfId="0" applyFont="1" applyBorder="1" applyProtection="1">
      <protection locked="0"/>
    </xf>
    <xf numFmtId="3" fontId="1" fillId="0" borderId="1" xfId="0" applyNumberFormat="1" applyFont="1" applyBorder="1" applyProtection="1">
      <protection locked="0"/>
    </xf>
    <xf numFmtId="41" fontId="1" fillId="0" borderId="2" xfId="0" applyNumberFormat="1" applyFont="1" applyBorder="1" applyProtection="1">
      <protection locked="0"/>
    </xf>
    <xf numFmtId="0" fontId="1" fillId="0" borderId="3" xfId="0" applyFont="1" applyBorder="1" applyProtection="1">
      <protection locked="0"/>
    </xf>
    <xf numFmtId="0" fontId="2" fillId="0" borderId="3" xfId="0" applyFont="1" applyBorder="1" applyAlignment="1" applyProtection="1">
      <alignment horizontal="center"/>
      <protection locked="0"/>
    </xf>
    <xf numFmtId="3" fontId="1" fillId="0" borderId="3" xfId="0" applyNumberFormat="1" applyFont="1" applyBorder="1" applyProtection="1">
      <protection locked="0"/>
    </xf>
    <xf numFmtId="41" fontId="1" fillId="0" borderId="3" xfId="0" applyNumberFormat="1" applyFont="1" applyBorder="1" applyProtection="1">
      <protection locked="0"/>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5" fillId="0" borderId="0" xfId="0" applyFont="1"/>
    <xf numFmtId="0" fontId="3" fillId="0" borderId="4" xfId="0" applyFont="1" applyBorder="1" applyAlignment="1">
      <alignment horizontal="left"/>
    </xf>
    <xf numFmtId="0" fontId="6" fillId="0" borderId="0" xfId="0" applyFont="1"/>
    <xf numFmtId="0" fontId="7" fillId="0" borderId="0" xfId="0" applyFont="1" applyProtection="1">
      <protection hidden="1"/>
    </xf>
    <xf numFmtId="0" fontId="6" fillId="0" borderId="0" xfId="0" applyFont="1" applyAlignment="1" applyProtection="1">
      <alignment horizontal="right"/>
      <protection hidden="1"/>
    </xf>
    <xf numFmtId="0" fontId="1" fillId="0" borderId="0" xfId="0" applyFont="1" applyAlignment="1" applyProtection="1">
      <alignment horizontal="center" vertical="center"/>
      <protection hidden="1"/>
    </xf>
    <xf numFmtId="0" fontId="3" fillId="0" borderId="0" xfId="0" applyFont="1" applyAlignment="1">
      <alignment horizontal="left"/>
    </xf>
    <xf numFmtId="0" fontId="5" fillId="0" borderId="3" xfId="0" applyFont="1" applyBorder="1"/>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8" fillId="0" borderId="0" xfId="0" applyFont="1" applyAlignment="1">
      <alignment horizontal="center"/>
    </xf>
    <xf numFmtId="0" fontId="1" fillId="0" borderId="0" xfId="0" applyFont="1"/>
    <xf numFmtId="3" fontId="1" fillId="0" borderId="0" xfId="0" applyNumberFormat="1" applyFont="1"/>
    <xf numFmtId="0" fontId="1" fillId="0" borderId="0" xfId="0" applyFont="1" applyAlignment="1">
      <alignment horizontal="center"/>
    </xf>
    <xf numFmtId="0" fontId="2" fillId="0" borderId="0" xfId="0" applyFont="1"/>
    <xf numFmtId="0" fontId="1" fillId="0" borderId="0" xfId="0" applyFont="1" applyAlignment="1">
      <alignment vertical="center"/>
    </xf>
    <xf numFmtId="3" fontId="2" fillId="0" borderId="0" xfId="0" applyNumberFormat="1" applyFont="1" applyAlignment="1">
      <alignment vertical="center"/>
    </xf>
    <xf numFmtId="3" fontId="1" fillId="0" borderId="0" xfId="0" applyNumberFormat="1" applyFont="1" applyAlignment="1">
      <alignment vertical="center"/>
    </xf>
    <xf numFmtId="0" fontId="2" fillId="0" borderId="0" xfId="0" applyFont="1" applyAlignment="1">
      <alignment horizontal="right"/>
    </xf>
    <xf numFmtId="165" fontId="1" fillId="0" borderId="0" xfId="0" applyNumberFormat="1" applyFont="1"/>
    <xf numFmtId="0" fontId="9" fillId="0" borderId="0" xfId="0" applyFont="1"/>
    <xf numFmtId="0" fontId="10" fillId="0" borderId="0" xfId="0" applyFont="1" applyAlignment="1">
      <alignment horizontal="left"/>
    </xf>
    <xf numFmtId="0" fontId="10" fillId="0" borderId="0" xfId="0" applyFont="1"/>
    <xf numFmtId="0" fontId="2" fillId="0" borderId="0" xfId="0" applyFont="1" applyAlignment="1">
      <alignment vertical="center"/>
    </xf>
    <xf numFmtId="0" fontId="1" fillId="0" borderId="0" xfId="0" applyFont="1" applyAlignment="1">
      <alignment wrapText="1"/>
    </xf>
    <xf numFmtId="166" fontId="1" fillId="0" borderId="0" xfId="0" applyNumberFormat="1" applyFont="1"/>
    <xf numFmtId="0" fontId="11" fillId="0" borderId="0" xfId="0" applyFont="1" applyAlignment="1">
      <alignment horizontal="center" vertical="center"/>
    </xf>
    <xf numFmtId="166" fontId="7" fillId="0" borderId="0" xfId="0" applyNumberFormat="1" applyFont="1" applyAlignment="1">
      <alignment vertical="center"/>
    </xf>
    <xf numFmtId="0" fontId="7" fillId="0" borderId="0" xfId="0" applyFont="1" applyAlignment="1">
      <alignment vertical="center"/>
    </xf>
    <xf numFmtId="166" fontId="2" fillId="0" borderId="0" xfId="0" applyNumberFormat="1" applyFont="1"/>
    <xf numFmtId="0" fontId="2"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3" fontId="6" fillId="0" borderId="0" xfId="0" applyNumberFormat="1" applyFont="1" applyAlignment="1">
      <alignment horizontal="right" vertical="center"/>
    </xf>
    <xf numFmtId="0" fontId="7" fillId="0" borderId="0" xfId="0" applyFont="1" applyAlignment="1">
      <alignment horizontal="center" vertical="center"/>
    </xf>
    <xf numFmtId="0" fontId="7"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center" vertical="center" wrapText="1"/>
    </xf>
    <xf numFmtId="3" fontId="13" fillId="0" borderId="3" xfId="0" applyNumberFormat="1" applyFont="1" applyBorder="1" applyAlignment="1">
      <alignment horizontal="center" vertical="center" wrapText="1"/>
    </xf>
    <xf numFmtId="0" fontId="12" fillId="0" borderId="3" xfId="0" applyFont="1" applyBorder="1" applyAlignment="1">
      <alignment horizontal="center" vertical="center"/>
    </xf>
    <xf numFmtId="165" fontId="12" fillId="0" borderId="0" xfId="0" applyNumberFormat="1" applyFont="1" applyAlignment="1">
      <alignment vertical="center"/>
    </xf>
    <xf numFmtId="0" fontId="12" fillId="0" borderId="0" xfId="0" applyFont="1" applyAlignment="1">
      <alignment vertical="center"/>
    </xf>
    <xf numFmtId="3" fontId="13" fillId="0" borderId="3" xfId="0" applyNumberFormat="1" applyFont="1" applyBorder="1" applyAlignment="1">
      <alignment horizontal="center" vertical="center"/>
    </xf>
    <xf numFmtId="0" fontId="12" fillId="0" borderId="3" xfId="0" applyFont="1" applyBorder="1" applyAlignment="1">
      <alignment vertical="center"/>
    </xf>
    <xf numFmtId="0" fontId="9" fillId="0" borderId="0" xfId="0" applyFont="1" applyAlignment="1">
      <alignment vertical="center"/>
    </xf>
    <xf numFmtId="0" fontId="14" fillId="0" borderId="0" xfId="0" applyFont="1"/>
    <xf numFmtId="0" fontId="11" fillId="0" borderId="3" xfId="0" applyFont="1" applyBorder="1" applyAlignment="1">
      <alignment horizontal="left" vertical="center"/>
    </xf>
    <xf numFmtId="165" fontId="11" fillId="0" borderId="3" xfId="0" applyNumberFormat="1" applyFont="1" applyBorder="1" applyAlignment="1">
      <alignment horizontal="left" vertical="center"/>
    </xf>
    <xf numFmtId="167" fontId="15" fillId="0" borderId="0" xfId="0" applyNumberFormat="1" applyFont="1" applyAlignment="1">
      <alignment horizontal="left" vertical="center"/>
    </xf>
    <xf numFmtId="0" fontId="16" fillId="0" borderId="0" xfId="0" applyFont="1"/>
    <xf numFmtId="0" fontId="9" fillId="0" borderId="0" xfId="0" applyFont="1" applyAlignment="1">
      <alignment vertical="center" wrapText="1"/>
    </xf>
    <xf numFmtId="0" fontId="2" fillId="0" borderId="0" xfId="0" applyFont="1" applyAlignment="1">
      <alignment vertical="center" wrapText="1"/>
    </xf>
    <xf numFmtId="166" fontId="1"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pplyAlignment="1">
      <alignment vertical="center"/>
    </xf>
    <xf numFmtId="166" fontId="2" fillId="0" borderId="0" xfId="0" applyNumberFormat="1" applyFont="1" applyAlignment="1">
      <alignment vertical="center"/>
    </xf>
    <xf numFmtId="0" fontId="13" fillId="0" borderId="0" xfId="0" applyFont="1" applyAlignment="1">
      <alignment horizontal="center" vertical="center"/>
    </xf>
    <xf numFmtId="166" fontId="12" fillId="0" borderId="0" xfId="0" applyNumberFormat="1" applyFont="1" applyAlignment="1">
      <alignment vertical="center"/>
    </xf>
    <xf numFmtId="2" fontId="12" fillId="0" borderId="0" xfId="0" applyNumberFormat="1" applyFont="1" applyAlignment="1">
      <alignment horizontal="center" vertical="center"/>
    </xf>
    <xf numFmtId="168" fontId="13" fillId="0" borderId="3" xfId="0" applyNumberFormat="1" applyFont="1" applyBorder="1" applyAlignment="1">
      <alignment horizontal="center" vertical="center"/>
    </xf>
    <xf numFmtId="169" fontId="13" fillId="0" borderId="3" xfId="0" applyNumberFormat="1" applyFont="1" applyBorder="1" applyAlignment="1">
      <alignment horizontal="center" vertical="center"/>
    </xf>
    <xf numFmtId="165" fontId="13" fillId="0" borderId="3" xfId="0" applyNumberFormat="1" applyFont="1" applyBorder="1" applyAlignment="1">
      <alignment vertical="center"/>
    </xf>
    <xf numFmtId="3" fontId="3" fillId="0" borderId="0" xfId="0" applyNumberFormat="1" applyFont="1"/>
    <xf numFmtId="166" fontId="3" fillId="0" borderId="0" xfId="0" applyNumberFormat="1" applyFont="1"/>
    <xf numFmtId="0" fontId="17" fillId="0" borderId="0" xfId="0" applyFont="1" applyAlignment="1">
      <alignment horizontal="left"/>
    </xf>
    <xf numFmtId="0" fontId="16" fillId="0" borderId="0" xfId="0" applyFont="1" applyAlignment="1">
      <alignment horizontal="center"/>
    </xf>
    <xf numFmtId="3" fontId="16" fillId="0" borderId="0" xfId="0" applyNumberFormat="1" applyFont="1"/>
    <xf numFmtId="166" fontId="16" fillId="0" borderId="0" xfId="0" applyNumberFormat="1" applyFont="1"/>
    <xf numFmtId="0" fontId="6" fillId="0" borderId="0" xfId="0" applyFont="1" applyAlignment="1">
      <alignment horizontal="right"/>
    </xf>
    <xf numFmtId="0" fontId="16" fillId="0" borderId="0" xfId="0" applyFont="1" applyAlignment="1">
      <alignment horizontal="left"/>
    </xf>
    <xf numFmtId="0" fontId="3" fillId="0" borderId="0" xfId="0" applyFont="1" applyAlignment="1">
      <alignment horizontal="center" wrapText="1"/>
    </xf>
    <xf numFmtId="0" fontId="18" fillId="0" borderId="0" xfId="0" applyFont="1" applyAlignment="1">
      <alignment vertical="center"/>
    </xf>
    <xf numFmtId="0" fontId="18" fillId="0" borderId="5" xfId="0" applyFont="1" applyBorder="1" applyAlignment="1">
      <alignment vertical="center"/>
    </xf>
    <xf numFmtId="0" fontId="7" fillId="0" borderId="0" xfId="0" applyFont="1" applyAlignment="1">
      <alignment horizontal="center"/>
    </xf>
    <xf numFmtId="43" fontId="3" fillId="0" borderId="0" xfId="0" applyNumberFormat="1" applyFont="1"/>
    <xf numFmtId="0" fontId="7" fillId="0" borderId="0" xfId="0" applyFont="1" applyAlignment="1">
      <alignment vertical="center" wrapText="1"/>
    </xf>
    <xf numFmtId="43" fontId="7" fillId="0" borderId="0" xfId="0" applyNumberFormat="1" applyFont="1" applyAlignment="1">
      <alignment horizontal="center"/>
    </xf>
    <xf numFmtId="0" fontId="11" fillId="0" borderId="3" xfId="0" applyFont="1" applyBorder="1" applyAlignment="1">
      <alignment horizontal="center" vertical="center"/>
    </xf>
    <xf numFmtId="0" fontId="11" fillId="0" borderId="3" xfId="0" applyFont="1" applyBorder="1" applyAlignment="1">
      <alignment horizontal="left" vertical="center" wrapText="1"/>
    </xf>
    <xf numFmtId="3" fontId="11" fillId="0" borderId="3" xfId="0" applyNumberFormat="1" applyFont="1" applyBorder="1" applyAlignment="1">
      <alignment horizontal="center" vertical="center" wrapText="1"/>
    </xf>
    <xf numFmtId="43" fontId="1" fillId="0" borderId="0" xfId="0" applyNumberFormat="1" applyFont="1" applyAlignment="1">
      <alignment vertical="center"/>
    </xf>
    <xf numFmtId="165" fontId="11" fillId="0" borderId="3" xfId="0" applyNumberFormat="1" applyFont="1" applyBorder="1" applyAlignment="1">
      <alignment vertical="center"/>
    </xf>
    <xf numFmtId="0" fontId="7" fillId="0" borderId="0" xfId="0" applyFont="1"/>
    <xf numFmtId="3" fontId="7" fillId="0" borderId="3" xfId="0" applyNumberFormat="1" applyFont="1" applyBorder="1" applyAlignment="1">
      <alignment horizontal="center"/>
    </xf>
    <xf numFmtId="0" fontId="11" fillId="0" borderId="0" xfId="0" applyFont="1"/>
    <xf numFmtId="43" fontId="11" fillId="0" borderId="0" xfId="0" applyNumberFormat="1" applyFont="1"/>
    <xf numFmtId="49" fontId="11" fillId="0" borderId="3" xfId="0" applyNumberFormat="1" applyFont="1" applyBorder="1" applyAlignment="1">
      <alignment horizontal="center"/>
    </xf>
    <xf numFmtId="0" fontId="2" fillId="0" borderId="3" xfId="0" applyFont="1" applyBorder="1" applyAlignment="1">
      <alignment horizontal="justify" vertical="center" wrapText="1"/>
    </xf>
    <xf numFmtId="0" fontId="11" fillId="0" borderId="3" xfId="0" applyFont="1" applyBorder="1" applyAlignment="1">
      <alignment horizontal="center"/>
    </xf>
    <xf numFmtId="3" fontId="11" fillId="0" borderId="3" xfId="0" applyNumberFormat="1" applyFont="1" applyBorder="1" applyAlignment="1">
      <alignment horizontal="center"/>
    </xf>
    <xf numFmtId="0" fontId="7" fillId="0" borderId="3" xfId="0" applyFont="1" applyBorder="1" applyAlignment="1">
      <alignment horizontal="center"/>
    </xf>
    <xf numFmtId="0" fontId="19" fillId="0" borderId="0" xfId="0" applyFont="1"/>
    <xf numFmtId="0" fontId="3" fillId="0" borderId="0" xfId="0" applyFont="1" applyAlignment="1">
      <alignment wrapText="1"/>
    </xf>
    <xf numFmtId="3" fontId="3" fillId="0" borderId="0" xfId="0" applyNumberFormat="1" applyFont="1" applyAlignment="1">
      <alignment horizontal="center"/>
    </xf>
    <xf numFmtId="0" fontId="11" fillId="0" borderId="3" xfId="0" applyFont="1" applyBorder="1" applyAlignment="1">
      <alignment horizontal="center" vertical="center" wrapText="1"/>
    </xf>
    <xf numFmtId="0" fontId="12" fillId="0" borderId="0" xfId="0" applyFont="1" applyProtection="1">
      <protection hidden="1"/>
    </xf>
    <xf numFmtId="0" fontId="8" fillId="0" borderId="0" xfId="0" applyFont="1" applyProtection="1">
      <protection hidden="1"/>
    </xf>
    <xf numFmtId="0" fontId="1" fillId="0" borderId="0" xfId="0" applyFont="1" applyAlignment="1" applyProtection="1">
      <alignment horizontal="left" vertical="center"/>
      <protection hidden="1"/>
    </xf>
    <xf numFmtId="49" fontId="20" fillId="0" borderId="3" xfId="0" applyNumberFormat="1" applyFont="1" applyBorder="1" applyAlignment="1">
      <alignment horizontal="center" vertical="center" wrapText="1"/>
    </xf>
    <xf numFmtId="0" fontId="2" fillId="0" borderId="3" xfId="0" applyFont="1" applyBorder="1" applyAlignment="1" applyProtection="1">
      <alignment horizontal="center" vertical="center"/>
      <protection hidden="1"/>
    </xf>
    <xf numFmtId="0" fontId="2" fillId="0" borderId="3" xfId="0" applyFont="1" applyBorder="1" applyAlignment="1" applyProtection="1">
      <alignment horizontal="center" vertical="center" wrapText="1"/>
      <protection hidden="1"/>
    </xf>
    <xf numFmtId="3" fontId="2" fillId="0" borderId="0" xfId="0" applyNumberFormat="1" applyFont="1" applyAlignment="1">
      <alignment horizontal="center" vertical="center"/>
    </xf>
    <xf numFmtId="0" fontId="13" fillId="0" borderId="3" xfId="0"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right" vertical="center"/>
    </xf>
    <xf numFmtId="0" fontId="16" fillId="0" borderId="0" xfId="0" applyFont="1" applyAlignment="1">
      <alignment horizontal="right" vertical="center"/>
    </xf>
    <xf numFmtId="0" fontId="13" fillId="0" borderId="3" xfId="0" applyFont="1" applyBorder="1" applyAlignment="1">
      <alignment horizontal="center" vertical="center"/>
    </xf>
    <xf numFmtId="165" fontId="7" fillId="0" borderId="0" xfId="0" applyNumberFormat="1" applyFont="1" applyAlignment="1">
      <alignment vertical="center"/>
    </xf>
    <xf numFmtId="49" fontId="11" fillId="0" borderId="0" xfId="0" applyNumberFormat="1" applyFont="1" applyAlignment="1">
      <alignment horizontal="left" vertical="center"/>
    </xf>
    <xf numFmtId="168" fontId="12" fillId="0" borderId="3" xfId="0" applyNumberFormat="1" applyFont="1" applyBorder="1" applyAlignment="1">
      <alignment horizontal="center" vertical="center"/>
    </xf>
    <xf numFmtId="169" fontId="12" fillId="0" borderId="3" xfId="0" applyNumberFormat="1" applyFont="1" applyBorder="1" applyAlignment="1">
      <alignment horizontal="center" vertical="center"/>
    </xf>
    <xf numFmtId="165" fontId="12" fillId="0" borderId="3" xfId="0" applyNumberFormat="1" applyFont="1" applyBorder="1" applyAlignment="1">
      <alignment vertical="center"/>
    </xf>
    <xf numFmtId="3" fontId="12" fillId="0" borderId="3" xfId="0" applyNumberFormat="1" applyFont="1" applyBorder="1" applyAlignment="1">
      <alignment vertical="center"/>
    </xf>
    <xf numFmtId="0" fontId="1" fillId="0" borderId="0" xfId="0" applyFont="1" applyAlignment="1">
      <alignment vertical="center" wrapText="1"/>
    </xf>
    <xf numFmtId="3" fontId="21" fillId="0" borderId="0" xfId="0" applyNumberFormat="1" applyFont="1" applyAlignment="1">
      <alignment horizontal="center"/>
    </xf>
    <xf numFmtId="3" fontId="21" fillId="0" borderId="0" xfId="0" applyNumberFormat="1" applyFont="1" applyAlignment="1">
      <alignment horizontal="right"/>
    </xf>
    <xf numFmtId="0" fontId="21" fillId="0" borderId="6" xfId="0" applyFont="1" applyBorder="1" applyAlignment="1">
      <alignment wrapText="1"/>
    </xf>
    <xf numFmtId="0" fontId="21" fillId="0" borderId="0" xfId="0" applyFont="1" applyAlignment="1">
      <alignment horizontal="left" vertical="center" wrapText="1"/>
    </xf>
    <xf numFmtId="164" fontId="5" fillId="0" borderId="3" xfId="0" applyNumberFormat="1" applyFont="1" applyBorder="1" applyAlignment="1">
      <alignment horizontal="center" vertical="center"/>
    </xf>
    <xf numFmtId="49" fontId="20" fillId="0" borderId="3" xfId="0" applyNumberFormat="1" applyFont="1" applyBorder="1" applyAlignment="1">
      <alignment horizontal="center" vertical="top" wrapText="1"/>
    </xf>
    <xf numFmtId="0" fontId="21" fillId="0" borderId="0" xfId="0" applyFont="1" applyAlignment="1">
      <alignment wrapText="1"/>
    </xf>
    <xf numFmtId="49" fontId="21" fillId="0" borderId="3" xfId="0" applyNumberFormat="1" applyFont="1" applyBorder="1" applyAlignment="1">
      <alignment horizontal="center" vertical="center"/>
    </xf>
    <xf numFmtId="165" fontId="11" fillId="0" borderId="0" xfId="0" applyNumberFormat="1" applyFont="1" applyAlignment="1">
      <alignment horizontal="left" vertical="center"/>
    </xf>
    <xf numFmtId="0" fontId="21" fillId="0" borderId="0" xfId="0" applyFont="1" applyAlignment="1">
      <alignment horizontal="left" vertical="center"/>
    </xf>
    <xf numFmtId="0" fontId="5" fillId="0" borderId="3" xfId="0" applyFont="1" applyBorder="1" applyAlignment="1">
      <alignment horizontal="center" vertical="center"/>
    </xf>
    <xf numFmtId="0" fontId="3" fillId="0" borderId="0" xfId="0" applyFont="1" applyAlignment="1">
      <alignment vertical="center"/>
    </xf>
    <xf numFmtId="49" fontId="5" fillId="0" borderId="0" xfId="0" applyNumberFormat="1" applyFont="1" applyAlignment="1">
      <alignment vertical="center"/>
    </xf>
    <xf numFmtId="49" fontId="3" fillId="0" borderId="0" xfId="0" applyNumberFormat="1" applyFont="1" applyAlignment="1">
      <alignment vertical="center"/>
    </xf>
    <xf numFmtId="0" fontId="5" fillId="0" borderId="3" xfId="0" applyFont="1" applyBorder="1" applyAlignment="1">
      <alignment horizontal="center"/>
    </xf>
    <xf numFmtId="0" fontId="4" fillId="0" borderId="0" xfId="0" applyFont="1" applyAlignment="1">
      <alignment horizontal="right" vertical="center"/>
    </xf>
    <xf numFmtId="49" fontId="5" fillId="0" borderId="0" xfId="0" applyNumberFormat="1" applyFont="1"/>
    <xf numFmtId="49" fontId="3" fillId="0" borderId="0" xfId="0" applyNumberFormat="1" applyFont="1"/>
    <xf numFmtId="165" fontId="11" fillId="0" borderId="3" xfId="0" applyNumberFormat="1" applyFont="1" applyBorder="1" applyAlignment="1">
      <alignment horizontal="center" vertical="center" wrapText="1"/>
    </xf>
    <xf numFmtId="0" fontId="3" fillId="0" borderId="0" xfId="0" applyFont="1" applyAlignment="1">
      <alignment horizontal="center" vertical="center"/>
    </xf>
    <xf numFmtId="0" fontId="3" fillId="0" borderId="4" xfId="0" applyFont="1" applyBorder="1" applyAlignment="1">
      <alignment horizontal="center"/>
    </xf>
    <xf numFmtId="0" fontId="5" fillId="0" borderId="3" xfId="0" applyFont="1" applyBorder="1" applyAlignment="1">
      <alignment horizontal="center" vertical="center" textRotation="90" wrapText="1"/>
    </xf>
    <xf numFmtId="0" fontId="6" fillId="0" borderId="0" xfId="0" applyFont="1" applyAlignment="1">
      <alignment horizontal="center" vertical="center" wrapText="1"/>
    </xf>
    <xf numFmtId="0" fontId="6" fillId="0" borderId="0" xfId="0" applyFont="1" applyAlignment="1">
      <alignment horizontal="center"/>
    </xf>
    <xf numFmtId="0" fontId="5" fillId="0" borderId="3" xfId="0" applyFont="1" applyBorder="1" applyAlignment="1">
      <alignment horizontal="center" vertical="center" textRotation="90"/>
    </xf>
    <xf numFmtId="0" fontId="22" fillId="0" borderId="3" xfId="0" applyFont="1" applyBorder="1" applyAlignment="1">
      <alignment horizontal="center"/>
    </xf>
    <xf numFmtId="0" fontId="6" fillId="0" borderId="3" xfId="0" applyFont="1" applyBorder="1" applyAlignment="1">
      <alignment horizontal="center"/>
    </xf>
    <xf numFmtId="41" fontId="6" fillId="0" borderId="0" xfId="0" applyNumberFormat="1" applyFont="1"/>
    <xf numFmtId="41" fontId="6" fillId="0" borderId="3" xfId="0" applyNumberFormat="1" applyFont="1" applyBorder="1" applyAlignment="1">
      <alignment horizontal="right"/>
    </xf>
    <xf numFmtId="164" fontId="6" fillId="0" borderId="3" xfId="0" applyNumberFormat="1" applyFont="1" applyBorder="1" applyAlignment="1">
      <alignment horizontal="right"/>
    </xf>
    <xf numFmtId="0" fontId="3" fillId="0" borderId="3" xfId="0" applyFont="1" applyBorder="1" applyAlignment="1">
      <alignment horizontal="center"/>
    </xf>
    <xf numFmtId="164" fontId="6" fillId="0" borderId="0" xfId="0" applyNumberFormat="1" applyFont="1"/>
    <xf numFmtId="0" fontId="5" fillId="0" borderId="0" xfId="0" applyFont="1" applyAlignment="1">
      <alignment horizontal="left"/>
    </xf>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horizontal="center" vertical="center" textRotation="90" wrapText="1"/>
    </xf>
    <xf numFmtId="164" fontId="5" fillId="0" borderId="7" xfId="0" applyNumberFormat="1" applyFont="1" applyBorder="1" applyAlignment="1">
      <alignment horizontal="center" vertical="center"/>
    </xf>
    <xf numFmtId="164" fontId="5" fillId="0" borderId="3" xfId="0" applyNumberFormat="1" applyFont="1" applyBorder="1" applyAlignment="1">
      <alignment vertical="center"/>
    </xf>
    <xf numFmtId="41" fontId="6" fillId="0" borderId="0" xfId="0" applyNumberFormat="1" applyFont="1" applyAlignment="1">
      <alignment horizontal="right"/>
    </xf>
    <xf numFmtId="0" fontId="23" fillId="0" borderId="0" xfId="0" applyFont="1" applyAlignment="1">
      <alignment horizontal="center" vertical="center"/>
    </xf>
    <xf numFmtId="0" fontId="4" fillId="0" borderId="0" xfId="0" applyFont="1"/>
    <xf numFmtId="0" fontId="23" fillId="0" borderId="0" xfId="0" applyFont="1" applyAlignment="1">
      <alignment vertical="center"/>
    </xf>
    <xf numFmtId="0" fontId="3" fillId="3" borderId="4" xfId="0" applyFont="1" applyFill="1" applyBorder="1" applyAlignment="1">
      <alignment horizontal="center" vertical="center"/>
    </xf>
    <xf numFmtId="0" fontId="24" fillId="0" borderId="0" xfId="0" applyFont="1" applyAlignment="1">
      <alignment horizontal="center" vertical="center"/>
    </xf>
    <xf numFmtId="0" fontId="2" fillId="0" borderId="0" xfId="0" applyFont="1" applyAlignment="1">
      <alignment horizontal="left" vertical="center"/>
    </xf>
    <xf numFmtId="0" fontId="25" fillId="0" borderId="0" xfId="0" applyFont="1" applyAlignment="1">
      <alignment horizontal="center"/>
    </xf>
    <xf numFmtId="0" fontId="25" fillId="0" borderId="0" xfId="0" applyFont="1"/>
    <xf numFmtId="0" fontId="26" fillId="0" borderId="0" xfId="0" applyFont="1" applyAlignment="1">
      <alignment horizontal="right" vertical="center"/>
    </xf>
    <xf numFmtId="0" fontId="25" fillId="0" borderId="0" xfId="0" applyFont="1" applyAlignment="1">
      <alignment horizontal="left"/>
    </xf>
    <xf numFmtId="0" fontId="25" fillId="0" borderId="0" xfId="0" applyFont="1" applyAlignment="1">
      <alignment vertical="center" shrinkToFit="1"/>
    </xf>
    <xf numFmtId="3" fontId="25" fillId="0" borderId="0" xfId="0" applyNumberFormat="1" applyFont="1"/>
    <xf numFmtId="165" fontId="25" fillId="0" borderId="0" xfId="0" applyNumberFormat="1" applyFont="1"/>
    <xf numFmtId="0" fontId="24" fillId="0" borderId="0" xfId="0" applyFont="1"/>
    <xf numFmtId="0" fontId="24" fillId="0" borderId="0" xfId="0" applyFont="1" applyAlignment="1">
      <alignment horizontal="right"/>
    </xf>
    <xf numFmtId="0" fontId="19" fillId="0" borderId="0" xfId="0" applyFont="1" applyAlignment="1">
      <alignment vertical="center"/>
    </xf>
    <xf numFmtId="0" fontId="19" fillId="0" borderId="0" xfId="0" applyFont="1" applyAlignment="1">
      <alignment horizontal="center" vertical="center"/>
    </xf>
    <xf numFmtId="0" fontId="10" fillId="0" borderId="0" xfId="0" applyFont="1" applyAlignment="1">
      <alignment horizontal="left" vertical="center"/>
    </xf>
    <xf numFmtId="49" fontId="21" fillId="0" borderId="0" xfId="0" applyNumberFormat="1" applyFont="1" applyAlignment="1">
      <alignment horizontal="left" vertical="center"/>
    </xf>
    <xf numFmtId="0" fontId="21" fillId="0" borderId="0" xfId="0" applyFont="1" applyAlignment="1">
      <alignment horizontal="center" vertical="top"/>
    </xf>
    <xf numFmtId="0" fontId="19" fillId="0" borderId="0" xfId="0" applyFont="1" applyAlignment="1">
      <alignment horizontal="center" vertical="center" wrapText="1"/>
    </xf>
    <xf numFmtId="0" fontId="19" fillId="0" borderId="0" xfId="0" applyFont="1" applyAlignment="1">
      <alignment horizontal="left" vertical="center"/>
    </xf>
    <xf numFmtId="0" fontId="7" fillId="0" borderId="3" xfId="0" applyFont="1" applyBorder="1" applyAlignment="1">
      <alignment horizontal="left" vertical="center"/>
    </xf>
    <xf numFmtId="0" fontId="9" fillId="0" borderId="0" xfId="0" applyFont="1" applyAlignment="1">
      <alignment horizontal="center"/>
    </xf>
    <xf numFmtId="0" fontId="1" fillId="0" borderId="0" xfId="0" applyFont="1" applyAlignment="1" applyProtection="1">
      <alignment horizontal="left" vertical="center" wrapText="1"/>
      <protection hidden="1"/>
    </xf>
    <xf numFmtId="0" fontId="2" fillId="0" borderId="0" xfId="0" applyFont="1" applyAlignment="1" applyProtection="1">
      <alignment horizontal="center" vertical="center"/>
      <protection hidden="1"/>
    </xf>
    <xf numFmtId="0" fontId="25" fillId="0" borderId="0" xfId="0" applyFont="1" applyAlignment="1">
      <alignment vertical="center"/>
    </xf>
    <xf numFmtId="0" fontId="9" fillId="0" borderId="0" xfId="0" applyFont="1" applyAlignment="1" applyProtection="1">
      <alignment horizontal="left" vertical="center" wrapText="1"/>
      <protection hidden="1"/>
    </xf>
    <xf numFmtId="0" fontId="19" fillId="0" borderId="0" xfId="0" applyFont="1" applyAlignment="1">
      <alignment vertical="center" wrapText="1"/>
    </xf>
    <xf numFmtId="0" fontId="1" fillId="0" borderId="3" xfId="0" applyFont="1" applyBorder="1" applyAlignment="1">
      <alignment vertical="center"/>
    </xf>
    <xf numFmtId="0" fontId="11" fillId="0" borderId="3" xfId="0" applyFont="1" applyBorder="1"/>
    <xf numFmtId="0" fontId="3" fillId="0" borderId="3" xfId="0" applyFont="1" applyBorder="1"/>
    <xf numFmtId="0" fontId="27" fillId="0" borderId="0" xfId="0" applyFont="1" applyAlignment="1">
      <alignment wrapText="1"/>
    </xf>
    <xf numFmtId="0" fontId="28" fillId="0" borderId="0" xfId="0" applyFont="1" applyAlignment="1">
      <alignment wrapText="1"/>
    </xf>
    <xf numFmtId="0" fontId="2" fillId="0" borderId="3" xfId="0" applyFont="1" applyBorder="1" applyAlignment="1">
      <alignment horizontal="center" vertical="center" wrapText="1"/>
    </xf>
    <xf numFmtId="0" fontId="29" fillId="0" borderId="0" xfId="0" applyFont="1" applyAlignment="1">
      <alignment wrapText="1"/>
    </xf>
    <xf numFmtId="0" fontId="30" fillId="0" borderId="0" xfId="0" applyFont="1"/>
    <xf numFmtId="0" fontId="19" fillId="0" borderId="0" xfId="0" applyFont="1" applyAlignment="1">
      <alignment horizontal="left" vertical="center" wrapText="1"/>
    </xf>
    <xf numFmtId="0" fontId="0" fillId="0" borderId="0" xfId="0" applyAlignment="1">
      <alignment wrapText="1"/>
    </xf>
    <xf numFmtId="0" fontId="31" fillId="0" borderId="0" xfId="0" applyFont="1"/>
    <xf numFmtId="0" fontId="32" fillId="0" borderId="0" xfId="0" applyFont="1" applyAlignment="1">
      <alignment horizontal="left" vertical="center" wrapText="1"/>
    </xf>
    <xf numFmtId="0" fontId="21" fillId="0" borderId="0" xfId="0" applyFont="1" applyAlignment="1">
      <alignment vertical="top"/>
    </xf>
    <xf numFmtId="49" fontId="2" fillId="0" borderId="0" xfId="0" applyNumberFormat="1" applyFont="1" applyAlignment="1">
      <alignment horizontal="center"/>
    </xf>
    <xf numFmtId="49" fontId="33" fillId="0" borderId="0" xfId="0" applyNumberFormat="1" applyFont="1" applyAlignment="1">
      <alignment vertical="center"/>
    </xf>
    <xf numFmtId="0" fontId="34" fillId="0" borderId="0" xfId="0" applyFont="1" applyAlignment="1">
      <alignment vertical="center"/>
    </xf>
    <xf numFmtId="49" fontId="35" fillId="0" borderId="0" xfId="0" applyNumberFormat="1" applyFont="1" applyAlignment="1">
      <alignment horizontal="center" vertical="center"/>
    </xf>
    <xf numFmtId="0" fontId="35" fillId="0" borderId="0" xfId="0" applyFont="1" applyAlignment="1">
      <alignment horizontal="center" vertical="center"/>
    </xf>
    <xf numFmtId="0" fontId="34" fillId="0" borderId="0" xfId="0" applyFont="1" applyAlignment="1">
      <alignment horizontal="center" vertical="center"/>
    </xf>
    <xf numFmtId="49" fontId="34" fillId="0" borderId="0" xfId="0" applyNumberFormat="1" applyFont="1" applyAlignment="1">
      <alignment horizontal="center" vertical="center"/>
    </xf>
    <xf numFmtId="49" fontId="35" fillId="0" borderId="6" xfId="0" applyNumberFormat="1" applyFont="1" applyBorder="1" applyAlignment="1">
      <alignment horizontal="center" vertical="center"/>
    </xf>
    <xf numFmtId="0" fontId="35" fillId="0" borderId="6" xfId="0" applyFont="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0" fontId="5" fillId="0" borderId="3" xfId="0" applyFont="1" applyBorder="1" applyAlignment="1">
      <alignment vertical="center"/>
    </xf>
    <xf numFmtId="0" fontId="5" fillId="0" borderId="3" xfId="0" applyFont="1" applyBorder="1" applyAlignment="1">
      <alignment vertical="center" wrapText="1"/>
    </xf>
    <xf numFmtId="0" fontId="5" fillId="0" borderId="9" xfId="0" applyFont="1" applyBorder="1" applyAlignment="1">
      <alignment horizontal="center" vertical="center" textRotation="90" wrapText="1"/>
    </xf>
    <xf numFmtId="0" fontId="4" fillId="0" borderId="0" xfId="0" applyFont="1" applyAlignment="1">
      <alignment vertical="center"/>
    </xf>
    <xf numFmtId="0" fontId="36" fillId="0" borderId="0" xfId="0" applyFont="1"/>
    <xf numFmtId="0" fontId="36" fillId="0" borderId="0" xfId="0" applyFont="1" applyAlignment="1">
      <alignment horizontal="right"/>
    </xf>
    <xf numFmtId="0" fontId="5" fillId="0" borderId="0" xfId="0" applyFont="1" applyAlignment="1">
      <alignment horizontal="left" vertical="center"/>
    </xf>
    <xf numFmtId="170" fontId="37" fillId="0" borderId="3" xfId="0" applyNumberFormat="1" applyFont="1" applyBorder="1" applyAlignment="1">
      <alignment horizontal="center" vertical="center" textRotation="90"/>
    </xf>
    <xf numFmtId="171" fontId="5" fillId="0" borderId="3" xfId="0" applyNumberFormat="1" applyFont="1" applyBorder="1" applyAlignment="1">
      <alignment vertical="center"/>
    </xf>
    <xf numFmtId="0" fontId="5" fillId="3" borderId="0" xfId="0" applyFont="1" applyFill="1" applyAlignment="1">
      <alignment horizontal="center" vertical="center"/>
    </xf>
    <xf numFmtId="0" fontId="1" fillId="0" borderId="0" xfId="0" applyFont="1" applyAlignment="1">
      <alignment horizontal="center" vertical="top"/>
    </xf>
    <xf numFmtId="3" fontId="6" fillId="0" borderId="0" xfId="0" applyNumberFormat="1" applyFont="1" applyAlignment="1">
      <alignment horizontal="center" vertical="center"/>
    </xf>
    <xf numFmtId="0" fontId="10" fillId="0" borderId="0" xfId="0" applyFont="1" applyAlignment="1">
      <alignment vertical="center"/>
    </xf>
    <xf numFmtId="165" fontId="1" fillId="0" borderId="0" xfId="0" applyNumberFormat="1"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165" fontId="2" fillId="0" borderId="0" xfId="0" applyNumberFormat="1" applyFont="1" applyAlignment="1">
      <alignment vertical="center"/>
    </xf>
    <xf numFmtId="165" fontId="1" fillId="0" borderId="0" xfId="0" applyNumberFormat="1" applyFont="1" applyAlignment="1">
      <alignment horizontal="left" vertical="center"/>
    </xf>
    <xf numFmtId="0" fontId="33" fillId="0" borderId="0" xfId="0" applyFont="1" applyAlignment="1">
      <alignment horizontal="center" vertical="center"/>
    </xf>
    <xf numFmtId="0" fontId="33" fillId="0" borderId="0" xfId="0" applyFont="1" applyAlignment="1">
      <alignment horizontal="left" vertical="center"/>
    </xf>
    <xf numFmtId="0" fontId="9" fillId="0" borderId="0" xfId="0" applyFont="1" applyAlignment="1">
      <alignment horizontal="left" vertical="center"/>
    </xf>
    <xf numFmtId="0" fontId="21" fillId="0" borderId="0" xfId="0" applyFont="1" applyAlignment="1">
      <alignment horizontal="center" vertical="center"/>
    </xf>
    <xf numFmtId="0" fontId="21" fillId="0" borderId="0" xfId="0" applyFont="1" applyAlignment="1">
      <alignment horizontal="right" vertical="center"/>
    </xf>
    <xf numFmtId="0" fontId="2" fillId="0" borderId="3" xfId="0" applyFont="1" applyBorder="1" applyAlignment="1">
      <alignment horizontal="center" vertical="center"/>
    </xf>
    <xf numFmtId="0" fontId="2" fillId="2" borderId="3" xfId="0" applyFont="1" applyFill="1" applyBorder="1" applyAlignment="1">
      <alignment vertical="center" wrapText="1"/>
    </xf>
    <xf numFmtId="0" fontId="2" fillId="2" borderId="3" xfId="0" applyFont="1" applyFill="1" applyBorder="1" applyAlignment="1">
      <alignment horizontal="center" vertical="center" wrapText="1"/>
    </xf>
    <xf numFmtId="4" fontId="2" fillId="2" borderId="3" xfId="0" applyNumberFormat="1" applyFont="1" applyFill="1" applyBorder="1" applyAlignment="1">
      <alignment vertical="center" wrapText="1"/>
    </xf>
    <xf numFmtId="3" fontId="2"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xf>
    <xf numFmtId="0" fontId="2" fillId="2" borderId="10" xfId="0" applyFont="1" applyFill="1" applyBorder="1" applyAlignment="1">
      <alignment vertical="center" wrapText="1"/>
    </xf>
    <xf numFmtId="3" fontId="2" fillId="0" borderId="3" xfId="0" applyNumberFormat="1" applyFont="1" applyBorder="1" applyAlignment="1">
      <alignment horizontal="right" vertical="center" wrapText="1"/>
    </xf>
    <xf numFmtId="0" fontId="2" fillId="0" borderId="3" xfId="0" applyFont="1" applyBorder="1" applyAlignment="1">
      <alignment vertical="center"/>
    </xf>
    <xf numFmtId="0" fontId="1" fillId="0" borderId="3" xfId="0" applyFont="1" applyBorder="1" applyAlignment="1">
      <alignment horizontal="center" vertical="center"/>
    </xf>
    <xf numFmtId="0" fontId="1" fillId="0" borderId="10" xfId="0" applyFont="1" applyBorder="1" applyAlignment="1">
      <alignment horizontal="left" vertical="center"/>
    </xf>
    <xf numFmtId="0" fontId="1" fillId="2" borderId="3" xfId="0" applyFont="1" applyFill="1" applyBorder="1" applyAlignment="1">
      <alignment horizontal="center" vertical="center" wrapText="1"/>
    </xf>
    <xf numFmtId="4" fontId="1" fillId="2" borderId="3" xfId="0" applyNumberFormat="1" applyFont="1" applyFill="1" applyBorder="1" applyAlignment="1">
      <alignment horizontal="center" vertical="center" wrapText="1"/>
    </xf>
    <xf numFmtId="3" fontId="1" fillId="0" borderId="3" xfId="0" applyNumberFormat="1" applyFont="1" applyBorder="1" applyAlignment="1">
      <alignment horizontal="right" vertical="center" wrapText="1"/>
    </xf>
    <xf numFmtId="3"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xf>
    <xf numFmtId="0" fontId="1" fillId="2" borderId="3" xfId="0" applyFont="1" applyFill="1" applyBorder="1" applyAlignment="1">
      <alignment vertical="center" wrapText="1"/>
    </xf>
    <xf numFmtId="0" fontId="1" fillId="0" borderId="3" xfId="0" applyFont="1" applyBorder="1" applyAlignment="1">
      <alignment horizontal="center"/>
    </xf>
    <xf numFmtId="0" fontId="38" fillId="0" borderId="3" xfId="0" applyFont="1" applyBorder="1" applyAlignment="1">
      <alignment horizontal="center" vertical="center"/>
    </xf>
    <xf numFmtId="0" fontId="38" fillId="2" borderId="3" xfId="0" applyFont="1" applyFill="1" applyBorder="1" applyAlignment="1">
      <alignment vertical="center" wrapText="1"/>
    </xf>
    <xf numFmtId="0" fontId="38" fillId="2" borderId="3" xfId="0" applyFont="1" applyFill="1" applyBorder="1" applyAlignment="1">
      <alignment horizontal="center" vertical="center" wrapText="1"/>
    </xf>
    <xf numFmtId="4" fontId="38" fillId="2" borderId="3" xfId="0" applyNumberFormat="1" applyFont="1" applyFill="1" applyBorder="1" applyAlignment="1">
      <alignment horizontal="center" vertical="center" wrapText="1"/>
    </xf>
    <xf numFmtId="3" fontId="38" fillId="0" borderId="3" xfId="0" applyNumberFormat="1" applyFont="1" applyBorder="1" applyAlignment="1">
      <alignment horizontal="right" vertical="center" wrapText="1"/>
    </xf>
    <xf numFmtId="0" fontId="38" fillId="0" borderId="0" xfId="0" applyFont="1" applyAlignment="1">
      <alignment vertical="center"/>
    </xf>
    <xf numFmtId="0" fontId="2" fillId="2" borderId="3" xfId="0" applyFont="1" applyFill="1" applyBorder="1" applyAlignment="1">
      <alignment horizontal="left" vertical="center" wrapText="1"/>
    </xf>
    <xf numFmtId="4" fontId="2" fillId="2" borderId="3" xfId="0" applyNumberFormat="1" applyFont="1" applyFill="1" applyBorder="1" applyAlignment="1">
      <alignment horizontal="left" vertical="center" wrapText="1"/>
    </xf>
    <xf numFmtId="49" fontId="2" fillId="0" borderId="3" xfId="0" applyNumberFormat="1" applyFont="1" applyBorder="1" applyAlignment="1">
      <alignment horizontal="center" vertical="center"/>
    </xf>
    <xf numFmtId="0" fontId="2" fillId="0" borderId="3" xfId="0" applyFont="1" applyBorder="1" applyAlignment="1">
      <alignment horizontal="left" vertical="center" wrapText="1"/>
    </xf>
    <xf numFmtId="4" fontId="1" fillId="0" borderId="3" xfId="0" applyNumberFormat="1" applyFont="1" applyBorder="1" applyAlignment="1">
      <alignment horizontal="center" vertical="center"/>
    </xf>
    <xf numFmtId="3" fontId="1" fillId="0" borderId="3" xfId="0" applyNumberFormat="1" applyFont="1" applyBorder="1" applyAlignment="1">
      <alignment horizontal="right" vertical="center"/>
    </xf>
    <xf numFmtId="3" fontId="1" fillId="0" borderId="3" xfId="0" applyNumberFormat="1" applyFont="1" applyBorder="1" applyAlignment="1">
      <alignment horizontal="center" vertical="center"/>
    </xf>
    <xf numFmtId="165" fontId="2" fillId="0" borderId="3" xfId="0" applyNumberFormat="1" applyFont="1" applyBorder="1" applyAlignment="1">
      <alignment vertical="center"/>
    </xf>
    <xf numFmtId="0" fontId="1" fillId="0" borderId="3" xfId="0" applyFont="1" applyBorder="1"/>
    <xf numFmtId="49" fontId="2" fillId="0" borderId="3" xfId="0" applyNumberFormat="1" applyFont="1" applyBorder="1" applyAlignment="1">
      <alignment horizontal="center"/>
    </xf>
    <xf numFmtId="0" fontId="2" fillId="0" borderId="3" xfId="0" applyFont="1" applyBorder="1" applyAlignment="1">
      <alignment horizontal="center"/>
    </xf>
    <xf numFmtId="4" fontId="2" fillId="0" borderId="3" xfId="0" applyNumberFormat="1" applyFont="1" applyBorder="1" applyAlignment="1">
      <alignment horizontal="center"/>
    </xf>
    <xf numFmtId="3" fontId="2" fillId="0" borderId="3" xfId="0" applyNumberFormat="1" applyFont="1" applyBorder="1" applyAlignment="1">
      <alignment horizontal="right"/>
    </xf>
    <xf numFmtId="3" fontId="2" fillId="0" borderId="3" xfId="0" applyNumberFormat="1" applyFont="1" applyBorder="1" applyAlignment="1">
      <alignment horizontal="center"/>
    </xf>
    <xf numFmtId="0" fontId="2" fillId="0" borderId="3" xfId="0" applyFont="1" applyBorder="1"/>
    <xf numFmtId="4" fontId="1" fillId="0" borderId="3" xfId="0" applyNumberFormat="1" applyFont="1" applyBorder="1" applyAlignment="1">
      <alignment horizontal="center"/>
    </xf>
    <xf numFmtId="3" fontId="1" fillId="0" borderId="3" xfId="0" applyNumberFormat="1" applyFont="1" applyBorder="1" applyAlignment="1">
      <alignment horizontal="right"/>
    </xf>
    <xf numFmtId="3" fontId="1" fillId="0" borderId="3" xfId="0" applyNumberFormat="1" applyFont="1" applyBorder="1" applyAlignment="1">
      <alignment horizontal="center"/>
    </xf>
    <xf numFmtId="0" fontId="1" fillId="0" borderId="0" xfId="0" applyFont="1" applyAlignment="1">
      <alignment horizontal="justify" vertical="justify" wrapText="1"/>
    </xf>
    <xf numFmtId="4" fontId="1" fillId="2" borderId="3" xfId="0" applyNumberFormat="1" applyFont="1" applyFill="1" applyBorder="1" applyAlignment="1">
      <alignment vertical="center" wrapText="1"/>
    </xf>
    <xf numFmtId="0" fontId="11" fillId="3" borderId="3" xfId="0" applyFont="1" applyFill="1" applyBorder="1" applyAlignment="1">
      <alignment horizontal="center" vertical="center"/>
    </xf>
    <xf numFmtId="0" fontId="42" fillId="0" borderId="3" xfId="0" applyFont="1" applyBorder="1" applyAlignment="1">
      <alignment horizontal="center" vertical="center"/>
    </xf>
    <xf numFmtId="0" fontId="42" fillId="0" borderId="3" xfId="0" applyFont="1" applyBorder="1" applyAlignment="1">
      <alignment vertical="center" wrapText="1"/>
    </xf>
    <xf numFmtId="0" fontId="42" fillId="0" borderId="3" xfId="0" applyFont="1" applyBorder="1" applyAlignment="1">
      <alignment horizontal="center" vertical="center" wrapText="1"/>
    </xf>
    <xf numFmtId="0" fontId="1" fillId="0" borderId="3" xfId="0" applyFont="1" applyBorder="1" applyAlignment="1">
      <alignment horizontal="left" vertical="center"/>
    </xf>
    <xf numFmtId="172" fontId="42" fillId="0" borderId="3" xfId="0" applyNumberFormat="1" applyFont="1" applyBorder="1" applyAlignment="1">
      <alignment horizontal="right" vertical="center"/>
    </xf>
    <xf numFmtId="172" fontId="11" fillId="0" borderId="3" xfId="0" applyNumberFormat="1" applyFont="1" applyBorder="1" applyAlignment="1">
      <alignment vertical="center"/>
    </xf>
    <xf numFmtId="172" fontId="42" fillId="0" borderId="3" xfId="0" applyNumberFormat="1" applyFont="1" applyBorder="1" applyAlignment="1">
      <alignment horizontal="center" vertical="center" wrapText="1"/>
    </xf>
    <xf numFmtId="172" fontId="11" fillId="0" borderId="3" xfId="0" applyNumberFormat="1" applyFont="1" applyBorder="1" applyAlignment="1">
      <alignment horizontal="center"/>
    </xf>
    <xf numFmtId="172" fontId="7" fillId="0" borderId="3" xfId="0" applyNumberFormat="1" applyFont="1" applyBorder="1" applyAlignment="1">
      <alignment horizontal="center"/>
    </xf>
    <xf numFmtId="0" fontId="1" fillId="0" borderId="0" xfId="0" applyFont="1" applyFill="1" applyAlignment="1">
      <alignment vertical="center"/>
    </xf>
    <xf numFmtId="0" fontId="42" fillId="0" borderId="3" xfId="0" applyFont="1" applyFill="1" applyBorder="1" applyAlignment="1">
      <alignment horizontal="center" vertical="center"/>
    </xf>
    <xf numFmtId="0" fontId="42" fillId="0" borderId="3" xfId="0" applyFont="1" applyFill="1" applyBorder="1" applyAlignment="1">
      <alignment vertical="center" wrapText="1"/>
    </xf>
    <xf numFmtId="0" fontId="43" fillId="0" borderId="3" xfId="0" applyFont="1" applyFill="1" applyBorder="1" applyAlignment="1">
      <alignment horizontal="center" vertical="center"/>
    </xf>
    <xf numFmtId="0" fontId="42" fillId="2" borderId="3" xfId="0" applyFont="1" applyFill="1" applyBorder="1" applyAlignment="1">
      <alignment vertical="center" wrapText="1"/>
    </xf>
    <xf numFmtId="166" fontId="42" fillId="0" borderId="3" xfId="0" applyNumberFormat="1" applyFont="1" applyBorder="1" applyAlignment="1">
      <alignment horizontal="center" vertical="center" wrapText="1"/>
    </xf>
    <xf numFmtId="165" fontId="42" fillId="0" borderId="3" xfId="0" applyNumberFormat="1" applyFont="1" applyBorder="1" applyAlignment="1">
      <alignment horizontal="center" vertical="center" wrapText="1"/>
    </xf>
    <xf numFmtId="0" fontId="44" fillId="0" borderId="3" xfId="0" applyFont="1" applyBorder="1" applyAlignment="1">
      <alignment horizontal="left" vertical="center"/>
    </xf>
    <xf numFmtId="165" fontId="42" fillId="0" borderId="3" xfId="0" applyNumberFormat="1" applyFont="1" applyBorder="1" applyAlignment="1">
      <alignment horizontal="center" vertical="center"/>
    </xf>
    <xf numFmtId="0" fontId="43" fillId="0" borderId="3" xfId="0" applyFont="1" applyBorder="1" applyAlignment="1">
      <alignment vertical="center"/>
    </xf>
    <xf numFmtId="173" fontId="42" fillId="0" borderId="3" xfId="0" applyNumberFormat="1" applyFont="1" applyBorder="1" applyAlignment="1">
      <alignment horizontal="center" vertical="center" wrapText="1"/>
    </xf>
    <xf numFmtId="173" fontId="42" fillId="0" borderId="3" xfId="0" applyNumberFormat="1" applyFont="1" applyFill="1" applyBorder="1" applyAlignment="1">
      <alignment vertical="center" wrapText="1"/>
    </xf>
    <xf numFmtId="3" fontId="2" fillId="0" borderId="0" xfId="0" applyNumberFormat="1" applyFont="1" applyAlignment="1">
      <alignment horizontal="center" vertical="center"/>
    </xf>
    <xf numFmtId="0" fontId="21" fillId="0" borderId="0" xfId="0" applyFont="1" applyAlignment="1">
      <alignment horizontal="left" vertical="center"/>
    </xf>
    <xf numFmtId="0" fontId="21" fillId="0" borderId="0" xfId="0" applyFont="1" applyAlignment="1">
      <alignment horizontal="center" vertical="center"/>
    </xf>
    <xf numFmtId="0" fontId="21" fillId="0" borderId="0" xfId="0" applyFont="1" applyAlignment="1">
      <alignment horizontal="left" vertical="center" wrapText="1"/>
    </xf>
    <xf numFmtId="0" fontId="21" fillId="0" borderId="6" xfId="0" applyFont="1" applyBorder="1" applyAlignment="1">
      <alignment horizontal="left" vertical="center" wrapText="1"/>
    </xf>
    <xf numFmtId="3" fontId="2" fillId="0" borderId="11" xfId="0" applyNumberFormat="1" applyFont="1" applyBorder="1" applyAlignment="1">
      <alignment horizontal="left" vertical="center"/>
    </xf>
    <xf numFmtId="0" fontId="1" fillId="0" borderId="0" xfId="0" applyFont="1" applyAlignment="1">
      <alignment horizontal="justify" wrapText="1"/>
    </xf>
    <xf numFmtId="0" fontId="1" fillId="0" borderId="0" xfId="0" applyFont="1" applyAlignment="1">
      <alignment horizontal="justify" vertical="justify" wrapText="1"/>
    </xf>
    <xf numFmtId="3" fontId="9" fillId="0" borderId="0" xfId="0" applyNumberFormat="1" applyFont="1" applyAlignment="1">
      <alignment horizontal="right" vertical="center"/>
    </xf>
    <xf numFmtId="0" fontId="9" fillId="0" borderId="0" xfId="0" applyFont="1" applyAlignment="1">
      <alignment horizontal="right" vertical="center"/>
    </xf>
    <xf numFmtId="3" fontId="24" fillId="0" borderId="0" xfId="0" applyNumberFormat="1" applyFont="1" applyAlignment="1">
      <alignment horizontal="center" vertical="center"/>
    </xf>
    <xf numFmtId="0" fontId="1" fillId="0" borderId="0" xfId="0" applyFont="1" applyAlignment="1">
      <alignment horizontal="center" vertical="center" wrapText="1"/>
    </xf>
    <xf numFmtId="0" fontId="24"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24" fillId="0" borderId="0" xfId="0" applyFont="1" applyAlignment="1">
      <alignment horizontal="center" vertical="center"/>
    </xf>
    <xf numFmtId="0" fontId="2" fillId="0" borderId="0" xfId="0" applyFont="1" applyAlignment="1">
      <alignment horizontal="justify" vertical="center" wrapText="1"/>
    </xf>
    <xf numFmtId="0" fontId="1" fillId="0" borderId="0" xfId="0" applyFont="1" applyAlignment="1">
      <alignment horizontal="justify" vertical="center" wrapText="1"/>
    </xf>
    <xf numFmtId="0" fontId="15" fillId="0" borderId="0" xfId="0" applyFont="1" applyAlignment="1">
      <alignment horizontal="center"/>
    </xf>
    <xf numFmtId="3" fontId="6" fillId="0" borderId="0" xfId="0" applyNumberFormat="1" applyFont="1" applyAlignment="1">
      <alignment horizontal="right" vertical="center"/>
    </xf>
    <xf numFmtId="0" fontId="7" fillId="0" borderId="0" xfId="0" applyFont="1" applyAlignment="1">
      <alignment horizontal="center"/>
    </xf>
    <xf numFmtId="0" fontId="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3" fontId="6" fillId="0" borderId="0" xfId="0" applyNumberFormat="1" applyFont="1" applyAlignment="1">
      <alignment horizontal="center" vertical="center"/>
    </xf>
    <xf numFmtId="0" fontId="2" fillId="0" borderId="0" xfId="0" applyFont="1" applyAlignment="1">
      <alignment horizontal="left" vertical="center"/>
    </xf>
    <xf numFmtId="0" fontId="19" fillId="0" borderId="0" xfId="0" applyFont="1" applyAlignment="1">
      <alignment horizontal="left" vertical="center" wrapText="1"/>
    </xf>
    <xf numFmtId="165" fontId="1" fillId="0" borderId="0" xfId="0" applyNumberFormat="1"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xf>
    <xf numFmtId="0" fontId="1" fillId="0" borderId="0" xfId="0" applyFont="1" applyAlignment="1">
      <alignment horizontal="center"/>
    </xf>
    <xf numFmtId="165" fontId="2" fillId="0" borderId="0" xfId="0" applyNumberFormat="1" applyFont="1" applyAlignment="1">
      <alignment horizontal="center" vertical="center"/>
    </xf>
    <xf numFmtId="0" fontId="21" fillId="0" borderId="0" xfId="0" applyFont="1" applyAlignment="1">
      <alignment horizontal="center" vertical="top"/>
    </xf>
    <xf numFmtId="0" fontId="13" fillId="0" borderId="3" xfId="0" applyFont="1" applyBorder="1" applyAlignment="1">
      <alignment horizontal="center" vertical="center" wrapText="1"/>
    </xf>
    <xf numFmtId="0" fontId="25" fillId="0" borderId="0" xfId="0" applyFont="1" applyAlignment="1">
      <alignment horizontal="left"/>
    </xf>
    <xf numFmtId="0" fontId="25" fillId="0" borderId="0" xfId="0" applyFont="1" applyAlignment="1">
      <alignment horizontal="left" vertical="center" wrapText="1"/>
    </xf>
    <xf numFmtId="0" fontId="25" fillId="0" borderId="0" xfId="0" applyFont="1" applyAlignment="1">
      <alignment horizontal="left" vertical="center"/>
    </xf>
    <xf numFmtId="0" fontId="1" fillId="0" borderId="0" xfId="0" applyFont="1" applyAlignment="1">
      <alignment horizontal="center" vertical="center"/>
    </xf>
    <xf numFmtId="0" fontId="11" fillId="0" borderId="3" xfId="0" applyFont="1" applyBorder="1" applyAlignment="1">
      <alignment horizontal="left" vertical="center"/>
    </xf>
    <xf numFmtId="0" fontId="13" fillId="0" borderId="12"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3" xfId="0" applyFont="1" applyBorder="1" applyAlignment="1">
      <alignment horizontal="center" vertical="center" wrapText="1"/>
    </xf>
    <xf numFmtId="3" fontId="7" fillId="0" borderId="0" xfId="0" applyNumberFormat="1" applyFont="1" applyAlignment="1">
      <alignment horizontal="center" vertical="center"/>
    </xf>
    <xf numFmtId="0" fontId="26" fillId="0" borderId="0" xfId="0" applyFont="1" applyAlignment="1">
      <alignment horizontal="center"/>
    </xf>
    <xf numFmtId="0" fontId="39" fillId="0" borderId="0" xfId="0" applyFont="1" applyAlignment="1">
      <alignment horizontal="center"/>
    </xf>
    <xf numFmtId="0" fontId="26" fillId="0" borderId="0" xfId="0" applyFont="1" applyAlignment="1">
      <alignment horizontal="center" vertical="center"/>
    </xf>
    <xf numFmtId="0" fontId="25" fillId="0" borderId="0" xfId="0" applyFont="1" applyAlignment="1">
      <alignment horizontal="center"/>
    </xf>
    <xf numFmtId="0" fontId="24" fillId="0" borderId="0" xfId="0" applyFont="1" applyAlignment="1">
      <alignment horizontal="left" vertical="center" wrapText="1"/>
    </xf>
    <xf numFmtId="0" fontId="19" fillId="0" borderId="0" xfId="0" applyFont="1" applyAlignment="1">
      <alignment horizontal="center" vertical="center" wrapText="1"/>
    </xf>
    <xf numFmtId="3" fontId="19" fillId="0" borderId="0" xfId="0" applyNumberFormat="1" applyFont="1" applyAlignment="1">
      <alignment horizontal="center" vertical="center" wrapText="1"/>
    </xf>
    <xf numFmtId="0" fontId="32" fillId="0" borderId="0" xfId="0" applyFont="1" applyAlignment="1">
      <alignment horizontal="left" vertical="center" wrapText="1"/>
    </xf>
    <xf numFmtId="0" fontId="1" fillId="0" borderId="0" xfId="0" applyFont="1" applyAlignment="1">
      <alignment horizontal="left" vertical="top"/>
    </xf>
    <xf numFmtId="0" fontId="11" fillId="0" borderId="1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165" fontId="11"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3" fontId="11" fillId="0" borderId="10" xfId="0" applyNumberFormat="1" applyFont="1" applyBorder="1" applyAlignment="1">
      <alignment horizontal="center" vertical="center" wrapText="1"/>
    </xf>
    <xf numFmtId="3" fontId="11" fillId="0" borderId="14" xfId="0" applyNumberFormat="1" applyFont="1" applyBorder="1" applyAlignment="1">
      <alignment horizontal="center" vertical="center" wrapText="1"/>
    </xf>
    <xf numFmtId="0" fontId="24" fillId="0" borderId="6" xfId="0" applyFont="1" applyBorder="1" applyAlignment="1">
      <alignment horizontal="left" vertical="center"/>
    </xf>
    <xf numFmtId="0" fontId="24" fillId="0" borderId="0" xfId="0" applyFont="1" applyAlignment="1">
      <alignment horizontal="left" vertical="center"/>
    </xf>
    <xf numFmtId="0" fontId="40" fillId="0" borderId="0" xfId="0" applyFont="1" applyAlignment="1">
      <alignment horizontal="center" vertical="center"/>
    </xf>
    <xf numFmtId="0" fontId="40" fillId="0" borderId="0" xfId="0" applyFont="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12" fillId="0" borderId="0" xfId="0" applyFont="1" applyAlignment="1" applyProtection="1">
      <alignment horizontal="center" vertical="center"/>
      <protection hidden="1"/>
    </xf>
    <xf numFmtId="0" fontId="8" fillId="0" borderId="0" xfId="0"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11"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9" fillId="0" borderId="0" xfId="0" applyFont="1" applyAlignment="1" applyProtection="1">
      <alignment horizontal="center" vertical="center"/>
      <protection hidden="1"/>
    </xf>
    <xf numFmtId="0" fontId="21" fillId="0" borderId="0" xfId="0" applyFont="1" applyAlignment="1" applyProtection="1">
      <alignment horizontal="left" vertical="center"/>
      <protection hidden="1"/>
    </xf>
    <xf numFmtId="0" fontId="8" fillId="0" borderId="0" xfId="0" applyFont="1" applyAlignment="1" applyProtection="1">
      <alignment horizontal="center"/>
      <protection hidden="1"/>
    </xf>
    <xf numFmtId="0" fontId="2" fillId="0" borderId="0" xfId="0" applyFont="1" applyAlignment="1" applyProtection="1">
      <alignment horizontal="center" vertical="center"/>
      <protection hidden="1"/>
    </xf>
    <xf numFmtId="0" fontId="9" fillId="0" borderId="11" xfId="0" applyFont="1" applyBorder="1" applyAlignment="1" applyProtection="1">
      <alignment horizontal="left" vertical="center" wrapText="1"/>
      <protection hidden="1"/>
    </xf>
    <xf numFmtId="0" fontId="1" fillId="0" borderId="0" xfId="0" applyFont="1" applyAlignment="1" applyProtection="1">
      <alignment horizontal="left" vertical="center" wrapText="1"/>
      <protection hidden="1"/>
    </xf>
    <xf numFmtId="0" fontId="5" fillId="0" borderId="10" xfId="0" applyFont="1" applyBorder="1" applyAlignment="1">
      <alignment horizontal="center" vertical="center"/>
    </xf>
    <xf numFmtId="0" fontId="5" fillId="0" borderId="7" xfId="0" applyFont="1" applyBorder="1" applyAlignment="1">
      <alignment horizontal="center" vertical="center"/>
    </xf>
    <xf numFmtId="0" fontId="5" fillId="0" borderId="14" xfId="0" applyFont="1" applyBorder="1" applyAlignment="1">
      <alignment horizontal="center" vertical="center"/>
    </xf>
    <xf numFmtId="0" fontId="3" fillId="0" borderId="0" xfId="0" applyFont="1" applyAlignment="1">
      <alignment horizontal="center"/>
    </xf>
    <xf numFmtId="0" fontId="5" fillId="0" borderId="11" xfId="0" applyFont="1" applyBorder="1" applyAlignment="1">
      <alignment horizontal="center" vertical="center" textRotation="90" wrapText="1"/>
    </xf>
    <xf numFmtId="0" fontId="5" fillId="0" borderId="0" xfId="0" applyFont="1" applyAlignment="1">
      <alignment horizontal="center" vertical="center" textRotation="90" wrapText="1"/>
    </xf>
    <xf numFmtId="164" fontId="5" fillId="0" borderId="3" xfId="0" applyNumberFormat="1" applyFont="1" applyBorder="1" applyAlignment="1">
      <alignment horizontal="center" vertical="center"/>
    </xf>
    <xf numFmtId="0" fontId="5" fillId="0" borderId="3" xfId="0" applyFont="1" applyBorder="1" applyAlignment="1">
      <alignment horizontal="center" vertical="center" wrapText="1"/>
    </xf>
    <xf numFmtId="164" fontId="5" fillId="0" borderId="10" xfId="0" applyNumberFormat="1" applyFont="1" applyBorder="1" applyAlignment="1">
      <alignment horizontal="center" vertical="center"/>
    </xf>
    <xf numFmtId="164" fontId="5" fillId="0" borderId="14" xfId="0" applyNumberFormat="1" applyFont="1" applyBorder="1" applyAlignment="1">
      <alignment horizontal="center" vertical="center"/>
    </xf>
    <xf numFmtId="0" fontId="23" fillId="0" borderId="0" xfId="0" applyFont="1" applyAlignment="1">
      <alignment horizontal="center" vertical="center"/>
    </xf>
    <xf numFmtId="164" fontId="5" fillId="0" borderId="10" xfId="0" applyNumberFormat="1" applyFont="1" applyBorder="1" applyAlignment="1">
      <alignment vertical="center"/>
    </xf>
    <xf numFmtId="164" fontId="5" fillId="0" borderId="7" xfId="0" applyNumberFormat="1" applyFont="1" applyBorder="1" applyAlignment="1">
      <alignment vertical="center"/>
    </xf>
    <xf numFmtId="164" fontId="5" fillId="0" borderId="14" xfId="0" applyNumberFormat="1" applyFont="1" applyBorder="1" applyAlignment="1">
      <alignment vertical="center"/>
    </xf>
    <xf numFmtId="164" fontId="5" fillId="0" borderId="3" xfId="0" applyNumberFormat="1" applyFont="1" applyBorder="1" applyAlignment="1">
      <alignment vertical="center"/>
    </xf>
    <xf numFmtId="171" fontId="5" fillId="0" borderId="3" xfId="0" applyNumberFormat="1" applyFont="1" applyBorder="1" applyAlignment="1">
      <alignment vertical="center"/>
    </xf>
    <xf numFmtId="0" fontId="4" fillId="0" borderId="0" xfId="0" applyFont="1" applyAlignment="1">
      <alignment horizontal="center" vertical="center"/>
    </xf>
    <xf numFmtId="0" fontId="12" fillId="0" borderId="0" xfId="0" applyFont="1" applyAlignment="1">
      <alignment horizontal="center"/>
    </xf>
    <xf numFmtId="0" fontId="8" fillId="0" borderId="0" xfId="0" applyFont="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textRotation="90" wrapText="1"/>
    </xf>
    <xf numFmtId="0" fontId="5" fillId="0" borderId="15"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3" fillId="0" borderId="4" xfId="0" applyFont="1" applyBorder="1" applyAlignment="1">
      <alignment horizontal="center"/>
    </xf>
    <xf numFmtId="0" fontId="5" fillId="0" borderId="10" xfId="0" applyFont="1" applyBorder="1" applyAlignment="1">
      <alignment horizontal="left" vertical="center"/>
    </xf>
    <xf numFmtId="0" fontId="5" fillId="0" borderId="7" xfId="0" applyFont="1" applyBorder="1" applyAlignment="1">
      <alignment horizontal="left" vertical="center"/>
    </xf>
    <xf numFmtId="0" fontId="5" fillId="0" borderId="14" xfId="0" applyFont="1" applyBorder="1" applyAlignment="1">
      <alignment horizontal="left" vertical="center"/>
    </xf>
    <xf numFmtId="164" fontId="5" fillId="0" borderId="7" xfId="0" applyNumberFormat="1" applyFont="1" applyBorder="1" applyAlignment="1">
      <alignment horizontal="center" vertical="center"/>
    </xf>
    <xf numFmtId="0" fontId="41" fillId="0" borderId="0" xfId="0" applyFont="1" applyAlignment="1">
      <alignment horizontal="center" textRotation="90"/>
    </xf>
    <xf numFmtId="0" fontId="41" fillId="0" borderId="6" xfId="0" applyFont="1" applyBorder="1" applyAlignment="1">
      <alignment horizontal="center" textRotation="90"/>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0" xfId="0" applyFont="1" applyAlignment="1">
      <alignment horizontal="center"/>
    </xf>
    <xf numFmtId="49" fontId="5" fillId="0" borderId="0" xfId="0" applyNumberFormat="1" applyFont="1" applyAlignment="1">
      <alignment horizontal="left" vertical="center" wrapText="1"/>
    </xf>
    <xf numFmtId="0" fontId="13" fillId="0" borderId="3" xfId="0" applyFont="1" applyBorder="1" applyAlignment="1">
      <alignment horizontal="center" vertical="center"/>
    </xf>
    <xf numFmtId="0" fontId="34" fillId="0" borderId="0" xfId="0" applyFont="1" applyAlignment="1">
      <alignment horizontal="center" vertical="center"/>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49" fontId="21" fillId="0" borderId="0" xfId="0" applyNumberFormat="1" applyFont="1"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center"/>
    </xf>
    <xf numFmtId="0" fontId="3" fillId="0" borderId="0" xfId="0" applyFont="1" applyAlignment="1">
      <alignment horizontal="left"/>
    </xf>
    <xf numFmtId="0" fontId="16" fillId="0" borderId="0" xfId="0" applyFont="1" applyAlignment="1">
      <alignment horizontal="left"/>
    </xf>
    <xf numFmtId="0" fontId="3"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alignment horizontal="center"/>
    </xf>
    <xf numFmtId="0" fontId="3" fillId="0" borderId="0" xfId="0" applyFont="1" applyAlignment="1">
      <alignment horizontal="center" wrapText="1"/>
    </xf>
    <xf numFmtId="49" fontId="21" fillId="0" borderId="0" xfId="0" applyNumberFormat="1" applyFont="1" applyAlignment="1">
      <alignment horizontal="left" vertical="center" wrapText="1"/>
    </xf>
    <xf numFmtId="0" fontId="9" fillId="0" borderId="0" xfId="0" applyFont="1" applyAlignment="1">
      <alignment horizontal="center" vertical="center"/>
    </xf>
    <xf numFmtId="3" fontId="9" fillId="0" borderId="0" xfId="0" applyNumberFormat="1" applyFont="1" applyAlignment="1">
      <alignment vertical="center"/>
    </xf>
    <xf numFmtId="0" fontId="9" fillId="0" borderId="0" xfId="0" applyFont="1" applyAlignment="1">
      <alignment vertical="center"/>
    </xf>
    <xf numFmtId="49" fontId="20" fillId="0" borderId="0" xfId="0" applyNumberFormat="1" applyFont="1" applyAlignment="1">
      <alignment horizontal="center" vertical="center"/>
    </xf>
    <xf numFmtId="0" fontId="20" fillId="0" borderId="0" xfId="0" applyFont="1" applyAlignment="1">
      <alignment horizontal="center" vertical="center"/>
    </xf>
    <xf numFmtId="0" fontId="13" fillId="0" borderId="3" xfId="0" applyFont="1" applyFill="1" applyBorder="1" applyAlignment="1">
      <alignment horizontal="center" vertical="center" wrapText="1"/>
    </xf>
    <xf numFmtId="0" fontId="11" fillId="0" borderId="3" xfId="0" applyFont="1" applyFill="1" applyBorder="1" applyAlignment="1">
      <alignment horizontal="center" vertical="center"/>
    </xf>
    <xf numFmtId="3" fontId="11" fillId="0" borderId="10" xfId="0" applyNumberFormat="1" applyFont="1" applyFill="1" applyBorder="1" applyAlignment="1">
      <alignment horizontal="center" vertical="center" wrapText="1"/>
    </xf>
    <xf numFmtId="0" fontId="13" fillId="0" borderId="3" xfId="0" applyFont="1" applyFill="1" applyBorder="1" applyAlignment="1">
      <alignment horizontal="center" vertical="center" wrapText="1"/>
    </xf>
    <xf numFmtId="3" fontId="11" fillId="0" borderId="14" xfId="0" applyNumberFormat="1" applyFont="1" applyFill="1" applyBorder="1" applyAlignment="1">
      <alignment horizontal="center" vertical="center" wrapText="1"/>
    </xf>
    <xf numFmtId="0" fontId="45" fillId="0" borderId="3" xfId="0" applyFont="1"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19" workbookViewId="0">
      <selection activeCell="E35" sqref="E35"/>
    </sheetView>
  </sheetViews>
  <sheetFormatPr defaultColWidth="9.140625" defaultRowHeight="12.75" customHeight="1" x14ac:dyDescent="0.25"/>
  <cols>
    <col min="1" max="1" width="7.140625" style="14" customWidth="1"/>
    <col min="2" max="2" width="26.5703125" style="111" customWidth="1"/>
    <col min="3" max="3" width="11.28515625" style="14" customWidth="1"/>
    <col min="4" max="5" width="11.140625" style="14" customWidth="1"/>
    <col min="6" max="6" width="13.85546875" style="14" customWidth="1"/>
    <col min="7" max="7" width="14.7109375" style="112" customWidth="1"/>
    <col min="8" max="8" width="11.85546875" style="112" customWidth="1"/>
    <col min="9" max="9" width="16.85546875" style="14" customWidth="1"/>
    <col min="10" max="10" width="10.85546875" style="14" customWidth="1"/>
  </cols>
  <sheetData>
    <row r="1" spans="1:10" ht="12.75" customHeight="1" x14ac:dyDescent="0.25">
      <c r="I1" s="333" t="s">
        <v>0</v>
      </c>
      <c r="J1" s="333"/>
    </row>
    <row r="2" spans="1:10" ht="16.5" customHeight="1" x14ac:dyDescent="0.25">
      <c r="A2" s="334" t="s">
        <v>1</v>
      </c>
      <c r="B2" s="334"/>
      <c r="C2" s="334"/>
      <c r="D2" s="31"/>
      <c r="E2" s="335" t="s">
        <v>2</v>
      </c>
      <c r="F2" s="335"/>
      <c r="G2" s="335"/>
      <c r="H2" s="335"/>
      <c r="I2" s="335"/>
      <c r="J2" s="335"/>
    </row>
    <row r="3" spans="1:10" ht="16.5" customHeight="1" x14ac:dyDescent="0.25">
      <c r="A3" s="336" t="s">
        <v>3</v>
      </c>
      <c r="B3" s="336"/>
      <c r="C3" s="336"/>
      <c r="D3" s="39"/>
      <c r="E3" s="337" t="s">
        <v>4</v>
      </c>
      <c r="F3" s="337"/>
      <c r="G3" s="337"/>
      <c r="H3" s="337"/>
      <c r="I3" s="337"/>
      <c r="J3" s="337"/>
    </row>
    <row r="4" spans="1:10" ht="16.5" customHeight="1" x14ac:dyDescent="0.25">
      <c r="A4" s="332" t="s">
        <v>5</v>
      </c>
      <c r="B4" s="332"/>
      <c r="C4" s="332"/>
      <c r="D4" s="47"/>
      <c r="E4" s="47"/>
      <c r="F4" s="47"/>
      <c r="G4" s="47"/>
      <c r="H4" s="47"/>
      <c r="I4" s="47"/>
    </row>
    <row r="5" spans="1:10" ht="16.5" customHeight="1" x14ac:dyDescent="0.25">
      <c r="A5" s="16"/>
      <c r="B5" s="89"/>
      <c r="D5" s="63"/>
      <c r="E5" s="323" t="s">
        <v>6</v>
      </c>
      <c r="F5" s="323"/>
      <c r="G5" s="323"/>
      <c r="H5" s="323"/>
      <c r="I5" s="323"/>
      <c r="J5" s="323"/>
    </row>
    <row r="6" spans="1:10" ht="21.75" customHeight="1" x14ac:dyDescent="0.25">
      <c r="A6" s="324" t="s">
        <v>7</v>
      </c>
      <c r="B6" s="324"/>
      <c r="C6" s="324"/>
      <c r="D6" s="324"/>
      <c r="E6" s="324"/>
      <c r="F6" s="324"/>
      <c r="G6" s="324"/>
      <c r="H6" s="324"/>
      <c r="I6" s="324"/>
      <c r="J6" s="324"/>
    </row>
    <row r="7" spans="1:10" ht="21.75" customHeight="1" x14ac:dyDescent="0.25">
      <c r="A7" s="324" t="s">
        <v>8</v>
      </c>
      <c r="B7" s="324"/>
      <c r="C7" s="324"/>
      <c r="D7" s="324"/>
      <c r="E7" s="324"/>
      <c r="F7" s="324"/>
      <c r="G7" s="324"/>
      <c r="H7" s="324"/>
      <c r="I7" s="324"/>
      <c r="J7" s="324"/>
    </row>
    <row r="8" spans="1:10" ht="21" customHeight="1" x14ac:dyDescent="0.25">
      <c r="A8" s="325" t="s">
        <v>9</v>
      </c>
      <c r="B8" s="325"/>
      <c r="C8" s="325"/>
      <c r="D8" s="325"/>
      <c r="E8" s="325"/>
      <c r="F8" s="325"/>
      <c r="G8" s="325"/>
      <c r="H8" s="325"/>
      <c r="I8" s="325"/>
      <c r="J8" s="325"/>
    </row>
    <row r="9" spans="1:10" ht="33.75" customHeight="1" x14ac:dyDescent="0.25">
      <c r="A9" s="325" t="s">
        <v>10</v>
      </c>
      <c r="B9" s="325"/>
      <c r="C9" s="325"/>
      <c r="D9" s="325"/>
      <c r="E9" s="325"/>
      <c r="F9" s="325"/>
      <c r="G9" s="325"/>
      <c r="H9" s="325"/>
      <c r="I9" s="325"/>
      <c r="J9" s="325"/>
    </row>
    <row r="10" spans="1:10" ht="24" customHeight="1" x14ac:dyDescent="0.25">
      <c r="A10" s="326" t="s">
        <v>11</v>
      </c>
      <c r="B10" s="326"/>
      <c r="C10" s="326"/>
      <c r="D10" s="326"/>
      <c r="E10" s="326"/>
      <c r="F10" s="326"/>
      <c r="G10" s="326"/>
      <c r="H10" s="326"/>
      <c r="I10" s="326"/>
      <c r="J10" s="326"/>
    </row>
    <row r="11" spans="1:10" ht="19.5" customHeight="1" x14ac:dyDescent="0.25">
      <c r="A11" s="50" t="s">
        <v>12</v>
      </c>
      <c r="B11" s="327" t="s">
        <v>13</v>
      </c>
      <c r="C11" s="327"/>
      <c r="D11" s="327"/>
      <c r="E11" s="327"/>
      <c r="F11" s="327"/>
      <c r="G11" s="327"/>
      <c r="H11" s="327"/>
      <c r="I11" s="327"/>
      <c r="J11" s="51"/>
    </row>
    <row r="12" spans="1:10" ht="21" customHeight="1" x14ac:dyDescent="0.25">
      <c r="A12" s="50" t="s">
        <v>12</v>
      </c>
      <c r="B12" s="327" t="s">
        <v>14</v>
      </c>
      <c r="C12" s="327"/>
      <c r="D12" s="327"/>
      <c r="E12" s="327"/>
      <c r="F12" s="327"/>
      <c r="G12" s="327"/>
      <c r="H12" s="327"/>
      <c r="I12" s="327"/>
      <c r="J12" s="32"/>
    </row>
    <row r="13" spans="1:10" ht="36.75" customHeight="1" x14ac:dyDescent="0.25">
      <c r="A13" s="50" t="s">
        <v>12</v>
      </c>
      <c r="B13" s="328" t="s">
        <v>15</v>
      </c>
      <c r="C13" s="328"/>
      <c r="D13" s="328"/>
      <c r="E13" s="328"/>
      <c r="F13" s="328"/>
      <c r="G13" s="328"/>
      <c r="H13" s="328"/>
      <c r="I13" s="328"/>
      <c r="J13" s="328"/>
    </row>
    <row r="14" spans="1:10" ht="15" customHeight="1" x14ac:dyDescent="0.25">
      <c r="A14" s="50"/>
      <c r="B14" s="122"/>
      <c r="C14" s="122"/>
      <c r="D14" s="122"/>
      <c r="E14" s="122"/>
      <c r="F14" s="122"/>
      <c r="G14" s="122"/>
      <c r="H14" s="122"/>
      <c r="I14" s="122"/>
      <c r="J14" s="32"/>
    </row>
    <row r="15" spans="1:10" ht="24" customHeight="1" x14ac:dyDescent="0.25">
      <c r="A15" s="329" t="s">
        <v>16</v>
      </c>
      <c r="B15" s="329"/>
      <c r="C15" s="329"/>
      <c r="D15" s="329"/>
      <c r="E15" s="329"/>
      <c r="F15" s="329"/>
      <c r="G15" s="329"/>
      <c r="H15" s="329"/>
      <c r="I15" s="329"/>
      <c r="J15" s="329"/>
    </row>
    <row r="16" spans="1:10" ht="16.5" customHeight="1" x14ac:dyDescent="0.25">
      <c r="A16" s="51" t="s">
        <v>17</v>
      </c>
      <c r="B16" s="330" t="s">
        <v>18</v>
      </c>
      <c r="C16" s="331"/>
      <c r="D16" s="331"/>
      <c r="E16" s="331"/>
      <c r="F16" s="331"/>
      <c r="G16" s="331"/>
      <c r="H16" s="331"/>
      <c r="I16" s="331"/>
      <c r="J16" s="331"/>
    </row>
    <row r="17" spans="1:10" ht="22.5" customHeight="1" x14ac:dyDescent="0.25">
      <c r="A17" s="51" t="s">
        <v>19</v>
      </c>
      <c r="B17" s="40" t="s">
        <v>20</v>
      </c>
      <c r="C17" s="40"/>
      <c r="D17" s="40"/>
      <c r="E17" s="40"/>
      <c r="F17" s="40"/>
      <c r="G17" s="40"/>
      <c r="H17" s="40"/>
      <c r="I17" s="33"/>
      <c r="J17" s="32"/>
    </row>
    <row r="18" spans="1:10" s="92" customFormat="1" ht="18.75" customHeight="1" x14ac:dyDescent="0.25">
      <c r="A18" s="92" t="s">
        <v>12</v>
      </c>
      <c r="B18" s="317" t="s">
        <v>21</v>
      </c>
      <c r="C18" s="317"/>
      <c r="D18" s="317"/>
      <c r="E18" s="136"/>
      <c r="F18" s="136"/>
      <c r="G18" s="133"/>
      <c r="H18" s="133">
        <v>140000</v>
      </c>
      <c r="I18" s="134" t="s">
        <v>22</v>
      </c>
    </row>
    <row r="19" spans="1:10" s="92" customFormat="1" ht="15.75" customHeight="1" x14ac:dyDescent="0.25">
      <c r="A19" s="92" t="s">
        <v>12</v>
      </c>
      <c r="B19" s="317" t="s">
        <v>23</v>
      </c>
      <c r="C19" s="317"/>
      <c r="D19" s="317"/>
      <c r="E19" s="136"/>
      <c r="F19" s="136"/>
      <c r="G19" s="133"/>
      <c r="H19" s="133">
        <v>100000</v>
      </c>
      <c r="I19" s="134" t="s">
        <v>22</v>
      </c>
    </row>
    <row r="20" spans="1:10" s="92" customFormat="1" ht="18" customHeight="1" x14ac:dyDescent="0.25">
      <c r="A20" s="53" t="s">
        <v>12</v>
      </c>
      <c r="B20" s="318" t="s">
        <v>24</v>
      </c>
      <c r="C20" s="318"/>
      <c r="D20" s="135"/>
      <c r="E20" s="139"/>
      <c r="F20" s="139"/>
      <c r="G20" s="133"/>
      <c r="H20" s="133">
        <v>100000</v>
      </c>
      <c r="I20" s="134" t="s">
        <v>22</v>
      </c>
    </row>
    <row r="21" spans="1:10" s="32" customFormat="1" ht="31.5" customHeight="1" x14ac:dyDescent="0.25">
      <c r="A21" s="292" t="s">
        <v>25</v>
      </c>
      <c r="B21" s="113" t="s">
        <v>26</v>
      </c>
      <c r="C21" s="96" t="s">
        <v>27</v>
      </c>
      <c r="D21" s="96" t="s">
        <v>28</v>
      </c>
      <c r="E21" s="292" t="s">
        <v>29</v>
      </c>
      <c r="F21" s="292" t="s">
        <v>30</v>
      </c>
      <c r="G21" s="98" t="s">
        <v>31</v>
      </c>
      <c r="H21" s="96" t="s">
        <v>32</v>
      </c>
      <c r="I21" s="151" t="s">
        <v>33</v>
      </c>
      <c r="J21" s="96" t="s">
        <v>34</v>
      </c>
    </row>
    <row r="22" spans="1:10" s="32" customFormat="1" ht="20.25" customHeight="1" x14ac:dyDescent="0.25">
      <c r="A22" s="140" t="s">
        <v>35</v>
      </c>
      <c r="B22" s="140" t="s">
        <v>36</v>
      </c>
      <c r="C22" s="140" t="s">
        <v>37</v>
      </c>
      <c r="D22" s="140" t="s">
        <v>38</v>
      </c>
      <c r="E22" s="140" t="s">
        <v>39</v>
      </c>
      <c r="F22" s="140" t="s">
        <v>40</v>
      </c>
      <c r="G22" s="140" t="s">
        <v>41</v>
      </c>
      <c r="H22" s="140" t="s">
        <v>42</v>
      </c>
      <c r="I22" s="140" t="s">
        <v>43</v>
      </c>
      <c r="J22" s="140" t="s">
        <v>44</v>
      </c>
    </row>
    <row r="23" spans="1:10" s="32" customFormat="1" ht="33" customHeight="1" x14ac:dyDescent="0.25">
      <c r="A23" s="248" t="s">
        <v>45</v>
      </c>
      <c r="B23" s="249" t="s">
        <v>46</v>
      </c>
      <c r="C23" s="250"/>
      <c r="D23" s="249"/>
      <c r="E23" s="249"/>
      <c r="F23" s="251"/>
      <c r="G23" s="252"/>
      <c r="H23" s="252"/>
      <c r="I23" s="253" t="e">
        <f>SUM(I24,I25:I50)</f>
        <v>#REF!</v>
      </c>
      <c r="J23" s="201"/>
    </row>
    <row r="24" spans="1:10" s="32" customFormat="1" ht="49.5" customHeight="1" x14ac:dyDescent="0.25">
      <c r="A24" s="248">
        <v>1</v>
      </c>
      <c r="B24" s="254" t="s">
        <v>47</v>
      </c>
      <c r="C24" s="250" t="s">
        <v>48</v>
      </c>
      <c r="D24" s="249"/>
      <c r="E24" s="259">
        <v>1</v>
      </c>
      <c r="F24" s="260">
        <v>3</v>
      </c>
      <c r="G24" s="261">
        <v>100000</v>
      </c>
      <c r="H24" s="262">
        <v>2</v>
      </c>
      <c r="I24" s="263">
        <f t="shared" ref="I24:I50" si="0">G24*H24*F24*E24</f>
        <v>600000</v>
      </c>
      <c r="J24" s="256"/>
    </row>
    <row r="25" spans="1:10" s="32" customFormat="1" ht="66" customHeight="1" x14ac:dyDescent="0.25">
      <c r="A25" s="248">
        <v>2</v>
      </c>
      <c r="B25" s="254" t="s">
        <v>49</v>
      </c>
      <c r="C25" s="250"/>
      <c r="D25" s="249"/>
      <c r="E25" s="264"/>
      <c r="F25" s="291"/>
      <c r="G25" s="262"/>
      <c r="H25" s="262"/>
      <c r="I25" s="263">
        <f t="shared" si="0"/>
        <v>0</v>
      </c>
      <c r="J25" s="201"/>
    </row>
    <row r="26" spans="1:10" s="32" customFormat="1" ht="16.5" customHeight="1" x14ac:dyDescent="0.25">
      <c r="A26" s="257">
        <v>2.1</v>
      </c>
      <c r="B26" s="258" t="s">
        <v>50</v>
      </c>
      <c r="C26" s="257" t="s">
        <v>48</v>
      </c>
      <c r="D26" s="259"/>
      <c r="E26" s="259">
        <v>1</v>
      </c>
      <c r="F26" s="260" t="e">
        <f>#REF!</f>
        <v>#REF!</v>
      </c>
      <c r="G26" s="261">
        <v>100000</v>
      </c>
      <c r="H26" s="262">
        <v>3</v>
      </c>
      <c r="I26" s="263" t="e">
        <f t="shared" si="0"/>
        <v>#REF!</v>
      </c>
      <c r="J26" s="257"/>
    </row>
    <row r="27" spans="1:10" s="32" customFormat="1" ht="33" customHeight="1" x14ac:dyDescent="0.25">
      <c r="A27" s="257">
        <v>2.2000000000000002</v>
      </c>
      <c r="B27" s="264" t="s">
        <v>51</v>
      </c>
      <c r="C27" s="259" t="s">
        <v>48</v>
      </c>
      <c r="D27" s="257"/>
      <c r="E27" s="259">
        <v>1</v>
      </c>
      <c r="F27" s="260" t="e">
        <f>#REF!</f>
        <v>#REF!</v>
      </c>
      <c r="G27" s="261">
        <v>100000</v>
      </c>
      <c r="H27" s="262">
        <v>3</v>
      </c>
      <c r="I27" s="263" t="e">
        <f t="shared" si="0"/>
        <v>#REF!</v>
      </c>
      <c r="J27" s="257"/>
    </row>
    <row r="28" spans="1:10" s="32" customFormat="1" ht="49.5" customHeight="1" x14ac:dyDescent="0.25">
      <c r="A28" s="257">
        <v>2.2999999999999998</v>
      </c>
      <c r="B28" s="264" t="s">
        <v>52</v>
      </c>
      <c r="C28" s="259"/>
      <c r="D28" s="257"/>
      <c r="E28" s="259"/>
      <c r="F28" s="260"/>
      <c r="G28" s="261"/>
      <c r="H28" s="265"/>
      <c r="I28" s="263">
        <f t="shared" si="0"/>
        <v>0</v>
      </c>
      <c r="J28" s="257"/>
    </row>
    <row r="29" spans="1:10" s="32" customFormat="1" ht="33" customHeight="1" x14ac:dyDescent="0.25">
      <c r="A29" s="257" t="s">
        <v>53</v>
      </c>
      <c r="B29" s="264" t="s">
        <v>54</v>
      </c>
      <c r="C29" s="259" t="s">
        <v>48</v>
      </c>
      <c r="D29" s="257"/>
      <c r="E29" s="259">
        <v>1</v>
      </c>
      <c r="F29" s="260">
        <v>2.5</v>
      </c>
      <c r="G29" s="261">
        <v>100000</v>
      </c>
      <c r="H29" s="262">
        <v>3</v>
      </c>
      <c r="I29" s="263">
        <f t="shared" si="0"/>
        <v>750000</v>
      </c>
      <c r="J29" s="257"/>
    </row>
    <row r="30" spans="1:10" s="32" customFormat="1" ht="66" customHeight="1" x14ac:dyDescent="0.25">
      <c r="A30" s="257" t="s">
        <v>55</v>
      </c>
      <c r="B30" s="264" t="s">
        <v>56</v>
      </c>
      <c r="C30" s="259"/>
      <c r="D30" s="257"/>
      <c r="E30" s="259"/>
      <c r="F30" s="260"/>
      <c r="G30" s="261"/>
      <c r="H30" s="265"/>
      <c r="I30" s="263">
        <f t="shared" si="0"/>
        <v>0</v>
      </c>
      <c r="J30" s="257"/>
    </row>
    <row r="31" spans="1:10" s="32" customFormat="1" ht="16.5" customHeight="1" x14ac:dyDescent="0.25">
      <c r="A31" s="257" t="s">
        <v>57</v>
      </c>
      <c r="B31" s="264"/>
      <c r="C31" s="259" t="s">
        <v>48</v>
      </c>
      <c r="D31" s="259">
        <v>2</v>
      </c>
      <c r="E31" s="259">
        <v>5</v>
      </c>
      <c r="F31" s="260" t="e">
        <f>#REF!-F29</f>
        <v>#REF!</v>
      </c>
      <c r="G31" s="261">
        <v>100000</v>
      </c>
      <c r="H31" s="262">
        <v>3</v>
      </c>
      <c r="I31" s="263" t="e">
        <f t="shared" si="0"/>
        <v>#REF!</v>
      </c>
      <c r="J31" s="257"/>
    </row>
    <row r="32" spans="1:10" s="32" customFormat="1" ht="16.5" customHeight="1" x14ac:dyDescent="0.25">
      <c r="A32" s="257" t="s">
        <v>58</v>
      </c>
      <c r="B32" s="264"/>
      <c r="C32" s="259" t="s">
        <v>48</v>
      </c>
      <c r="D32" s="259">
        <v>3</v>
      </c>
      <c r="E32" s="259">
        <v>2</v>
      </c>
      <c r="F32" s="260" t="e">
        <f>#REF!-F29</f>
        <v>#REF!</v>
      </c>
      <c r="G32" s="261">
        <v>100000</v>
      </c>
      <c r="H32" s="262">
        <v>3</v>
      </c>
      <c r="I32" s="263" t="e">
        <f t="shared" si="0"/>
        <v>#REF!</v>
      </c>
      <c r="J32" s="257"/>
    </row>
    <row r="33" spans="1:10" s="32" customFormat="1" ht="16.5" customHeight="1" x14ac:dyDescent="0.25">
      <c r="A33" s="257">
        <v>2.4</v>
      </c>
      <c r="B33" s="264" t="s">
        <v>59</v>
      </c>
      <c r="C33" s="259"/>
      <c r="D33" s="257"/>
      <c r="E33" s="259"/>
      <c r="F33" s="260"/>
      <c r="G33" s="261"/>
      <c r="H33" s="262"/>
      <c r="I33" s="263">
        <f t="shared" si="0"/>
        <v>0</v>
      </c>
      <c r="J33" s="257"/>
    </row>
    <row r="34" spans="1:10" s="32" customFormat="1" ht="16.5" customHeight="1" x14ac:dyDescent="0.25">
      <c r="A34" s="257" t="s">
        <v>60</v>
      </c>
      <c r="B34" s="264"/>
      <c r="C34" s="259" t="s">
        <v>48</v>
      </c>
      <c r="D34" s="259">
        <v>2</v>
      </c>
      <c r="E34" s="259">
        <v>1</v>
      </c>
      <c r="F34" s="260" t="e">
        <f>#REF!</f>
        <v>#REF!</v>
      </c>
      <c r="G34" s="261">
        <v>100000</v>
      </c>
      <c r="H34" s="262">
        <v>3</v>
      </c>
      <c r="I34" s="263" t="e">
        <f t="shared" si="0"/>
        <v>#REF!</v>
      </c>
      <c r="J34" s="257"/>
    </row>
    <row r="35" spans="1:10" s="32" customFormat="1" ht="16.5" customHeight="1" x14ac:dyDescent="0.25">
      <c r="A35" s="257" t="s">
        <v>61</v>
      </c>
      <c r="B35" s="264"/>
      <c r="C35" s="259" t="s">
        <v>48</v>
      </c>
      <c r="D35" s="259">
        <v>3</v>
      </c>
      <c r="E35" s="259">
        <v>4</v>
      </c>
      <c r="F35" s="260" t="e">
        <f>#REF!</f>
        <v>#REF!</v>
      </c>
      <c r="G35" s="261">
        <v>100000</v>
      </c>
      <c r="H35" s="262">
        <v>3</v>
      </c>
      <c r="I35" s="263" t="e">
        <f t="shared" si="0"/>
        <v>#REF!</v>
      </c>
      <c r="J35" s="257"/>
    </row>
    <row r="36" spans="1:10" s="32" customFormat="1" ht="33" customHeight="1" x14ac:dyDescent="0.25">
      <c r="A36" s="257">
        <v>2.5</v>
      </c>
      <c r="B36" s="264" t="s">
        <v>62</v>
      </c>
      <c r="C36" s="259"/>
      <c r="D36" s="257"/>
      <c r="E36" s="259"/>
      <c r="F36" s="260"/>
      <c r="G36" s="261"/>
      <c r="H36" s="257"/>
      <c r="I36" s="263">
        <f t="shared" si="0"/>
        <v>0</v>
      </c>
      <c r="J36" s="257"/>
    </row>
    <row r="37" spans="1:10" s="32" customFormat="1" ht="16.5" customHeight="1" x14ac:dyDescent="0.25">
      <c r="A37" s="257" t="s">
        <v>63</v>
      </c>
      <c r="B37" s="264"/>
      <c r="C37" s="259" t="s">
        <v>48</v>
      </c>
      <c r="D37" s="257">
        <v>2</v>
      </c>
      <c r="E37" s="259">
        <v>1</v>
      </c>
      <c r="F37" s="260" t="e">
        <f>#REF!</f>
        <v>#REF!</v>
      </c>
      <c r="G37" s="261">
        <v>100000</v>
      </c>
      <c r="H37" s="262">
        <v>3</v>
      </c>
      <c r="I37" s="263" t="e">
        <f t="shared" si="0"/>
        <v>#REF!</v>
      </c>
      <c r="J37" s="257"/>
    </row>
    <row r="38" spans="1:10" s="32" customFormat="1" ht="16.5" customHeight="1" x14ac:dyDescent="0.25">
      <c r="A38" s="257" t="s">
        <v>63</v>
      </c>
      <c r="B38" s="264"/>
      <c r="C38" s="259" t="s">
        <v>48</v>
      </c>
      <c r="D38" s="257">
        <v>3</v>
      </c>
      <c r="E38" s="259">
        <v>1</v>
      </c>
      <c r="F38" s="260" t="e">
        <f>#REF!</f>
        <v>#REF!</v>
      </c>
      <c r="G38" s="261">
        <v>100000</v>
      </c>
      <c r="H38" s="262">
        <v>3</v>
      </c>
      <c r="I38" s="263" t="e">
        <f t="shared" si="0"/>
        <v>#REF!</v>
      </c>
      <c r="J38" s="257"/>
    </row>
    <row r="39" spans="1:10" s="271" customFormat="1" ht="16.5" customHeight="1" x14ac:dyDescent="0.25">
      <c r="A39" s="266">
        <v>2.6</v>
      </c>
      <c r="B39" s="267" t="s">
        <v>64</v>
      </c>
      <c r="C39" s="268"/>
      <c r="D39" s="266"/>
      <c r="E39" s="268"/>
      <c r="F39" s="269"/>
      <c r="G39" s="270"/>
      <c r="H39" s="266"/>
      <c r="I39" s="263">
        <f t="shared" si="0"/>
        <v>0</v>
      </c>
      <c r="J39" s="266"/>
    </row>
    <row r="40" spans="1:10" s="271" customFormat="1" ht="16.5" customHeight="1" x14ac:dyDescent="0.25">
      <c r="A40" s="266" t="s">
        <v>65</v>
      </c>
      <c r="B40" s="267"/>
      <c r="C40" s="259" t="s">
        <v>48</v>
      </c>
      <c r="D40" s="259">
        <v>2</v>
      </c>
      <c r="E40" s="259">
        <v>1</v>
      </c>
      <c r="F40" s="260" t="e">
        <f>#REF!</f>
        <v>#REF!</v>
      </c>
      <c r="G40" s="261">
        <v>100000</v>
      </c>
      <c r="H40" s="262">
        <v>3</v>
      </c>
      <c r="I40" s="263" t="e">
        <f t="shared" si="0"/>
        <v>#REF!</v>
      </c>
      <c r="J40" s="257"/>
    </row>
    <row r="41" spans="1:10" s="271" customFormat="1" ht="16.5" customHeight="1" x14ac:dyDescent="0.25">
      <c r="A41" s="266" t="s">
        <v>66</v>
      </c>
      <c r="B41" s="267"/>
      <c r="C41" s="259" t="s">
        <v>48</v>
      </c>
      <c r="D41" s="259">
        <v>3</v>
      </c>
      <c r="E41" s="259">
        <v>1</v>
      </c>
      <c r="F41" s="260" t="e">
        <f>#REF!</f>
        <v>#REF!</v>
      </c>
      <c r="G41" s="261">
        <v>100000</v>
      </c>
      <c r="H41" s="262">
        <v>3</v>
      </c>
      <c r="I41" s="263" t="e">
        <f t="shared" si="0"/>
        <v>#REF!</v>
      </c>
      <c r="J41" s="257"/>
    </row>
    <row r="42" spans="1:10" s="32" customFormat="1" ht="16.5" customHeight="1" x14ac:dyDescent="0.25">
      <c r="A42" s="266">
        <v>2.7</v>
      </c>
      <c r="B42" s="267" t="s">
        <v>67</v>
      </c>
      <c r="C42" s="268"/>
      <c r="D42" s="266"/>
      <c r="E42" s="268"/>
      <c r="F42" s="269"/>
      <c r="G42" s="270"/>
      <c r="H42" s="266"/>
      <c r="I42" s="263">
        <f t="shared" si="0"/>
        <v>0</v>
      </c>
      <c r="J42" s="266"/>
    </row>
    <row r="43" spans="1:10" s="32" customFormat="1" ht="16.5" customHeight="1" x14ac:dyDescent="0.25">
      <c r="A43" s="257" t="s">
        <v>68</v>
      </c>
      <c r="B43" s="264"/>
      <c r="C43" s="259" t="s">
        <v>48</v>
      </c>
      <c r="D43" s="259">
        <v>2</v>
      </c>
      <c r="E43" s="259">
        <v>1</v>
      </c>
      <c r="F43" s="260" t="e">
        <f>#REF!</f>
        <v>#REF!</v>
      </c>
      <c r="G43" s="261">
        <v>100000</v>
      </c>
      <c r="H43" s="262">
        <v>3</v>
      </c>
      <c r="I43" s="263" t="e">
        <f t="shared" si="0"/>
        <v>#REF!</v>
      </c>
      <c r="J43" s="257"/>
    </row>
    <row r="44" spans="1:10" s="32" customFormat="1" ht="16.5" customHeight="1" x14ac:dyDescent="0.25">
      <c r="A44" s="257" t="s">
        <v>69</v>
      </c>
      <c r="B44" s="264"/>
      <c r="C44" s="259" t="s">
        <v>48</v>
      </c>
      <c r="D44" s="259">
        <v>3</v>
      </c>
      <c r="E44" s="259">
        <v>1</v>
      </c>
      <c r="F44" s="260" t="e">
        <f>#REF!</f>
        <v>#REF!</v>
      </c>
      <c r="G44" s="261">
        <v>100000</v>
      </c>
      <c r="H44" s="262">
        <v>3</v>
      </c>
      <c r="I44" s="263" t="e">
        <f t="shared" si="0"/>
        <v>#REF!</v>
      </c>
      <c r="J44" s="257"/>
    </row>
    <row r="45" spans="1:10" s="32" customFormat="1" ht="33" customHeight="1" x14ac:dyDescent="0.25">
      <c r="A45" s="257">
        <v>2.8</v>
      </c>
      <c r="B45" s="264" t="s">
        <v>70</v>
      </c>
      <c r="C45" s="259"/>
      <c r="D45" s="257"/>
      <c r="E45" s="259"/>
      <c r="F45" s="260"/>
      <c r="G45" s="261"/>
      <c r="H45" s="257"/>
      <c r="I45" s="263">
        <f t="shared" si="0"/>
        <v>0</v>
      </c>
      <c r="J45" s="257"/>
    </row>
    <row r="46" spans="1:10" s="32" customFormat="1" ht="16.5" customHeight="1" x14ac:dyDescent="0.25">
      <c r="A46" s="257" t="s">
        <v>71</v>
      </c>
      <c r="B46" s="264"/>
      <c r="C46" s="259" t="s">
        <v>48</v>
      </c>
      <c r="D46" s="259">
        <v>2</v>
      </c>
      <c r="E46" s="259">
        <v>1</v>
      </c>
      <c r="F46" s="260" t="e">
        <f>0.15*#REF!</f>
        <v>#REF!</v>
      </c>
      <c r="G46" s="261">
        <v>100000</v>
      </c>
      <c r="H46" s="262">
        <v>3</v>
      </c>
      <c r="I46" s="263" t="e">
        <f t="shared" si="0"/>
        <v>#REF!</v>
      </c>
      <c r="J46" s="257"/>
    </row>
    <row r="47" spans="1:10" s="32" customFormat="1" ht="16.5" customHeight="1" x14ac:dyDescent="0.25">
      <c r="A47" s="257" t="s">
        <v>72</v>
      </c>
      <c r="B47" s="264"/>
      <c r="C47" s="259" t="s">
        <v>48</v>
      </c>
      <c r="D47" s="259">
        <v>3</v>
      </c>
      <c r="E47" s="259">
        <v>1</v>
      </c>
      <c r="F47" s="260" t="e">
        <f>0.15*#REF!</f>
        <v>#REF!</v>
      </c>
      <c r="G47" s="261">
        <v>100000</v>
      </c>
      <c r="H47" s="262">
        <v>3</v>
      </c>
      <c r="I47" s="263" t="e">
        <f t="shared" si="0"/>
        <v>#REF!</v>
      </c>
      <c r="J47" s="257"/>
    </row>
    <row r="48" spans="1:10" s="32" customFormat="1" ht="49.5" customHeight="1" x14ac:dyDescent="0.25">
      <c r="A48" s="257">
        <v>2.9</v>
      </c>
      <c r="B48" s="264" t="s">
        <v>73</v>
      </c>
      <c r="C48" s="259"/>
      <c r="D48" s="257"/>
      <c r="E48" s="259"/>
      <c r="F48" s="260"/>
      <c r="G48" s="261"/>
      <c r="H48" s="257"/>
      <c r="I48" s="263">
        <f t="shared" si="0"/>
        <v>0</v>
      </c>
      <c r="J48" s="257"/>
    </row>
    <row r="49" spans="1:10" s="32" customFormat="1" ht="33" customHeight="1" x14ac:dyDescent="0.25">
      <c r="A49" s="257" t="s">
        <v>74</v>
      </c>
      <c r="B49" s="264" t="s">
        <v>75</v>
      </c>
      <c r="C49" s="259" t="s">
        <v>76</v>
      </c>
      <c r="D49" s="257">
        <v>2</v>
      </c>
      <c r="E49" s="259">
        <v>1</v>
      </c>
      <c r="F49" s="260" t="e">
        <f>#REF!</f>
        <v>#REF!</v>
      </c>
      <c r="G49" s="261">
        <v>100000</v>
      </c>
      <c r="H49" s="262"/>
      <c r="I49" s="263" t="e">
        <f t="shared" si="0"/>
        <v>#REF!</v>
      </c>
      <c r="J49" s="257"/>
    </row>
    <row r="50" spans="1:10" s="32" customFormat="1" ht="33" customHeight="1" x14ac:dyDescent="0.25">
      <c r="A50" s="257" t="s">
        <v>77</v>
      </c>
      <c r="B50" s="264" t="s">
        <v>78</v>
      </c>
      <c r="C50" s="259" t="s">
        <v>79</v>
      </c>
      <c r="D50" s="257">
        <v>1</v>
      </c>
      <c r="E50" s="259">
        <v>1</v>
      </c>
      <c r="F50" s="260" t="e">
        <f>#REF!</f>
        <v>#REF!</v>
      </c>
      <c r="G50" s="261">
        <v>100000</v>
      </c>
      <c r="H50" s="262"/>
      <c r="I50" s="263" t="e">
        <f t="shared" si="0"/>
        <v>#REF!</v>
      </c>
      <c r="J50" s="257"/>
    </row>
    <row r="51" spans="1:10" s="32" customFormat="1" ht="16.5" customHeight="1" x14ac:dyDescent="0.25">
      <c r="A51" s="248" t="s">
        <v>80</v>
      </c>
      <c r="B51" s="272" t="s">
        <v>81</v>
      </c>
      <c r="C51" s="250"/>
      <c r="D51" s="272"/>
      <c r="E51" s="272"/>
      <c r="F51" s="273"/>
      <c r="G51" s="255"/>
      <c r="H51" s="252"/>
      <c r="I51" s="253"/>
      <c r="J51" s="201"/>
    </row>
    <row r="52" spans="1:10" s="32" customFormat="1" ht="16.5" customHeight="1" x14ac:dyDescent="0.25">
      <c r="A52" s="248"/>
      <c r="B52" s="272"/>
      <c r="C52" s="250"/>
      <c r="D52" s="272"/>
      <c r="E52" s="272"/>
      <c r="F52" s="273"/>
      <c r="G52" s="255"/>
      <c r="H52" s="252"/>
      <c r="I52" s="253"/>
      <c r="J52" s="201"/>
    </row>
    <row r="53" spans="1:10" s="101" customFormat="1" ht="16.5" customHeight="1" x14ac:dyDescent="0.25">
      <c r="A53" s="274" t="s">
        <v>82</v>
      </c>
      <c r="B53" s="275" t="s">
        <v>83</v>
      </c>
      <c r="C53" s="257"/>
      <c r="D53" s="257"/>
      <c r="E53" s="257"/>
      <c r="F53" s="276"/>
      <c r="G53" s="277"/>
      <c r="H53" s="278"/>
      <c r="I53" s="279"/>
      <c r="J53" s="280"/>
    </row>
    <row r="54" spans="1:10" s="101" customFormat="1" ht="16.5" customHeight="1" x14ac:dyDescent="0.25">
      <c r="A54" s="274"/>
      <c r="B54" s="275"/>
      <c r="C54" s="257"/>
      <c r="D54" s="257"/>
      <c r="E54" s="257"/>
      <c r="F54" s="276"/>
      <c r="G54" s="277"/>
      <c r="H54" s="278"/>
      <c r="I54" s="279"/>
      <c r="J54" s="280"/>
    </row>
    <row r="55" spans="1:10" s="103" customFormat="1" ht="16.5" customHeight="1" x14ac:dyDescent="0.25">
      <c r="A55" s="281"/>
      <c r="B55" s="106" t="s">
        <v>84</v>
      </c>
      <c r="C55" s="282"/>
      <c r="D55" s="282"/>
      <c r="E55" s="282"/>
      <c r="F55" s="283"/>
      <c r="G55" s="284"/>
      <c r="H55" s="285"/>
      <c r="I55" s="279" t="e">
        <f>SUM(I23,I51,I53)</f>
        <v>#REF!</v>
      </c>
      <c r="J55" s="286"/>
    </row>
    <row r="56" spans="1:10" ht="16.5" customHeight="1" x14ac:dyDescent="0.25">
      <c r="A56" s="265"/>
      <c r="B56" s="275" t="s">
        <v>85</v>
      </c>
      <c r="C56" s="265"/>
      <c r="D56" s="265"/>
      <c r="E56" s="265"/>
      <c r="F56" s="287"/>
      <c r="G56" s="288"/>
      <c r="H56" s="289"/>
      <c r="I56" s="279" t="e">
        <f>ROUND(I55,-3)</f>
        <v>#REF!</v>
      </c>
      <c r="J56" s="280"/>
    </row>
    <row r="57" spans="1:10" ht="24" customHeight="1" x14ac:dyDescent="0.25">
      <c r="A57" s="319" t="s">
        <v>86</v>
      </c>
      <c r="B57" s="319"/>
      <c r="C57" s="319"/>
      <c r="D57" s="319"/>
      <c r="E57" s="319"/>
      <c r="F57" s="319"/>
      <c r="G57" s="319"/>
      <c r="H57" s="319"/>
      <c r="I57" s="319"/>
      <c r="J57" s="319"/>
    </row>
    <row r="58" spans="1:10" s="103" customFormat="1" ht="16.5" customHeight="1" x14ac:dyDescent="0.25">
      <c r="A58" s="120" t="s">
        <v>87</v>
      </c>
      <c r="B58" s="40" t="s">
        <v>88</v>
      </c>
      <c r="C58" s="34" t="s">
        <v>89</v>
      </c>
      <c r="D58" s="34"/>
      <c r="E58" s="34"/>
      <c r="F58" s="34"/>
      <c r="G58" s="34"/>
      <c r="H58" s="34"/>
      <c r="I58" s="34"/>
      <c r="J58" s="34"/>
    </row>
    <row r="59" spans="1:10" ht="18.75" customHeight="1" x14ac:dyDescent="0.25">
      <c r="A59" s="120" t="s">
        <v>90</v>
      </c>
      <c r="B59" s="40" t="s">
        <v>91</v>
      </c>
      <c r="C59" s="32"/>
      <c r="D59" s="32"/>
      <c r="E59" s="32"/>
      <c r="F59" s="32"/>
      <c r="G59" s="32"/>
      <c r="H59" s="32"/>
      <c r="I59" s="34"/>
      <c r="J59" s="34"/>
    </row>
    <row r="60" spans="1:10" ht="54.75" customHeight="1" x14ac:dyDescent="0.25">
      <c r="A60" s="235" t="s">
        <v>12</v>
      </c>
      <c r="B60" s="320" t="s">
        <v>92</v>
      </c>
      <c r="C60" s="320"/>
      <c r="D60" s="320"/>
      <c r="E60" s="320"/>
      <c r="F60" s="320"/>
      <c r="G60" s="320"/>
      <c r="H60" s="320"/>
      <c r="I60" s="320"/>
      <c r="J60" s="320"/>
    </row>
    <row r="61" spans="1:10" ht="16.5" customHeight="1" x14ac:dyDescent="0.25">
      <c r="A61" s="50" t="s">
        <v>12</v>
      </c>
      <c r="B61" s="32" t="s">
        <v>93</v>
      </c>
      <c r="C61" s="32"/>
      <c r="D61" s="32"/>
      <c r="E61" s="32"/>
      <c r="F61" s="32"/>
      <c r="G61" s="32"/>
      <c r="H61" s="32"/>
      <c r="I61" s="32"/>
      <c r="J61" s="32"/>
    </row>
    <row r="62" spans="1:10" ht="36.75" customHeight="1" x14ac:dyDescent="0.25">
      <c r="A62" s="235" t="s">
        <v>12</v>
      </c>
      <c r="B62" s="321" t="s">
        <v>94</v>
      </c>
      <c r="C62" s="321"/>
      <c r="D62" s="321"/>
      <c r="E62" s="321"/>
      <c r="F62" s="321"/>
      <c r="G62" s="321"/>
      <c r="H62" s="321"/>
      <c r="I62" s="321"/>
      <c r="J62" s="321"/>
    </row>
    <row r="63" spans="1:10" ht="36.75" customHeight="1" x14ac:dyDescent="0.25">
      <c r="A63" s="235"/>
      <c r="B63" s="290"/>
      <c r="C63" s="290"/>
      <c r="D63" s="290"/>
      <c r="E63" s="290"/>
      <c r="F63" s="290"/>
      <c r="G63" s="290"/>
      <c r="H63" s="290"/>
      <c r="I63" s="290"/>
      <c r="J63" s="290"/>
    </row>
    <row r="64" spans="1:10" ht="36.75" customHeight="1" x14ac:dyDescent="0.25">
      <c r="A64" s="235"/>
      <c r="B64" s="290"/>
      <c r="C64" s="290"/>
      <c r="D64" s="290"/>
      <c r="E64" s="290"/>
      <c r="F64" s="290"/>
      <c r="G64" s="290"/>
      <c r="H64" s="290"/>
      <c r="I64" s="290"/>
      <c r="J64" s="290"/>
    </row>
    <row r="65" spans="1:10" ht="36.75" customHeight="1" x14ac:dyDescent="0.25">
      <c r="A65" s="235"/>
      <c r="B65" s="290"/>
      <c r="C65" s="290"/>
      <c r="D65" s="290"/>
      <c r="E65" s="290"/>
      <c r="F65" s="290"/>
      <c r="G65" s="290"/>
      <c r="H65" s="290"/>
      <c r="I65" s="290"/>
      <c r="J65" s="290"/>
    </row>
    <row r="66" spans="1:10" ht="19.149999999999999" customHeight="1" x14ac:dyDescent="0.25">
      <c r="A66" s="122"/>
      <c r="B66" s="122"/>
      <c r="C66" s="122"/>
      <c r="D66" s="122"/>
      <c r="E66" s="122"/>
      <c r="F66" s="122"/>
      <c r="G66" s="322"/>
      <c r="H66" s="322"/>
      <c r="I66" s="322"/>
    </row>
    <row r="67" spans="1:10" ht="16.5" customHeight="1" x14ac:dyDescent="0.25">
      <c r="A67" s="314"/>
      <c r="B67" s="314"/>
      <c r="C67" s="314"/>
      <c r="D67" s="314"/>
      <c r="E67" s="314"/>
      <c r="F67" s="314"/>
      <c r="G67" s="314"/>
      <c r="H67" s="314"/>
      <c r="I67" s="314"/>
      <c r="J67" s="314"/>
    </row>
    <row r="68" spans="1:10" ht="16.5" customHeight="1" x14ac:dyDescent="0.25">
      <c r="A68" s="315"/>
      <c r="B68" s="315"/>
      <c r="C68" s="315"/>
      <c r="D68" s="315"/>
      <c r="E68" s="315"/>
      <c r="F68" s="315"/>
      <c r="G68" s="315"/>
      <c r="H68" s="316"/>
      <c r="I68" s="316"/>
      <c r="J68" s="316"/>
    </row>
  </sheetData>
  <protectedRanges>
    <protectedRange password="CCE4" sqref="D18:F20" name="p3887d434886b4df766c1daa5e7c0a521"/>
  </protectedRanges>
  <mergeCells count="28">
    <mergeCell ref="A4:C4"/>
    <mergeCell ref="I1:J1"/>
    <mergeCell ref="A2:C2"/>
    <mergeCell ref="E2:J2"/>
    <mergeCell ref="A3:C3"/>
    <mergeCell ref="E3:J3"/>
    <mergeCell ref="B18:D18"/>
    <mergeCell ref="E5:J5"/>
    <mergeCell ref="A6:J6"/>
    <mergeCell ref="A7:J7"/>
    <mergeCell ref="A8:J8"/>
    <mergeCell ref="A9:J9"/>
    <mergeCell ref="A10:J10"/>
    <mergeCell ref="B11:I11"/>
    <mergeCell ref="B12:I12"/>
    <mergeCell ref="B13:J13"/>
    <mergeCell ref="A15:J15"/>
    <mergeCell ref="B16:J16"/>
    <mergeCell ref="A67:G67"/>
    <mergeCell ref="H67:J67"/>
    <mergeCell ref="A68:G68"/>
    <mergeCell ref="H68:J68"/>
    <mergeCell ref="B19:D19"/>
    <mergeCell ref="B20:C20"/>
    <mergeCell ref="A57:J57"/>
    <mergeCell ref="B60:J60"/>
    <mergeCell ref="B62:J62"/>
    <mergeCell ref="G66:I6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6" workbookViewId="0">
      <selection activeCell="H23" sqref="H23"/>
    </sheetView>
  </sheetViews>
  <sheetFormatPr defaultColWidth="9.140625" defaultRowHeight="12.75" customHeight="1" x14ac:dyDescent="0.25"/>
  <cols>
    <col min="1" max="1" width="7.140625" style="14" customWidth="1"/>
    <col min="2" max="2" width="26.5703125" style="111" customWidth="1"/>
    <col min="3" max="3" width="11.28515625" style="14" customWidth="1"/>
    <col min="4" max="5" width="11.140625" style="14" customWidth="1"/>
    <col min="6" max="6" width="13.85546875" style="14" customWidth="1"/>
    <col min="7" max="7" width="14.7109375" style="112" customWidth="1"/>
    <col min="8" max="8" width="11.85546875" style="112" customWidth="1"/>
    <col min="9" max="9" width="13.85546875" style="14" customWidth="1"/>
    <col min="10" max="10" width="10.85546875" style="14" customWidth="1"/>
    <col min="11" max="11" width="9.140625" style="14"/>
    <col min="12" max="12" width="9.140625" style="93"/>
  </cols>
  <sheetData>
    <row r="1" spans="1:11" ht="16.5" customHeight="1" x14ac:dyDescent="0.25">
      <c r="I1" s="338" t="s">
        <v>0</v>
      </c>
      <c r="J1" s="338"/>
    </row>
    <row r="2" spans="1:11" ht="16.5" customHeight="1" x14ac:dyDescent="0.25">
      <c r="A2" s="334" t="s">
        <v>1</v>
      </c>
      <c r="B2" s="334"/>
      <c r="C2" s="334"/>
      <c r="D2" s="31"/>
      <c r="E2" s="335" t="s">
        <v>2</v>
      </c>
      <c r="F2" s="335"/>
      <c r="G2" s="335"/>
      <c r="H2" s="335"/>
      <c r="I2" s="335"/>
      <c r="J2" s="335"/>
    </row>
    <row r="3" spans="1:11" ht="16.5" customHeight="1" x14ac:dyDescent="0.25">
      <c r="A3" s="337" t="s">
        <v>95</v>
      </c>
      <c r="B3" s="337"/>
      <c r="C3" s="337"/>
      <c r="D3" s="39"/>
      <c r="E3" s="337" t="s">
        <v>4</v>
      </c>
      <c r="F3" s="337"/>
      <c r="G3" s="337"/>
      <c r="H3" s="337"/>
      <c r="I3" s="337"/>
      <c r="J3" s="337"/>
    </row>
    <row r="4" spans="1:11" ht="16.5" customHeight="1" x14ac:dyDescent="0.25">
      <c r="A4" s="335"/>
      <c r="B4" s="335"/>
      <c r="C4" s="47"/>
      <c r="D4" s="47"/>
      <c r="E4" s="47"/>
      <c r="F4" s="47"/>
      <c r="G4" s="47"/>
      <c r="H4" s="47"/>
      <c r="I4" s="47"/>
    </row>
    <row r="5" spans="1:11" ht="16.5" customHeight="1" x14ac:dyDescent="0.25">
      <c r="A5" s="16"/>
      <c r="B5" s="89"/>
      <c r="D5" s="63"/>
      <c r="E5" s="323" t="s">
        <v>96</v>
      </c>
      <c r="F5" s="323"/>
      <c r="G5" s="323"/>
      <c r="H5" s="323"/>
      <c r="I5" s="323"/>
      <c r="J5" s="323"/>
    </row>
    <row r="6" spans="1:11" ht="21.75" customHeight="1" x14ac:dyDescent="0.25">
      <c r="A6" s="324" t="s">
        <v>7</v>
      </c>
      <c r="B6" s="324"/>
      <c r="C6" s="324"/>
      <c r="D6" s="324"/>
      <c r="E6" s="324"/>
      <c r="F6" s="324"/>
      <c r="G6" s="324"/>
      <c r="H6" s="324"/>
      <c r="I6" s="324"/>
      <c r="J6" s="324"/>
      <c r="K6" s="40"/>
    </row>
    <row r="7" spans="1:11" ht="21.75" customHeight="1" x14ac:dyDescent="0.25">
      <c r="A7" s="324" t="s">
        <v>97</v>
      </c>
      <c r="B7" s="324"/>
      <c r="C7" s="324"/>
      <c r="D7" s="324"/>
      <c r="E7" s="324"/>
      <c r="F7" s="324"/>
      <c r="G7" s="324"/>
      <c r="H7" s="324"/>
      <c r="I7" s="324"/>
      <c r="J7" s="324"/>
      <c r="K7" s="40"/>
    </row>
    <row r="8" spans="1:11" ht="21" customHeight="1" x14ac:dyDescent="0.25">
      <c r="A8" s="325" t="s">
        <v>98</v>
      </c>
      <c r="B8" s="325"/>
      <c r="C8" s="325"/>
      <c r="D8" s="325"/>
      <c r="E8" s="325"/>
      <c r="F8" s="325"/>
      <c r="G8" s="325"/>
      <c r="H8" s="325"/>
      <c r="I8" s="325"/>
      <c r="J8" s="325"/>
      <c r="K8" s="132"/>
    </row>
    <row r="9" spans="1:11" ht="24" customHeight="1" x14ac:dyDescent="0.25">
      <c r="A9" s="325" t="s">
        <v>99</v>
      </c>
      <c r="B9" s="325"/>
      <c r="C9" s="325"/>
      <c r="D9" s="325"/>
      <c r="E9" s="325"/>
      <c r="F9" s="325"/>
      <c r="G9" s="325"/>
      <c r="H9" s="325"/>
      <c r="I9" s="325"/>
      <c r="J9" s="325"/>
      <c r="K9" s="132"/>
    </row>
    <row r="10" spans="1:11" ht="24" customHeight="1" x14ac:dyDescent="0.25">
      <c r="A10" s="326" t="s">
        <v>100</v>
      </c>
      <c r="B10" s="326"/>
      <c r="C10" s="326"/>
      <c r="D10" s="326"/>
      <c r="E10" s="326"/>
      <c r="F10" s="326"/>
      <c r="G10" s="326"/>
      <c r="H10" s="326"/>
      <c r="I10" s="326"/>
      <c r="J10" s="326"/>
      <c r="K10" s="132"/>
    </row>
    <row r="11" spans="1:11" ht="19.5" customHeight="1" x14ac:dyDescent="0.25">
      <c r="A11" s="50" t="s">
        <v>12</v>
      </c>
      <c r="B11" s="327" t="s">
        <v>101</v>
      </c>
      <c r="C11" s="327"/>
      <c r="D11" s="327"/>
      <c r="E11" s="327"/>
      <c r="F11" s="327"/>
      <c r="G11" s="327"/>
      <c r="H11" s="327"/>
      <c r="I11" s="327"/>
      <c r="J11" s="51"/>
      <c r="K11" s="132"/>
    </row>
    <row r="12" spans="1:11" ht="25.15" customHeight="1" x14ac:dyDescent="0.25">
      <c r="A12" s="50" t="s">
        <v>12</v>
      </c>
      <c r="B12" s="327" t="s">
        <v>102</v>
      </c>
      <c r="C12" s="327"/>
      <c r="D12" s="327"/>
      <c r="E12" s="327"/>
      <c r="F12" s="327"/>
      <c r="G12" s="327"/>
      <c r="H12" s="327"/>
      <c r="I12" s="327"/>
      <c r="J12" s="32"/>
      <c r="K12" s="132"/>
    </row>
    <row r="13" spans="1:11" ht="34.9" customHeight="1" x14ac:dyDescent="0.25">
      <c r="A13" s="50" t="s">
        <v>12</v>
      </c>
      <c r="B13" s="328" t="s">
        <v>103</v>
      </c>
      <c r="C13" s="328"/>
      <c r="D13" s="328"/>
      <c r="E13" s="328"/>
      <c r="F13" s="328"/>
      <c r="G13" s="328"/>
      <c r="H13" s="328"/>
      <c r="I13" s="328"/>
      <c r="J13" s="328"/>
      <c r="K13" s="132"/>
    </row>
    <row r="14" spans="1:11" ht="15" customHeight="1" x14ac:dyDescent="0.25">
      <c r="A14" s="50"/>
      <c r="B14" s="122"/>
      <c r="C14" s="122"/>
      <c r="D14" s="122"/>
      <c r="E14" s="122"/>
      <c r="F14" s="122"/>
      <c r="G14" s="122"/>
      <c r="H14" s="122"/>
      <c r="I14" s="122"/>
      <c r="J14" s="32"/>
      <c r="K14" s="132"/>
    </row>
    <row r="15" spans="1:11" ht="24" customHeight="1" x14ac:dyDescent="0.25">
      <c r="A15" s="329" t="s">
        <v>16</v>
      </c>
      <c r="B15" s="329"/>
      <c r="C15" s="329"/>
      <c r="D15" s="329"/>
      <c r="E15" s="329"/>
      <c r="F15" s="329"/>
      <c r="G15" s="329"/>
      <c r="H15" s="329"/>
      <c r="I15" s="329"/>
      <c r="J15" s="329"/>
      <c r="K15" s="40"/>
    </row>
    <row r="16" spans="1:11" ht="24" customHeight="1" x14ac:dyDescent="0.25">
      <c r="A16" s="51" t="s">
        <v>17</v>
      </c>
      <c r="B16" s="328" t="s">
        <v>104</v>
      </c>
      <c r="C16" s="328"/>
      <c r="D16" s="328"/>
      <c r="E16" s="328"/>
      <c r="F16" s="328"/>
      <c r="G16" s="328"/>
      <c r="H16" s="328"/>
      <c r="I16" s="328"/>
      <c r="J16" s="328"/>
      <c r="K16" s="32"/>
    </row>
    <row r="17" spans="1:12" ht="22.5" customHeight="1" x14ac:dyDescent="0.25">
      <c r="A17" s="51" t="s">
        <v>19</v>
      </c>
      <c r="B17" s="40" t="s">
        <v>20</v>
      </c>
      <c r="C17" s="40"/>
      <c r="D17" s="40"/>
      <c r="E17" s="40"/>
      <c r="F17" s="40"/>
      <c r="G17" s="40"/>
      <c r="H17" s="40"/>
      <c r="I17" s="33"/>
      <c r="J17" s="32"/>
      <c r="K17" s="32"/>
    </row>
    <row r="18" spans="1:12" s="92" customFormat="1" ht="18.75" customHeight="1" x14ac:dyDescent="0.25">
      <c r="A18" s="92" t="s">
        <v>12</v>
      </c>
      <c r="B18" s="317" t="s">
        <v>21</v>
      </c>
      <c r="C18" s="317"/>
      <c r="D18" s="317"/>
      <c r="E18" s="136"/>
      <c r="F18" s="136"/>
      <c r="G18" s="133"/>
      <c r="H18" s="133"/>
      <c r="I18" s="134" t="s">
        <v>22</v>
      </c>
      <c r="L18" s="95"/>
    </row>
    <row r="19" spans="1:12" s="92" customFormat="1" ht="15.75" customHeight="1" x14ac:dyDescent="0.25">
      <c r="A19" s="92" t="s">
        <v>12</v>
      </c>
      <c r="B19" s="317" t="s">
        <v>23</v>
      </c>
      <c r="C19" s="317"/>
      <c r="D19" s="317"/>
      <c r="E19" s="136"/>
      <c r="F19" s="136"/>
      <c r="G19" s="133"/>
      <c r="H19" s="133"/>
      <c r="I19" s="134" t="s">
        <v>22</v>
      </c>
      <c r="L19" s="95"/>
    </row>
    <row r="20" spans="1:12" s="92" customFormat="1" ht="18" customHeight="1" x14ac:dyDescent="0.25">
      <c r="A20" s="53" t="s">
        <v>12</v>
      </c>
      <c r="B20" s="318" t="s">
        <v>24</v>
      </c>
      <c r="C20" s="318"/>
      <c r="D20" s="135"/>
      <c r="E20" s="139"/>
      <c r="F20" s="139"/>
      <c r="G20" s="133"/>
      <c r="H20" s="133"/>
      <c r="I20" s="134" t="s">
        <v>22</v>
      </c>
      <c r="L20" s="95"/>
    </row>
    <row r="21" spans="1:12" s="32" customFormat="1" ht="31.5" customHeight="1" x14ac:dyDescent="0.25">
      <c r="A21" s="96" t="s">
        <v>25</v>
      </c>
      <c r="B21" s="113" t="s">
        <v>26</v>
      </c>
      <c r="C21" s="96" t="s">
        <v>27</v>
      </c>
      <c r="D21" s="96" t="s">
        <v>28</v>
      </c>
      <c r="E21" s="96" t="s">
        <v>29</v>
      </c>
      <c r="F21" s="96" t="s">
        <v>30</v>
      </c>
      <c r="G21" s="98" t="s">
        <v>31</v>
      </c>
      <c r="H21" s="96" t="s">
        <v>32</v>
      </c>
      <c r="I21" s="151" t="s">
        <v>33</v>
      </c>
      <c r="J21" s="96" t="s">
        <v>34</v>
      </c>
      <c r="L21" s="99"/>
    </row>
    <row r="22" spans="1:12" s="32" customFormat="1" ht="20.25" customHeight="1" x14ac:dyDescent="0.25">
      <c r="A22" s="140" t="s">
        <v>35</v>
      </c>
      <c r="B22" s="140" t="s">
        <v>36</v>
      </c>
      <c r="C22" s="140" t="s">
        <v>37</v>
      </c>
      <c r="D22" s="140" t="s">
        <v>38</v>
      </c>
      <c r="E22" s="140" t="s">
        <v>39</v>
      </c>
      <c r="F22" s="140" t="s">
        <v>40</v>
      </c>
      <c r="G22" s="140" t="s">
        <v>41</v>
      </c>
      <c r="H22" s="140" t="s">
        <v>42</v>
      </c>
      <c r="I22" s="140" t="s">
        <v>43</v>
      </c>
      <c r="J22" s="140" t="s">
        <v>44</v>
      </c>
      <c r="L22" s="99"/>
    </row>
    <row r="23" spans="1:12" s="32" customFormat="1" ht="18" customHeight="1" x14ac:dyDescent="0.25">
      <c r="A23" s="293" t="s">
        <v>380</v>
      </c>
      <c r="B23" s="294" t="s">
        <v>381</v>
      </c>
      <c r="C23" s="295" t="s">
        <v>382</v>
      </c>
      <c r="D23" s="294" t="s">
        <v>383</v>
      </c>
      <c r="E23" s="295" t="s">
        <v>384</v>
      </c>
      <c r="F23" s="295" t="s">
        <v>385</v>
      </c>
      <c r="G23" s="299" t="s">
        <v>386</v>
      </c>
      <c r="H23" s="312" t="s">
        <v>387</v>
      </c>
      <c r="I23" s="297" t="s">
        <v>388</v>
      </c>
      <c r="J23" s="296" t="s">
        <v>389</v>
      </c>
      <c r="L23" s="99"/>
    </row>
    <row r="24" spans="1:12" s="103" customFormat="1" ht="21.75" customHeight="1" x14ac:dyDescent="0.25">
      <c r="A24" s="105"/>
      <c r="B24" s="106" t="s">
        <v>105</v>
      </c>
      <c r="C24" s="107"/>
      <c r="D24" s="107"/>
      <c r="E24" s="107"/>
      <c r="F24" s="107"/>
      <c r="G24" s="300"/>
      <c r="H24" s="108"/>
      <c r="I24" s="298"/>
      <c r="J24" s="202"/>
      <c r="L24" s="104"/>
    </row>
    <row r="25" spans="1:12" ht="21.75" customHeight="1" x14ac:dyDescent="0.25">
      <c r="A25" s="109"/>
      <c r="B25" s="97" t="s">
        <v>85</v>
      </c>
      <c r="C25" s="109"/>
      <c r="D25" s="109"/>
      <c r="E25" s="109"/>
      <c r="F25" s="109"/>
      <c r="G25" s="301"/>
      <c r="H25" s="102"/>
      <c r="I25" s="298">
        <f>ROUND(I24,-3)</f>
        <v>0</v>
      </c>
      <c r="J25" s="203"/>
    </row>
    <row r="26" spans="1:12" ht="24" customHeight="1" x14ac:dyDescent="0.25">
      <c r="A26" s="319" t="s">
        <v>86</v>
      </c>
      <c r="B26" s="319"/>
      <c r="C26" s="319"/>
      <c r="D26" s="319"/>
      <c r="E26" s="319"/>
      <c r="F26" s="319"/>
      <c r="G26" s="319"/>
      <c r="H26" s="319"/>
      <c r="I26" s="319"/>
      <c r="J26" s="319"/>
      <c r="K26" s="33"/>
    </row>
    <row r="27" spans="1:12" s="103" customFormat="1" ht="16.5" customHeight="1" x14ac:dyDescent="0.25">
      <c r="A27" s="120" t="s">
        <v>87</v>
      </c>
      <c r="B27" s="40" t="s">
        <v>88</v>
      </c>
      <c r="C27" s="34" t="s">
        <v>106</v>
      </c>
      <c r="D27" s="34"/>
      <c r="E27" s="34"/>
      <c r="F27" s="34"/>
      <c r="G27" s="34"/>
      <c r="H27" s="34"/>
      <c r="I27" s="34"/>
      <c r="J27" s="34"/>
      <c r="K27" s="34"/>
      <c r="L27" s="104"/>
    </row>
    <row r="28" spans="1:12" ht="18.75" customHeight="1" x14ac:dyDescent="0.25">
      <c r="A28" s="120" t="s">
        <v>90</v>
      </c>
      <c r="B28" s="40" t="s">
        <v>91</v>
      </c>
      <c r="C28" s="32"/>
      <c r="D28" s="32"/>
      <c r="E28" s="32"/>
      <c r="F28" s="32"/>
      <c r="G28" s="32"/>
      <c r="H28" s="32"/>
      <c r="I28" s="34"/>
      <c r="J28" s="34"/>
      <c r="K28" s="34"/>
    </row>
    <row r="29" spans="1:12" ht="54.75" customHeight="1" x14ac:dyDescent="0.25">
      <c r="A29" s="235" t="s">
        <v>12</v>
      </c>
      <c r="B29" s="328" t="s">
        <v>92</v>
      </c>
      <c r="C29" s="328"/>
      <c r="D29" s="328"/>
      <c r="E29" s="328"/>
      <c r="F29" s="328"/>
      <c r="G29" s="328"/>
      <c r="H29" s="328"/>
      <c r="I29" s="328"/>
      <c r="J29" s="328"/>
      <c r="K29" s="32"/>
    </row>
    <row r="30" spans="1:12" ht="16.5" customHeight="1" x14ac:dyDescent="0.25">
      <c r="A30" s="50" t="s">
        <v>12</v>
      </c>
      <c r="B30" s="32" t="s">
        <v>93</v>
      </c>
      <c r="C30" s="32"/>
      <c r="D30" s="32"/>
      <c r="E30" s="32"/>
      <c r="F30" s="32"/>
      <c r="G30" s="32"/>
      <c r="H30" s="32"/>
      <c r="I30" s="32"/>
      <c r="J30" s="32"/>
      <c r="K30" s="32"/>
    </row>
    <row r="31" spans="1:12" ht="36.75" customHeight="1" x14ac:dyDescent="0.25">
      <c r="A31" s="235" t="s">
        <v>12</v>
      </c>
      <c r="B31" s="328" t="s">
        <v>94</v>
      </c>
      <c r="C31" s="328"/>
      <c r="D31" s="328"/>
      <c r="E31" s="328"/>
      <c r="F31" s="328"/>
      <c r="G31" s="328"/>
      <c r="H31" s="328"/>
      <c r="I31" s="328"/>
      <c r="J31" s="328"/>
      <c r="K31" s="32"/>
    </row>
    <row r="32" spans="1:12" ht="16.5" customHeight="1" x14ac:dyDescent="0.25">
      <c r="A32" s="122"/>
      <c r="B32" s="122"/>
      <c r="C32" s="122"/>
      <c r="D32" s="122"/>
      <c r="E32" s="122"/>
      <c r="F32" s="122"/>
      <c r="G32" s="322"/>
      <c r="H32" s="322"/>
      <c r="I32" s="322"/>
    </row>
    <row r="33" spans="1:11" ht="16.5" customHeight="1" x14ac:dyDescent="0.25">
      <c r="A33" s="314" t="s">
        <v>107</v>
      </c>
      <c r="B33" s="314"/>
      <c r="C33" s="314"/>
      <c r="D33" s="314"/>
      <c r="E33" s="314"/>
      <c r="F33" s="314"/>
      <c r="G33" s="314"/>
      <c r="H33" s="314" t="s">
        <v>108</v>
      </c>
      <c r="I33" s="314"/>
      <c r="J33" s="314"/>
      <c r="K33" s="33"/>
    </row>
    <row r="34" spans="1:11" ht="16.5" customHeight="1" x14ac:dyDescent="0.25">
      <c r="A34" s="315" t="s">
        <v>109</v>
      </c>
      <c r="B34" s="315"/>
      <c r="C34" s="315"/>
      <c r="D34" s="315"/>
      <c r="E34" s="315"/>
      <c r="F34" s="315"/>
      <c r="G34" s="315"/>
      <c r="H34" s="316" t="s">
        <v>110</v>
      </c>
      <c r="I34" s="316"/>
      <c r="J34" s="316"/>
      <c r="K34" s="34"/>
    </row>
    <row r="35" spans="1:11" ht="18.75" customHeight="1" x14ac:dyDescent="0.3">
      <c r="A35" s="110"/>
    </row>
    <row r="36" spans="1:11" ht="18.75" customHeight="1" x14ac:dyDescent="0.3">
      <c r="A36" s="110"/>
    </row>
  </sheetData>
  <protectedRanges>
    <protectedRange password="CCE4" sqref="D18:F20" name="p3887d434886b4df766c1daa5e7c0a521"/>
  </protectedRanges>
  <mergeCells count="28">
    <mergeCell ref="E2:J2"/>
    <mergeCell ref="E3:J3"/>
    <mergeCell ref="I1:J1"/>
    <mergeCell ref="B20:C20"/>
    <mergeCell ref="B18:D18"/>
    <mergeCell ref="A9:J9"/>
    <mergeCell ref="A4:B4"/>
    <mergeCell ref="A2:C2"/>
    <mergeCell ref="A3:C3"/>
    <mergeCell ref="B13:J13"/>
    <mergeCell ref="E5:J5"/>
    <mergeCell ref="B11:I11"/>
    <mergeCell ref="B12:I12"/>
    <mergeCell ref="A10:J10"/>
    <mergeCell ref="A6:J6"/>
    <mergeCell ref="A7:J7"/>
    <mergeCell ref="A8:J8"/>
    <mergeCell ref="A34:G34"/>
    <mergeCell ref="B31:J31"/>
    <mergeCell ref="A26:J26"/>
    <mergeCell ref="G32:I32"/>
    <mergeCell ref="A15:J15"/>
    <mergeCell ref="B16:J16"/>
    <mergeCell ref="H33:J33"/>
    <mergeCell ref="H34:J34"/>
    <mergeCell ref="B29:J29"/>
    <mergeCell ref="B19:D19"/>
    <mergeCell ref="A33:G33"/>
  </mergeCells>
  <pageMargins left="0.51181102362205" right="0.31496062992126" top="0.74803149606299002" bottom="0.35433070866142002" header="0.31496062992126" footer="0.31496062992126"/>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12" zoomScale="115" zoomScaleNormal="115" workbookViewId="0">
      <selection activeCell="E26" sqref="E26"/>
    </sheetView>
  </sheetViews>
  <sheetFormatPr defaultColWidth="9.140625" defaultRowHeight="16.5" customHeight="1" x14ac:dyDescent="0.25"/>
  <cols>
    <col min="1" max="1" width="4.5703125" style="50" customWidth="1"/>
    <col min="2" max="2" width="23.42578125" style="28" customWidth="1"/>
    <col min="3" max="3" width="27.140625" style="28" customWidth="1"/>
    <col min="4" max="4" width="21.7109375" style="28" customWidth="1"/>
    <col min="5" max="5" width="15.42578125" style="48" customWidth="1"/>
    <col min="6" max="6" width="14.42578125" style="28" customWidth="1"/>
    <col min="7" max="7" width="7.85546875" style="28" customWidth="1"/>
    <col min="8" max="8" width="8.42578125" style="28" customWidth="1"/>
    <col min="9" max="9" width="6.85546875" style="28" customWidth="1"/>
    <col min="10" max="10" width="8.85546875" style="28" customWidth="1"/>
  </cols>
  <sheetData>
    <row r="1" spans="1:11" ht="16.5" customHeight="1" x14ac:dyDescent="0.25">
      <c r="F1" s="236" t="s">
        <v>111</v>
      </c>
    </row>
    <row r="2" spans="1:11" ht="16.5" customHeight="1" x14ac:dyDescent="0.25">
      <c r="A2" s="343" t="s">
        <v>112</v>
      </c>
      <c r="B2" s="343"/>
      <c r="C2" s="343"/>
      <c r="D2" s="342" t="s">
        <v>113</v>
      </c>
      <c r="E2" s="342"/>
      <c r="F2" s="342"/>
      <c r="G2" s="40"/>
      <c r="H2" s="31"/>
      <c r="I2" s="31"/>
      <c r="J2" s="31"/>
    </row>
    <row r="3" spans="1:11" ht="16.5" customHeight="1" x14ac:dyDescent="0.25">
      <c r="A3" s="346" t="s">
        <v>114</v>
      </c>
      <c r="B3" s="346"/>
      <c r="C3" s="346"/>
      <c r="D3" s="345" t="s">
        <v>115</v>
      </c>
      <c r="E3" s="345"/>
      <c r="F3" s="345"/>
      <c r="G3" s="237"/>
      <c r="H3" s="47"/>
      <c r="I3" s="47"/>
      <c r="J3" s="47"/>
    </row>
    <row r="4" spans="1:11" ht="16.5" customHeight="1" x14ac:dyDescent="0.25">
      <c r="A4" s="347" t="s">
        <v>116</v>
      </c>
      <c r="B4" s="347"/>
      <c r="C4" s="47"/>
      <c r="D4" s="47"/>
      <c r="E4" s="47"/>
      <c r="F4" s="47"/>
      <c r="G4" s="47"/>
      <c r="H4" s="47"/>
      <c r="I4" s="47"/>
      <c r="J4" s="47"/>
    </row>
    <row r="5" spans="1:11" s="32" customFormat="1" ht="21" customHeight="1" x14ac:dyDescent="0.25">
      <c r="A5" s="344" t="s">
        <v>117</v>
      </c>
      <c r="B5" s="344"/>
      <c r="C5" s="344"/>
      <c r="D5" s="344"/>
      <c r="E5" s="344"/>
      <c r="F5" s="344"/>
      <c r="G5" s="40"/>
      <c r="H5" s="40"/>
      <c r="I5" s="40"/>
      <c r="J5" s="40"/>
    </row>
    <row r="6" spans="1:11" s="32" customFormat="1" ht="21" customHeight="1" x14ac:dyDescent="0.25">
      <c r="A6" s="344" t="s">
        <v>118</v>
      </c>
      <c r="B6" s="344"/>
      <c r="C6" s="344"/>
      <c r="D6" s="344"/>
      <c r="E6" s="344"/>
      <c r="F6" s="344"/>
      <c r="G6" s="40"/>
      <c r="H6" s="40"/>
      <c r="I6" s="40"/>
      <c r="J6" s="40"/>
    </row>
    <row r="7" spans="1:11" s="32" customFormat="1" ht="17.25" customHeight="1" x14ac:dyDescent="0.25">
      <c r="A7" s="325" t="s">
        <v>119</v>
      </c>
      <c r="B7" s="325"/>
      <c r="C7" s="325"/>
      <c r="D7" s="325"/>
      <c r="E7" s="325"/>
      <c r="F7" s="325"/>
      <c r="G7" s="132"/>
      <c r="J7" s="238"/>
    </row>
    <row r="8" spans="1:11" s="32" customFormat="1" ht="21" customHeight="1" x14ac:dyDescent="0.25">
      <c r="A8" s="325" t="s">
        <v>120</v>
      </c>
      <c r="B8" s="325"/>
      <c r="C8" s="325"/>
      <c r="D8" s="325"/>
      <c r="E8" s="325"/>
      <c r="F8" s="325"/>
      <c r="H8" s="51"/>
      <c r="I8" s="40"/>
      <c r="J8" s="40"/>
    </row>
    <row r="9" spans="1:11" s="32" customFormat="1" ht="20.100000000000001" customHeight="1" x14ac:dyDescent="0.25">
      <c r="A9" s="50" t="s">
        <v>12</v>
      </c>
      <c r="B9" s="32" t="s">
        <v>121</v>
      </c>
      <c r="C9" s="50"/>
      <c r="D9" s="34"/>
      <c r="E9" s="239"/>
    </row>
    <row r="10" spans="1:11" s="32" customFormat="1" ht="20.100000000000001" customHeight="1" x14ac:dyDescent="0.25">
      <c r="A10" s="50" t="s">
        <v>12</v>
      </c>
      <c r="B10" s="32" t="s">
        <v>122</v>
      </c>
      <c r="C10" s="50"/>
      <c r="D10" s="34"/>
      <c r="E10" s="239"/>
    </row>
    <row r="11" spans="1:11" s="32" customFormat="1" ht="20.100000000000001" customHeight="1" x14ac:dyDescent="0.25">
      <c r="A11" s="50" t="s">
        <v>12</v>
      </c>
      <c r="B11" s="32" t="s">
        <v>123</v>
      </c>
      <c r="E11" s="239"/>
    </row>
    <row r="12" spans="1:11" s="32" customFormat="1" ht="20.100000000000001" customHeight="1" x14ac:dyDescent="0.25">
      <c r="A12" s="50"/>
      <c r="B12" s="32" t="s">
        <v>124</v>
      </c>
      <c r="E12" s="239"/>
    </row>
    <row r="13" spans="1:11" s="32" customFormat="1" ht="20.100000000000001" customHeight="1" x14ac:dyDescent="0.25">
      <c r="A13" s="51" t="s">
        <v>17</v>
      </c>
      <c r="B13" s="339" t="s">
        <v>125</v>
      </c>
      <c r="C13" s="339"/>
      <c r="D13" s="177"/>
      <c r="E13" s="240"/>
      <c r="F13" s="241"/>
      <c r="G13" s="40"/>
      <c r="H13" s="40"/>
      <c r="I13" s="40"/>
      <c r="J13" s="40"/>
      <c r="K13" s="40"/>
    </row>
    <row r="14" spans="1:11" s="32" customFormat="1" ht="20.100000000000001" customHeight="1" x14ac:dyDescent="0.25">
      <c r="A14" s="50" t="s">
        <v>12</v>
      </c>
      <c r="B14" s="340" t="s">
        <v>126</v>
      </c>
      <c r="C14" s="340"/>
      <c r="D14" s="340"/>
      <c r="E14" s="340"/>
      <c r="F14" s="340"/>
      <c r="G14" s="340"/>
      <c r="H14" s="340"/>
      <c r="I14" s="340"/>
      <c r="J14" s="340"/>
      <c r="K14" s="40"/>
    </row>
    <row r="15" spans="1:11" s="32" customFormat="1" ht="20.100000000000001" customHeight="1" x14ac:dyDescent="0.25">
      <c r="A15" s="50" t="s">
        <v>12</v>
      </c>
      <c r="B15" s="340" t="s">
        <v>127</v>
      </c>
      <c r="C15" s="340"/>
      <c r="D15" s="340"/>
      <c r="E15" s="340"/>
      <c r="F15" s="340"/>
      <c r="G15" s="340"/>
      <c r="H15" s="340"/>
      <c r="I15" s="340"/>
      <c r="J15" s="340"/>
    </row>
    <row r="16" spans="1:11" s="32" customFormat="1" ht="20.100000000000001" customHeight="1" x14ac:dyDescent="0.25">
      <c r="A16" s="51" t="s">
        <v>19</v>
      </c>
      <c r="B16" s="339" t="s">
        <v>128</v>
      </c>
      <c r="C16" s="339"/>
      <c r="D16" s="177"/>
      <c r="E16" s="240"/>
      <c r="F16" s="238"/>
      <c r="J16" s="238"/>
    </row>
    <row r="17" spans="1:11" s="32" customFormat="1" ht="20.100000000000001" customHeight="1" x14ac:dyDescent="0.25">
      <c r="A17" s="50" t="s">
        <v>12</v>
      </c>
      <c r="B17" s="340" t="s">
        <v>129</v>
      </c>
      <c r="C17" s="340"/>
      <c r="D17" s="340"/>
      <c r="E17" s="340"/>
      <c r="F17" s="340"/>
      <c r="G17" s="340"/>
      <c r="H17" s="340"/>
      <c r="I17" s="340"/>
      <c r="J17" s="340"/>
    </row>
    <row r="18" spans="1:11" s="32" customFormat="1" ht="20.100000000000001" customHeight="1" x14ac:dyDescent="0.25">
      <c r="A18" s="50" t="s">
        <v>12</v>
      </c>
      <c r="B18" s="340" t="s">
        <v>130</v>
      </c>
      <c r="C18" s="340"/>
      <c r="D18" s="340"/>
      <c r="E18" s="340"/>
      <c r="F18" s="340"/>
      <c r="G18" s="340"/>
      <c r="H18" s="340"/>
      <c r="I18" s="340"/>
      <c r="J18" s="340"/>
    </row>
    <row r="19" spans="1:11" s="32" customFormat="1" ht="20.100000000000001" customHeight="1" x14ac:dyDescent="0.25">
      <c r="A19" s="51" t="s">
        <v>131</v>
      </c>
      <c r="B19" s="339" t="s">
        <v>132</v>
      </c>
      <c r="C19" s="339"/>
      <c r="D19" s="177"/>
      <c r="E19" s="348"/>
      <c r="F19" s="348"/>
      <c r="G19" s="348"/>
      <c r="H19" s="348"/>
      <c r="I19" s="348"/>
      <c r="J19" s="348"/>
    </row>
    <row r="20" spans="1:11" s="32" customFormat="1" ht="20.100000000000001" customHeight="1" x14ac:dyDescent="0.25">
      <c r="A20" s="51" t="s">
        <v>12</v>
      </c>
      <c r="B20" s="341" t="s">
        <v>133</v>
      </c>
      <c r="C20" s="341"/>
      <c r="D20" s="238"/>
      <c r="E20" s="238"/>
      <c r="F20" s="238"/>
      <c r="G20" s="238"/>
      <c r="H20" s="238"/>
      <c r="I20" s="238"/>
      <c r="J20" s="238"/>
      <c r="K20" s="40"/>
    </row>
    <row r="21" spans="1:11" s="32" customFormat="1" ht="20.100000000000001" customHeight="1" x14ac:dyDescent="0.25">
      <c r="A21" s="51" t="s">
        <v>12</v>
      </c>
      <c r="B21" s="242" t="s">
        <v>134</v>
      </c>
      <c r="C21" s="242"/>
      <c r="D21" s="238"/>
      <c r="E21" s="238"/>
      <c r="F21" s="238"/>
      <c r="G21" s="238"/>
      <c r="H21" s="238"/>
      <c r="I21" s="238"/>
      <c r="J21" s="238"/>
      <c r="K21" s="40"/>
    </row>
    <row r="22" spans="1:11" s="32" customFormat="1" ht="20.100000000000001" customHeight="1" x14ac:dyDescent="0.25">
      <c r="A22" s="51" t="s">
        <v>135</v>
      </c>
      <c r="B22" s="339" t="s">
        <v>136</v>
      </c>
      <c r="C22" s="339"/>
      <c r="D22" s="177"/>
      <c r="E22" s="348"/>
      <c r="F22" s="348"/>
      <c r="G22" s="348"/>
      <c r="H22" s="348"/>
      <c r="I22" s="348"/>
      <c r="J22" s="348"/>
      <c r="K22" s="40"/>
    </row>
    <row r="23" spans="1:11" s="32" customFormat="1" ht="20.100000000000001" customHeight="1" x14ac:dyDescent="0.25">
      <c r="A23" s="243" t="s">
        <v>137</v>
      </c>
      <c r="B23" s="244" t="s">
        <v>138</v>
      </c>
      <c r="C23" s="244"/>
      <c r="D23" s="243"/>
      <c r="E23" s="243"/>
      <c r="F23" s="243"/>
    </row>
    <row r="24" spans="1:11" s="32" customFormat="1" ht="20.100000000000001" customHeight="1" x14ac:dyDescent="0.25">
      <c r="A24" s="96" t="s">
        <v>25</v>
      </c>
      <c r="B24" s="113" t="s">
        <v>26</v>
      </c>
      <c r="C24" s="96" t="s">
        <v>27</v>
      </c>
      <c r="D24" s="96" t="s">
        <v>28</v>
      </c>
      <c r="E24" s="96" t="s">
        <v>32</v>
      </c>
      <c r="F24" s="96" t="s">
        <v>139</v>
      </c>
    </row>
    <row r="25" spans="1:11" s="32" customFormat="1" ht="20.100000000000001" customHeight="1" x14ac:dyDescent="0.25">
      <c r="A25" s="140" t="s">
        <v>35</v>
      </c>
      <c r="B25" s="140" t="s">
        <v>36</v>
      </c>
      <c r="C25" s="140" t="s">
        <v>37</v>
      </c>
      <c r="D25" s="140" t="s">
        <v>38</v>
      </c>
      <c r="E25" s="140" t="s">
        <v>39</v>
      </c>
      <c r="F25" s="140" t="s">
        <v>40</v>
      </c>
    </row>
    <row r="26" spans="1:11" s="302" customFormat="1" ht="20.100000000000001" customHeight="1" x14ac:dyDescent="0.25">
      <c r="A26" s="303" t="s">
        <v>380</v>
      </c>
      <c r="B26" s="304" t="s">
        <v>381</v>
      </c>
      <c r="C26" s="304" t="s">
        <v>382</v>
      </c>
      <c r="D26" s="304" t="s">
        <v>383</v>
      </c>
      <c r="E26" s="313" t="s">
        <v>387</v>
      </c>
      <c r="F26" s="305" t="s">
        <v>389</v>
      </c>
    </row>
    <row r="27" spans="1:11" s="32" customFormat="1" ht="20.100000000000001" customHeight="1" x14ac:dyDescent="0.25">
      <c r="A27" s="243" t="s">
        <v>140</v>
      </c>
      <c r="B27" s="244" t="s">
        <v>141</v>
      </c>
      <c r="C27" s="245"/>
      <c r="D27" s="122"/>
      <c r="E27" s="239"/>
    </row>
    <row r="28" spans="1:11" s="32" customFormat="1" ht="18" customHeight="1" x14ac:dyDescent="0.25">
      <c r="A28" s="50"/>
      <c r="B28" s="32" t="s">
        <v>142</v>
      </c>
    </row>
    <row r="29" spans="1:11" s="32" customFormat="1" ht="17.25" customHeight="1" x14ac:dyDescent="0.25">
      <c r="A29" s="50"/>
      <c r="B29" s="122" t="s">
        <v>143</v>
      </c>
      <c r="C29" s="122"/>
      <c r="D29" s="122"/>
      <c r="E29" s="122"/>
      <c r="F29" s="122"/>
      <c r="G29" s="122"/>
      <c r="H29" s="122"/>
      <c r="I29" s="122"/>
      <c r="J29" s="122"/>
    </row>
    <row r="30" spans="1:11" s="40" customFormat="1" ht="20.100000000000001" customHeight="1" x14ac:dyDescent="0.25">
      <c r="A30" s="342" t="s">
        <v>144</v>
      </c>
      <c r="B30" s="342"/>
      <c r="C30" s="51" t="s">
        <v>145</v>
      </c>
      <c r="D30" s="240" t="s">
        <v>146</v>
      </c>
      <c r="E30" s="342" t="s">
        <v>108</v>
      </c>
      <c r="F30" s="342"/>
    </row>
    <row r="31" spans="1:11" s="32" customFormat="1" ht="16.5" customHeight="1" x14ac:dyDescent="0.25">
      <c r="A31" s="316" t="s">
        <v>147</v>
      </c>
      <c r="B31" s="316"/>
      <c r="C31" s="246" t="s">
        <v>147</v>
      </c>
      <c r="D31" s="247" t="s">
        <v>148</v>
      </c>
      <c r="E31" s="316" t="s">
        <v>149</v>
      </c>
      <c r="F31" s="316"/>
    </row>
    <row r="32" spans="1:11" s="32" customFormat="1" ht="16.5" customHeight="1" x14ac:dyDescent="0.25">
      <c r="A32" s="50"/>
      <c r="C32" s="50"/>
      <c r="E32" s="239"/>
    </row>
    <row r="33" spans="1:6" s="32" customFormat="1" ht="16.5" customHeight="1" x14ac:dyDescent="0.25">
      <c r="A33" s="50"/>
      <c r="C33" s="50"/>
      <c r="E33" s="239"/>
    </row>
    <row r="34" spans="1:6" s="32" customFormat="1" ht="16.5" customHeight="1" x14ac:dyDescent="0.25">
      <c r="A34" s="50"/>
      <c r="C34" s="50"/>
      <c r="E34" s="239"/>
    </row>
    <row r="35" spans="1:6" ht="16.5" customHeight="1" x14ac:dyDescent="0.25">
      <c r="C35" s="30"/>
    </row>
    <row r="36" spans="1:6" ht="16.5" customHeight="1" x14ac:dyDescent="0.25">
      <c r="C36" s="30"/>
      <c r="D36" s="347"/>
      <c r="E36" s="347"/>
      <c r="F36" s="347"/>
    </row>
  </sheetData>
  <mergeCells count="25">
    <mergeCell ref="D36:F36"/>
    <mergeCell ref="B22:C22"/>
    <mergeCell ref="E22:J22"/>
    <mergeCell ref="B16:C16"/>
    <mergeCell ref="A30:B30"/>
    <mergeCell ref="E30:F30"/>
    <mergeCell ref="B19:C19"/>
    <mergeCell ref="E19:J19"/>
    <mergeCell ref="E31:F31"/>
    <mergeCell ref="A31:B31"/>
    <mergeCell ref="D2:F2"/>
    <mergeCell ref="A2:C2"/>
    <mergeCell ref="A5:F5"/>
    <mergeCell ref="A7:F7"/>
    <mergeCell ref="A8:F8"/>
    <mergeCell ref="D3:F3"/>
    <mergeCell ref="A3:C3"/>
    <mergeCell ref="A4:B4"/>
    <mergeCell ref="A6:F6"/>
    <mergeCell ref="B13:C13"/>
    <mergeCell ref="B15:J15"/>
    <mergeCell ref="B20:C20"/>
    <mergeCell ref="B17:J17"/>
    <mergeCell ref="B18:J18"/>
    <mergeCell ref="B14:J14"/>
  </mergeCells>
  <pageMargins left="0.35433070866142002" right="0.23622047244093999" top="0.51181102362205" bottom="0.51181102362205" header="0.31496062992126" footer="0.31496062992126"/>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F15" sqref="F15"/>
    </sheetView>
  </sheetViews>
  <sheetFormatPr defaultColWidth="9.140625" defaultRowHeight="12.75" customHeight="1" x14ac:dyDescent="0.25"/>
  <cols>
    <col min="1" max="1" width="4.5703125" style="14" customWidth="1"/>
    <col min="2" max="2" width="22.28515625" style="14" customWidth="1"/>
    <col min="3" max="3" width="7.140625" style="14" customWidth="1"/>
    <col min="4" max="4" width="6.140625" style="16" customWidth="1"/>
    <col min="5" max="5" width="9.7109375" style="16" customWidth="1"/>
    <col min="6" max="6" width="12" style="16" customWidth="1"/>
    <col min="7" max="7" width="10.7109375" style="16" customWidth="1"/>
    <col min="8" max="10" width="10.85546875" style="14" customWidth="1"/>
    <col min="11" max="12" width="10.5703125" style="14" customWidth="1"/>
    <col min="13" max="13" width="12.5703125" style="14" customWidth="1"/>
    <col min="14" max="14" width="10.42578125" style="14" customWidth="1"/>
    <col min="15" max="15" width="11" style="14" customWidth="1"/>
    <col min="16" max="16" width="11.140625" style="14" customWidth="1"/>
    <col min="17" max="17" width="14" style="14" customWidth="1"/>
  </cols>
  <sheetData>
    <row r="1" spans="1:17" ht="15.75" customHeight="1" x14ac:dyDescent="0.25">
      <c r="O1" s="359" t="s">
        <v>150</v>
      </c>
      <c r="P1" s="359"/>
    </row>
    <row r="2" spans="1:17" s="28" customFormat="1" ht="20.25" customHeight="1" x14ac:dyDescent="0.3">
      <c r="A2" s="363" t="s">
        <v>1</v>
      </c>
      <c r="B2" s="363"/>
      <c r="C2" s="363"/>
      <c r="D2" s="363"/>
      <c r="E2" s="360" t="s">
        <v>113</v>
      </c>
      <c r="F2" s="360"/>
      <c r="G2" s="360"/>
      <c r="H2" s="360"/>
      <c r="I2" s="360"/>
      <c r="J2" s="360"/>
      <c r="K2" s="360"/>
      <c r="L2" s="360"/>
      <c r="M2" s="360"/>
      <c r="N2" s="360"/>
      <c r="O2" s="360"/>
      <c r="P2" s="360"/>
    </row>
    <row r="3" spans="1:17" s="28" customFormat="1" ht="20.25" customHeight="1" x14ac:dyDescent="0.3">
      <c r="A3" s="361" t="s">
        <v>151</v>
      </c>
      <c r="B3" s="361"/>
      <c r="C3" s="361"/>
      <c r="D3" s="361"/>
      <c r="E3" s="361" t="s">
        <v>152</v>
      </c>
      <c r="F3" s="361"/>
      <c r="G3" s="361"/>
      <c r="H3" s="361"/>
      <c r="I3" s="361"/>
      <c r="J3" s="361"/>
      <c r="K3" s="361"/>
      <c r="L3" s="361"/>
      <c r="M3" s="361"/>
      <c r="N3" s="361"/>
      <c r="O3" s="361"/>
      <c r="P3" s="361"/>
    </row>
    <row r="4" spans="1:17" ht="20.25" customHeight="1" x14ac:dyDescent="0.3">
      <c r="A4" s="363" t="s">
        <v>116</v>
      </c>
      <c r="B4" s="363"/>
      <c r="C4" s="363"/>
      <c r="D4" s="363"/>
      <c r="E4" s="178"/>
      <c r="F4" s="178"/>
      <c r="G4" s="178"/>
      <c r="H4" s="179"/>
      <c r="I4" s="179"/>
      <c r="J4" s="179"/>
      <c r="K4" s="179"/>
      <c r="L4" s="179"/>
      <c r="M4" s="179"/>
      <c r="N4" s="179"/>
      <c r="O4" s="179"/>
    </row>
    <row r="5" spans="1:17" s="28" customFormat="1" ht="23.25" customHeight="1" x14ac:dyDescent="0.25">
      <c r="A5" s="362" t="s">
        <v>153</v>
      </c>
      <c r="B5" s="362"/>
      <c r="C5" s="362"/>
      <c r="D5" s="362"/>
      <c r="E5" s="362"/>
      <c r="F5" s="362"/>
      <c r="G5" s="362"/>
      <c r="H5" s="362"/>
      <c r="I5" s="362"/>
      <c r="J5" s="362"/>
      <c r="K5" s="362"/>
      <c r="L5" s="362"/>
      <c r="M5" s="362"/>
      <c r="N5" s="362"/>
      <c r="O5" s="362"/>
      <c r="P5" s="362"/>
    </row>
    <row r="6" spans="1:17" s="28" customFormat="1" ht="20.100000000000001" customHeight="1" x14ac:dyDescent="0.3">
      <c r="A6" s="179"/>
      <c r="B6" s="180" t="s">
        <v>154</v>
      </c>
      <c r="C6" s="351" t="s">
        <v>155</v>
      </c>
      <c r="D6" s="351"/>
      <c r="E6" s="351"/>
      <c r="F6" s="351"/>
      <c r="G6" s="351"/>
      <c r="H6" s="351"/>
      <c r="I6" s="351"/>
      <c r="J6" s="351"/>
      <c r="K6" s="351"/>
      <c r="L6" s="351"/>
      <c r="M6" s="351"/>
      <c r="N6" s="351"/>
      <c r="O6" s="351"/>
    </row>
    <row r="7" spans="1:17" s="28" customFormat="1" ht="21" customHeight="1" x14ac:dyDescent="0.3">
      <c r="A7" s="179"/>
      <c r="B7" s="352" t="s">
        <v>156</v>
      </c>
      <c r="C7" s="352"/>
      <c r="D7" s="352"/>
      <c r="E7" s="352"/>
      <c r="F7" s="352"/>
      <c r="G7" s="352"/>
      <c r="H7" s="352"/>
      <c r="I7" s="352"/>
      <c r="J7" s="352"/>
      <c r="K7" s="352"/>
      <c r="L7" s="352"/>
      <c r="M7" s="352"/>
      <c r="N7" s="352"/>
      <c r="O7" s="352"/>
      <c r="P7" s="31"/>
    </row>
    <row r="8" spans="1:17" s="28" customFormat="1" ht="27.75" customHeight="1" x14ac:dyDescent="0.3">
      <c r="A8" s="179"/>
      <c r="B8" s="352" t="s">
        <v>157</v>
      </c>
      <c r="C8" s="353"/>
      <c r="D8" s="353"/>
      <c r="E8" s="353"/>
      <c r="F8" s="353"/>
      <c r="G8" s="353"/>
      <c r="H8" s="353"/>
      <c r="I8" s="353"/>
      <c r="J8" s="353"/>
      <c r="K8" s="353"/>
      <c r="L8" s="353"/>
      <c r="M8" s="353"/>
      <c r="N8" s="353"/>
      <c r="O8" s="353"/>
    </row>
    <row r="9" spans="1:17" s="14" customFormat="1" ht="19.5" customHeight="1" x14ac:dyDescent="0.3">
      <c r="A9" s="179"/>
      <c r="B9" s="198" t="s">
        <v>158</v>
      </c>
      <c r="C9" s="182"/>
      <c r="D9" s="182"/>
      <c r="E9" s="182"/>
      <c r="F9" s="181"/>
      <c r="G9" s="182"/>
      <c r="H9" s="179"/>
      <c r="I9" s="179"/>
      <c r="J9" s="179"/>
      <c r="K9" s="183"/>
      <c r="L9" s="183"/>
      <c r="M9" s="183"/>
      <c r="N9" s="183"/>
      <c r="O9" s="184"/>
      <c r="P9" s="29"/>
    </row>
    <row r="10" spans="1:17" s="14" customFormat="1" ht="19.5" customHeight="1" x14ac:dyDescent="0.3">
      <c r="A10" s="179"/>
      <c r="B10" s="181" t="s">
        <v>159</v>
      </c>
      <c r="C10" s="182"/>
      <c r="D10" s="182"/>
      <c r="E10" s="182"/>
      <c r="F10" s="181"/>
      <c r="G10" s="182"/>
      <c r="H10" s="179"/>
      <c r="I10" s="179"/>
      <c r="J10" s="179"/>
      <c r="K10" s="183"/>
      <c r="L10" s="183"/>
      <c r="M10" s="183"/>
      <c r="N10" s="183"/>
      <c r="O10" s="184"/>
      <c r="P10" s="29"/>
    </row>
    <row r="11" spans="1:17" s="28" customFormat="1" ht="18" customHeight="1" x14ac:dyDescent="0.3">
      <c r="D11" s="30"/>
      <c r="E11" s="30"/>
      <c r="F11" s="30"/>
      <c r="G11" s="30"/>
      <c r="H11" s="48"/>
      <c r="I11" s="48"/>
      <c r="J11" s="48"/>
      <c r="N11" s="110"/>
      <c r="O11" s="195" t="s">
        <v>160</v>
      </c>
      <c r="P11" s="37"/>
      <c r="Q11" s="37"/>
    </row>
    <row r="12" spans="1:17" s="56" customFormat="1" ht="19.5" customHeight="1" x14ac:dyDescent="0.25">
      <c r="A12" s="350" t="s">
        <v>25</v>
      </c>
      <c r="B12" s="350" t="s">
        <v>26</v>
      </c>
      <c r="C12" s="452" t="s">
        <v>161</v>
      </c>
      <c r="D12" s="452" t="s">
        <v>162</v>
      </c>
      <c r="E12" s="452" t="s">
        <v>32</v>
      </c>
      <c r="F12" s="452"/>
      <c r="G12" s="452"/>
      <c r="H12" s="452"/>
      <c r="I12" s="453" t="s">
        <v>29</v>
      </c>
      <c r="J12" s="453" t="s">
        <v>30</v>
      </c>
      <c r="K12" s="454" t="s">
        <v>31</v>
      </c>
      <c r="L12" s="356" t="s">
        <v>163</v>
      </c>
      <c r="M12" s="357"/>
      <c r="N12" s="357"/>
      <c r="O12" s="357"/>
      <c r="P12" s="358"/>
    </row>
    <row r="13" spans="1:17" s="56" customFormat="1" ht="57.75" customHeight="1" x14ac:dyDescent="0.25">
      <c r="A13" s="350"/>
      <c r="B13" s="350"/>
      <c r="C13" s="452"/>
      <c r="D13" s="452"/>
      <c r="E13" s="455" t="s">
        <v>164</v>
      </c>
      <c r="F13" s="457" t="s">
        <v>165</v>
      </c>
      <c r="G13" s="455" t="s">
        <v>166</v>
      </c>
      <c r="H13" s="455" t="s">
        <v>167</v>
      </c>
      <c r="I13" s="453"/>
      <c r="J13" s="453"/>
      <c r="K13" s="456"/>
      <c r="L13" s="121" t="s">
        <v>164</v>
      </c>
      <c r="M13" s="121" t="s">
        <v>165</v>
      </c>
      <c r="N13" s="121" t="s">
        <v>166</v>
      </c>
      <c r="O13" s="121" t="s">
        <v>168</v>
      </c>
      <c r="P13" s="121" t="s">
        <v>169</v>
      </c>
    </row>
    <row r="14" spans="1:17" s="56" customFormat="1" ht="31.5" customHeight="1" x14ac:dyDescent="0.25">
      <c r="A14" s="117" t="s">
        <v>35</v>
      </c>
      <c r="B14" s="117" t="s">
        <v>36</v>
      </c>
      <c r="C14" s="117" t="s">
        <v>37</v>
      </c>
      <c r="D14" s="117" t="s">
        <v>38</v>
      </c>
      <c r="E14" s="117" t="s">
        <v>39</v>
      </c>
      <c r="F14" s="117" t="s">
        <v>40</v>
      </c>
      <c r="G14" s="117" t="s">
        <v>41</v>
      </c>
      <c r="H14" s="117" t="s">
        <v>170</v>
      </c>
      <c r="I14" s="117" t="s">
        <v>171</v>
      </c>
      <c r="J14" s="117" t="s">
        <v>44</v>
      </c>
      <c r="K14" s="117" t="s">
        <v>172</v>
      </c>
      <c r="L14" s="138" t="s">
        <v>173</v>
      </c>
      <c r="M14" s="138" t="s">
        <v>174</v>
      </c>
      <c r="N14" s="138" t="s">
        <v>175</v>
      </c>
      <c r="O14" s="138" t="s">
        <v>176</v>
      </c>
      <c r="P14" s="117" t="s">
        <v>177</v>
      </c>
    </row>
    <row r="15" spans="1:17" s="45" customFormat="1" ht="21" customHeight="1" x14ac:dyDescent="0.25">
      <c r="A15" s="293" t="s">
        <v>380</v>
      </c>
      <c r="B15" s="306" t="s">
        <v>381</v>
      </c>
      <c r="C15" s="294" t="s">
        <v>382</v>
      </c>
      <c r="D15" s="295" t="s">
        <v>383</v>
      </c>
      <c r="E15" s="312" t="s">
        <v>391</v>
      </c>
      <c r="F15" s="312" t="s">
        <v>390</v>
      </c>
      <c r="G15" s="312" t="s">
        <v>387</v>
      </c>
      <c r="H15" s="307"/>
      <c r="I15" s="307" t="s">
        <v>384</v>
      </c>
      <c r="J15" s="307" t="s">
        <v>385</v>
      </c>
      <c r="K15" s="308" t="s">
        <v>386</v>
      </c>
      <c r="L15" s="308"/>
      <c r="M15" s="308"/>
      <c r="N15" s="308"/>
      <c r="O15" s="308"/>
      <c r="P15" s="309"/>
    </row>
    <row r="16" spans="1:17" s="55" customFormat="1" ht="20.100000000000001" customHeight="1" x14ac:dyDescent="0.25">
      <c r="A16" s="65"/>
      <c r="B16" s="355" t="s">
        <v>105</v>
      </c>
      <c r="C16" s="355"/>
      <c r="D16" s="355"/>
      <c r="E16" s="355"/>
      <c r="F16" s="355"/>
      <c r="G16" s="355"/>
      <c r="H16" s="355"/>
      <c r="I16" s="355"/>
      <c r="J16" s="355"/>
      <c r="K16" s="355"/>
      <c r="L16" s="65"/>
      <c r="M16" s="65"/>
      <c r="N16" s="65"/>
      <c r="O16" s="66"/>
      <c r="P16" s="194"/>
      <c r="Q16" s="67"/>
    </row>
    <row r="17" spans="1:17" s="55" customFormat="1" ht="20.100000000000001" customHeight="1" x14ac:dyDescent="0.25">
      <c r="B17" s="55" t="s">
        <v>178</v>
      </c>
      <c r="O17" s="141"/>
      <c r="P17" s="54"/>
      <c r="Q17" s="67"/>
    </row>
    <row r="18" spans="1:17" s="55" customFormat="1" ht="14.25" customHeight="1" x14ac:dyDescent="0.25">
      <c r="B18" s="142" t="s">
        <v>179</v>
      </c>
      <c r="O18" s="141"/>
      <c r="P18" s="54"/>
      <c r="Q18" s="67"/>
    </row>
    <row r="19" spans="1:17" s="49" customFormat="1" ht="20.100000000000001" customHeight="1" x14ac:dyDescent="0.25">
      <c r="B19" s="38" t="s">
        <v>180</v>
      </c>
      <c r="C19" s="38"/>
      <c r="D19" s="38"/>
      <c r="E19" s="38"/>
    </row>
    <row r="20" spans="1:17" s="28" customFormat="1" ht="20.100000000000001" customHeight="1" x14ac:dyDescent="0.25">
      <c r="B20" s="343" t="s">
        <v>181</v>
      </c>
      <c r="C20" s="343"/>
      <c r="D20" s="343"/>
      <c r="E20" s="343"/>
      <c r="F20" s="49"/>
      <c r="G20" s="49"/>
      <c r="K20" s="49"/>
      <c r="L20" s="49"/>
      <c r="M20" s="49"/>
      <c r="N20" s="49"/>
      <c r="O20" s="49"/>
    </row>
    <row r="21" spans="1:17" s="28" customFormat="1" ht="20.100000000000001" customHeight="1" x14ac:dyDescent="0.25">
      <c r="B21" s="343" t="s">
        <v>182</v>
      </c>
      <c r="C21" s="343"/>
      <c r="D21" s="343"/>
      <c r="E21" s="343"/>
      <c r="F21" s="49"/>
      <c r="G21" s="49"/>
      <c r="K21" s="49"/>
      <c r="L21" s="49"/>
      <c r="M21" s="49"/>
      <c r="N21" s="49"/>
      <c r="O21" s="49"/>
    </row>
    <row r="22" spans="1:17" s="28" customFormat="1" ht="13.5" customHeight="1" x14ac:dyDescent="0.25">
      <c r="B22" s="177" t="s">
        <v>183</v>
      </c>
      <c r="C22" s="49"/>
      <c r="D22" s="49"/>
      <c r="E22" s="49"/>
      <c r="F22" s="49"/>
      <c r="G22" s="49"/>
      <c r="K22" s="49"/>
      <c r="L22" s="49"/>
      <c r="M22" s="49"/>
      <c r="N22" s="49"/>
      <c r="O22" s="49"/>
    </row>
    <row r="23" spans="1:17" s="28" customFormat="1" ht="20.100000000000001" customHeight="1" x14ac:dyDescent="0.25">
      <c r="B23" s="189" t="s">
        <v>184</v>
      </c>
      <c r="C23" s="38"/>
      <c r="D23" s="38"/>
      <c r="E23" s="38"/>
      <c r="F23" s="38"/>
      <c r="G23" s="38"/>
      <c r="H23" s="39"/>
      <c r="I23" s="39"/>
      <c r="J23" s="39"/>
      <c r="K23" s="38"/>
      <c r="L23" s="38"/>
      <c r="M23" s="38"/>
      <c r="N23" s="38"/>
      <c r="P23" s="36"/>
    </row>
    <row r="24" spans="1:17" s="64" customFormat="1" ht="20.100000000000001" customHeight="1" x14ac:dyDescent="0.25">
      <c r="B24" s="343" t="s">
        <v>185</v>
      </c>
      <c r="C24" s="343"/>
      <c r="D24" s="343"/>
      <c r="E24" s="343"/>
      <c r="F24" s="49"/>
      <c r="K24" s="49"/>
      <c r="L24" s="49"/>
      <c r="M24" s="49"/>
      <c r="N24" s="49"/>
      <c r="O24" s="49"/>
      <c r="P24" s="28"/>
    </row>
    <row r="25" spans="1:17" s="64" customFormat="1" ht="12.75" customHeight="1" x14ac:dyDescent="0.25">
      <c r="B25" s="177" t="s">
        <v>183</v>
      </c>
      <c r="C25" s="49"/>
      <c r="D25" s="49"/>
      <c r="E25" s="49"/>
      <c r="F25" s="49"/>
      <c r="K25" s="49"/>
      <c r="L25" s="49"/>
      <c r="M25" s="49"/>
      <c r="N25" s="49"/>
      <c r="O25" s="49"/>
      <c r="P25" s="28"/>
    </row>
    <row r="26" spans="1:17" s="28" customFormat="1" ht="16.5" customHeight="1" x14ac:dyDescent="0.25">
      <c r="A26" s="342" t="s">
        <v>144</v>
      </c>
      <c r="B26" s="342"/>
      <c r="C26" s="342"/>
      <c r="D26" s="342" t="s">
        <v>186</v>
      </c>
      <c r="E26" s="342"/>
      <c r="F26" s="342"/>
      <c r="G26" s="342"/>
      <c r="H26" s="40"/>
      <c r="I26" s="342" t="s">
        <v>187</v>
      </c>
      <c r="J26" s="342"/>
      <c r="K26" s="342"/>
      <c r="L26" s="51"/>
      <c r="M26" s="342" t="s">
        <v>108</v>
      </c>
      <c r="N26" s="342"/>
      <c r="O26" s="342"/>
    </row>
    <row r="27" spans="1:17" s="28" customFormat="1" ht="17.25" customHeight="1" x14ac:dyDescent="0.25">
      <c r="A27" s="349" t="s">
        <v>147</v>
      </c>
      <c r="B27" s="349"/>
      <c r="C27" s="349"/>
      <c r="D27" s="349" t="s">
        <v>147</v>
      </c>
      <c r="E27" s="349"/>
      <c r="F27" s="349"/>
      <c r="G27" s="349"/>
      <c r="H27" s="213"/>
      <c r="I27" s="349" t="s">
        <v>188</v>
      </c>
      <c r="J27" s="349"/>
      <c r="K27" s="349"/>
      <c r="L27" s="191"/>
      <c r="M27" s="349" t="s">
        <v>110</v>
      </c>
      <c r="N27" s="349"/>
      <c r="O27" s="349"/>
    </row>
    <row r="28" spans="1:17" s="28" customFormat="1" ht="18.75" customHeight="1" x14ac:dyDescent="0.25">
      <c r="B28" s="32"/>
      <c r="D28" s="354"/>
      <c r="E28" s="354"/>
      <c r="F28" s="354"/>
      <c r="G28" s="30"/>
      <c r="K28" s="347"/>
      <c r="L28" s="347"/>
      <c r="M28" s="347"/>
      <c r="N28" s="347"/>
      <c r="O28" s="347"/>
    </row>
    <row r="29" spans="1:17" s="28" customFormat="1" ht="16.5" customHeight="1" x14ac:dyDescent="0.25">
      <c r="B29" s="32"/>
      <c r="C29" s="41"/>
      <c r="D29" s="41"/>
      <c r="E29" s="41"/>
      <c r="F29" s="30"/>
      <c r="G29" s="30"/>
    </row>
    <row r="30" spans="1:17" s="28" customFormat="1" ht="16.5" customHeight="1" x14ac:dyDescent="0.25">
      <c r="D30" s="30"/>
      <c r="E30" s="30"/>
      <c r="F30" s="30"/>
      <c r="G30" s="30"/>
    </row>
    <row r="31" spans="1:17" ht="16.5" customHeight="1" x14ac:dyDescent="0.25"/>
    <row r="32" spans="1:17" ht="16.5" customHeight="1" x14ac:dyDescent="0.25"/>
    <row r="33" ht="16.5" customHeight="1" x14ac:dyDescent="0.25"/>
    <row r="34" ht="16.5" customHeight="1" x14ac:dyDescent="0.25"/>
    <row r="35" ht="16.5" customHeight="1" x14ac:dyDescent="0.25"/>
    <row r="36" ht="16.5" customHeight="1" x14ac:dyDescent="0.25"/>
  </sheetData>
  <mergeCells count="33">
    <mergeCell ref="O1:P1"/>
    <mergeCell ref="E2:P2"/>
    <mergeCell ref="E3:P3"/>
    <mergeCell ref="A5:P5"/>
    <mergeCell ref="A2:D2"/>
    <mergeCell ref="A3:D3"/>
    <mergeCell ref="A4:D4"/>
    <mergeCell ref="C6:O6"/>
    <mergeCell ref="E12:H12"/>
    <mergeCell ref="B8:O8"/>
    <mergeCell ref="B7:O7"/>
    <mergeCell ref="D28:F28"/>
    <mergeCell ref="K28:O28"/>
    <mergeCell ref="B16:K16"/>
    <mergeCell ref="B20:E20"/>
    <mergeCell ref="B21:E21"/>
    <mergeCell ref="B12:B13"/>
    <mergeCell ref="D12:D13"/>
    <mergeCell ref="I26:K26"/>
    <mergeCell ref="I27:K27"/>
    <mergeCell ref="D26:G26"/>
    <mergeCell ref="D27:G27"/>
    <mergeCell ref="L12:P12"/>
    <mergeCell ref="C12:C13"/>
    <mergeCell ref="M26:O26"/>
    <mergeCell ref="M27:O27"/>
    <mergeCell ref="B24:E24"/>
    <mergeCell ref="A26:C26"/>
    <mergeCell ref="A27:C27"/>
    <mergeCell ref="K12:K13"/>
    <mergeCell ref="J12:J13"/>
    <mergeCell ref="I12:I13"/>
    <mergeCell ref="A12:A13"/>
  </mergeCells>
  <pageMargins left="0.27559055118109999" right="0.11811023622047" top="0.43307086614173002" bottom="0.23622047244093999" header="0" footer="0"/>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topLeftCell="A13" zoomScale="85" zoomScaleNormal="85" workbookViewId="0">
      <selection activeCell="I27" sqref="I27"/>
    </sheetView>
  </sheetViews>
  <sheetFormatPr defaultColWidth="9.140625" defaultRowHeight="16.5" customHeight="1" x14ac:dyDescent="0.25"/>
  <cols>
    <col min="1" max="1" width="4.42578125" style="30" customWidth="1"/>
    <col min="2" max="2" width="24.140625" style="28" customWidth="1"/>
    <col min="3" max="3" width="16.140625" style="28" customWidth="1"/>
    <col min="4" max="4" width="14.140625" style="28" customWidth="1"/>
    <col min="5" max="6" width="11.85546875" style="28" customWidth="1"/>
    <col min="7" max="7" width="10.85546875" style="28" customWidth="1"/>
    <col min="8" max="9" width="11" style="28" customWidth="1"/>
    <col min="10" max="10" width="14.5703125" style="28" customWidth="1"/>
    <col min="11" max="11" width="14.85546875" style="28" customWidth="1"/>
    <col min="12" max="12" width="13.7109375" style="28" customWidth="1"/>
  </cols>
  <sheetData>
    <row r="1" spans="1:12" ht="16.5" customHeight="1" x14ac:dyDescent="0.25">
      <c r="H1" s="333" t="s">
        <v>189</v>
      </c>
      <c r="I1" s="333"/>
      <c r="J1" s="333"/>
      <c r="K1" s="333"/>
      <c r="L1" s="333"/>
    </row>
    <row r="2" spans="1:12" ht="18.75" customHeight="1" x14ac:dyDescent="0.3">
      <c r="A2" s="382" t="s">
        <v>1</v>
      </c>
      <c r="B2" s="382"/>
      <c r="C2" s="382"/>
      <c r="D2" s="329" t="s">
        <v>113</v>
      </c>
      <c r="E2" s="329"/>
      <c r="F2" s="329"/>
      <c r="G2" s="329"/>
      <c r="H2" s="329"/>
      <c r="I2" s="329"/>
      <c r="J2" s="329"/>
      <c r="K2" s="329"/>
      <c r="L2" s="329"/>
    </row>
    <row r="3" spans="1:12" ht="18" customHeight="1" x14ac:dyDescent="0.25">
      <c r="A3" s="379" t="s">
        <v>151</v>
      </c>
      <c r="B3" s="379"/>
      <c r="C3" s="379"/>
      <c r="D3" s="379" t="s">
        <v>115</v>
      </c>
      <c r="E3" s="379"/>
      <c r="F3" s="379"/>
      <c r="G3" s="379"/>
      <c r="H3" s="379"/>
      <c r="I3" s="379"/>
      <c r="J3" s="379"/>
      <c r="K3" s="379"/>
      <c r="L3" s="379"/>
    </row>
    <row r="4" spans="1:12" ht="18.75" customHeight="1" x14ac:dyDescent="0.3">
      <c r="A4" s="380"/>
      <c r="B4" s="380"/>
      <c r="C4" s="380"/>
      <c r="D4" s="185"/>
      <c r="E4" s="185"/>
      <c r="F4" s="185"/>
      <c r="G4" s="185"/>
      <c r="H4" s="185"/>
      <c r="I4" s="185"/>
      <c r="J4" s="110"/>
    </row>
    <row r="5" spans="1:12" ht="18.75" customHeight="1" x14ac:dyDescent="0.3">
      <c r="A5" s="382"/>
      <c r="B5" s="382"/>
      <c r="C5" s="382"/>
      <c r="D5" s="110"/>
      <c r="E5" s="110"/>
      <c r="F5" s="110"/>
      <c r="G5" s="186"/>
      <c r="H5" s="110"/>
      <c r="I5" s="110"/>
      <c r="J5" s="110"/>
    </row>
    <row r="6" spans="1:12" s="32" customFormat="1" ht="23.25" customHeight="1" x14ac:dyDescent="0.25">
      <c r="A6" s="329" t="s">
        <v>190</v>
      </c>
      <c r="B6" s="329"/>
      <c r="C6" s="329"/>
      <c r="D6" s="329"/>
      <c r="E6" s="329"/>
      <c r="F6" s="329"/>
      <c r="G6" s="329"/>
      <c r="H6" s="329"/>
      <c r="I6" s="329"/>
      <c r="J6" s="329"/>
      <c r="K6" s="329"/>
      <c r="L6" s="329"/>
    </row>
    <row r="7" spans="1:12" s="40" customFormat="1" ht="21" customHeight="1" x14ac:dyDescent="0.25">
      <c r="A7" s="365" t="s">
        <v>191</v>
      </c>
      <c r="B7" s="365"/>
      <c r="C7" s="365"/>
      <c r="D7" s="365"/>
      <c r="E7" s="365"/>
      <c r="F7" s="365"/>
      <c r="G7" s="365"/>
      <c r="H7" s="365"/>
      <c r="I7" s="365"/>
      <c r="J7" s="365"/>
      <c r="K7" s="365"/>
      <c r="L7" s="365"/>
    </row>
    <row r="8" spans="1:12" s="40" customFormat="1" ht="27.75" customHeight="1" x14ac:dyDescent="0.25">
      <c r="A8" s="365" t="s">
        <v>192</v>
      </c>
      <c r="B8" s="365"/>
      <c r="C8" s="365"/>
      <c r="D8" s="365"/>
      <c r="E8" s="365"/>
      <c r="F8" s="365"/>
      <c r="G8" s="365"/>
      <c r="H8" s="365"/>
      <c r="I8" s="365"/>
      <c r="J8" s="365"/>
      <c r="K8" s="365"/>
      <c r="L8" s="365"/>
    </row>
    <row r="9" spans="1:12" s="40" customFormat="1" ht="19.5" customHeight="1" x14ac:dyDescent="0.25">
      <c r="A9" s="192" t="s">
        <v>12</v>
      </c>
      <c r="B9" s="340" t="s">
        <v>193</v>
      </c>
      <c r="C9" s="340"/>
      <c r="D9" s="340"/>
      <c r="E9" s="340"/>
      <c r="F9" s="340"/>
      <c r="G9" s="340"/>
      <c r="H9" s="340"/>
      <c r="I9" s="340"/>
      <c r="J9" s="340"/>
      <c r="K9" s="340"/>
      <c r="L9" s="340"/>
    </row>
    <row r="10" spans="1:12" s="40" customFormat="1" ht="19.5" customHeight="1" x14ac:dyDescent="0.25">
      <c r="A10" s="176" t="s">
        <v>12</v>
      </c>
      <c r="B10" s="340" t="s">
        <v>194</v>
      </c>
      <c r="C10" s="340"/>
      <c r="D10" s="340"/>
      <c r="E10" s="340"/>
      <c r="F10" s="340"/>
      <c r="G10" s="340"/>
      <c r="H10" s="340"/>
      <c r="I10" s="340"/>
      <c r="J10" s="340"/>
      <c r="K10" s="340"/>
      <c r="L10" s="340"/>
    </row>
    <row r="11" spans="1:12" s="32" customFormat="1" ht="20.100000000000001" customHeight="1" x14ac:dyDescent="0.25">
      <c r="A11" s="176" t="s">
        <v>12</v>
      </c>
      <c r="B11" s="187" t="s">
        <v>195</v>
      </c>
      <c r="C11" s="187"/>
      <c r="D11" s="187"/>
      <c r="E11" s="187"/>
      <c r="F11" s="187"/>
      <c r="G11" s="381"/>
      <c r="H11" s="381"/>
      <c r="I11" s="193"/>
      <c r="J11" s="187"/>
    </row>
    <row r="12" spans="1:12" s="32" customFormat="1" ht="20.100000000000001" customHeight="1" x14ac:dyDescent="0.25">
      <c r="A12" s="176" t="s">
        <v>12</v>
      </c>
      <c r="B12" s="193" t="s">
        <v>196</v>
      </c>
      <c r="C12" s="187"/>
      <c r="D12" s="187"/>
      <c r="E12" s="187"/>
      <c r="F12" s="187"/>
      <c r="G12" s="187"/>
      <c r="H12" s="187"/>
      <c r="I12" s="187"/>
      <c r="J12" s="187"/>
    </row>
    <row r="13" spans="1:12" s="32" customFormat="1" ht="20.100000000000001" customHeight="1" x14ac:dyDescent="0.25">
      <c r="A13" s="176"/>
      <c r="B13" s="193"/>
      <c r="C13" s="187"/>
      <c r="D13" s="187"/>
      <c r="E13" s="187"/>
      <c r="F13" s="187"/>
      <c r="G13" s="187"/>
      <c r="H13" s="187"/>
      <c r="I13" s="187"/>
      <c r="J13" s="187"/>
    </row>
    <row r="14" spans="1:12" s="32" customFormat="1" ht="20.100000000000001" customHeight="1" x14ac:dyDescent="0.25">
      <c r="A14" s="188"/>
      <c r="B14" s="381" t="s">
        <v>197</v>
      </c>
      <c r="C14" s="381"/>
      <c r="D14" s="381"/>
      <c r="E14" s="381"/>
      <c r="F14" s="381"/>
      <c r="G14" s="381"/>
      <c r="H14" s="381"/>
      <c r="I14" s="193"/>
      <c r="J14" s="187"/>
    </row>
    <row r="15" spans="1:12" s="32" customFormat="1" ht="20.100000000000001" customHeight="1" x14ac:dyDescent="0.25">
      <c r="B15" s="364" t="s">
        <v>198</v>
      </c>
      <c r="C15" s="364"/>
      <c r="D15" s="364"/>
      <c r="E15" s="364"/>
      <c r="F15" s="364"/>
      <c r="G15" s="364"/>
      <c r="H15" s="364"/>
      <c r="I15" s="364"/>
      <c r="J15" s="364"/>
      <c r="K15" s="205"/>
    </row>
    <row r="16" spans="1:12" s="32" customFormat="1" ht="20.100000000000001" customHeight="1" x14ac:dyDescent="0.25">
      <c r="A16" s="176" t="s">
        <v>12</v>
      </c>
      <c r="B16" s="340" t="s">
        <v>126</v>
      </c>
      <c r="C16" s="340"/>
      <c r="D16" s="340"/>
      <c r="E16" s="340"/>
      <c r="F16" s="340"/>
      <c r="G16" s="340"/>
      <c r="H16" s="340"/>
      <c r="I16" s="340"/>
      <c r="J16" s="340"/>
      <c r="K16" s="204"/>
    </row>
    <row r="17" spans="1:13" s="32" customFormat="1" ht="20.100000000000001" customHeight="1" x14ac:dyDescent="0.25">
      <c r="A17" s="176" t="s">
        <v>12</v>
      </c>
      <c r="B17" s="340" t="s">
        <v>127</v>
      </c>
      <c r="C17" s="340"/>
      <c r="D17" s="340"/>
      <c r="E17" s="340"/>
      <c r="F17" s="340"/>
      <c r="G17" s="340"/>
      <c r="H17" s="340"/>
      <c r="I17" s="340"/>
      <c r="J17" s="340"/>
      <c r="K17" s="204"/>
    </row>
    <row r="18" spans="1:13" s="32" customFormat="1" ht="20.100000000000001" customHeight="1" x14ac:dyDescent="0.25">
      <c r="A18" s="176" t="s">
        <v>12</v>
      </c>
      <c r="B18" s="340" t="s">
        <v>199</v>
      </c>
      <c r="C18" s="340"/>
      <c r="D18" s="340"/>
      <c r="E18" s="340"/>
      <c r="F18" s="340"/>
      <c r="G18" s="340"/>
      <c r="H18" s="340"/>
      <c r="I18" s="340"/>
      <c r="J18" s="340"/>
      <c r="K18" s="204"/>
    </row>
    <row r="19" spans="1:13" s="32" customFormat="1" ht="21" customHeight="1" x14ac:dyDescent="0.25">
      <c r="B19" s="364" t="s">
        <v>200</v>
      </c>
      <c r="C19" s="364"/>
      <c r="D19" s="364"/>
      <c r="E19" s="364"/>
      <c r="F19" s="364"/>
      <c r="G19" s="364"/>
      <c r="H19" s="364"/>
      <c r="I19" s="364"/>
      <c r="J19" s="364"/>
      <c r="K19" s="205"/>
    </row>
    <row r="20" spans="1:13" s="32" customFormat="1" ht="21.75" customHeight="1" x14ac:dyDescent="0.25">
      <c r="A20" s="176" t="s">
        <v>12</v>
      </c>
      <c r="B20" s="340" t="s">
        <v>129</v>
      </c>
      <c r="C20" s="340"/>
      <c r="D20" s="340"/>
      <c r="E20" s="340"/>
      <c r="F20" s="340"/>
      <c r="G20" s="340"/>
      <c r="H20" s="340"/>
      <c r="I20" s="340"/>
      <c r="J20" s="340"/>
      <c r="K20" s="204"/>
    </row>
    <row r="21" spans="1:13" s="32" customFormat="1" ht="21.75" customHeight="1" x14ac:dyDescent="0.25">
      <c r="A21" s="176" t="s">
        <v>12</v>
      </c>
      <c r="B21" s="340" t="s">
        <v>130</v>
      </c>
      <c r="C21" s="340"/>
      <c r="D21" s="340"/>
      <c r="E21" s="340"/>
      <c r="F21" s="340"/>
      <c r="G21" s="340"/>
      <c r="H21" s="340"/>
      <c r="I21" s="340"/>
      <c r="J21" s="340"/>
      <c r="K21" s="204"/>
    </row>
    <row r="22" spans="1:13" s="32" customFormat="1" ht="37.5" customHeight="1" x14ac:dyDescent="0.25">
      <c r="A22" s="188"/>
      <c r="B22" s="340" t="s">
        <v>201</v>
      </c>
      <c r="C22" s="340"/>
      <c r="D22" s="340"/>
      <c r="E22" s="340"/>
      <c r="F22" s="340"/>
      <c r="G22" s="340"/>
      <c r="H22" s="340"/>
      <c r="I22" s="340"/>
      <c r="J22" s="340"/>
      <c r="K22" s="340"/>
      <c r="L22" s="340"/>
    </row>
    <row r="23" spans="1:13" s="32" customFormat="1" ht="24.75" customHeight="1" x14ac:dyDescent="0.25">
      <c r="A23" s="176" t="s">
        <v>202</v>
      </c>
      <c r="B23" s="377" t="s">
        <v>203</v>
      </c>
      <c r="C23" s="377"/>
      <c r="D23" s="377"/>
      <c r="E23" s="377"/>
      <c r="F23" s="377"/>
      <c r="G23" s="377"/>
      <c r="H23" s="378"/>
      <c r="I23" s="378"/>
      <c r="J23" s="40"/>
    </row>
    <row r="24" spans="1:13" s="32" customFormat="1" ht="24.75" customHeight="1" x14ac:dyDescent="0.25">
      <c r="A24" s="371" t="s">
        <v>25</v>
      </c>
      <c r="B24" s="369" t="s">
        <v>26</v>
      </c>
      <c r="C24" s="371" t="s">
        <v>27</v>
      </c>
      <c r="D24" s="369" t="s">
        <v>28</v>
      </c>
      <c r="E24" s="371" t="s">
        <v>29</v>
      </c>
      <c r="F24" s="369" t="s">
        <v>30</v>
      </c>
      <c r="G24" s="375" t="s">
        <v>31</v>
      </c>
      <c r="H24" s="374" t="s">
        <v>32</v>
      </c>
      <c r="I24" s="374"/>
      <c r="J24" s="373" t="s">
        <v>33</v>
      </c>
      <c r="K24" s="373"/>
      <c r="L24" s="373"/>
    </row>
    <row r="25" spans="1:13" s="32" customFormat="1" ht="47.25" customHeight="1" x14ac:dyDescent="0.25">
      <c r="A25" s="372"/>
      <c r="B25" s="370"/>
      <c r="C25" s="372"/>
      <c r="D25" s="370"/>
      <c r="E25" s="372"/>
      <c r="F25" s="370"/>
      <c r="G25" s="376"/>
      <c r="H25" s="113" t="s">
        <v>204</v>
      </c>
      <c r="I25" s="113" t="s">
        <v>205</v>
      </c>
      <c r="J25" s="113" t="s">
        <v>204</v>
      </c>
      <c r="K25" s="113" t="s">
        <v>205</v>
      </c>
      <c r="L25" s="206" t="s">
        <v>206</v>
      </c>
    </row>
    <row r="26" spans="1:13" s="32" customFormat="1" ht="20.25" customHeight="1" x14ac:dyDescent="0.25">
      <c r="A26" s="140" t="s">
        <v>35</v>
      </c>
      <c r="B26" s="140" t="s">
        <v>36</v>
      </c>
      <c r="C26" s="140" t="s">
        <v>37</v>
      </c>
      <c r="D26" s="140" t="s">
        <v>38</v>
      </c>
      <c r="E26" s="140" t="s">
        <v>39</v>
      </c>
      <c r="F26" s="140" t="s">
        <v>40</v>
      </c>
      <c r="G26" s="140" t="s">
        <v>41</v>
      </c>
      <c r="H26" s="140" t="s">
        <v>42</v>
      </c>
      <c r="I26" s="140" t="s">
        <v>171</v>
      </c>
      <c r="J26" s="140" t="s">
        <v>207</v>
      </c>
      <c r="K26" s="140" t="s">
        <v>208</v>
      </c>
      <c r="L26" s="140" t="s">
        <v>209</v>
      </c>
    </row>
    <row r="27" spans="1:13" s="32" customFormat="1" ht="20.100000000000001" customHeight="1" x14ac:dyDescent="0.25">
      <c r="A27" s="293" t="s">
        <v>380</v>
      </c>
      <c r="B27" s="306" t="s">
        <v>381</v>
      </c>
      <c r="C27" s="306" t="s">
        <v>382</v>
      </c>
      <c r="D27" s="306" t="s">
        <v>383</v>
      </c>
      <c r="E27" s="306" t="s">
        <v>384</v>
      </c>
      <c r="F27" s="306" t="s">
        <v>385</v>
      </c>
      <c r="G27" s="299" t="s">
        <v>386</v>
      </c>
      <c r="H27" s="312" t="s">
        <v>392</v>
      </c>
      <c r="I27" s="312" t="s">
        <v>390</v>
      </c>
      <c r="J27" s="310"/>
      <c r="K27" s="311"/>
      <c r="L27" s="311"/>
    </row>
    <row r="28" spans="1:13" s="32" customFormat="1" ht="20.100000000000001" customHeight="1" x14ac:dyDescent="0.25">
      <c r="A28" s="105"/>
      <c r="B28" s="106" t="s">
        <v>105</v>
      </c>
      <c r="C28" s="107"/>
      <c r="D28" s="107"/>
      <c r="E28" s="107"/>
      <c r="F28" s="107"/>
      <c r="G28" s="300"/>
      <c r="H28" s="108"/>
      <c r="I28" s="108"/>
      <c r="J28" s="100"/>
      <c r="K28" s="201"/>
      <c r="L28" s="201"/>
    </row>
    <row r="29" spans="1:13" s="32" customFormat="1" ht="20.100000000000001" customHeight="1" x14ac:dyDescent="0.25">
      <c r="A29" s="109"/>
      <c r="B29" s="97" t="s">
        <v>85</v>
      </c>
      <c r="C29" s="109"/>
      <c r="D29" s="109"/>
      <c r="E29" s="109"/>
      <c r="F29" s="109"/>
      <c r="G29" s="301"/>
      <c r="H29" s="102"/>
      <c r="I29" s="102"/>
      <c r="J29" s="100">
        <f>ROUND(J28,-3)</f>
        <v>0</v>
      </c>
      <c r="K29" s="201"/>
      <c r="L29" s="201"/>
    </row>
    <row r="30" spans="1:13" ht="20.25" customHeight="1" x14ac:dyDescent="0.25">
      <c r="A30" s="364" t="s">
        <v>210</v>
      </c>
      <c r="B30" s="364"/>
      <c r="C30" s="364"/>
      <c r="D30" s="364"/>
      <c r="E30" s="364"/>
      <c r="F30" s="364"/>
      <c r="G30" s="364"/>
      <c r="H30" s="364"/>
      <c r="I30" s="207"/>
      <c r="J30" s="207"/>
      <c r="K30" s="207"/>
      <c r="L30" s="207"/>
      <c r="M30" s="208"/>
    </row>
    <row r="31" spans="1:13" ht="18.75" customHeight="1" x14ac:dyDescent="0.25">
      <c r="A31" s="340" t="s">
        <v>211</v>
      </c>
      <c r="B31" s="340"/>
      <c r="C31" s="340"/>
      <c r="D31" s="340"/>
      <c r="E31" s="340"/>
      <c r="F31" s="340"/>
      <c r="G31" s="340"/>
      <c r="H31" s="340"/>
      <c r="I31" s="340"/>
      <c r="J31" s="340"/>
      <c r="K31" s="340"/>
      <c r="L31" s="340"/>
      <c r="M31" s="200"/>
    </row>
    <row r="32" spans="1:13" ht="18.75" customHeight="1" x14ac:dyDescent="0.25">
      <c r="A32" s="340" t="s">
        <v>212</v>
      </c>
      <c r="B32" s="340"/>
      <c r="C32" s="340"/>
      <c r="D32" s="340"/>
      <c r="E32" s="340"/>
      <c r="F32" s="340"/>
      <c r="G32" s="340"/>
      <c r="H32" s="340"/>
      <c r="I32" s="210"/>
      <c r="J32" s="210"/>
      <c r="K32" s="210"/>
      <c r="L32" s="210"/>
      <c r="M32" s="211"/>
    </row>
    <row r="33" spans="1:13" ht="18.75" customHeight="1" x14ac:dyDescent="0.25">
      <c r="A33" s="340" t="s">
        <v>213</v>
      </c>
      <c r="B33" s="340"/>
      <c r="C33" s="340"/>
      <c r="D33" s="340"/>
      <c r="E33" s="340"/>
      <c r="F33" s="340"/>
      <c r="G33" s="340"/>
      <c r="H33" s="340"/>
      <c r="I33" s="210"/>
      <c r="J33" s="210"/>
      <c r="K33" s="210"/>
      <c r="L33" s="210"/>
      <c r="M33" s="211"/>
    </row>
    <row r="34" spans="1:13" ht="18.75" customHeight="1" x14ac:dyDescent="0.25">
      <c r="A34" s="364" t="s">
        <v>214</v>
      </c>
      <c r="B34" s="364"/>
      <c r="C34" s="364"/>
      <c r="D34" s="364"/>
      <c r="E34" s="364"/>
      <c r="F34" s="364"/>
      <c r="G34" s="364"/>
      <c r="H34" s="364"/>
      <c r="I34" s="207"/>
      <c r="J34" s="207"/>
      <c r="K34" s="207"/>
      <c r="L34" s="207"/>
      <c r="M34" s="208"/>
    </row>
    <row r="35" spans="1:13" ht="18.75" customHeight="1" x14ac:dyDescent="0.25">
      <c r="A35" s="364" t="s">
        <v>215</v>
      </c>
      <c r="B35" s="364"/>
      <c r="C35" s="364"/>
      <c r="D35" s="364"/>
      <c r="E35" s="364"/>
      <c r="F35" s="364"/>
      <c r="G35" s="364"/>
      <c r="H35" s="364"/>
      <c r="I35" s="207"/>
      <c r="J35" s="207"/>
      <c r="K35" s="207"/>
      <c r="L35" s="207"/>
      <c r="M35" s="208"/>
    </row>
    <row r="36" spans="1:13" ht="18.75" customHeight="1" x14ac:dyDescent="0.25">
      <c r="A36" s="340" t="s">
        <v>216</v>
      </c>
      <c r="B36" s="340"/>
      <c r="C36" s="340"/>
      <c r="D36" s="340"/>
      <c r="E36" s="340"/>
      <c r="F36" s="366"/>
      <c r="G36" s="365"/>
      <c r="H36" s="200"/>
      <c r="I36" s="200"/>
      <c r="J36" s="200"/>
      <c r="K36" s="200"/>
      <c r="L36" s="200"/>
      <c r="M36" s="200"/>
    </row>
    <row r="37" spans="1:13" ht="18.75" customHeight="1" x14ac:dyDescent="0.25">
      <c r="A37" s="340" t="s">
        <v>217</v>
      </c>
      <c r="B37" s="340"/>
      <c r="C37" s="340"/>
      <c r="D37" s="340"/>
      <c r="E37" s="340"/>
      <c r="F37" s="366"/>
      <c r="G37" s="365"/>
      <c r="H37" s="200"/>
      <c r="I37" s="200"/>
      <c r="J37" s="200"/>
      <c r="K37" s="200"/>
      <c r="L37" s="200"/>
      <c r="M37" s="200"/>
    </row>
    <row r="38" spans="1:13" ht="18.75" customHeight="1" x14ac:dyDescent="0.25">
      <c r="A38" s="340" t="s">
        <v>218</v>
      </c>
      <c r="B38" s="340"/>
      <c r="C38" s="340"/>
      <c r="D38" s="340"/>
      <c r="E38" s="200"/>
      <c r="F38" s="366"/>
      <c r="G38" s="365"/>
      <c r="H38" s="200"/>
      <c r="I38" s="200"/>
      <c r="J38" s="200"/>
      <c r="K38" s="200"/>
      <c r="L38" s="200"/>
      <c r="M38" s="200"/>
    </row>
    <row r="39" spans="1:13" ht="18.75" customHeight="1" x14ac:dyDescent="0.25">
      <c r="A39" s="340" t="s">
        <v>219</v>
      </c>
      <c r="B39" s="340"/>
      <c r="C39" s="340"/>
      <c r="D39" s="340"/>
      <c r="E39" s="200"/>
      <c r="F39" s="365"/>
      <c r="G39" s="365"/>
      <c r="H39" s="340" t="s">
        <v>220</v>
      </c>
      <c r="I39" s="340"/>
      <c r="J39" s="340"/>
      <c r="K39" s="340"/>
      <c r="L39" s="340"/>
      <c r="M39" s="200"/>
    </row>
    <row r="40" spans="1:13" ht="18.75" customHeight="1" x14ac:dyDescent="0.25">
      <c r="A40" s="209"/>
      <c r="B40" s="212" t="s">
        <v>221</v>
      </c>
      <c r="C40" s="209"/>
      <c r="D40" s="209"/>
      <c r="E40" s="200"/>
      <c r="F40" s="365"/>
      <c r="G40" s="365"/>
      <c r="H40" s="209" t="s">
        <v>222</v>
      </c>
      <c r="I40" s="209"/>
      <c r="J40" s="209"/>
      <c r="K40" s="209"/>
      <c r="L40" s="209"/>
      <c r="M40" s="209"/>
    </row>
    <row r="41" spans="1:13" ht="18.75" customHeight="1" x14ac:dyDescent="0.25">
      <c r="A41" s="209"/>
      <c r="B41" s="212" t="s">
        <v>223</v>
      </c>
      <c r="C41" s="209"/>
      <c r="D41" s="209"/>
      <c r="E41" s="200"/>
      <c r="F41" s="365"/>
      <c r="G41" s="365"/>
      <c r="H41" s="209" t="s">
        <v>222</v>
      </c>
      <c r="I41" s="209"/>
      <c r="J41" s="209"/>
      <c r="K41" s="209"/>
      <c r="L41" s="209"/>
      <c r="M41" s="209"/>
    </row>
    <row r="42" spans="1:13" ht="18.75" customHeight="1" x14ac:dyDescent="0.25">
      <c r="A42" s="209"/>
      <c r="B42" s="212" t="s">
        <v>224</v>
      </c>
      <c r="C42" s="209"/>
      <c r="D42" s="209"/>
      <c r="E42" s="200"/>
      <c r="F42" s="365"/>
      <c r="G42" s="365"/>
      <c r="H42" s="209" t="s">
        <v>222</v>
      </c>
      <c r="I42" s="209"/>
      <c r="J42" s="209"/>
      <c r="K42" s="209"/>
      <c r="L42" s="209"/>
      <c r="M42" s="209"/>
    </row>
    <row r="43" spans="1:13" ht="18.75" customHeight="1" x14ac:dyDescent="0.25">
      <c r="A43" s="367" t="s">
        <v>225</v>
      </c>
      <c r="B43" s="367"/>
      <c r="C43" s="367"/>
      <c r="D43" s="367"/>
      <c r="E43" s="367"/>
      <c r="F43" s="367"/>
      <c r="G43" s="367"/>
      <c r="H43" s="367"/>
      <c r="I43" s="207"/>
      <c r="J43" s="207"/>
      <c r="K43" s="207"/>
      <c r="L43" s="207"/>
      <c r="M43" s="211"/>
    </row>
    <row r="44" spans="1:13" ht="18.75" customHeight="1" x14ac:dyDescent="0.25">
      <c r="A44" s="364" t="s">
        <v>226</v>
      </c>
      <c r="B44" s="364"/>
      <c r="C44" s="364"/>
      <c r="D44" s="364"/>
      <c r="E44" s="364"/>
      <c r="F44" s="364"/>
      <c r="G44" s="364"/>
      <c r="H44" s="364"/>
      <c r="I44" s="210"/>
      <c r="J44" s="210"/>
      <c r="K44" s="210"/>
      <c r="L44" s="210"/>
      <c r="M44" s="211"/>
    </row>
    <row r="45" spans="1:13" ht="21.75" customHeight="1" x14ac:dyDescent="0.25">
      <c r="A45" s="340" t="s">
        <v>227</v>
      </c>
      <c r="B45" s="340"/>
      <c r="C45" s="340"/>
      <c r="D45" s="340"/>
      <c r="E45" s="340"/>
      <c r="F45" s="340"/>
      <c r="G45" s="340"/>
      <c r="H45" s="340"/>
      <c r="I45" s="340"/>
      <c r="J45" s="340"/>
      <c r="K45" s="340"/>
      <c r="L45" s="340"/>
      <c r="M45" s="200"/>
    </row>
    <row r="46" spans="1:13" ht="35.25" customHeight="1" x14ac:dyDescent="0.25">
      <c r="A46" s="340" t="s">
        <v>228</v>
      </c>
      <c r="B46" s="340"/>
      <c r="C46" s="340"/>
      <c r="D46" s="340"/>
      <c r="E46" s="340"/>
      <c r="F46" s="340"/>
      <c r="G46" s="340"/>
      <c r="H46" s="340"/>
      <c r="I46" s="340"/>
      <c r="J46" s="340"/>
      <c r="K46" s="340"/>
      <c r="L46" s="340"/>
      <c r="M46" s="200"/>
    </row>
    <row r="47" spans="1:13" ht="18.75" customHeight="1" x14ac:dyDescent="0.25">
      <c r="A47" s="340" t="s">
        <v>229</v>
      </c>
      <c r="B47" s="340"/>
      <c r="C47" s="340"/>
      <c r="D47" s="340"/>
      <c r="E47" s="340"/>
      <c r="F47" s="340"/>
      <c r="G47" s="340"/>
      <c r="H47" s="340"/>
      <c r="I47" s="340"/>
      <c r="J47" s="340"/>
      <c r="K47" s="340"/>
      <c r="L47" s="340"/>
      <c r="M47" s="200"/>
    </row>
    <row r="48" spans="1:13" ht="20.25" customHeight="1" x14ac:dyDescent="0.25">
      <c r="A48" s="342" t="s">
        <v>230</v>
      </c>
      <c r="B48" s="342"/>
      <c r="C48" s="342"/>
      <c r="D48" s="342"/>
      <c r="E48" s="342"/>
      <c r="F48" s="342" t="s">
        <v>231</v>
      </c>
      <c r="G48" s="342"/>
      <c r="H48" s="342"/>
      <c r="I48" s="342"/>
      <c r="J48" s="342"/>
      <c r="K48" s="342"/>
      <c r="L48" s="342"/>
    </row>
    <row r="49" spans="1:12" ht="16.5" customHeight="1" x14ac:dyDescent="0.25">
      <c r="A49" s="342" t="s">
        <v>144</v>
      </c>
      <c r="B49" s="342"/>
      <c r="C49" s="342" t="s">
        <v>186</v>
      </c>
      <c r="D49" s="342"/>
      <c r="E49" s="342"/>
      <c r="F49" s="342" t="s">
        <v>146</v>
      </c>
      <c r="G49" s="342"/>
      <c r="H49" s="342"/>
      <c r="I49" s="342" t="s">
        <v>187</v>
      </c>
      <c r="J49" s="342"/>
      <c r="K49" s="342" t="s">
        <v>108</v>
      </c>
      <c r="L49" s="342"/>
    </row>
    <row r="50" spans="1:12" ht="16.5" customHeight="1" x14ac:dyDescent="0.25">
      <c r="A50" s="349" t="s">
        <v>147</v>
      </c>
      <c r="B50" s="349"/>
      <c r="C50" s="349" t="s">
        <v>147</v>
      </c>
      <c r="D50" s="349"/>
      <c r="E50" s="349"/>
      <c r="F50" s="349" t="s">
        <v>147</v>
      </c>
      <c r="G50" s="349"/>
      <c r="H50" s="349"/>
      <c r="I50" s="349" t="s">
        <v>147</v>
      </c>
      <c r="J50" s="349"/>
      <c r="K50" s="349" t="s">
        <v>110</v>
      </c>
      <c r="L50" s="349"/>
    </row>
    <row r="52" spans="1:12" ht="16.5" customHeight="1" x14ac:dyDescent="0.25">
      <c r="C52" s="368"/>
      <c r="D52" s="368"/>
      <c r="F52" s="49"/>
      <c r="G52" s="327"/>
      <c r="H52" s="327"/>
      <c r="I52" s="122"/>
    </row>
  </sheetData>
  <mergeCells count="69">
    <mergeCell ref="H1:L1"/>
    <mergeCell ref="D3:L3"/>
    <mergeCell ref="A6:L6"/>
    <mergeCell ref="A7:L7"/>
    <mergeCell ref="A8:L8"/>
    <mergeCell ref="D2:L2"/>
    <mergeCell ref="A2:C2"/>
    <mergeCell ref="B22:L22"/>
    <mergeCell ref="B23:I23"/>
    <mergeCell ref="A3:C3"/>
    <mergeCell ref="A4:C4"/>
    <mergeCell ref="B14:H14"/>
    <mergeCell ref="B15:J15"/>
    <mergeCell ref="B16:J16"/>
    <mergeCell ref="B9:L9"/>
    <mergeCell ref="B10:L10"/>
    <mergeCell ref="A5:C5"/>
    <mergeCell ref="G11:H11"/>
    <mergeCell ref="B18:J18"/>
    <mergeCell ref="B19:J19"/>
    <mergeCell ref="B20:J20"/>
    <mergeCell ref="B21:J21"/>
    <mergeCell ref="B17:J17"/>
    <mergeCell ref="D24:D25"/>
    <mergeCell ref="A36:E36"/>
    <mergeCell ref="F36:G36"/>
    <mergeCell ref="A37:E37"/>
    <mergeCell ref="F38:G38"/>
    <mergeCell ref="A32:H32"/>
    <mergeCell ref="A31:L31"/>
    <mergeCell ref="A30:H30"/>
    <mergeCell ref="E24:E25"/>
    <mergeCell ref="C24:C25"/>
    <mergeCell ref="A24:A25"/>
    <mergeCell ref="J24:L24"/>
    <mergeCell ref="H24:I24"/>
    <mergeCell ref="G24:G25"/>
    <mergeCell ref="F24:F25"/>
    <mergeCell ref="B24:B25"/>
    <mergeCell ref="A48:E48"/>
    <mergeCell ref="F48:L48"/>
    <mergeCell ref="A46:L46"/>
    <mergeCell ref="C52:D52"/>
    <mergeCell ref="G52:H52"/>
    <mergeCell ref="A49:B49"/>
    <mergeCell ref="A50:B50"/>
    <mergeCell ref="K50:L50"/>
    <mergeCell ref="C49:E49"/>
    <mergeCell ref="C50:E50"/>
    <mergeCell ref="F49:H49"/>
    <mergeCell ref="F50:H50"/>
    <mergeCell ref="I49:J49"/>
    <mergeCell ref="I50:J50"/>
    <mergeCell ref="K49:L49"/>
    <mergeCell ref="A38:D38"/>
    <mergeCell ref="A33:H33"/>
    <mergeCell ref="A34:H34"/>
    <mergeCell ref="A47:L47"/>
    <mergeCell ref="F40:G40"/>
    <mergeCell ref="F41:G41"/>
    <mergeCell ref="F37:G37"/>
    <mergeCell ref="A35:H35"/>
    <mergeCell ref="A44:H44"/>
    <mergeCell ref="A39:D39"/>
    <mergeCell ref="F39:G39"/>
    <mergeCell ref="H39:L39"/>
    <mergeCell ref="A45:L45"/>
    <mergeCell ref="F42:G42"/>
    <mergeCell ref="A43:H43"/>
  </mergeCells>
  <pageMargins left="0.51181102362205" right="0.23622047244093999" top="0.23622047244093999" bottom="0.23622047244093999" header="3.9370078740157001E-2" footer="3.9370078740157001E-2"/>
  <pageSetup paperSize="9"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2"/>
  <sheetViews>
    <sheetView zoomScale="85" zoomScaleNormal="85" workbookViewId="0">
      <selection activeCell="I23" sqref="I23"/>
    </sheetView>
  </sheetViews>
  <sheetFormatPr defaultColWidth="9.140625" defaultRowHeight="16.5" customHeight="1" x14ac:dyDescent="0.25"/>
  <cols>
    <col min="1" max="1" width="6" style="2" customWidth="1"/>
    <col min="2" max="2" width="16.7109375" style="2" customWidth="1"/>
    <col min="3" max="3" width="18.42578125" style="2" customWidth="1"/>
    <col min="4" max="4" width="20" style="2" customWidth="1"/>
    <col min="5" max="5" width="22" style="2" customWidth="1"/>
    <col min="6" max="6" width="19.85546875" style="2" customWidth="1"/>
  </cols>
  <sheetData>
    <row r="1" spans="1:8" ht="16.5" customHeight="1" x14ac:dyDescent="0.25">
      <c r="A1" s="383" t="s">
        <v>1</v>
      </c>
      <c r="B1" s="383"/>
      <c r="C1" s="383"/>
      <c r="D1" s="114"/>
      <c r="F1" s="21" t="s">
        <v>232</v>
      </c>
    </row>
    <row r="2" spans="1:8" ht="16.5" customHeight="1" x14ac:dyDescent="0.25">
      <c r="A2" s="384" t="s">
        <v>233</v>
      </c>
      <c r="B2" s="384"/>
      <c r="C2" s="384"/>
      <c r="D2" s="115"/>
      <c r="F2" s="3"/>
    </row>
    <row r="3" spans="1:8" ht="16.5" customHeight="1" x14ac:dyDescent="0.25">
      <c r="A3" s="390"/>
      <c r="B3" s="390"/>
      <c r="C3" s="390"/>
      <c r="D3" s="390"/>
      <c r="F3" s="3"/>
    </row>
    <row r="4" spans="1:8" ht="21" customHeight="1" x14ac:dyDescent="0.25">
      <c r="A4" s="391" t="s">
        <v>234</v>
      </c>
      <c r="B4" s="391"/>
      <c r="C4" s="391"/>
      <c r="D4" s="391"/>
      <c r="E4" s="391"/>
      <c r="F4" s="391"/>
    </row>
    <row r="5" spans="1:8" ht="16.5" customHeight="1" x14ac:dyDescent="0.25">
      <c r="A5" s="385" t="s">
        <v>235</v>
      </c>
      <c r="B5" s="385"/>
      <c r="C5" s="385"/>
      <c r="D5" s="385"/>
      <c r="E5" s="385"/>
      <c r="F5" s="385"/>
    </row>
    <row r="6" spans="1:8" ht="16.5" customHeight="1" x14ac:dyDescent="0.25">
      <c r="A6" s="4"/>
      <c r="B6" s="4"/>
      <c r="C6" s="4"/>
      <c r="D6" s="5"/>
      <c r="E6" s="4"/>
      <c r="F6" s="4"/>
    </row>
    <row r="7" spans="1:8" ht="16.5" customHeight="1" x14ac:dyDescent="0.25">
      <c r="B7" s="116" t="s">
        <v>236</v>
      </c>
      <c r="C7" s="116"/>
      <c r="D7" s="4"/>
      <c r="E7" s="4"/>
      <c r="F7" s="4"/>
    </row>
    <row r="8" spans="1:8" ht="16.5" customHeight="1" x14ac:dyDescent="0.25">
      <c r="B8" s="116" t="s">
        <v>237</v>
      </c>
      <c r="C8" s="116"/>
      <c r="D8" s="4"/>
      <c r="E8" s="4"/>
      <c r="F8" s="4"/>
    </row>
    <row r="9" spans="1:8" ht="16.5" customHeight="1" x14ac:dyDescent="0.25">
      <c r="B9" s="1" t="s">
        <v>238</v>
      </c>
      <c r="C9" s="1"/>
      <c r="D9" s="4"/>
      <c r="E9" s="4"/>
      <c r="F9" s="4"/>
    </row>
    <row r="10" spans="1:8" ht="16.5" customHeight="1" x14ac:dyDescent="0.25">
      <c r="B10" s="1"/>
      <c r="C10" s="1"/>
      <c r="D10" s="4"/>
      <c r="E10" s="4"/>
      <c r="F10" s="4"/>
    </row>
    <row r="11" spans="1:8" ht="18" customHeight="1" x14ac:dyDescent="0.25">
      <c r="B11" s="32" t="s">
        <v>158</v>
      </c>
      <c r="C11" s="116"/>
      <c r="D11" s="197"/>
      <c r="E11" s="197"/>
      <c r="F11" s="197"/>
    </row>
    <row r="12" spans="1:8" ht="19.5" customHeight="1" x14ac:dyDescent="0.25">
      <c r="B12" s="393" t="s">
        <v>239</v>
      </c>
      <c r="C12" s="393"/>
      <c r="D12" s="393"/>
      <c r="E12" s="393"/>
      <c r="F12" s="393"/>
    </row>
    <row r="13" spans="1:8" ht="19.5" customHeight="1" x14ac:dyDescent="0.25">
      <c r="B13" s="45" t="s">
        <v>240</v>
      </c>
      <c r="C13" s="196"/>
      <c r="D13" s="196"/>
      <c r="E13" s="196"/>
      <c r="F13" s="196"/>
    </row>
    <row r="14" spans="1:8" ht="16.5" customHeight="1" x14ac:dyDescent="0.25">
      <c r="F14" s="1"/>
      <c r="G14" s="2"/>
      <c r="H14" s="2"/>
    </row>
    <row r="15" spans="1:8" s="22" customFormat="1" ht="38.25" customHeight="1" x14ac:dyDescent="0.25">
      <c r="A15" s="118" t="s">
        <v>241</v>
      </c>
      <c r="B15" s="118" t="s">
        <v>242</v>
      </c>
      <c r="C15" s="119" t="s">
        <v>243</v>
      </c>
      <c r="D15" s="119" t="s">
        <v>244</v>
      </c>
      <c r="E15" s="119" t="s">
        <v>245</v>
      </c>
      <c r="F15" s="118" t="s">
        <v>246</v>
      </c>
    </row>
    <row r="16" spans="1:8" ht="18.75" customHeight="1" x14ac:dyDescent="0.25">
      <c r="A16" s="7"/>
      <c r="B16" s="7"/>
      <c r="C16" s="7"/>
      <c r="D16" s="7"/>
      <c r="E16" s="8"/>
      <c r="F16" s="9"/>
    </row>
    <row r="17" spans="1:6" ht="18.75" customHeight="1" x14ac:dyDescent="0.25">
      <c r="A17" s="7"/>
      <c r="B17" s="7"/>
      <c r="C17" s="7"/>
      <c r="D17" s="7"/>
      <c r="E17" s="8"/>
      <c r="F17" s="6"/>
    </row>
    <row r="18" spans="1:6" ht="18.75" customHeight="1" x14ac:dyDescent="0.25">
      <c r="A18" s="7"/>
      <c r="B18" s="7"/>
      <c r="C18" s="7"/>
      <c r="D18" s="7"/>
      <c r="E18" s="8"/>
      <c r="F18" s="6"/>
    </row>
    <row r="19" spans="1:6" ht="18.75" customHeight="1" x14ac:dyDescent="0.25">
      <c r="A19" s="7"/>
      <c r="B19" s="7"/>
      <c r="C19" s="7"/>
      <c r="D19" s="7"/>
      <c r="E19" s="8"/>
      <c r="F19" s="6"/>
    </row>
    <row r="20" spans="1:6" ht="18.75" customHeight="1" x14ac:dyDescent="0.25">
      <c r="A20" s="7"/>
      <c r="B20" s="7"/>
      <c r="C20" s="7"/>
      <c r="D20" s="7"/>
      <c r="E20" s="8"/>
      <c r="F20" s="6"/>
    </row>
    <row r="21" spans="1:6" ht="18.75" customHeight="1" x14ac:dyDescent="0.25">
      <c r="A21" s="7"/>
      <c r="B21" s="7"/>
      <c r="C21" s="7"/>
      <c r="D21" s="7"/>
      <c r="E21" s="8"/>
      <c r="F21" s="6"/>
    </row>
    <row r="22" spans="1:6" ht="18.75" customHeight="1" x14ac:dyDescent="0.25">
      <c r="A22" s="7"/>
      <c r="B22" s="7"/>
      <c r="C22" s="7"/>
      <c r="D22" s="7"/>
      <c r="E22" s="8"/>
      <c r="F22" s="6"/>
    </row>
    <row r="23" spans="1:6" ht="18.75" customHeight="1" x14ac:dyDescent="0.25">
      <c r="A23" s="7"/>
      <c r="B23" s="7"/>
      <c r="C23" s="7"/>
      <c r="D23" s="7"/>
      <c r="E23" s="8"/>
      <c r="F23" s="6"/>
    </row>
    <row r="24" spans="1:6" ht="18.75" customHeight="1" x14ac:dyDescent="0.25">
      <c r="A24" s="7"/>
      <c r="B24" s="7"/>
      <c r="C24" s="7"/>
      <c r="D24" s="7"/>
      <c r="E24" s="8"/>
      <c r="F24" s="6"/>
    </row>
    <row r="25" spans="1:6" ht="18.75" customHeight="1" x14ac:dyDescent="0.25">
      <c r="A25" s="7"/>
      <c r="B25" s="7"/>
      <c r="C25" s="7"/>
      <c r="D25" s="7"/>
      <c r="E25" s="8"/>
      <c r="F25" s="6"/>
    </row>
    <row r="26" spans="1:6" ht="18.75" customHeight="1" x14ac:dyDescent="0.25">
      <c r="A26" s="7"/>
      <c r="B26" s="7"/>
      <c r="C26" s="7"/>
      <c r="D26" s="7"/>
      <c r="E26" s="8"/>
      <c r="F26" s="6"/>
    </row>
    <row r="27" spans="1:6" ht="18.75" customHeight="1" x14ac:dyDescent="0.25">
      <c r="A27" s="10"/>
      <c r="B27" s="10"/>
      <c r="C27" s="10"/>
      <c r="D27" s="11"/>
      <c r="E27" s="12"/>
      <c r="F27" s="13"/>
    </row>
    <row r="28" spans="1:6" ht="24.75" customHeight="1" x14ac:dyDescent="0.25">
      <c r="A28" s="392" t="s">
        <v>247</v>
      </c>
      <c r="B28" s="392"/>
      <c r="C28" s="392"/>
      <c r="D28" s="392"/>
      <c r="E28" s="392"/>
      <c r="F28" s="392"/>
    </row>
    <row r="29" spans="1:6" ht="21.75" customHeight="1" x14ac:dyDescent="0.25">
      <c r="A29" s="215" t="s">
        <v>248</v>
      </c>
      <c r="B29" s="199"/>
      <c r="C29" s="199"/>
      <c r="D29" s="199"/>
      <c r="E29" s="199"/>
      <c r="F29" s="199"/>
    </row>
    <row r="30" spans="1:6" ht="18" customHeight="1" x14ac:dyDescent="0.25">
      <c r="D30" s="4"/>
      <c r="E30" s="388" t="s">
        <v>249</v>
      </c>
      <c r="F30" s="388"/>
    </row>
    <row r="31" spans="1:6" s="20" customFormat="1" ht="20.25" customHeight="1" x14ac:dyDescent="0.25">
      <c r="A31" s="386" t="s">
        <v>250</v>
      </c>
      <c r="B31" s="386"/>
      <c r="C31" s="386"/>
      <c r="D31" s="386"/>
      <c r="E31" s="386" t="s">
        <v>144</v>
      </c>
      <c r="F31" s="386"/>
    </row>
    <row r="32" spans="1:6" ht="16.5" customHeight="1" x14ac:dyDescent="0.25">
      <c r="A32" s="389" t="s">
        <v>251</v>
      </c>
      <c r="B32" s="389"/>
      <c r="C32" s="389"/>
      <c r="D32" s="389"/>
      <c r="E32" s="387" t="s">
        <v>147</v>
      </c>
      <c r="F32" s="387"/>
    </row>
  </sheetData>
  <mergeCells count="12">
    <mergeCell ref="A1:C1"/>
    <mergeCell ref="A2:C2"/>
    <mergeCell ref="A5:F5"/>
    <mergeCell ref="E31:F31"/>
    <mergeCell ref="E32:F32"/>
    <mergeCell ref="E30:F30"/>
    <mergeCell ref="A32:D32"/>
    <mergeCell ref="A3:D3"/>
    <mergeCell ref="A4:F4"/>
    <mergeCell ref="A28:F28"/>
    <mergeCell ref="A31:D31"/>
    <mergeCell ref="B12:F12"/>
  </mergeCells>
  <pageMargins left="0.90551181102361999" right="0.11811023622047" top="0.94488188976377996" bottom="0.74803149606299002" header="0.31496062992126" footer="0.31496062992126"/>
  <pageSetup paperSize="9" scale="8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U176"/>
  <sheetViews>
    <sheetView workbookViewId="0">
      <selection activeCell="AB6" sqref="AB6"/>
    </sheetView>
  </sheetViews>
  <sheetFormatPr defaultColWidth="9.140625" defaultRowHeight="12.75" customHeight="1" x14ac:dyDescent="0.25"/>
  <cols>
    <col min="1" max="1" width="4.140625" style="16" customWidth="1"/>
    <col min="2" max="2" width="14.7109375" style="14" customWidth="1"/>
    <col min="3" max="3" width="3.42578125" style="17" customWidth="1"/>
    <col min="4" max="34" width="3.5703125" style="14" customWidth="1"/>
    <col min="35" max="35" width="6.28515625" style="16" customWidth="1"/>
    <col min="36" max="37" width="5.140625" style="16" hidden="1" customWidth="1"/>
    <col min="38" max="38" width="4.42578125" style="16" hidden="1" customWidth="1"/>
    <col min="39" max="39" width="4.28515625" style="16" hidden="1" customWidth="1"/>
    <col min="40" max="42" width="4.85546875" style="16" hidden="1" customWidth="1"/>
    <col min="43" max="43" width="4.28515625" style="16" hidden="1" customWidth="1"/>
    <col min="44" max="44" width="5.140625" style="16" hidden="1" customWidth="1"/>
    <col min="45" max="74" width="5.140625" style="16" customWidth="1"/>
    <col min="75" max="78" width="3.28515625" style="16" customWidth="1"/>
    <col min="79" max="80" width="3.28515625" style="14" customWidth="1"/>
    <col min="81" max="81" width="4" style="14" customWidth="1"/>
    <col min="82" max="82" width="4.28515625" style="14" customWidth="1"/>
    <col min="83" max="85" width="3.140625" style="14" customWidth="1"/>
    <col min="86" max="86" width="3.7109375" style="14" customWidth="1"/>
    <col min="87" max="88" width="3.5703125" style="14" customWidth="1"/>
    <col min="89" max="89" width="3.7109375" style="14" customWidth="1"/>
    <col min="90" max="90" width="3.42578125" style="14" customWidth="1"/>
    <col min="91" max="92" width="3" style="14" customWidth="1"/>
    <col min="93" max="94" width="3.140625" style="14" customWidth="1"/>
    <col min="95" max="95" width="3.7109375" style="14" customWidth="1"/>
    <col min="96" max="97" width="9.140625" style="14"/>
    <col min="98" max="98" width="2.7109375" style="16" customWidth="1"/>
    <col min="99" max="99" width="5.7109375" style="16" customWidth="1"/>
  </cols>
  <sheetData>
    <row r="1" spans="1:99" ht="15" customHeight="1" x14ac:dyDescent="0.25">
      <c r="A1" s="411" t="s">
        <v>1</v>
      </c>
      <c r="B1" s="411"/>
      <c r="C1" s="411"/>
      <c r="D1" s="411"/>
      <c r="E1" s="411"/>
      <c r="F1" s="411"/>
      <c r="G1" s="411"/>
      <c r="H1" s="411"/>
      <c r="I1" s="411"/>
      <c r="AF1" s="397" t="s">
        <v>252</v>
      </c>
      <c r="AG1" s="397"/>
      <c r="AH1" s="397"/>
      <c r="AI1" s="397"/>
      <c r="AR1" s="87" t="s">
        <v>252</v>
      </c>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row>
    <row r="2" spans="1:99" ht="14.25" customHeight="1" x14ac:dyDescent="0.25">
      <c r="A2" s="412" t="s">
        <v>151</v>
      </c>
      <c r="B2" s="412"/>
      <c r="C2" s="412"/>
      <c r="D2" s="412"/>
      <c r="E2" s="412"/>
      <c r="F2" s="412"/>
      <c r="G2" s="412"/>
      <c r="H2" s="412"/>
      <c r="I2" s="412"/>
      <c r="AE2" s="16"/>
      <c r="AG2" s="16"/>
    </row>
    <row r="3" spans="1:99" ht="14.25" hidden="1" customHeight="1" x14ac:dyDescent="0.25">
      <c r="A3" s="27"/>
      <c r="B3" s="27"/>
      <c r="C3" s="27"/>
      <c r="D3" s="27"/>
      <c r="E3" s="27"/>
      <c r="F3" s="27"/>
      <c r="G3" s="27"/>
      <c r="H3" s="27"/>
      <c r="I3" s="27"/>
      <c r="AD3" s="15"/>
      <c r="AG3" s="16"/>
      <c r="CB3" s="423"/>
      <c r="CC3" s="423"/>
      <c r="CD3" s="423"/>
      <c r="CE3" s="423"/>
      <c r="CF3" s="423"/>
      <c r="CG3" s="423"/>
      <c r="CH3" s="423"/>
      <c r="CI3" s="423"/>
      <c r="CJ3" s="423"/>
      <c r="CK3" s="423"/>
      <c r="CL3" s="423"/>
      <c r="CM3" s="423"/>
      <c r="CN3" s="423"/>
      <c r="CO3" s="423"/>
      <c r="CP3" s="423"/>
      <c r="CQ3" s="423"/>
    </row>
    <row r="4" spans="1:99" ht="18.75" customHeight="1" x14ac:dyDescent="0.25">
      <c r="A4" s="336" t="s">
        <v>253</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CB4" s="423"/>
      <c r="CC4" s="423"/>
      <c r="CD4" s="423"/>
      <c r="CE4" s="423"/>
      <c r="CF4" s="423"/>
      <c r="CG4" s="423"/>
      <c r="CH4" s="423"/>
      <c r="CI4" s="423"/>
      <c r="CJ4" s="423"/>
      <c r="CK4" s="423"/>
      <c r="CL4" s="423"/>
      <c r="CM4" s="423"/>
      <c r="CN4" s="423"/>
      <c r="CO4" s="423"/>
      <c r="CP4" s="423"/>
      <c r="CQ4" s="423"/>
    </row>
    <row r="5" spans="1:99" ht="15" customHeight="1" x14ac:dyDescent="0.25">
      <c r="R5" s="23" t="s">
        <v>254</v>
      </c>
      <c r="T5" s="175">
        <v>6</v>
      </c>
      <c r="U5" s="14" t="s">
        <v>255</v>
      </c>
      <c r="W5" s="418">
        <v>2024</v>
      </c>
      <c r="X5" s="418"/>
      <c r="AD5" s="16"/>
      <c r="AG5" s="16"/>
      <c r="CB5" s="423"/>
      <c r="CC5" s="423"/>
      <c r="CD5" s="423"/>
      <c r="CE5" s="423"/>
      <c r="CF5" s="423"/>
      <c r="CG5" s="423"/>
      <c r="CH5" s="423"/>
      <c r="CI5" s="423"/>
      <c r="CJ5" s="423"/>
      <c r="CK5" s="423"/>
      <c r="CL5" s="423"/>
      <c r="CM5" s="423"/>
      <c r="CN5" s="423"/>
      <c r="CO5" s="423"/>
      <c r="CP5" s="423"/>
      <c r="CQ5" s="423"/>
    </row>
    <row r="6" spans="1:99" ht="12.75" customHeight="1" x14ac:dyDescent="0.25">
      <c r="A6" s="23" t="s">
        <v>256</v>
      </c>
      <c r="D6" s="23"/>
      <c r="F6" s="90" t="s">
        <v>257</v>
      </c>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53"/>
      <c r="AJ6" s="153"/>
      <c r="AK6" s="153"/>
      <c r="AL6" s="153"/>
      <c r="AM6" s="153"/>
      <c r="AN6" s="153"/>
      <c r="AO6" s="153"/>
      <c r="AP6" s="153"/>
      <c r="AQ6" s="153"/>
      <c r="AR6" s="153"/>
      <c r="CA6" s="23"/>
      <c r="CB6" s="423"/>
      <c r="CC6" s="423"/>
      <c r="CD6" s="423"/>
      <c r="CE6" s="423"/>
      <c r="CF6" s="423"/>
      <c r="CG6" s="423"/>
      <c r="CH6" s="423"/>
      <c r="CI6" s="423"/>
      <c r="CJ6" s="423"/>
      <c r="CK6" s="423"/>
      <c r="CL6" s="423"/>
      <c r="CM6" s="423"/>
      <c r="CN6" s="423"/>
      <c r="CO6" s="423"/>
      <c r="CP6" s="423"/>
      <c r="CQ6" s="423"/>
    </row>
    <row r="7" spans="1:99" ht="14.25" customHeight="1" x14ac:dyDescent="0.25">
      <c r="A7" s="23" t="s">
        <v>258</v>
      </c>
      <c r="D7" s="18"/>
      <c r="F7" s="91" t="s">
        <v>259</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53"/>
      <c r="AJ7" s="153"/>
      <c r="AK7" s="153"/>
      <c r="AL7" s="153"/>
      <c r="AM7" s="153"/>
      <c r="AN7" s="153"/>
      <c r="AO7" s="153"/>
      <c r="AP7" s="153"/>
      <c r="AQ7" s="153"/>
      <c r="AR7" s="153"/>
      <c r="CA7" s="23"/>
      <c r="CB7" s="423"/>
      <c r="CC7" s="423"/>
      <c r="CD7" s="423"/>
      <c r="CE7" s="423"/>
      <c r="CF7" s="423"/>
      <c r="CG7" s="423"/>
      <c r="CH7" s="423"/>
      <c r="CI7" s="423"/>
      <c r="CJ7" s="423"/>
      <c r="CK7" s="423"/>
      <c r="CL7" s="423"/>
      <c r="CM7" s="423"/>
      <c r="CN7" s="423"/>
      <c r="CO7" s="423"/>
      <c r="CP7" s="423"/>
      <c r="CQ7" s="423"/>
    </row>
    <row r="8" spans="1:99" ht="12.75" customHeight="1" x14ac:dyDescent="0.25">
      <c r="CB8" s="423"/>
      <c r="CC8" s="423"/>
      <c r="CD8" s="423"/>
      <c r="CE8" s="423"/>
      <c r="CF8" s="423"/>
      <c r="CG8" s="423"/>
      <c r="CH8" s="423"/>
      <c r="CI8" s="423"/>
      <c r="CJ8" s="423"/>
      <c r="CK8" s="423"/>
      <c r="CL8" s="423"/>
      <c r="CM8" s="423"/>
      <c r="CN8" s="423"/>
      <c r="CO8" s="423"/>
      <c r="CP8" s="423"/>
      <c r="CQ8" s="423"/>
    </row>
    <row r="9" spans="1:99" s="19" customFormat="1" ht="20.25" customHeight="1" x14ac:dyDescent="0.2">
      <c r="A9" s="413" t="s">
        <v>241</v>
      </c>
      <c r="B9" s="413" t="s">
        <v>242</v>
      </c>
      <c r="C9" s="414" t="s">
        <v>260</v>
      </c>
      <c r="D9" s="415" t="s">
        <v>261</v>
      </c>
      <c r="E9" s="416"/>
      <c r="F9" s="416"/>
      <c r="G9" s="416"/>
      <c r="H9" s="416"/>
      <c r="I9" s="416"/>
      <c r="J9" s="416"/>
      <c r="K9" s="416"/>
      <c r="L9" s="416"/>
      <c r="M9" s="416"/>
      <c r="N9" s="416"/>
      <c r="O9" s="416"/>
      <c r="P9" s="416"/>
      <c r="Q9" s="416"/>
      <c r="R9" s="416"/>
      <c r="S9" s="416"/>
      <c r="T9" s="416"/>
      <c r="U9" s="416"/>
      <c r="V9" s="416"/>
      <c r="W9" s="416"/>
      <c r="X9" s="416"/>
      <c r="Y9" s="416"/>
      <c r="Z9" s="416"/>
      <c r="AA9" s="416"/>
      <c r="AB9" s="416"/>
      <c r="AC9" s="416"/>
      <c r="AD9" s="416"/>
      <c r="AE9" s="416"/>
      <c r="AF9" s="416"/>
      <c r="AG9" s="416"/>
      <c r="AH9" s="416"/>
      <c r="AI9" s="417"/>
      <c r="AJ9" s="225"/>
      <c r="AK9" s="225"/>
      <c r="AL9" s="225"/>
      <c r="AM9" s="225"/>
      <c r="AN9" s="413" t="s">
        <v>262</v>
      </c>
      <c r="AO9" s="413"/>
      <c r="AP9" s="413"/>
      <c r="AQ9" s="413"/>
      <c r="AR9" s="425" t="s">
        <v>263</v>
      </c>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155"/>
      <c r="CB9" s="423"/>
      <c r="CC9" s="423"/>
      <c r="CD9" s="423"/>
      <c r="CE9" s="423"/>
      <c r="CF9" s="423"/>
      <c r="CG9" s="423"/>
      <c r="CH9" s="423"/>
      <c r="CI9" s="423"/>
      <c r="CJ9" s="423"/>
      <c r="CK9" s="423"/>
      <c r="CL9" s="423"/>
      <c r="CM9" s="423"/>
      <c r="CN9" s="423"/>
      <c r="CO9" s="423"/>
      <c r="CP9" s="423"/>
      <c r="CQ9" s="423"/>
      <c r="CT9" s="156"/>
      <c r="CU9" s="156"/>
    </row>
    <row r="10" spans="1:99" s="19" customFormat="1" ht="42.75" customHeight="1" x14ac:dyDescent="0.2">
      <c r="A10" s="413"/>
      <c r="B10" s="413"/>
      <c r="C10" s="414"/>
      <c r="D10" s="157" t="str">
        <f t="shared" ref="D10:AH10" si="0">CHOOSE(WEEKDAY(D11),"C.nhật","T.Hai","T.Ba","T.Tư","T.Năm","T.Sáu","T.Bảy")</f>
        <v>T.Bảy</v>
      </c>
      <c r="E10" s="157" t="str">
        <f t="shared" si="0"/>
        <v>C.nhật</v>
      </c>
      <c r="F10" s="157" t="str">
        <f t="shared" si="0"/>
        <v>T.Hai</v>
      </c>
      <c r="G10" s="157" t="str">
        <f t="shared" si="0"/>
        <v>T.Ba</v>
      </c>
      <c r="H10" s="157" t="str">
        <f t="shared" si="0"/>
        <v>T.Tư</v>
      </c>
      <c r="I10" s="157" t="str">
        <f t="shared" si="0"/>
        <v>T.Năm</v>
      </c>
      <c r="J10" s="157" t="str">
        <f t="shared" si="0"/>
        <v>T.Sáu</v>
      </c>
      <c r="K10" s="157" t="str">
        <f t="shared" si="0"/>
        <v>T.Bảy</v>
      </c>
      <c r="L10" s="157" t="str">
        <f t="shared" si="0"/>
        <v>C.nhật</v>
      </c>
      <c r="M10" s="157" t="str">
        <f t="shared" si="0"/>
        <v>T.Hai</v>
      </c>
      <c r="N10" s="157" t="str">
        <f t="shared" si="0"/>
        <v>T.Ba</v>
      </c>
      <c r="O10" s="157" t="str">
        <f t="shared" si="0"/>
        <v>T.Tư</v>
      </c>
      <c r="P10" s="157" t="str">
        <f t="shared" si="0"/>
        <v>T.Năm</v>
      </c>
      <c r="Q10" s="157" t="str">
        <f t="shared" si="0"/>
        <v>T.Sáu</v>
      </c>
      <c r="R10" s="157" t="str">
        <f t="shared" si="0"/>
        <v>T.Bảy</v>
      </c>
      <c r="S10" s="157" t="str">
        <f t="shared" si="0"/>
        <v>C.nhật</v>
      </c>
      <c r="T10" s="157" t="str">
        <f t="shared" si="0"/>
        <v>T.Hai</v>
      </c>
      <c r="U10" s="157" t="str">
        <f t="shared" si="0"/>
        <v>T.Ba</v>
      </c>
      <c r="V10" s="157" t="str">
        <f t="shared" si="0"/>
        <v>T.Tư</v>
      </c>
      <c r="W10" s="157" t="str">
        <f t="shared" si="0"/>
        <v>T.Năm</v>
      </c>
      <c r="X10" s="157" t="str">
        <f t="shared" si="0"/>
        <v>T.Sáu</v>
      </c>
      <c r="Y10" s="157" t="str">
        <f t="shared" si="0"/>
        <v>T.Bảy</v>
      </c>
      <c r="Z10" s="157" t="str">
        <f t="shared" si="0"/>
        <v>C.nhật</v>
      </c>
      <c r="AA10" s="157" t="str">
        <f t="shared" si="0"/>
        <v>T.Hai</v>
      </c>
      <c r="AB10" s="157" t="str">
        <f t="shared" si="0"/>
        <v>T.Ba</v>
      </c>
      <c r="AC10" s="157" t="str">
        <f t="shared" si="0"/>
        <v>T.Tư</v>
      </c>
      <c r="AD10" s="157" t="str">
        <f t="shared" si="0"/>
        <v>T.Năm</v>
      </c>
      <c r="AE10" s="157" t="str">
        <f t="shared" si="0"/>
        <v>T.Sáu</v>
      </c>
      <c r="AF10" s="157" t="str">
        <f t="shared" si="0"/>
        <v>T.Bảy</v>
      </c>
      <c r="AG10" s="157" t="str">
        <f t="shared" si="0"/>
        <v>C.nhật</v>
      </c>
      <c r="AH10" s="157" t="str">
        <f t="shared" si="0"/>
        <v>T.Hai</v>
      </c>
      <c r="AI10" s="413" t="s">
        <v>264</v>
      </c>
      <c r="AJ10" s="223"/>
      <c r="AK10" s="223"/>
      <c r="AL10" s="224"/>
      <c r="AM10" s="226" t="s">
        <v>265</v>
      </c>
      <c r="AN10" s="401" t="s">
        <v>266</v>
      </c>
      <c r="AO10" s="401" t="s">
        <v>267</v>
      </c>
      <c r="AP10" s="401" t="s">
        <v>268</v>
      </c>
      <c r="AQ10" s="414" t="s">
        <v>269</v>
      </c>
      <c r="AR10" s="426"/>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155"/>
      <c r="CB10" s="424"/>
      <c r="CC10" s="424"/>
      <c r="CD10" s="424"/>
      <c r="CE10" s="424"/>
      <c r="CF10" s="424"/>
      <c r="CG10" s="424"/>
      <c r="CH10" s="424"/>
      <c r="CI10" s="424"/>
      <c r="CJ10" s="424"/>
      <c r="CK10" s="424"/>
      <c r="CL10" s="424"/>
      <c r="CM10" s="424"/>
      <c r="CN10" s="424"/>
      <c r="CO10" s="424"/>
      <c r="CP10" s="424"/>
      <c r="CQ10" s="424"/>
      <c r="CT10" s="156"/>
      <c r="CU10" s="156"/>
    </row>
    <row r="11" spans="1:99" s="19" customFormat="1" ht="38.25" customHeight="1" x14ac:dyDescent="0.2">
      <c r="A11" s="413"/>
      <c r="B11" s="413"/>
      <c r="C11" s="414"/>
      <c r="D11" s="232">
        <f>DATE(W5,T5,1)</f>
        <v>45444</v>
      </c>
      <c r="E11" s="232">
        <f t="shared" ref="E11:AH11" si="1">D11+1</f>
        <v>45445</v>
      </c>
      <c r="F11" s="232">
        <f t="shared" si="1"/>
        <v>45446</v>
      </c>
      <c r="G11" s="232">
        <f t="shared" si="1"/>
        <v>45447</v>
      </c>
      <c r="H11" s="232">
        <f t="shared" si="1"/>
        <v>45448</v>
      </c>
      <c r="I11" s="232">
        <f t="shared" si="1"/>
        <v>45449</v>
      </c>
      <c r="J11" s="232">
        <f t="shared" si="1"/>
        <v>45450</v>
      </c>
      <c r="K11" s="232">
        <f t="shared" si="1"/>
        <v>45451</v>
      </c>
      <c r="L11" s="232">
        <f t="shared" si="1"/>
        <v>45452</v>
      </c>
      <c r="M11" s="232">
        <f t="shared" si="1"/>
        <v>45453</v>
      </c>
      <c r="N11" s="232">
        <f t="shared" si="1"/>
        <v>45454</v>
      </c>
      <c r="O11" s="232">
        <f t="shared" si="1"/>
        <v>45455</v>
      </c>
      <c r="P11" s="232">
        <f t="shared" si="1"/>
        <v>45456</v>
      </c>
      <c r="Q11" s="232">
        <f t="shared" si="1"/>
        <v>45457</v>
      </c>
      <c r="R11" s="232">
        <f t="shared" si="1"/>
        <v>45458</v>
      </c>
      <c r="S11" s="232">
        <f t="shared" si="1"/>
        <v>45459</v>
      </c>
      <c r="T11" s="232">
        <f t="shared" si="1"/>
        <v>45460</v>
      </c>
      <c r="U11" s="232">
        <f t="shared" si="1"/>
        <v>45461</v>
      </c>
      <c r="V11" s="232">
        <f t="shared" si="1"/>
        <v>45462</v>
      </c>
      <c r="W11" s="232">
        <f t="shared" si="1"/>
        <v>45463</v>
      </c>
      <c r="X11" s="232">
        <f t="shared" si="1"/>
        <v>45464</v>
      </c>
      <c r="Y11" s="232">
        <f t="shared" si="1"/>
        <v>45465</v>
      </c>
      <c r="Z11" s="232">
        <f t="shared" si="1"/>
        <v>45466</v>
      </c>
      <c r="AA11" s="232">
        <f t="shared" si="1"/>
        <v>45467</v>
      </c>
      <c r="AB11" s="232">
        <f t="shared" si="1"/>
        <v>45468</v>
      </c>
      <c r="AC11" s="232">
        <f t="shared" si="1"/>
        <v>45469</v>
      </c>
      <c r="AD11" s="232">
        <f t="shared" si="1"/>
        <v>45470</v>
      </c>
      <c r="AE11" s="232">
        <f t="shared" si="1"/>
        <v>45471</v>
      </c>
      <c r="AF11" s="232">
        <f t="shared" si="1"/>
        <v>45472</v>
      </c>
      <c r="AG11" s="232">
        <f t="shared" si="1"/>
        <v>45473</v>
      </c>
      <c r="AH11" s="232">
        <f t="shared" si="1"/>
        <v>45474</v>
      </c>
      <c r="AI11" s="413"/>
      <c r="AJ11" s="227" t="s">
        <v>270</v>
      </c>
      <c r="AK11" s="154" t="s">
        <v>271</v>
      </c>
      <c r="AL11" s="154" t="s">
        <v>272</v>
      </c>
      <c r="AM11" s="226"/>
      <c r="AN11" s="401"/>
      <c r="AO11" s="401"/>
      <c r="AP11" s="401"/>
      <c r="AQ11" s="414"/>
      <c r="AR11" s="427"/>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155"/>
      <c r="CB11" s="158" t="s">
        <v>273</v>
      </c>
      <c r="CC11" s="158" t="s">
        <v>274</v>
      </c>
      <c r="CD11" s="158" t="s">
        <v>275</v>
      </c>
      <c r="CE11" s="158" t="s">
        <v>276</v>
      </c>
      <c r="CF11" s="158" t="s">
        <v>277</v>
      </c>
      <c r="CG11" s="158" t="s">
        <v>278</v>
      </c>
      <c r="CH11" s="158" t="s">
        <v>279</v>
      </c>
      <c r="CI11" s="158" t="s">
        <v>280</v>
      </c>
      <c r="CJ11" s="158" t="s">
        <v>281</v>
      </c>
      <c r="CK11" s="158" t="s">
        <v>282</v>
      </c>
      <c r="CL11" s="158" t="s">
        <v>283</v>
      </c>
      <c r="CM11" s="158" t="s">
        <v>284</v>
      </c>
      <c r="CN11" s="158" t="s">
        <v>285</v>
      </c>
      <c r="CO11" s="158" t="s">
        <v>286</v>
      </c>
      <c r="CP11" s="158" t="s">
        <v>287</v>
      </c>
      <c r="CQ11" s="158" t="s">
        <v>288</v>
      </c>
      <c r="CT11" s="159" t="s">
        <v>25</v>
      </c>
      <c r="CU11" s="159" t="s">
        <v>289</v>
      </c>
    </row>
    <row r="12" spans="1:99" s="19" customFormat="1" ht="14.25" customHeight="1" x14ac:dyDescent="0.2">
      <c r="A12" s="394">
        <v>1</v>
      </c>
      <c r="B12" s="419" t="s">
        <v>290</v>
      </c>
      <c r="C12" s="147" t="s">
        <v>291</v>
      </c>
      <c r="D12" s="234"/>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409">
        <f>(CB12+CB13+CC12+CC13+CH12+CH13+CI12+CI13+CO12+CO13+CQ12+CQ13)/2</f>
        <v>0</v>
      </c>
      <c r="AJ12" s="402"/>
      <c r="AK12" s="402">
        <f>AJ14+AI12</f>
        <v>2.5</v>
      </c>
      <c r="AL12" s="400">
        <f>(CL12+CL13)/2</f>
        <v>0</v>
      </c>
      <c r="AM12" s="400">
        <f>(CK12+CK13)/2</f>
        <v>0</v>
      </c>
      <c r="AN12" s="400">
        <f>(CE12+CE13+CF12+CF13+CG12+CG13)/2</f>
        <v>0</v>
      </c>
      <c r="AO12" s="400">
        <f>(CH12+CH13+CQ12+CQ13)/2</f>
        <v>0</v>
      </c>
      <c r="AP12" s="400">
        <f>(CI12+CI13)/2</f>
        <v>0</v>
      </c>
      <c r="AQ12" s="400">
        <f>(CD12+CD13)/2</f>
        <v>0</v>
      </c>
      <c r="AR12" s="400">
        <f>ROUNDDOWN((CB12+CC12+CH12+CI12+CB13+CC13+CH13+CI13+CO12+CO13+CQ12+CQ13)/2,0)</f>
        <v>0</v>
      </c>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160"/>
      <c r="CB12" s="161">
        <f t="shared" ref="CB12:CQ13" si="2">COUNTIF($D12:$AH12,CB$11)</f>
        <v>0</v>
      </c>
      <c r="CC12" s="161">
        <f t="shared" si="2"/>
        <v>0</v>
      </c>
      <c r="CD12" s="162">
        <f t="shared" si="2"/>
        <v>0</v>
      </c>
      <c r="CE12" s="161">
        <f t="shared" si="2"/>
        <v>0</v>
      </c>
      <c r="CF12" s="161">
        <f t="shared" si="2"/>
        <v>0</v>
      </c>
      <c r="CG12" s="161">
        <f t="shared" si="2"/>
        <v>0</v>
      </c>
      <c r="CH12" s="161">
        <f t="shared" si="2"/>
        <v>0</v>
      </c>
      <c r="CI12" s="161">
        <f t="shared" si="2"/>
        <v>0</v>
      </c>
      <c r="CJ12" s="161">
        <f t="shared" si="2"/>
        <v>0</v>
      </c>
      <c r="CK12" s="161">
        <f t="shared" si="2"/>
        <v>0</v>
      </c>
      <c r="CL12" s="161">
        <f t="shared" si="2"/>
        <v>0</v>
      </c>
      <c r="CM12" s="161">
        <f t="shared" si="2"/>
        <v>0</v>
      </c>
      <c r="CN12" s="161">
        <f t="shared" si="2"/>
        <v>0</v>
      </c>
      <c r="CO12" s="161">
        <f t="shared" si="2"/>
        <v>0</v>
      </c>
      <c r="CP12" s="161">
        <f t="shared" si="2"/>
        <v>0</v>
      </c>
      <c r="CQ12" s="161">
        <f t="shared" si="2"/>
        <v>0</v>
      </c>
      <c r="CT12" s="163">
        <v>1</v>
      </c>
      <c r="CU12" s="163" t="s">
        <v>273</v>
      </c>
    </row>
    <row r="13" spans="1:99" s="19" customFormat="1" ht="14.25" customHeight="1" x14ac:dyDescent="0.2">
      <c r="A13" s="395"/>
      <c r="B13" s="420"/>
      <c r="C13" s="147" t="s">
        <v>292</v>
      </c>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409"/>
      <c r="AJ13" s="403"/>
      <c r="AK13" s="422"/>
      <c r="AL13" s="400"/>
      <c r="AM13" s="400"/>
      <c r="AN13" s="400"/>
      <c r="AO13" s="400"/>
      <c r="AP13" s="400"/>
      <c r="AQ13" s="400"/>
      <c r="AR13" s="400"/>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164"/>
      <c r="CB13" s="161">
        <f t="shared" si="2"/>
        <v>0</v>
      </c>
      <c r="CC13" s="161">
        <f t="shared" si="2"/>
        <v>0</v>
      </c>
      <c r="CD13" s="162">
        <f t="shared" si="2"/>
        <v>0</v>
      </c>
      <c r="CE13" s="161">
        <f t="shared" si="2"/>
        <v>0</v>
      </c>
      <c r="CF13" s="161">
        <f t="shared" si="2"/>
        <v>0</v>
      </c>
      <c r="CG13" s="161">
        <f t="shared" si="2"/>
        <v>0</v>
      </c>
      <c r="CH13" s="161">
        <f t="shared" si="2"/>
        <v>0</v>
      </c>
      <c r="CI13" s="161">
        <f t="shared" si="2"/>
        <v>0</v>
      </c>
      <c r="CJ13" s="161">
        <f t="shared" si="2"/>
        <v>0</v>
      </c>
      <c r="CK13" s="161">
        <f t="shared" si="2"/>
        <v>0</v>
      </c>
      <c r="CL13" s="161">
        <f t="shared" si="2"/>
        <v>0</v>
      </c>
      <c r="CM13" s="161">
        <f t="shared" si="2"/>
        <v>0</v>
      </c>
      <c r="CN13" s="161">
        <f t="shared" si="2"/>
        <v>0</v>
      </c>
      <c r="CO13" s="161">
        <f t="shared" si="2"/>
        <v>0</v>
      </c>
      <c r="CP13" s="161">
        <f t="shared" si="2"/>
        <v>0</v>
      </c>
      <c r="CQ13" s="161">
        <f t="shared" si="2"/>
        <v>0</v>
      </c>
      <c r="CT13" s="163">
        <v>2</v>
      </c>
      <c r="CU13" s="163" t="s">
        <v>274</v>
      </c>
    </row>
    <row r="14" spans="1:99" s="19" customFormat="1" ht="14.25" customHeight="1" x14ac:dyDescent="0.2">
      <c r="A14" s="396"/>
      <c r="B14" s="421"/>
      <c r="C14" s="147" t="s">
        <v>293</v>
      </c>
      <c r="D14" s="147"/>
      <c r="E14" s="147"/>
      <c r="F14" s="147"/>
      <c r="G14" s="147"/>
      <c r="H14" s="143">
        <v>2</v>
      </c>
      <c r="I14" s="143"/>
      <c r="J14" s="143"/>
      <c r="K14" s="143"/>
      <c r="L14" s="143"/>
      <c r="M14" s="143">
        <v>2</v>
      </c>
      <c r="N14" s="143"/>
      <c r="O14" s="143"/>
      <c r="P14" s="143"/>
      <c r="Q14" s="143"/>
      <c r="R14" s="143"/>
      <c r="S14" s="143"/>
      <c r="T14" s="143"/>
      <c r="U14" s="143">
        <v>2</v>
      </c>
      <c r="V14" s="143"/>
      <c r="W14" s="143"/>
      <c r="X14" s="143"/>
      <c r="Y14" s="143"/>
      <c r="Z14" s="143">
        <v>2</v>
      </c>
      <c r="AA14" s="143"/>
      <c r="AB14" s="143"/>
      <c r="AC14" s="143"/>
      <c r="AD14" s="143"/>
      <c r="AE14" s="143"/>
      <c r="AF14" s="143"/>
      <c r="AG14" s="143">
        <v>2</v>
      </c>
      <c r="AH14" s="147"/>
      <c r="AI14" s="233">
        <f>SUM(D14:AG14)/8</f>
        <v>1.25</v>
      </c>
      <c r="AJ14" s="137">
        <f>SUM(D14:AH14)/4</f>
        <v>2.5</v>
      </c>
      <c r="AK14" s="403"/>
      <c r="AL14" s="137"/>
      <c r="AM14" s="137"/>
      <c r="AN14" s="137"/>
      <c r="AO14" s="137"/>
      <c r="AP14" s="137"/>
      <c r="AQ14" s="137"/>
      <c r="AR14" s="137"/>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164"/>
      <c r="CB14" s="161"/>
      <c r="CC14" s="161"/>
      <c r="CD14" s="162"/>
      <c r="CE14" s="161"/>
      <c r="CF14" s="161"/>
      <c r="CG14" s="161"/>
      <c r="CH14" s="161"/>
      <c r="CI14" s="161"/>
      <c r="CJ14" s="161"/>
      <c r="CK14" s="161"/>
      <c r="CL14" s="161"/>
      <c r="CM14" s="161"/>
      <c r="CN14" s="161"/>
      <c r="CO14" s="161"/>
      <c r="CP14" s="161"/>
      <c r="CQ14" s="161"/>
      <c r="CT14" s="163"/>
      <c r="CU14" s="163"/>
    </row>
    <row r="15" spans="1:99" s="19" customFormat="1" ht="14.25" customHeight="1" x14ac:dyDescent="0.2">
      <c r="A15" s="394">
        <v>2</v>
      </c>
      <c r="B15" s="419" t="s">
        <v>294</v>
      </c>
      <c r="C15" s="147" t="s">
        <v>291</v>
      </c>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400">
        <f>(CB15+CB16+CC15+CC16+CH15+CH16+CI15+CI16+CO15+CO16+CQ15+CQ16)/2</f>
        <v>0</v>
      </c>
      <c r="AJ15" s="402"/>
      <c r="AK15" s="405">
        <f>AJ17+AI15</f>
        <v>0</v>
      </c>
      <c r="AL15" s="400">
        <f>(CL15+CL16)/2</f>
        <v>0</v>
      </c>
      <c r="AM15" s="400">
        <f>(CK15+CK16)/2</f>
        <v>0</v>
      </c>
      <c r="AN15" s="400">
        <f>(CE15+CE16+CF15+CF16+CG15+CG16)/2</f>
        <v>0</v>
      </c>
      <c r="AO15" s="400">
        <f>(CH15+CH16+CQ15+CQ16)/2</f>
        <v>0</v>
      </c>
      <c r="AP15" s="400">
        <f>(CI15+CI16)/2</f>
        <v>0</v>
      </c>
      <c r="AQ15" s="400">
        <f>(CD15+CD16)/2</f>
        <v>0</v>
      </c>
      <c r="AR15" s="400">
        <f>ROUNDDOWN((CB15+CC15+CH15+CI15+CB16+CC16+CH16+CI16+CO15+CO16+CQ15+CQ16)/2,0)</f>
        <v>0</v>
      </c>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B15" s="161">
        <f t="shared" ref="CB15:CQ16" si="3">COUNTIF($D15:$AH15,CB$11)</f>
        <v>0</v>
      </c>
      <c r="CC15" s="161">
        <f t="shared" si="3"/>
        <v>0</v>
      </c>
      <c r="CD15" s="161">
        <f t="shared" si="3"/>
        <v>0</v>
      </c>
      <c r="CE15" s="161">
        <f t="shared" si="3"/>
        <v>0</v>
      </c>
      <c r="CF15" s="161">
        <f t="shared" si="3"/>
        <v>0</v>
      </c>
      <c r="CG15" s="161">
        <f t="shared" si="3"/>
        <v>0</v>
      </c>
      <c r="CH15" s="161">
        <f t="shared" si="3"/>
        <v>0</v>
      </c>
      <c r="CI15" s="161">
        <f t="shared" si="3"/>
        <v>0</v>
      </c>
      <c r="CJ15" s="161">
        <f t="shared" si="3"/>
        <v>0</v>
      </c>
      <c r="CK15" s="161">
        <f t="shared" si="3"/>
        <v>0</v>
      </c>
      <c r="CL15" s="161">
        <f t="shared" si="3"/>
        <v>0</v>
      </c>
      <c r="CM15" s="161">
        <f t="shared" si="3"/>
        <v>0</v>
      </c>
      <c r="CN15" s="161">
        <f t="shared" si="3"/>
        <v>0</v>
      </c>
      <c r="CO15" s="161">
        <f t="shared" si="3"/>
        <v>0</v>
      </c>
      <c r="CP15" s="161">
        <f t="shared" si="3"/>
        <v>0</v>
      </c>
      <c r="CQ15" s="161">
        <f t="shared" si="3"/>
        <v>0</v>
      </c>
      <c r="CT15" s="163">
        <v>3</v>
      </c>
      <c r="CU15" s="163" t="s">
        <v>275</v>
      </c>
    </row>
    <row r="16" spans="1:99" s="19" customFormat="1" ht="14.25" customHeight="1" x14ac:dyDescent="0.2">
      <c r="A16" s="395"/>
      <c r="B16" s="420"/>
      <c r="C16" s="147" t="s">
        <v>292</v>
      </c>
      <c r="D16" s="147"/>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400"/>
      <c r="AJ16" s="403"/>
      <c r="AK16" s="406"/>
      <c r="AL16" s="400"/>
      <c r="AM16" s="400"/>
      <c r="AN16" s="400"/>
      <c r="AO16" s="400"/>
      <c r="AP16" s="400"/>
      <c r="AQ16" s="400"/>
      <c r="AR16" s="400"/>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B16" s="161">
        <f t="shared" si="3"/>
        <v>0</v>
      </c>
      <c r="CC16" s="161">
        <f t="shared" si="3"/>
        <v>0</v>
      </c>
      <c r="CD16" s="161">
        <f t="shared" si="3"/>
        <v>0</v>
      </c>
      <c r="CE16" s="161">
        <f t="shared" si="3"/>
        <v>0</v>
      </c>
      <c r="CF16" s="161">
        <f t="shared" si="3"/>
        <v>0</v>
      </c>
      <c r="CG16" s="161">
        <f t="shared" si="3"/>
        <v>0</v>
      </c>
      <c r="CH16" s="161">
        <f t="shared" si="3"/>
        <v>0</v>
      </c>
      <c r="CI16" s="161">
        <f t="shared" si="3"/>
        <v>0</v>
      </c>
      <c r="CJ16" s="161">
        <f t="shared" si="3"/>
        <v>0</v>
      </c>
      <c r="CK16" s="161">
        <f t="shared" si="3"/>
        <v>0</v>
      </c>
      <c r="CL16" s="161">
        <f t="shared" si="3"/>
        <v>0</v>
      </c>
      <c r="CM16" s="161">
        <f t="shared" si="3"/>
        <v>0</v>
      </c>
      <c r="CN16" s="161">
        <f t="shared" si="3"/>
        <v>0</v>
      </c>
      <c r="CO16" s="161">
        <f t="shared" si="3"/>
        <v>0</v>
      </c>
      <c r="CP16" s="161">
        <f t="shared" si="3"/>
        <v>0</v>
      </c>
      <c r="CQ16" s="161">
        <f t="shared" si="3"/>
        <v>0</v>
      </c>
      <c r="CT16" s="163">
        <v>4</v>
      </c>
      <c r="CU16" s="163" t="s">
        <v>276</v>
      </c>
    </row>
    <row r="17" spans="1:99" s="19" customFormat="1" ht="14.25" customHeight="1" x14ac:dyDescent="0.2">
      <c r="A17" s="396"/>
      <c r="B17" s="421"/>
      <c r="C17" s="147" t="s">
        <v>293</v>
      </c>
      <c r="D17" s="147"/>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37"/>
      <c r="AJ17" s="170">
        <f>SUM(D17:AH17)/4</f>
        <v>0</v>
      </c>
      <c r="AK17" s="407"/>
      <c r="AL17" s="137"/>
      <c r="AM17" s="137"/>
      <c r="AN17" s="137"/>
      <c r="AO17" s="137"/>
      <c r="AP17" s="137"/>
      <c r="AQ17" s="137"/>
      <c r="AR17" s="137"/>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B17" s="161"/>
      <c r="CC17" s="161"/>
      <c r="CD17" s="161"/>
      <c r="CE17" s="161"/>
      <c r="CF17" s="161"/>
      <c r="CG17" s="161"/>
      <c r="CH17" s="161"/>
      <c r="CI17" s="161"/>
      <c r="CJ17" s="161"/>
      <c r="CK17" s="161"/>
      <c r="CL17" s="161"/>
      <c r="CM17" s="161"/>
      <c r="CN17" s="161"/>
      <c r="CO17" s="161"/>
      <c r="CP17" s="161"/>
      <c r="CQ17" s="161"/>
      <c r="CT17" s="163"/>
      <c r="CU17" s="163"/>
    </row>
    <row r="18" spans="1:99" s="19" customFormat="1" ht="14.25" customHeight="1" x14ac:dyDescent="0.2">
      <c r="A18" s="394">
        <v>3</v>
      </c>
      <c r="B18" s="419" t="s">
        <v>294</v>
      </c>
      <c r="C18" s="147" t="s">
        <v>291</v>
      </c>
      <c r="D18" s="147"/>
      <c r="E18" s="147"/>
      <c r="F18" s="147"/>
      <c r="G18" s="147"/>
      <c r="H18" s="147"/>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400">
        <f>(CB18+CB19+CC18+CC19+CH18+CH19+CI18+CI19+CO18+CO19+CQ18+CQ19)/2</f>
        <v>0</v>
      </c>
      <c r="AJ18" s="402"/>
      <c r="AK18" s="408">
        <f>AJ20+AI18</f>
        <v>0</v>
      </c>
      <c r="AL18" s="400">
        <f>(CL18+CL19)/2</f>
        <v>0</v>
      </c>
      <c r="AM18" s="400">
        <f>(CK18+CK19)/2</f>
        <v>0</v>
      </c>
      <c r="AN18" s="400">
        <f>(CE18+CE19+CF18+CF19+CG18+CG19)/2</f>
        <v>0</v>
      </c>
      <c r="AO18" s="400">
        <f>(CH18+CH19+CQ18+CQ19)/2</f>
        <v>0</v>
      </c>
      <c r="AP18" s="400">
        <f>(CI18+CI19)/2</f>
        <v>0</v>
      </c>
      <c r="AQ18" s="400">
        <f>(CD18+CD19)/2</f>
        <v>0</v>
      </c>
      <c r="AR18" s="400">
        <f>ROUNDDOWN((CB18+CC18+CH18+CI18+CB19+CC19+CH19+CI19+CO18+CO19+CQ18+CQ19)/2,0)</f>
        <v>0</v>
      </c>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B18" s="161">
        <f t="shared" ref="CB18:CQ19" si="4">COUNTIF($D18:$AH18,CB$11)</f>
        <v>0</v>
      </c>
      <c r="CC18" s="161">
        <f t="shared" si="4"/>
        <v>0</v>
      </c>
      <c r="CD18" s="161">
        <f t="shared" si="4"/>
        <v>0</v>
      </c>
      <c r="CE18" s="161">
        <f t="shared" si="4"/>
        <v>0</v>
      </c>
      <c r="CF18" s="161">
        <f t="shared" si="4"/>
        <v>0</v>
      </c>
      <c r="CG18" s="161">
        <f t="shared" si="4"/>
        <v>0</v>
      </c>
      <c r="CH18" s="161">
        <f t="shared" si="4"/>
        <v>0</v>
      </c>
      <c r="CI18" s="161">
        <f t="shared" si="4"/>
        <v>0</v>
      </c>
      <c r="CJ18" s="161">
        <f t="shared" si="4"/>
        <v>0</v>
      </c>
      <c r="CK18" s="161">
        <f t="shared" si="4"/>
        <v>0</v>
      </c>
      <c r="CL18" s="161">
        <f t="shared" si="4"/>
        <v>0</v>
      </c>
      <c r="CM18" s="161">
        <f t="shared" si="4"/>
        <v>0</v>
      </c>
      <c r="CN18" s="161">
        <f t="shared" si="4"/>
        <v>0</v>
      </c>
      <c r="CO18" s="161">
        <f t="shared" si="4"/>
        <v>0</v>
      </c>
      <c r="CP18" s="161">
        <f t="shared" si="4"/>
        <v>0</v>
      </c>
      <c r="CQ18" s="161">
        <f t="shared" si="4"/>
        <v>0</v>
      </c>
      <c r="CT18" s="163">
        <v>5</v>
      </c>
      <c r="CU18" s="163" t="s">
        <v>277</v>
      </c>
    </row>
    <row r="19" spans="1:99" s="19" customFormat="1" ht="14.25" customHeight="1" x14ac:dyDescent="0.2">
      <c r="A19" s="395"/>
      <c r="B19" s="420"/>
      <c r="C19" s="147" t="s">
        <v>292</v>
      </c>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400"/>
      <c r="AJ19" s="403"/>
      <c r="AK19" s="408"/>
      <c r="AL19" s="400"/>
      <c r="AM19" s="400"/>
      <c r="AN19" s="400"/>
      <c r="AO19" s="400"/>
      <c r="AP19" s="400"/>
      <c r="AQ19" s="400"/>
      <c r="AR19" s="400"/>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B19" s="161">
        <f t="shared" si="4"/>
        <v>0</v>
      </c>
      <c r="CC19" s="161">
        <f t="shared" si="4"/>
        <v>0</v>
      </c>
      <c r="CD19" s="161">
        <f t="shared" si="4"/>
        <v>0</v>
      </c>
      <c r="CE19" s="161">
        <f t="shared" si="4"/>
        <v>0</v>
      </c>
      <c r="CF19" s="161">
        <f t="shared" si="4"/>
        <v>0</v>
      </c>
      <c r="CG19" s="161">
        <f t="shared" si="4"/>
        <v>0</v>
      </c>
      <c r="CH19" s="161">
        <f t="shared" si="4"/>
        <v>0</v>
      </c>
      <c r="CI19" s="161">
        <f t="shared" si="4"/>
        <v>0</v>
      </c>
      <c r="CJ19" s="161">
        <f t="shared" si="4"/>
        <v>0</v>
      </c>
      <c r="CK19" s="161">
        <f t="shared" si="4"/>
        <v>0</v>
      </c>
      <c r="CL19" s="161">
        <f t="shared" si="4"/>
        <v>0</v>
      </c>
      <c r="CM19" s="161">
        <f t="shared" si="4"/>
        <v>0</v>
      </c>
      <c r="CN19" s="161">
        <f t="shared" si="4"/>
        <v>0</v>
      </c>
      <c r="CO19" s="161">
        <f t="shared" si="4"/>
        <v>0</v>
      </c>
      <c r="CP19" s="161">
        <f t="shared" si="4"/>
        <v>0</v>
      </c>
      <c r="CQ19" s="161">
        <f t="shared" si="4"/>
        <v>0</v>
      </c>
      <c r="CT19" s="163">
        <v>6</v>
      </c>
      <c r="CU19" s="163" t="s">
        <v>278</v>
      </c>
    </row>
    <row r="20" spans="1:99" s="19" customFormat="1" ht="14.25" customHeight="1" x14ac:dyDescent="0.2">
      <c r="A20" s="396"/>
      <c r="B20" s="421"/>
      <c r="C20" s="147" t="s">
        <v>293</v>
      </c>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37"/>
      <c r="AJ20" s="170">
        <f>SUM(D20:AH20)/4</f>
        <v>0</v>
      </c>
      <c r="AK20" s="408"/>
      <c r="AL20" s="137"/>
      <c r="AM20" s="137"/>
      <c r="AN20" s="137"/>
      <c r="AO20" s="137"/>
      <c r="AP20" s="137"/>
      <c r="AQ20" s="137"/>
      <c r="AR20" s="137"/>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B20" s="161"/>
      <c r="CC20" s="161"/>
      <c r="CD20" s="161"/>
      <c r="CE20" s="161"/>
      <c r="CF20" s="161"/>
      <c r="CG20" s="161"/>
      <c r="CH20" s="161"/>
      <c r="CI20" s="161"/>
      <c r="CJ20" s="161"/>
      <c r="CK20" s="161"/>
      <c r="CL20" s="161"/>
      <c r="CM20" s="161"/>
      <c r="CN20" s="161"/>
      <c r="CO20" s="161"/>
      <c r="CP20" s="161"/>
      <c r="CQ20" s="161"/>
      <c r="CT20" s="163"/>
      <c r="CU20" s="163"/>
    </row>
    <row r="21" spans="1:99" s="19" customFormat="1" ht="14.25" hidden="1" customHeight="1" x14ac:dyDescent="0.2">
      <c r="A21" s="394">
        <v>4</v>
      </c>
      <c r="B21" s="394"/>
      <c r="C21" s="147" t="s">
        <v>291</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400">
        <f>(CB21+CB22+CC21+CC22+CH21+CH22+CI21+CI22+CO21+CO22+CQ21+CQ22)/2</f>
        <v>0</v>
      </c>
      <c r="AJ21" s="137"/>
      <c r="AK21" s="405">
        <f>AJ23+AI21</f>
        <v>0</v>
      </c>
      <c r="AL21" s="402">
        <f>(CL21+CL22)/2</f>
        <v>0</v>
      </c>
      <c r="AM21" s="402">
        <f>(CK21+CK22)/2</f>
        <v>0</v>
      </c>
      <c r="AN21" s="402">
        <f>(CE21+CE22+CF21+CF22+CG21+CG22)/2</f>
        <v>0</v>
      </c>
      <c r="AO21" s="402">
        <f>(CH21+CH22+CQ21+CQ22)/2</f>
        <v>0</v>
      </c>
      <c r="AP21" s="402">
        <f>(CI21+CI22)/2</f>
        <v>0</v>
      </c>
      <c r="AQ21" s="402">
        <f>(CD21+CD22)/2</f>
        <v>0</v>
      </c>
      <c r="AR21" s="402">
        <f>ROUNDDOWN((CB21+CC21+CH21+CI21+CB22+CC22+CH22+CI22+CO21+CO22+CQ21+CQ22)/2,0)</f>
        <v>0</v>
      </c>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B21" s="161">
        <f t="shared" ref="CB21:CQ22" si="5">COUNTIF($D21:$AH21,CB$11)</f>
        <v>0</v>
      </c>
      <c r="CC21" s="161">
        <f t="shared" si="5"/>
        <v>0</v>
      </c>
      <c r="CD21" s="161">
        <f t="shared" si="5"/>
        <v>0</v>
      </c>
      <c r="CE21" s="161">
        <f t="shared" si="5"/>
        <v>0</v>
      </c>
      <c r="CF21" s="161">
        <f t="shared" si="5"/>
        <v>0</v>
      </c>
      <c r="CG21" s="161">
        <f t="shared" si="5"/>
        <v>0</v>
      </c>
      <c r="CH21" s="161">
        <f t="shared" si="5"/>
        <v>0</v>
      </c>
      <c r="CI21" s="161">
        <f t="shared" si="5"/>
        <v>0</v>
      </c>
      <c r="CJ21" s="161">
        <f t="shared" si="5"/>
        <v>0</v>
      </c>
      <c r="CK21" s="161">
        <f t="shared" si="5"/>
        <v>0</v>
      </c>
      <c r="CL21" s="161">
        <f t="shared" si="5"/>
        <v>0</v>
      </c>
      <c r="CM21" s="161">
        <f t="shared" si="5"/>
        <v>0</v>
      </c>
      <c r="CN21" s="161">
        <f t="shared" si="5"/>
        <v>0</v>
      </c>
      <c r="CO21" s="161">
        <f t="shared" si="5"/>
        <v>0</v>
      </c>
      <c r="CP21" s="161">
        <f t="shared" si="5"/>
        <v>0</v>
      </c>
      <c r="CQ21" s="161">
        <f t="shared" si="5"/>
        <v>0</v>
      </c>
      <c r="CT21" s="163">
        <v>7</v>
      </c>
      <c r="CU21" s="163" t="s">
        <v>279</v>
      </c>
    </row>
    <row r="22" spans="1:99" s="19" customFormat="1" ht="14.25" hidden="1" customHeight="1" x14ac:dyDescent="0.2">
      <c r="A22" s="395"/>
      <c r="B22" s="395"/>
      <c r="C22" s="147" t="s">
        <v>292</v>
      </c>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400"/>
      <c r="AJ22" s="137"/>
      <c r="AK22" s="406"/>
      <c r="AL22" s="403"/>
      <c r="AM22" s="403"/>
      <c r="AN22" s="403"/>
      <c r="AO22" s="403"/>
      <c r="AP22" s="403"/>
      <c r="AQ22" s="403"/>
      <c r="AR22" s="403"/>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B22" s="161">
        <f t="shared" si="5"/>
        <v>0</v>
      </c>
      <c r="CC22" s="161">
        <f t="shared" si="5"/>
        <v>0</v>
      </c>
      <c r="CD22" s="161">
        <f t="shared" si="5"/>
        <v>0</v>
      </c>
      <c r="CE22" s="161">
        <f t="shared" si="5"/>
        <v>0</v>
      </c>
      <c r="CF22" s="161">
        <f t="shared" si="5"/>
        <v>0</v>
      </c>
      <c r="CG22" s="161">
        <f t="shared" si="5"/>
        <v>0</v>
      </c>
      <c r="CH22" s="161">
        <f t="shared" si="5"/>
        <v>0</v>
      </c>
      <c r="CI22" s="161">
        <f t="shared" si="5"/>
        <v>0</v>
      </c>
      <c r="CJ22" s="161">
        <f t="shared" si="5"/>
        <v>0</v>
      </c>
      <c r="CK22" s="161">
        <f t="shared" si="5"/>
        <v>0</v>
      </c>
      <c r="CL22" s="161">
        <f t="shared" si="5"/>
        <v>0</v>
      </c>
      <c r="CM22" s="161">
        <f t="shared" si="5"/>
        <v>0</v>
      </c>
      <c r="CN22" s="161">
        <f t="shared" si="5"/>
        <v>0</v>
      </c>
      <c r="CO22" s="161">
        <f t="shared" si="5"/>
        <v>0</v>
      </c>
      <c r="CP22" s="161">
        <f t="shared" si="5"/>
        <v>0</v>
      </c>
      <c r="CQ22" s="161">
        <f t="shared" si="5"/>
        <v>0</v>
      </c>
      <c r="CT22" s="163">
        <v>8</v>
      </c>
      <c r="CU22" s="163" t="s">
        <v>280</v>
      </c>
    </row>
    <row r="23" spans="1:99" s="19" customFormat="1" ht="14.25" hidden="1" customHeight="1" x14ac:dyDescent="0.2">
      <c r="A23" s="396"/>
      <c r="B23" s="396"/>
      <c r="C23" s="147" t="s">
        <v>293</v>
      </c>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137"/>
      <c r="AJ23" s="170">
        <f>SUM(D23:AH23)/4</f>
        <v>0</v>
      </c>
      <c r="AK23" s="407"/>
      <c r="AL23" s="169"/>
      <c r="AM23" s="169"/>
      <c r="AN23" s="169"/>
      <c r="AO23" s="169"/>
      <c r="AP23" s="169"/>
      <c r="AQ23" s="169"/>
      <c r="AR23" s="169"/>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B23" s="161"/>
      <c r="CC23" s="161"/>
      <c r="CD23" s="161"/>
      <c r="CE23" s="161"/>
      <c r="CF23" s="161"/>
      <c r="CG23" s="161"/>
      <c r="CH23" s="161"/>
      <c r="CI23" s="161"/>
      <c r="CJ23" s="161"/>
      <c r="CK23" s="161"/>
      <c r="CL23" s="161"/>
      <c r="CM23" s="161"/>
      <c r="CN23" s="161"/>
      <c r="CO23" s="161"/>
      <c r="CP23" s="161"/>
      <c r="CQ23" s="161"/>
      <c r="CT23" s="163"/>
      <c r="CU23" s="163"/>
    </row>
    <row r="24" spans="1:99" s="19" customFormat="1" ht="14.25" hidden="1" customHeight="1" x14ac:dyDescent="0.2">
      <c r="A24" s="394">
        <v>5</v>
      </c>
      <c r="B24" s="394"/>
      <c r="C24" s="147" t="s">
        <v>291</v>
      </c>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400">
        <f>(CB24+CB25+CC24+CC25+CH24+CH25+CI24+CI25+CO24+CO25+CQ24+CQ25)/2</f>
        <v>0</v>
      </c>
      <c r="AJ24" s="137"/>
      <c r="AK24" s="405">
        <f>AJ26+AI24</f>
        <v>0</v>
      </c>
      <c r="AL24" s="402">
        <f>(CL24+CL25)/2</f>
        <v>0</v>
      </c>
      <c r="AM24" s="402">
        <f>(CK24+CK25)/2</f>
        <v>0</v>
      </c>
      <c r="AN24" s="402">
        <f>(CE24+CE25+CF24+CF25+CG24+CG25)/2</f>
        <v>0</v>
      </c>
      <c r="AO24" s="402">
        <f>(CH24+CH25+CQ24+CQ25)/2</f>
        <v>0</v>
      </c>
      <c r="AP24" s="402">
        <f>(CI24+CI25)/2</f>
        <v>0</v>
      </c>
      <c r="AQ24" s="402">
        <f>(CD24+CD25)/2</f>
        <v>0</v>
      </c>
      <c r="AR24" s="402">
        <f>ROUNDDOWN((CB24+CC24+CH24+CI24+CB25+CC25+CH25+CI25+CO24+CO25+CQ24+CQ25)/2,0)</f>
        <v>0</v>
      </c>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B24" s="161">
        <f t="shared" ref="CB24:CQ25" si="6">COUNTIF($D24:$AH24,CB$11)</f>
        <v>0</v>
      </c>
      <c r="CC24" s="161">
        <f t="shared" si="6"/>
        <v>0</v>
      </c>
      <c r="CD24" s="161">
        <f t="shared" si="6"/>
        <v>0</v>
      </c>
      <c r="CE24" s="161">
        <f t="shared" si="6"/>
        <v>0</v>
      </c>
      <c r="CF24" s="161">
        <f t="shared" si="6"/>
        <v>0</v>
      </c>
      <c r="CG24" s="161">
        <f t="shared" si="6"/>
        <v>0</v>
      </c>
      <c r="CH24" s="161">
        <f t="shared" si="6"/>
        <v>0</v>
      </c>
      <c r="CI24" s="161">
        <f t="shared" si="6"/>
        <v>0</v>
      </c>
      <c r="CJ24" s="161">
        <f t="shared" si="6"/>
        <v>0</v>
      </c>
      <c r="CK24" s="161">
        <f t="shared" si="6"/>
        <v>0</v>
      </c>
      <c r="CL24" s="161">
        <f t="shared" si="6"/>
        <v>0</v>
      </c>
      <c r="CM24" s="161">
        <f t="shared" si="6"/>
        <v>0</v>
      </c>
      <c r="CN24" s="161">
        <f t="shared" si="6"/>
        <v>0</v>
      </c>
      <c r="CO24" s="161">
        <f t="shared" si="6"/>
        <v>0</v>
      </c>
      <c r="CP24" s="161">
        <f t="shared" si="6"/>
        <v>0</v>
      </c>
      <c r="CQ24" s="161">
        <f t="shared" si="6"/>
        <v>0</v>
      </c>
      <c r="CT24" s="163">
        <v>9</v>
      </c>
      <c r="CU24" s="163" t="s">
        <v>281</v>
      </c>
    </row>
    <row r="25" spans="1:99" s="19" customFormat="1" ht="14.25" hidden="1" customHeight="1" x14ac:dyDescent="0.2">
      <c r="A25" s="395"/>
      <c r="B25" s="395"/>
      <c r="C25" s="147" t="s">
        <v>292</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400"/>
      <c r="AJ25" s="137"/>
      <c r="AK25" s="406"/>
      <c r="AL25" s="403"/>
      <c r="AM25" s="403"/>
      <c r="AN25" s="403"/>
      <c r="AO25" s="403"/>
      <c r="AP25" s="403"/>
      <c r="AQ25" s="403"/>
      <c r="AR25" s="403"/>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B25" s="161">
        <f t="shared" si="6"/>
        <v>0</v>
      </c>
      <c r="CC25" s="161">
        <f t="shared" si="6"/>
        <v>0</v>
      </c>
      <c r="CD25" s="161">
        <f t="shared" si="6"/>
        <v>0</v>
      </c>
      <c r="CE25" s="161">
        <f t="shared" si="6"/>
        <v>0</v>
      </c>
      <c r="CF25" s="161">
        <f t="shared" si="6"/>
        <v>0</v>
      </c>
      <c r="CG25" s="161">
        <f t="shared" si="6"/>
        <v>0</v>
      </c>
      <c r="CH25" s="161">
        <f t="shared" si="6"/>
        <v>0</v>
      </c>
      <c r="CI25" s="161">
        <f t="shared" si="6"/>
        <v>0</v>
      </c>
      <c r="CJ25" s="161">
        <f t="shared" si="6"/>
        <v>0</v>
      </c>
      <c r="CK25" s="161">
        <f t="shared" si="6"/>
        <v>0</v>
      </c>
      <c r="CL25" s="161">
        <f t="shared" si="6"/>
        <v>0</v>
      </c>
      <c r="CM25" s="161">
        <f t="shared" si="6"/>
        <v>0</v>
      </c>
      <c r="CN25" s="161">
        <f t="shared" si="6"/>
        <v>0</v>
      </c>
      <c r="CO25" s="161">
        <f t="shared" si="6"/>
        <v>0</v>
      </c>
      <c r="CP25" s="161">
        <f t="shared" si="6"/>
        <v>0</v>
      </c>
      <c r="CQ25" s="161">
        <f t="shared" si="6"/>
        <v>0</v>
      </c>
      <c r="CT25" s="163">
        <v>10</v>
      </c>
      <c r="CU25" s="163" t="s">
        <v>282</v>
      </c>
    </row>
    <row r="26" spans="1:99" s="19" customFormat="1" ht="14.25" hidden="1" customHeight="1" x14ac:dyDescent="0.2">
      <c r="A26" s="396"/>
      <c r="B26" s="396"/>
      <c r="C26" s="147" t="s">
        <v>293</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137"/>
      <c r="AJ26" s="170">
        <f>SUM(D26:AH26)/4</f>
        <v>0</v>
      </c>
      <c r="AK26" s="407"/>
      <c r="AL26" s="169"/>
      <c r="AM26" s="169"/>
      <c r="AN26" s="169"/>
      <c r="AO26" s="169"/>
      <c r="AP26" s="169"/>
      <c r="AQ26" s="169"/>
      <c r="AR26" s="169"/>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B26" s="161"/>
      <c r="CC26" s="161"/>
      <c r="CD26" s="161"/>
      <c r="CE26" s="161"/>
      <c r="CF26" s="161"/>
      <c r="CG26" s="161"/>
      <c r="CH26" s="161"/>
      <c r="CI26" s="161"/>
      <c r="CJ26" s="161"/>
      <c r="CK26" s="161"/>
      <c r="CL26" s="161"/>
      <c r="CM26" s="161"/>
      <c r="CN26" s="161"/>
      <c r="CO26" s="161"/>
      <c r="CP26" s="161"/>
      <c r="CQ26" s="161"/>
      <c r="CT26" s="163"/>
      <c r="CU26" s="163"/>
    </row>
    <row r="27" spans="1:99" s="19" customFormat="1" ht="14.25" hidden="1" customHeight="1" x14ac:dyDescent="0.2">
      <c r="A27" s="394">
        <v>6</v>
      </c>
      <c r="B27" s="394"/>
      <c r="C27" s="147" t="s">
        <v>291</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400">
        <f>(CB27+CB28+CC27+CC28+CH27+CH28+CI27+CI28+CO27+CO28+CQ27+CQ28)/2</f>
        <v>0</v>
      </c>
      <c r="AJ27" s="137"/>
      <c r="AK27" s="405">
        <f>AJ29+AI27</f>
        <v>0</v>
      </c>
      <c r="AL27" s="402">
        <f>(CL27+CL28)/2</f>
        <v>0</v>
      </c>
      <c r="AM27" s="402">
        <f>(CK27+CK28)/2</f>
        <v>0</v>
      </c>
      <c r="AN27" s="402">
        <f>(CE27+CE28+CF27+CF28+CG27+CG28)/2</f>
        <v>0</v>
      </c>
      <c r="AO27" s="402">
        <f>(CH27+CH28+CQ27+CQ28)/2</f>
        <v>0</v>
      </c>
      <c r="AP27" s="402">
        <f>(CI27+CI28)/2</f>
        <v>0</v>
      </c>
      <c r="AQ27" s="402">
        <f>(CD27+CD28)/2</f>
        <v>0</v>
      </c>
      <c r="AR27" s="402">
        <f>ROUNDDOWN((CB27+CC27+CH27+CI27+CB28+CC28+CH28+CI28+CO27+CO28+CQ27+CQ28)/2,0)</f>
        <v>0</v>
      </c>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B27" s="161">
        <f t="shared" ref="CB27:CQ28" si="7">COUNTIF($D27:$AH27,CB$11)</f>
        <v>0</v>
      </c>
      <c r="CC27" s="161">
        <f t="shared" si="7"/>
        <v>0</v>
      </c>
      <c r="CD27" s="161">
        <f t="shared" si="7"/>
        <v>0</v>
      </c>
      <c r="CE27" s="161">
        <f t="shared" si="7"/>
        <v>0</v>
      </c>
      <c r="CF27" s="161">
        <f t="shared" si="7"/>
        <v>0</v>
      </c>
      <c r="CG27" s="161">
        <f t="shared" si="7"/>
        <v>0</v>
      </c>
      <c r="CH27" s="161">
        <f t="shared" si="7"/>
        <v>0</v>
      </c>
      <c r="CI27" s="161">
        <f t="shared" si="7"/>
        <v>0</v>
      </c>
      <c r="CJ27" s="161">
        <f t="shared" si="7"/>
        <v>0</v>
      </c>
      <c r="CK27" s="161">
        <f t="shared" si="7"/>
        <v>0</v>
      </c>
      <c r="CL27" s="161">
        <f t="shared" si="7"/>
        <v>0</v>
      </c>
      <c r="CM27" s="161">
        <f t="shared" si="7"/>
        <v>0</v>
      </c>
      <c r="CN27" s="161">
        <f t="shared" si="7"/>
        <v>0</v>
      </c>
      <c r="CO27" s="161">
        <f t="shared" si="7"/>
        <v>0</v>
      </c>
      <c r="CP27" s="161">
        <f t="shared" si="7"/>
        <v>0</v>
      </c>
      <c r="CQ27" s="161">
        <f t="shared" si="7"/>
        <v>0</v>
      </c>
      <c r="CT27" s="163">
        <v>11</v>
      </c>
      <c r="CU27" s="163" t="s">
        <v>283</v>
      </c>
    </row>
    <row r="28" spans="1:99" s="19" customFormat="1" ht="14.25" hidden="1" customHeight="1" x14ac:dyDescent="0.2">
      <c r="A28" s="395"/>
      <c r="B28" s="395"/>
      <c r="C28" s="147" t="s">
        <v>292</v>
      </c>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400"/>
      <c r="AJ28" s="137"/>
      <c r="AK28" s="406"/>
      <c r="AL28" s="403"/>
      <c r="AM28" s="403"/>
      <c r="AN28" s="403"/>
      <c r="AO28" s="403"/>
      <c r="AP28" s="403"/>
      <c r="AQ28" s="403"/>
      <c r="AR28" s="403"/>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B28" s="161">
        <f t="shared" si="7"/>
        <v>0</v>
      </c>
      <c r="CC28" s="161">
        <f t="shared" si="7"/>
        <v>0</v>
      </c>
      <c r="CD28" s="161">
        <f t="shared" si="7"/>
        <v>0</v>
      </c>
      <c r="CE28" s="161">
        <f t="shared" si="7"/>
        <v>0</v>
      </c>
      <c r="CF28" s="161">
        <f t="shared" si="7"/>
        <v>0</v>
      </c>
      <c r="CG28" s="161">
        <f t="shared" si="7"/>
        <v>0</v>
      </c>
      <c r="CH28" s="161">
        <f t="shared" si="7"/>
        <v>0</v>
      </c>
      <c r="CI28" s="161">
        <f t="shared" si="7"/>
        <v>0</v>
      </c>
      <c r="CJ28" s="161">
        <f t="shared" si="7"/>
        <v>0</v>
      </c>
      <c r="CK28" s="161">
        <f t="shared" si="7"/>
        <v>0</v>
      </c>
      <c r="CL28" s="161">
        <f t="shared" si="7"/>
        <v>0</v>
      </c>
      <c r="CM28" s="161">
        <f t="shared" si="7"/>
        <v>0</v>
      </c>
      <c r="CN28" s="161">
        <f t="shared" si="7"/>
        <v>0</v>
      </c>
      <c r="CO28" s="161">
        <f t="shared" si="7"/>
        <v>0</v>
      </c>
      <c r="CP28" s="161">
        <f t="shared" si="7"/>
        <v>0</v>
      </c>
      <c r="CQ28" s="161">
        <f t="shared" si="7"/>
        <v>0</v>
      </c>
      <c r="CT28" s="163">
        <v>12</v>
      </c>
      <c r="CU28" s="163" t="s">
        <v>284</v>
      </c>
    </row>
    <row r="29" spans="1:99" s="19" customFormat="1" ht="14.25" hidden="1" customHeight="1" x14ac:dyDescent="0.2">
      <c r="A29" s="396"/>
      <c r="B29" s="396"/>
      <c r="C29" s="147" t="s">
        <v>293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137"/>
      <c r="AJ29" s="170">
        <f>SUM(D29:AH29)/4</f>
        <v>0</v>
      </c>
      <c r="AK29" s="407"/>
      <c r="AL29" s="169"/>
      <c r="AM29" s="169"/>
      <c r="AN29" s="169"/>
      <c r="AO29" s="169"/>
      <c r="AP29" s="169"/>
      <c r="AQ29" s="169"/>
      <c r="AR29" s="169"/>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B29" s="161"/>
      <c r="CC29" s="161"/>
      <c r="CD29" s="161"/>
      <c r="CE29" s="161"/>
      <c r="CF29" s="161"/>
      <c r="CG29" s="161"/>
      <c r="CH29" s="161"/>
      <c r="CI29" s="161"/>
      <c r="CJ29" s="161"/>
      <c r="CK29" s="161"/>
      <c r="CL29" s="161"/>
      <c r="CM29" s="161"/>
      <c r="CN29" s="161"/>
      <c r="CO29" s="161"/>
      <c r="CP29" s="161"/>
      <c r="CQ29" s="161"/>
      <c r="CT29" s="163"/>
      <c r="CU29" s="163"/>
    </row>
    <row r="30" spans="1:99" s="19" customFormat="1" ht="14.25" hidden="1" customHeight="1" x14ac:dyDescent="0.2">
      <c r="A30" s="394">
        <v>7</v>
      </c>
      <c r="B30" s="394"/>
      <c r="C30" s="147" t="s">
        <v>291</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400">
        <f>(CB30+CB31+CC30+CC31+CH30+CH31+CI30+CI31+CO30+CO31+CQ30+CQ31)/2</f>
        <v>0</v>
      </c>
      <c r="AJ30" s="137"/>
      <c r="AK30" s="405">
        <f>AJ32+AI30</f>
        <v>0</v>
      </c>
      <c r="AL30" s="402">
        <f>(CL30+CL31)/2</f>
        <v>0</v>
      </c>
      <c r="AM30" s="402">
        <f>(CK30+CK31)/2</f>
        <v>0</v>
      </c>
      <c r="AN30" s="402">
        <f>(CE30+CE31+CF30+CF31+CG30+CG31)/2</f>
        <v>0</v>
      </c>
      <c r="AO30" s="402">
        <f>(CH30+CH31+CQ30+CQ31)/2</f>
        <v>0</v>
      </c>
      <c r="AP30" s="402">
        <f>(CI30+CI31)/2</f>
        <v>0</v>
      </c>
      <c r="AQ30" s="402">
        <f>(CD30+CD31)/2</f>
        <v>0</v>
      </c>
      <c r="AR30" s="402">
        <f>ROUNDDOWN((CB30+CC30+CH30+CI30+CB31+CC31+CH31+CI31+CO30+CO31+CQ30+CQ31)/2,0)</f>
        <v>0</v>
      </c>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B30" s="161">
        <f t="shared" ref="CB30:CQ31" si="8">COUNTIF($D30:$AH30,CB$11)</f>
        <v>0</v>
      </c>
      <c r="CC30" s="161">
        <f t="shared" si="8"/>
        <v>0</v>
      </c>
      <c r="CD30" s="161">
        <f t="shared" si="8"/>
        <v>0</v>
      </c>
      <c r="CE30" s="161">
        <f t="shared" si="8"/>
        <v>0</v>
      </c>
      <c r="CF30" s="161">
        <f t="shared" si="8"/>
        <v>0</v>
      </c>
      <c r="CG30" s="161">
        <f t="shared" si="8"/>
        <v>0</v>
      </c>
      <c r="CH30" s="161">
        <f t="shared" si="8"/>
        <v>0</v>
      </c>
      <c r="CI30" s="161">
        <f t="shared" si="8"/>
        <v>0</v>
      </c>
      <c r="CJ30" s="161">
        <f t="shared" si="8"/>
        <v>0</v>
      </c>
      <c r="CK30" s="161">
        <f t="shared" si="8"/>
        <v>0</v>
      </c>
      <c r="CL30" s="161">
        <f t="shared" si="8"/>
        <v>0</v>
      </c>
      <c r="CM30" s="161">
        <f t="shared" si="8"/>
        <v>0</v>
      </c>
      <c r="CN30" s="161">
        <f t="shared" si="8"/>
        <v>0</v>
      </c>
      <c r="CO30" s="161">
        <f t="shared" si="8"/>
        <v>0</v>
      </c>
      <c r="CP30" s="161">
        <f t="shared" si="8"/>
        <v>0</v>
      </c>
      <c r="CQ30" s="161">
        <f t="shared" si="8"/>
        <v>0</v>
      </c>
      <c r="CT30" s="163">
        <v>13</v>
      </c>
      <c r="CU30" s="163" t="s">
        <v>285</v>
      </c>
    </row>
    <row r="31" spans="1:99" s="19" customFormat="1" ht="14.25" hidden="1" customHeight="1" x14ac:dyDescent="0.2">
      <c r="A31" s="395"/>
      <c r="B31" s="395"/>
      <c r="C31" s="147" t="s">
        <v>292</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400"/>
      <c r="AJ31" s="137"/>
      <c r="AK31" s="406"/>
      <c r="AL31" s="403"/>
      <c r="AM31" s="403"/>
      <c r="AN31" s="403"/>
      <c r="AO31" s="403"/>
      <c r="AP31" s="403"/>
      <c r="AQ31" s="403"/>
      <c r="AR31" s="403"/>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B31" s="161">
        <f t="shared" si="8"/>
        <v>0</v>
      </c>
      <c r="CC31" s="161">
        <f t="shared" si="8"/>
        <v>0</v>
      </c>
      <c r="CD31" s="161">
        <f t="shared" si="8"/>
        <v>0</v>
      </c>
      <c r="CE31" s="161">
        <f t="shared" si="8"/>
        <v>0</v>
      </c>
      <c r="CF31" s="161">
        <f t="shared" si="8"/>
        <v>0</v>
      </c>
      <c r="CG31" s="161">
        <f t="shared" si="8"/>
        <v>0</v>
      </c>
      <c r="CH31" s="161">
        <f t="shared" si="8"/>
        <v>0</v>
      </c>
      <c r="CI31" s="161">
        <f t="shared" si="8"/>
        <v>0</v>
      </c>
      <c r="CJ31" s="161">
        <f t="shared" si="8"/>
        <v>0</v>
      </c>
      <c r="CK31" s="161">
        <f t="shared" si="8"/>
        <v>0</v>
      </c>
      <c r="CL31" s="161">
        <f t="shared" si="8"/>
        <v>0</v>
      </c>
      <c r="CM31" s="161">
        <f t="shared" si="8"/>
        <v>0</v>
      </c>
      <c r="CN31" s="161">
        <f t="shared" si="8"/>
        <v>0</v>
      </c>
      <c r="CO31" s="161">
        <f t="shared" si="8"/>
        <v>0</v>
      </c>
      <c r="CP31" s="161">
        <f t="shared" si="8"/>
        <v>0</v>
      </c>
      <c r="CQ31" s="161">
        <f t="shared" si="8"/>
        <v>0</v>
      </c>
      <c r="CT31" s="163">
        <v>14</v>
      </c>
      <c r="CU31" s="163" t="s">
        <v>293</v>
      </c>
    </row>
    <row r="32" spans="1:99" s="19" customFormat="1" ht="14.25" hidden="1" customHeight="1" x14ac:dyDescent="0.2">
      <c r="A32" s="396"/>
      <c r="B32" s="396"/>
      <c r="C32" s="147" t="s">
        <v>293</v>
      </c>
      <c r="D32" s="24"/>
      <c r="E32" s="24"/>
      <c r="F32" s="24"/>
      <c r="G32" s="24"/>
      <c r="H32" s="24"/>
      <c r="I32" s="24"/>
      <c r="J32" s="24"/>
      <c r="K32" s="24"/>
      <c r="L32" s="24"/>
      <c r="M32" s="143"/>
      <c r="N32" s="143"/>
      <c r="O32" s="143"/>
      <c r="P32" s="143"/>
      <c r="Q32" s="24"/>
      <c r="R32" s="24"/>
      <c r="S32" s="24"/>
      <c r="T32" s="24"/>
      <c r="U32" s="24"/>
      <c r="V32" s="24"/>
      <c r="W32" s="24"/>
      <c r="X32" s="24"/>
      <c r="Y32" s="24"/>
      <c r="Z32" s="24"/>
      <c r="AA32" s="24"/>
      <c r="AB32" s="24"/>
      <c r="AC32" s="24"/>
      <c r="AD32" s="24"/>
      <c r="AE32" s="24"/>
      <c r="AF32" s="24"/>
      <c r="AG32" s="24"/>
      <c r="AH32" s="24"/>
      <c r="AI32" s="137"/>
      <c r="AJ32" s="170">
        <f>SUM(D32:AH32)/4</f>
        <v>0</v>
      </c>
      <c r="AK32" s="407"/>
      <c r="AL32" s="169"/>
      <c r="AM32" s="169"/>
      <c r="AN32" s="169"/>
      <c r="AO32" s="169"/>
      <c r="AP32" s="169"/>
      <c r="AQ32" s="169"/>
      <c r="AR32" s="169"/>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B32" s="161"/>
      <c r="CC32" s="161"/>
      <c r="CD32" s="161"/>
      <c r="CE32" s="161"/>
      <c r="CF32" s="161"/>
      <c r="CG32" s="161"/>
      <c r="CH32" s="161"/>
      <c r="CI32" s="161"/>
      <c r="CJ32" s="161"/>
      <c r="CK32" s="161"/>
      <c r="CL32" s="161"/>
      <c r="CM32" s="161"/>
      <c r="CN32" s="161"/>
      <c r="CO32" s="161"/>
      <c r="CP32" s="161"/>
      <c r="CQ32" s="161"/>
      <c r="CT32" s="163"/>
      <c r="CU32" s="163"/>
    </row>
    <row r="33" spans="1:99" s="19" customFormat="1" ht="14.25" hidden="1" customHeight="1" x14ac:dyDescent="0.2">
      <c r="A33" s="394">
        <v>8</v>
      </c>
      <c r="B33" s="394"/>
      <c r="C33" s="147" t="s">
        <v>291</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400">
        <f>(CB33+CB34+CC33+CC34+CH33+CH34+CI33+CI34+CO33+CO34+CQ33+CQ34)/2</f>
        <v>0</v>
      </c>
      <c r="AJ33" s="137"/>
      <c r="AK33" s="405">
        <f>AJ35+AI33</f>
        <v>0</v>
      </c>
      <c r="AL33" s="402">
        <f>(CL33+CL34)/2</f>
        <v>0</v>
      </c>
      <c r="AM33" s="402">
        <f>(CK33+CK34)/2</f>
        <v>0</v>
      </c>
      <c r="AN33" s="402">
        <f>(CE33+CE34+CF33+CF34+CG33+CG34)/2</f>
        <v>0</v>
      </c>
      <c r="AO33" s="402">
        <f>(CH33+CH34+CQ33+CQ34)/2</f>
        <v>0</v>
      </c>
      <c r="AP33" s="402">
        <f>(CI33+CI34)/2</f>
        <v>0</v>
      </c>
      <c r="AQ33" s="402">
        <f>(CD33+CD34)/2</f>
        <v>0</v>
      </c>
      <c r="AR33" s="402">
        <f>ROUNDDOWN((CB33+CC33+CH33+CI33+CB34+CC34+CH34+CI34+CO33+CO34+CQ33+CQ34)/2,0)</f>
        <v>0</v>
      </c>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B33" s="161">
        <f t="shared" ref="CB33:CQ34" si="9">COUNTIF($D33:$AH33,CB$11)</f>
        <v>0</v>
      </c>
      <c r="CC33" s="161">
        <f t="shared" si="9"/>
        <v>0</v>
      </c>
      <c r="CD33" s="161">
        <f t="shared" si="9"/>
        <v>0</v>
      </c>
      <c r="CE33" s="161">
        <f t="shared" si="9"/>
        <v>0</v>
      </c>
      <c r="CF33" s="161">
        <f t="shared" si="9"/>
        <v>0</v>
      </c>
      <c r="CG33" s="161">
        <f t="shared" si="9"/>
        <v>0</v>
      </c>
      <c r="CH33" s="161">
        <f t="shared" si="9"/>
        <v>0</v>
      </c>
      <c r="CI33" s="161">
        <f t="shared" si="9"/>
        <v>0</v>
      </c>
      <c r="CJ33" s="161">
        <f t="shared" si="9"/>
        <v>0</v>
      </c>
      <c r="CK33" s="161">
        <f t="shared" si="9"/>
        <v>0</v>
      </c>
      <c r="CL33" s="161">
        <f t="shared" si="9"/>
        <v>0</v>
      </c>
      <c r="CM33" s="161">
        <f t="shared" si="9"/>
        <v>0</v>
      </c>
      <c r="CN33" s="161">
        <f t="shared" si="9"/>
        <v>0</v>
      </c>
      <c r="CO33" s="161">
        <f t="shared" si="9"/>
        <v>0</v>
      </c>
      <c r="CP33" s="161">
        <f t="shared" si="9"/>
        <v>0</v>
      </c>
      <c r="CQ33" s="161">
        <f t="shared" si="9"/>
        <v>0</v>
      </c>
      <c r="CT33" s="163">
        <v>15</v>
      </c>
      <c r="CU33" s="163" t="s">
        <v>295</v>
      </c>
    </row>
    <row r="34" spans="1:99" s="19" customFormat="1" ht="14.25" hidden="1" customHeight="1" x14ac:dyDescent="0.2">
      <c r="A34" s="395"/>
      <c r="B34" s="395"/>
      <c r="C34" s="147" t="s">
        <v>292</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400"/>
      <c r="AJ34" s="137"/>
      <c r="AK34" s="406"/>
      <c r="AL34" s="403"/>
      <c r="AM34" s="403"/>
      <c r="AN34" s="403"/>
      <c r="AO34" s="403"/>
      <c r="AP34" s="403"/>
      <c r="AQ34" s="403"/>
      <c r="AR34" s="403"/>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B34" s="161">
        <f t="shared" si="9"/>
        <v>0</v>
      </c>
      <c r="CC34" s="161">
        <f t="shared" si="9"/>
        <v>0</v>
      </c>
      <c r="CD34" s="161">
        <f t="shared" si="9"/>
        <v>0</v>
      </c>
      <c r="CE34" s="161">
        <f t="shared" si="9"/>
        <v>0</v>
      </c>
      <c r="CF34" s="161">
        <f t="shared" si="9"/>
        <v>0</v>
      </c>
      <c r="CG34" s="161">
        <f t="shared" si="9"/>
        <v>0</v>
      </c>
      <c r="CH34" s="161">
        <f t="shared" si="9"/>
        <v>0</v>
      </c>
      <c r="CI34" s="161">
        <f t="shared" si="9"/>
        <v>0</v>
      </c>
      <c r="CJ34" s="161">
        <f t="shared" si="9"/>
        <v>0</v>
      </c>
      <c r="CK34" s="161">
        <f t="shared" si="9"/>
        <v>0</v>
      </c>
      <c r="CL34" s="161">
        <f t="shared" si="9"/>
        <v>0</v>
      </c>
      <c r="CM34" s="161">
        <f t="shared" si="9"/>
        <v>0</v>
      </c>
      <c r="CN34" s="161">
        <f t="shared" si="9"/>
        <v>0</v>
      </c>
      <c r="CO34" s="161">
        <f t="shared" si="9"/>
        <v>0</v>
      </c>
      <c r="CP34" s="161">
        <f t="shared" si="9"/>
        <v>0</v>
      </c>
      <c r="CQ34" s="161">
        <f t="shared" si="9"/>
        <v>0</v>
      </c>
      <c r="CT34" s="163">
        <v>16</v>
      </c>
      <c r="CU34" s="163" t="s">
        <v>288</v>
      </c>
    </row>
    <row r="35" spans="1:99" s="19" customFormat="1" ht="14.25" hidden="1" customHeight="1" x14ac:dyDescent="0.2">
      <c r="A35" s="396"/>
      <c r="B35" s="396"/>
      <c r="C35" s="147" t="s">
        <v>293</v>
      </c>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137"/>
      <c r="AJ35" s="170">
        <f>SUM(D35:AH35)/4</f>
        <v>0</v>
      </c>
      <c r="AK35" s="407"/>
      <c r="AL35" s="169"/>
      <c r="AM35" s="169"/>
      <c r="AN35" s="169"/>
      <c r="AO35" s="169"/>
      <c r="AP35" s="169"/>
      <c r="AQ35" s="169"/>
      <c r="AR35" s="169"/>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B35" s="161"/>
      <c r="CC35" s="161"/>
      <c r="CD35" s="161"/>
      <c r="CE35" s="161"/>
      <c r="CF35" s="161"/>
      <c r="CG35" s="161"/>
      <c r="CH35" s="161"/>
      <c r="CI35" s="161"/>
      <c r="CJ35" s="161"/>
      <c r="CK35" s="161"/>
      <c r="CL35" s="161"/>
      <c r="CM35" s="161"/>
      <c r="CN35" s="161"/>
      <c r="CO35" s="161"/>
      <c r="CP35" s="161"/>
      <c r="CQ35" s="161"/>
      <c r="CT35" s="16"/>
      <c r="CU35" s="16"/>
    </row>
    <row r="36" spans="1:99" s="19" customFormat="1" ht="14.25" hidden="1" customHeight="1" x14ac:dyDescent="0.2">
      <c r="A36" s="394">
        <v>9</v>
      </c>
      <c r="B36" s="394"/>
      <c r="C36" s="147" t="s">
        <v>291</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400">
        <f>(CB36+CB37+CC36+CC37+CH36+CH37+CI36+CI37+CO36+CO37+CQ36+CQ37)/2</f>
        <v>0</v>
      </c>
      <c r="AJ36" s="137"/>
      <c r="AK36" s="405">
        <f>AJ38+AI36</f>
        <v>0</v>
      </c>
      <c r="AL36" s="402">
        <f>(CL36+CL37)/2</f>
        <v>0</v>
      </c>
      <c r="AM36" s="402">
        <f>(CK36+CK37)/2</f>
        <v>0</v>
      </c>
      <c r="AN36" s="402">
        <f>(CE36+CE37+CF36+CF37+CG36+CG37)/2</f>
        <v>0</v>
      </c>
      <c r="AO36" s="402">
        <f>(CH36+CH37+CQ36+CQ37)/2</f>
        <v>0</v>
      </c>
      <c r="AP36" s="402">
        <f>(CI36+CI37)/2</f>
        <v>0</v>
      </c>
      <c r="AQ36" s="402">
        <f>(CD36+CD37)/2</f>
        <v>0</v>
      </c>
      <c r="AR36" s="402">
        <f>ROUNDDOWN((CB36+CC36+CH36+CI36+CB37+CC37+CH37+CI37+CO36+CO37+CQ36+CQ37)/2,0)</f>
        <v>0</v>
      </c>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B36" s="161">
        <f t="shared" ref="CB36:CQ37" si="10">COUNTIF($D36:$AH36,CB$11)</f>
        <v>0</v>
      </c>
      <c r="CC36" s="161">
        <f t="shared" si="10"/>
        <v>0</v>
      </c>
      <c r="CD36" s="161">
        <f t="shared" si="10"/>
        <v>0</v>
      </c>
      <c r="CE36" s="161">
        <f t="shared" si="10"/>
        <v>0</v>
      </c>
      <c r="CF36" s="161">
        <f t="shared" si="10"/>
        <v>0</v>
      </c>
      <c r="CG36" s="161">
        <f t="shared" si="10"/>
        <v>0</v>
      </c>
      <c r="CH36" s="161">
        <f t="shared" si="10"/>
        <v>0</v>
      </c>
      <c r="CI36" s="161">
        <f t="shared" si="10"/>
        <v>0</v>
      </c>
      <c r="CJ36" s="161">
        <f t="shared" si="10"/>
        <v>0</v>
      </c>
      <c r="CK36" s="161">
        <f t="shared" si="10"/>
        <v>0</v>
      </c>
      <c r="CL36" s="161">
        <f t="shared" si="10"/>
        <v>0</v>
      </c>
      <c r="CM36" s="161">
        <f t="shared" si="10"/>
        <v>0</v>
      </c>
      <c r="CN36" s="161">
        <f t="shared" si="10"/>
        <v>0</v>
      </c>
      <c r="CO36" s="161">
        <f t="shared" si="10"/>
        <v>0</v>
      </c>
      <c r="CP36" s="161">
        <f t="shared" si="10"/>
        <v>0</v>
      </c>
      <c r="CQ36" s="161">
        <f t="shared" si="10"/>
        <v>0</v>
      </c>
      <c r="CT36" s="156"/>
      <c r="CU36" s="156"/>
    </row>
    <row r="37" spans="1:99" s="19" customFormat="1" ht="14.25" hidden="1" customHeight="1" x14ac:dyDescent="0.2">
      <c r="A37" s="395"/>
      <c r="B37" s="395"/>
      <c r="C37" s="147" t="s">
        <v>292</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400"/>
      <c r="AJ37" s="137"/>
      <c r="AK37" s="406"/>
      <c r="AL37" s="403"/>
      <c r="AM37" s="403"/>
      <c r="AN37" s="403"/>
      <c r="AO37" s="403"/>
      <c r="AP37" s="403"/>
      <c r="AQ37" s="403"/>
      <c r="AR37" s="403"/>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B37" s="161">
        <f t="shared" si="10"/>
        <v>0</v>
      </c>
      <c r="CC37" s="161">
        <f t="shared" si="10"/>
        <v>0</v>
      </c>
      <c r="CD37" s="161">
        <f t="shared" si="10"/>
        <v>0</v>
      </c>
      <c r="CE37" s="161">
        <f t="shared" si="10"/>
        <v>0</v>
      </c>
      <c r="CF37" s="161">
        <f t="shared" si="10"/>
        <v>0</v>
      </c>
      <c r="CG37" s="161">
        <f t="shared" si="10"/>
        <v>0</v>
      </c>
      <c r="CH37" s="161">
        <f t="shared" si="10"/>
        <v>0</v>
      </c>
      <c r="CI37" s="161">
        <f t="shared" si="10"/>
        <v>0</v>
      </c>
      <c r="CJ37" s="161">
        <f t="shared" si="10"/>
        <v>0</v>
      </c>
      <c r="CK37" s="161">
        <f t="shared" si="10"/>
        <v>0</v>
      </c>
      <c r="CL37" s="161">
        <f t="shared" si="10"/>
        <v>0</v>
      </c>
      <c r="CM37" s="161">
        <f t="shared" si="10"/>
        <v>0</v>
      </c>
      <c r="CN37" s="161">
        <f t="shared" si="10"/>
        <v>0</v>
      </c>
      <c r="CO37" s="161">
        <f t="shared" si="10"/>
        <v>0</v>
      </c>
      <c r="CP37" s="161">
        <f t="shared" si="10"/>
        <v>0</v>
      </c>
      <c r="CQ37" s="161">
        <f t="shared" si="10"/>
        <v>0</v>
      </c>
      <c r="CT37" s="156"/>
      <c r="CU37" s="156"/>
    </row>
    <row r="38" spans="1:99" s="19" customFormat="1" ht="14.25" hidden="1" customHeight="1" x14ac:dyDescent="0.2">
      <c r="A38" s="396"/>
      <c r="B38" s="396"/>
      <c r="C38" s="147" t="s">
        <v>293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137"/>
      <c r="AJ38" s="170">
        <f>SUM(D38:AH38)/4</f>
        <v>0</v>
      </c>
      <c r="AK38" s="407"/>
      <c r="AL38" s="169"/>
      <c r="AM38" s="169"/>
      <c r="AN38" s="169"/>
      <c r="AO38" s="169"/>
      <c r="AP38" s="169"/>
      <c r="AQ38" s="169"/>
      <c r="AR38" s="169"/>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B38" s="161"/>
      <c r="CC38" s="161"/>
      <c r="CD38" s="161"/>
      <c r="CE38" s="161"/>
      <c r="CF38" s="161"/>
      <c r="CG38" s="161"/>
      <c r="CH38" s="161"/>
      <c r="CI38" s="161"/>
      <c r="CJ38" s="161"/>
      <c r="CK38" s="161"/>
      <c r="CL38" s="161"/>
      <c r="CM38" s="161"/>
      <c r="CN38" s="161"/>
      <c r="CO38" s="161"/>
      <c r="CP38" s="161"/>
      <c r="CQ38" s="161"/>
      <c r="CT38" s="156"/>
      <c r="CU38" s="156"/>
    </row>
    <row r="39" spans="1:99" s="19" customFormat="1" ht="14.25" hidden="1" customHeight="1" x14ac:dyDescent="0.2">
      <c r="A39" s="413">
        <v>10</v>
      </c>
      <c r="B39" s="413"/>
      <c r="C39" s="147" t="s">
        <v>291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400">
        <f>(CB39+CB40+CC39+CC40+CH39+CH40+CI39+CI40+CO39+CO40+CQ39+CQ40)/2</f>
        <v>0</v>
      </c>
      <c r="AJ39" s="137"/>
      <c r="AK39" s="405">
        <f>AJ41+AI39</f>
        <v>0</v>
      </c>
      <c r="AL39" s="400">
        <f>(CL39+CL40)/2</f>
        <v>0</v>
      </c>
      <c r="AM39" s="400">
        <f>(CK39+CK40)/2</f>
        <v>0</v>
      </c>
      <c r="AN39" s="400">
        <f>(CE39+CE40+CF39+CF40+CG39+CG40)/2</f>
        <v>0</v>
      </c>
      <c r="AO39" s="400">
        <f>(CH39+CH40+CQ39+CQ40)/2</f>
        <v>0</v>
      </c>
      <c r="AP39" s="400">
        <f>(CI39+CI40)/2</f>
        <v>0</v>
      </c>
      <c r="AQ39" s="400">
        <f>(CD39+CD40)/2</f>
        <v>0</v>
      </c>
      <c r="AR39" s="400">
        <f>ROUNDDOWN((CB39+CC39+CH39+CI39+CB40+CC40+CH40+CI40+CO39+CO40+CQ39+CQ40)/2,0)</f>
        <v>0</v>
      </c>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B39" s="161">
        <f t="shared" ref="CB39:CQ40" si="11">COUNTIF($D39:$AH39,CB$11)</f>
        <v>0</v>
      </c>
      <c r="CC39" s="161">
        <f t="shared" si="11"/>
        <v>0</v>
      </c>
      <c r="CD39" s="161">
        <f t="shared" si="11"/>
        <v>0</v>
      </c>
      <c r="CE39" s="161">
        <f t="shared" si="11"/>
        <v>0</v>
      </c>
      <c r="CF39" s="161">
        <f t="shared" si="11"/>
        <v>0</v>
      </c>
      <c r="CG39" s="161">
        <f t="shared" si="11"/>
        <v>0</v>
      </c>
      <c r="CH39" s="161">
        <f t="shared" si="11"/>
        <v>0</v>
      </c>
      <c r="CI39" s="161">
        <f t="shared" si="11"/>
        <v>0</v>
      </c>
      <c r="CJ39" s="161">
        <f t="shared" si="11"/>
        <v>0</v>
      </c>
      <c r="CK39" s="161">
        <f t="shared" si="11"/>
        <v>0</v>
      </c>
      <c r="CL39" s="161">
        <f t="shared" si="11"/>
        <v>0</v>
      </c>
      <c r="CM39" s="161">
        <f t="shared" si="11"/>
        <v>0</v>
      </c>
      <c r="CN39" s="161">
        <f t="shared" si="11"/>
        <v>0</v>
      </c>
      <c r="CO39" s="161">
        <f t="shared" si="11"/>
        <v>0</v>
      </c>
      <c r="CP39" s="161">
        <f t="shared" si="11"/>
        <v>0</v>
      </c>
      <c r="CQ39" s="161">
        <f t="shared" si="11"/>
        <v>0</v>
      </c>
      <c r="CT39" s="156"/>
      <c r="CU39" s="156"/>
    </row>
    <row r="40" spans="1:99" s="19" customFormat="1" ht="14.25" hidden="1" customHeight="1" x14ac:dyDescent="0.2">
      <c r="A40" s="413"/>
      <c r="B40" s="413"/>
      <c r="C40" s="147" t="s">
        <v>292</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400"/>
      <c r="AJ40" s="137"/>
      <c r="AK40" s="406"/>
      <c r="AL40" s="400"/>
      <c r="AM40" s="400"/>
      <c r="AN40" s="400"/>
      <c r="AO40" s="400"/>
      <c r="AP40" s="400"/>
      <c r="AQ40" s="400"/>
      <c r="AR40" s="400"/>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B40" s="161">
        <f t="shared" si="11"/>
        <v>0</v>
      </c>
      <c r="CC40" s="161">
        <f t="shared" si="11"/>
        <v>0</v>
      </c>
      <c r="CD40" s="161">
        <f t="shared" si="11"/>
        <v>0</v>
      </c>
      <c r="CE40" s="161">
        <f t="shared" si="11"/>
        <v>0</v>
      </c>
      <c r="CF40" s="161">
        <f t="shared" si="11"/>
        <v>0</v>
      </c>
      <c r="CG40" s="161">
        <f t="shared" si="11"/>
        <v>0</v>
      </c>
      <c r="CH40" s="161">
        <f t="shared" si="11"/>
        <v>0</v>
      </c>
      <c r="CI40" s="161">
        <f t="shared" si="11"/>
        <v>0</v>
      </c>
      <c r="CJ40" s="161">
        <f t="shared" si="11"/>
        <v>0</v>
      </c>
      <c r="CK40" s="161">
        <f t="shared" si="11"/>
        <v>0</v>
      </c>
      <c r="CL40" s="161">
        <f t="shared" si="11"/>
        <v>0</v>
      </c>
      <c r="CM40" s="161">
        <f t="shared" si="11"/>
        <v>0</v>
      </c>
      <c r="CN40" s="161">
        <f t="shared" si="11"/>
        <v>0</v>
      </c>
      <c r="CO40" s="161">
        <f t="shared" si="11"/>
        <v>0</v>
      </c>
      <c r="CP40" s="161">
        <f t="shared" si="11"/>
        <v>0</v>
      </c>
      <c r="CQ40" s="161">
        <f t="shared" si="11"/>
        <v>0</v>
      </c>
      <c r="CT40" s="156"/>
      <c r="CU40" s="156"/>
    </row>
    <row r="41" spans="1:99" s="19" customFormat="1" ht="14.25" hidden="1" customHeight="1" x14ac:dyDescent="0.2">
      <c r="A41" s="413"/>
      <c r="B41" s="413"/>
      <c r="C41" s="147" t="s">
        <v>293</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137"/>
      <c r="AJ41" s="170">
        <f>SUM(D41:AH41)/4</f>
        <v>0</v>
      </c>
      <c r="AK41" s="407"/>
      <c r="AL41" s="137"/>
      <c r="AM41" s="137"/>
      <c r="AN41" s="137"/>
      <c r="AO41" s="137"/>
      <c r="AP41" s="137"/>
      <c r="AQ41" s="137"/>
      <c r="AR41" s="137"/>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B41" s="171"/>
      <c r="CC41" s="171"/>
      <c r="CD41" s="171"/>
      <c r="CE41" s="171"/>
      <c r="CF41" s="171"/>
      <c r="CG41" s="171"/>
      <c r="CH41" s="171"/>
      <c r="CI41" s="171"/>
      <c r="CJ41" s="171"/>
      <c r="CK41" s="171"/>
      <c r="CL41" s="171"/>
      <c r="CM41" s="171"/>
      <c r="CN41" s="171"/>
      <c r="CO41" s="171"/>
      <c r="CP41" s="171"/>
      <c r="CQ41" s="171"/>
      <c r="CT41" s="156"/>
      <c r="CU41" s="156"/>
    </row>
    <row r="42" spans="1:99" s="17" customFormat="1" ht="14.25" customHeight="1" x14ac:dyDescent="0.2">
      <c r="A42" s="165" t="s">
        <v>296</v>
      </c>
      <c r="C42" s="17" t="s">
        <v>297</v>
      </c>
      <c r="G42" s="166" t="s">
        <v>298</v>
      </c>
      <c r="H42" s="234"/>
      <c r="I42" s="229" t="s">
        <v>299</v>
      </c>
      <c r="J42" s="229"/>
      <c r="K42" s="230" t="s">
        <v>298</v>
      </c>
      <c r="L42" s="229" t="s">
        <v>276</v>
      </c>
      <c r="M42" s="229" t="s">
        <v>300</v>
      </c>
      <c r="N42" s="229"/>
      <c r="O42" s="229"/>
      <c r="P42" s="229"/>
      <c r="Q42" s="229"/>
      <c r="R42" s="230" t="s">
        <v>298</v>
      </c>
      <c r="S42" s="229" t="s">
        <v>279</v>
      </c>
      <c r="T42" s="229" t="s">
        <v>301</v>
      </c>
      <c r="U42" s="229"/>
      <c r="V42" s="229"/>
      <c r="W42" s="230" t="s">
        <v>298</v>
      </c>
      <c r="X42" s="229" t="s">
        <v>282</v>
      </c>
      <c r="Y42" s="229" t="s">
        <v>302</v>
      </c>
      <c r="Z42" s="229"/>
      <c r="AA42" s="229"/>
      <c r="AB42" s="230" t="s">
        <v>298</v>
      </c>
      <c r="AC42" s="229" t="s">
        <v>285</v>
      </c>
      <c r="AD42" s="229" t="s">
        <v>303</v>
      </c>
      <c r="AE42" s="229"/>
      <c r="AF42" s="229"/>
      <c r="AG42" s="230" t="s">
        <v>298</v>
      </c>
      <c r="AH42" s="229" t="s">
        <v>288</v>
      </c>
      <c r="AI42" s="167"/>
      <c r="AJ42" s="167"/>
      <c r="AK42" s="167"/>
      <c r="AL42" s="167"/>
      <c r="AM42" s="167"/>
      <c r="AN42" s="167"/>
      <c r="AO42" s="398"/>
      <c r="AP42" s="168"/>
      <c r="AQ42" s="398"/>
      <c r="AR42" s="39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T42" s="167"/>
      <c r="CU42" s="167"/>
    </row>
    <row r="43" spans="1:99" s="17" customFormat="1" ht="14.25" customHeight="1" x14ac:dyDescent="0.2">
      <c r="A43" s="165"/>
      <c r="C43" s="17" t="s">
        <v>304</v>
      </c>
      <c r="G43" s="166" t="s">
        <v>298</v>
      </c>
      <c r="H43" s="231" t="s">
        <v>305</v>
      </c>
      <c r="I43" s="229"/>
      <c r="J43" s="229"/>
      <c r="K43" s="230"/>
      <c r="L43" s="229"/>
      <c r="M43" s="229"/>
      <c r="N43" s="229"/>
      <c r="O43" s="229"/>
      <c r="P43" s="229"/>
      <c r="Q43" s="229"/>
      <c r="R43" s="230"/>
      <c r="S43" s="229"/>
      <c r="T43" s="229"/>
      <c r="U43" s="229"/>
      <c r="V43" s="229"/>
      <c r="W43" s="230"/>
      <c r="X43" s="229"/>
      <c r="Y43" s="229"/>
      <c r="Z43" s="229"/>
      <c r="AA43" s="229"/>
      <c r="AB43" s="230"/>
      <c r="AC43" s="229"/>
      <c r="AD43" s="229"/>
      <c r="AE43" s="229"/>
      <c r="AF43" s="229"/>
      <c r="AG43" s="230"/>
      <c r="AH43" s="229"/>
      <c r="AI43" s="167"/>
      <c r="AJ43" s="167"/>
      <c r="AK43" s="167"/>
      <c r="AL43" s="167"/>
      <c r="AM43" s="167"/>
      <c r="AN43" s="167"/>
      <c r="AO43" s="399"/>
      <c r="AP43" s="168"/>
      <c r="AQ43" s="399"/>
      <c r="AR43" s="399"/>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T43" s="167"/>
      <c r="CU43" s="167"/>
    </row>
    <row r="44" spans="1:99" s="17" customFormat="1" ht="14.25" hidden="1" customHeight="1" x14ac:dyDescent="0.2">
      <c r="A44" s="167"/>
      <c r="C44" s="17" t="s">
        <v>306</v>
      </c>
      <c r="G44" s="166" t="s">
        <v>298</v>
      </c>
      <c r="H44" s="17" t="s">
        <v>274</v>
      </c>
      <c r="I44" s="17" t="s">
        <v>307</v>
      </c>
      <c r="K44" s="166" t="s">
        <v>298</v>
      </c>
      <c r="L44" s="17" t="s">
        <v>277</v>
      </c>
      <c r="M44" s="17" t="s">
        <v>308</v>
      </c>
      <c r="R44" s="166" t="s">
        <v>298</v>
      </c>
      <c r="S44" s="17" t="s">
        <v>280</v>
      </c>
      <c r="T44" s="17" t="s">
        <v>309</v>
      </c>
      <c r="W44" s="166" t="s">
        <v>298</v>
      </c>
      <c r="X44" s="17" t="s">
        <v>283</v>
      </c>
      <c r="Y44" s="17" t="s">
        <v>310</v>
      </c>
      <c r="AB44" s="166" t="s">
        <v>298</v>
      </c>
      <c r="AC44" s="17" t="s">
        <v>286</v>
      </c>
      <c r="AG44" s="166" t="s">
        <v>298</v>
      </c>
      <c r="AI44" s="167"/>
      <c r="AJ44" s="167"/>
      <c r="AK44" s="167"/>
      <c r="AL44" s="167"/>
      <c r="AM44" s="167"/>
      <c r="AN44" s="167"/>
      <c r="AO44" s="399"/>
      <c r="AP44" s="168"/>
      <c r="AQ44" s="399"/>
      <c r="AR44" s="399"/>
      <c r="AS44" s="168"/>
      <c r="AT44" s="168"/>
      <c r="AU44" s="168"/>
      <c r="AV44" s="168"/>
      <c r="AW44" s="168"/>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8"/>
      <c r="BU44" s="168"/>
      <c r="BV44" s="168"/>
      <c r="BW44" s="168"/>
      <c r="BX44" s="168"/>
      <c r="BY44" s="168"/>
      <c r="BZ44" s="168"/>
      <c r="CA44" s="168"/>
      <c r="CT44" s="167"/>
      <c r="CU44" s="167"/>
    </row>
    <row r="45" spans="1:99" s="17" customFormat="1" ht="14.25" hidden="1" customHeight="1" x14ac:dyDescent="0.2">
      <c r="A45" s="167"/>
      <c r="C45" s="17" t="s">
        <v>311</v>
      </c>
      <c r="G45" s="166" t="s">
        <v>298</v>
      </c>
      <c r="H45" s="17" t="s">
        <v>275</v>
      </c>
      <c r="I45" s="17" t="s">
        <v>312</v>
      </c>
      <c r="K45" s="166" t="s">
        <v>298</v>
      </c>
      <c r="L45" s="17" t="s">
        <v>278</v>
      </c>
      <c r="M45" s="17" t="s">
        <v>313</v>
      </c>
      <c r="R45" s="166" t="s">
        <v>298</v>
      </c>
      <c r="S45" s="17" t="s">
        <v>281</v>
      </c>
      <c r="T45" s="17" t="s">
        <v>314</v>
      </c>
      <c r="W45" s="166" t="s">
        <v>298</v>
      </c>
      <c r="X45" s="17" t="s">
        <v>284</v>
      </c>
      <c r="Y45" s="17" t="s">
        <v>315</v>
      </c>
      <c r="AB45" s="166" t="s">
        <v>298</v>
      </c>
      <c r="AC45" s="17" t="s">
        <v>295</v>
      </c>
      <c r="AG45" s="166" t="s">
        <v>298</v>
      </c>
      <c r="AI45" s="167"/>
      <c r="AJ45" s="167"/>
      <c r="AK45" s="167"/>
      <c r="AL45" s="167"/>
      <c r="AM45" s="167"/>
      <c r="AN45" s="167"/>
      <c r="AO45" s="399"/>
      <c r="AP45" s="168"/>
      <c r="AQ45" s="399"/>
      <c r="AR45" s="399"/>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T45" s="167"/>
      <c r="CU45" s="167"/>
    </row>
    <row r="46" spans="1:99" s="17" customFormat="1" ht="14.25" customHeight="1" x14ac:dyDescent="0.2">
      <c r="B46" s="148" t="s">
        <v>316</v>
      </c>
      <c r="C46" s="149" t="s">
        <v>317</v>
      </c>
      <c r="D46" s="150"/>
      <c r="E46" s="150"/>
      <c r="F46" s="150"/>
      <c r="G46" s="150"/>
      <c r="H46" s="150"/>
      <c r="I46" s="150"/>
      <c r="J46" s="150"/>
      <c r="K46" s="150"/>
      <c r="L46" s="150"/>
      <c r="M46" s="150"/>
      <c r="N46" s="150"/>
      <c r="O46" s="150"/>
      <c r="P46" s="150"/>
      <c r="Q46" s="150"/>
      <c r="R46" s="150"/>
      <c r="S46" s="150"/>
      <c r="T46" s="150"/>
      <c r="U46" s="150"/>
      <c r="V46" s="150"/>
      <c r="W46" s="150"/>
      <c r="X46" s="150"/>
      <c r="Y46" s="150"/>
      <c r="Z46" s="14"/>
      <c r="AA46" s="14"/>
      <c r="AB46" s="166"/>
      <c r="AG46" s="166"/>
      <c r="AI46" s="167"/>
      <c r="AJ46" s="167"/>
      <c r="AK46" s="167"/>
      <c r="AL46" s="167"/>
      <c r="AM46" s="167"/>
      <c r="AN46" s="167"/>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T46" s="167"/>
      <c r="CU46" s="167"/>
    </row>
    <row r="47" spans="1:99" s="17" customFormat="1" ht="14.25" customHeight="1" x14ac:dyDescent="0.2">
      <c r="B47" s="14"/>
      <c r="C47" s="149" t="s">
        <v>318</v>
      </c>
      <c r="D47" s="150"/>
      <c r="E47" s="150"/>
      <c r="F47" s="150"/>
      <c r="G47" s="150"/>
      <c r="H47" s="150"/>
      <c r="I47" s="150"/>
      <c r="J47" s="150"/>
      <c r="K47" s="150"/>
      <c r="L47" s="150"/>
      <c r="M47" s="150"/>
      <c r="N47" s="150"/>
      <c r="O47" s="150"/>
      <c r="P47" s="150"/>
      <c r="Q47" s="150"/>
      <c r="R47" s="150"/>
      <c r="S47" s="150"/>
      <c r="T47" s="150"/>
      <c r="U47" s="150"/>
      <c r="V47" s="150"/>
      <c r="W47" s="150"/>
      <c r="X47" s="150"/>
      <c r="Y47" s="150"/>
      <c r="Z47" s="14"/>
      <c r="AA47" s="14"/>
      <c r="AB47" s="166"/>
      <c r="AG47" s="166"/>
      <c r="AI47" s="167"/>
      <c r="AJ47" s="167"/>
      <c r="AK47" s="167"/>
      <c r="AL47" s="167"/>
      <c r="AM47" s="167"/>
      <c r="AN47" s="167"/>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T47" s="167"/>
      <c r="CU47" s="167"/>
    </row>
    <row r="48" spans="1:99" s="17" customFormat="1" ht="14.25" customHeight="1" x14ac:dyDescent="0.2">
      <c r="B48" s="14"/>
      <c r="C48" s="429" t="s">
        <v>319</v>
      </c>
      <c r="D48" s="429"/>
      <c r="E48" s="429"/>
      <c r="F48" s="429"/>
      <c r="G48" s="429"/>
      <c r="H48" s="429"/>
      <c r="I48" s="429"/>
      <c r="J48" s="429"/>
      <c r="K48" s="429"/>
      <c r="L48" s="429"/>
      <c r="M48" s="429"/>
      <c r="N48" s="429"/>
      <c r="O48" s="429"/>
      <c r="P48" s="429"/>
      <c r="Q48" s="429"/>
      <c r="R48" s="429"/>
      <c r="S48" s="429"/>
      <c r="T48" s="429"/>
      <c r="U48" s="429"/>
      <c r="V48" s="429"/>
      <c r="W48" s="429"/>
      <c r="X48" s="429"/>
      <c r="Y48" s="429"/>
      <c r="Z48" s="429"/>
      <c r="AA48" s="429"/>
      <c r="AB48" s="429"/>
      <c r="AC48" s="429"/>
      <c r="AD48" s="429"/>
      <c r="AE48" s="429"/>
      <c r="AF48" s="429"/>
      <c r="AG48" s="429"/>
      <c r="AH48" s="429"/>
      <c r="AI48" s="429"/>
      <c r="AJ48" s="167"/>
      <c r="AK48" s="167"/>
      <c r="AL48" s="167"/>
      <c r="AM48" s="167"/>
      <c r="AN48" s="167"/>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T48" s="167"/>
      <c r="CU48" s="167"/>
    </row>
    <row r="49" spans="1:99" s="17" customFormat="1" ht="14.25" customHeight="1" x14ac:dyDescent="0.2">
      <c r="B49" s="14"/>
      <c r="C49" s="149" t="s">
        <v>320</v>
      </c>
      <c r="D49" s="150"/>
      <c r="E49" s="150"/>
      <c r="F49" s="150"/>
      <c r="G49" s="150"/>
      <c r="H49" s="150"/>
      <c r="I49" s="150"/>
      <c r="J49" s="150"/>
      <c r="K49" s="150"/>
      <c r="L49" s="150"/>
      <c r="M49" s="150"/>
      <c r="N49" s="150"/>
      <c r="O49" s="150"/>
      <c r="P49" s="150"/>
      <c r="Q49" s="150"/>
      <c r="R49" s="150"/>
      <c r="S49" s="150"/>
      <c r="T49" s="150"/>
      <c r="U49" s="150"/>
      <c r="V49" s="150"/>
      <c r="W49" s="150"/>
      <c r="X49" s="150"/>
      <c r="Y49" s="150"/>
      <c r="Z49" s="14"/>
      <c r="AA49" s="14"/>
      <c r="AB49" s="166"/>
      <c r="AG49" s="166"/>
      <c r="AI49" s="167"/>
      <c r="AJ49" s="167"/>
      <c r="AK49" s="167"/>
      <c r="AL49" s="167"/>
      <c r="AM49" s="167"/>
      <c r="AN49" s="167"/>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T49" s="167"/>
      <c r="CU49" s="167"/>
    </row>
    <row r="50" spans="1:99" s="17" customFormat="1" ht="14.25" customHeight="1" x14ac:dyDescent="0.2">
      <c r="B50" s="14"/>
      <c r="C50" s="145" t="s">
        <v>321</v>
      </c>
      <c r="D50" s="146"/>
      <c r="E50" s="146"/>
      <c r="F50" s="146"/>
      <c r="G50" s="146"/>
      <c r="H50" s="146"/>
      <c r="I50" s="146"/>
      <c r="J50" s="146"/>
      <c r="K50" s="146"/>
      <c r="L50" s="146"/>
      <c r="M50" s="146"/>
      <c r="N50" s="146"/>
      <c r="O50" s="146"/>
      <c r="P50" s="146"/>
      <c r="Q50" s="146"/>
      <c r="R50" s="146"/>
      <c r="S50" s="146"/>
      <c r="T50" s="146"/>
      <c r="U50" s="146"/>
      <c r="V50" s="146"/>
      <c r="W50" s="146"/>
      <c r="X50" s="146"/>
      <c r="Y50" s="146"/>
      <c r="Z50" s="144"/>
      <c r="AA50" s="144"/>
      <c r="AB50" s="166"/>
      <c r="AG50" s="166"/>
      <c r="AI50" s="167"/>
      <c r="AJ50" s="167"/>
      <c r="AK50" s="167"/>
      <c r="AL50" s="167"/>
      <c r="AM50" s="167"/>
      <c r="AN50" s="167"/>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T50" s="167"/>
      <c r="CU50" s="167"/>
    </row>
    <row r="51" spans="1:99" s="17" customFormat="1" ht="14.25" customHeight="1" x14ac:dyDescent="0.2">
      <c r="B51" s="14"/>
      <c r="C51" s="145"/>
      <c r="D51" s="146"/>
      <c r="E51" s="146"/>
      <c r="F51" s="146"/>
      <c r="G51" s="146"/>
      <c r="H51" s="146"/>
      <c r="I51" s="146"/>
      <c r="J51" s="146"/>
      <c r="K51" s="146"/>
      <c r="L51" s="146"/>
      <c r="M51" s="146"/>
      <c r="N51" s="146"/>
      <c r="O51" s="146"/>
      <c r="P51" s="146"/>
      <c r="Q51" s="146"/>
      <c r="R51" s="146"/>
      <c r="S51" s="146"/>
      <c r="T51" s="146"/>
      <c r="U51" s="146"/>
      <c r="V51" s="146"/>
      <c r="W51" s="146"/>
      <c r="X51" s="146"/>
      <c r="Y51" s="146"/>
      <c r="Z51" s="144"/>
      <c r="AA51" s="144"/>
      <c r="AB51" s="166"/>
      <c r="AG51" s="166"/>
      <c r="AI51" s="167"/>
      <c r="AJ51" s="167"/>
      <c r="AK51" s="167"/>
      <c r="AL51" s="428"/>
      <c r="AM51" s="428"/>
      <c r="AN51" s="428"/>
      <c r="AO51" s="428"/>
      <c r="AP51" s="428"/>
      <c r="AQ51" s="428"/>
      <c r="AR51" s="42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T51" s="167"/>
      <c r="CU51" s="167"/>
    </row>
    <row r="52" spans="1:99" s="173" customFormat="1" ht="13.5" customHeight="1" x14ac:dyDescent="0.2">
      <c r="A52" s="410" t="s">
        <v>322</v>
      </c>
      <c r="B52" s="410"/>
      <c r="C52" s="410"/>
      <c r="D52" s="410"/>
      <c r="E52" s="410"/>
      <c r="F52" s="410"/>
      <c r="G52" s="410"/>
      <c r="H52" s="410"/>
      <c r="I52" s="410"/>
      <c r="J52" s="410"/>
      <c r="K52" s="410"/>
      <c r="L52" s="410"/>
      <c r="M52" s="410"/>
      <c r="N52" s="410"/>
      <c r="O52" s="410"/>
      <c r="P52" s="410"/>
      <c r="Q52" s="410"/>
      <c r="R52" s="410"/>
      <c r="S52" s="410"/>
      <c r="T52" s="410"/>
      <c r="U52" s="410"/>
      <c r="V52" s="410"/>
      <c r="W52" s="410"/>
      <c r="X52" s="410"/>
      <c r="Y52" s="410"/>
      <c r="Z52" s="410"/>
      <c r="AA52" s="410"/>
      <c r="AB52" s="410"/>
      <c r="AC52" s="410"/>
      <c r="AD52" s="410"/>
      <c r="AE52" s="410"/>
      <c r="AF52" s="410"/>
      <c r="AG52" s="410"/>
      <c r="AH52" s="410"/>
      <c r="AI52" s="410"/>
      <c r="AJ52" s="228"/>
      <c r="AK52" s="228"/>
      <c r="AL52" s="228"/>
      <c r="AM52" s="228"/>
      <c r="AN52" s="228"/>
      <c r="AO52" s="228"/>
      <c r="AP52" s="228"/>
      <c r="AQ52" s="228"/>
      <c r="AR52" s="228"/>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T52" s="15"/>
      <c r="CU52" s="15"/>
    </row>
    <row r="53" spans="1:99" s="144" customFormat="1" ht="15" customHeight="1" x14ac:dyDescent="0.25">
      <c r="A53" s="172"/>
      <c r="B53" s="174"/>
      <c r="C53" s="404" t="s">
        <v>147</v>
      </c>
      <c r="D53" s="404"/>
      <c r="E53" s="404"/>
      <c r="F53" s="404"/>
      <c r="G53" s="404"/>
      <c r="H53" s="404"/>
      <c r="I53" s="174"/>
      <c r="J53" s="174"/>
      <c r="K53" s="174"/>
      <c r="L53" s="174"/>
      <c r="M53" s="174"/>
      <c r="N53" s="404" t="s">
        <v>323</v>
      </c>
      <c r="O53" s="404"/>
      <c r="P53" s="404"/>
      <c r="Q53" s="404"/>
      <c r="R53" s="404"/>
      <c r="S53" s="404"/>
      <c r="T53" s="174"/>
      <c r="U53" s="174"/>
      <c r="W53" s="174"/>
      <c r="X53" s="174"/>
      <c r="Y53" s="174"/>
      <c r="Z53" s="174"/>
      <c r="AA53" s="404" t="s">
        <v>149</v>
      </c>
      <c r="AB53" s="404"/>
      <c r="AC53" s="404"/>
      <c r="AD53" s="404"/>
      <c r="AE53" s="404"/>
      <c r="AF53" s="174"/>
      <c r="AG53" s="174"/>
      <c r="AH53" s="174"/>
      <c r="AI53" s="172"/>
      <c r="AK53" s="174" t="s">
        <v>324</v>
      </c>
      <c r="AL53" s="174"/>
      <c r="AM53" s="174"/>
      <c r="AN53" s="174"/>
      <c r="AO53" s="174"/>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T53" s="152"/>
      <c r="CU53" s="152"/>
    </row>
    <row r="176" spans="16:16" ht="12.75" customHeight="1" x14ac:dyDescent="0.25">
      <c r="P176" s="14" t="s">
        <v>325</v>
      </c>
    </row>
  </sheetData>
  <mergeCells count="154">
    <mergeCell ref="AI24:AI25"/>
    <mergeCell ref="AK21:AK23"/>
    <mergeCell ref="AK24:AK26"/>
    <mergeCell ref="AK27:AK29"/>
    <mergeCell ref="AK30:AK32"/>
    <mergeCell ref="AK33:AK35"/>
    <mergeCell ref="AL51:AR51"/>
    <mergeCell ref="AK36:AK38"/>
    <mergeCell ref="AK39:AK41"/>
    <mergeCell ref="AR36:AR37"/>
    <mergeCell ref="AO39:AO40"/>
    <mergeCell ref="AP39:AP40"/>
    <mergeCell ref="AN39:AN40"/>
    <mergeCell ref="AO33:AO34"/>
    <mergeCell ref="AO27:AO28"/>
    <mergeCell ref="AP27:AP28"/>
    <mergeCell ref="AL24:AL25"/>
    <mergeCell ref="AP24:AP25"/>
    <mergeCell ref="AQ30:AQ31"/>
    <mergeCell ref="AQ21:AQ22"/>
    <mergeCell ref="AR30:AR31"/>
    <mergeCell ref="AQ24:AQ25"/>
    <mergeCell ref="AR24:AR25"/>
    <mergeCell ref="C48:AI48"/>
    <mergeCell ref="A39:A41"/>
    <mergeCell ref="B39:B41"/>
    <mergeCell ref="AI30:AI31"/>
    <mergeCell ref="A30:A32"/>
    <mergeCell ref="AI33:AI34"/>
    <mergeCell ref="B30:B32"/>
    <mergeCell ref="A33:A35"/>
    <mergeCell ref="AI39:AI40"/>
    <mergeCell ref="AM39:AM40"/>
    <mergeCell ref="AN21:AN22"/>
    <mergeCell ref="AM21:AM22"/>
    <mergeCell ref="AL21:AL22"/>
    <mergeCell ref="AI21:AI22"/>
    <mergeCell ref="AI18:AI19"/>
    <mergeCell ref="AL18:AL19"/>
    <mergeCell ref="B15:B17"/>
    <mergeCell ref="A21:A23"/>
    <mergeCell ref="B18:B20"/>
    <mergeCell ref="A18:A20"/>
    <mergeCell ref="B21:B23"/>
    <mergeCell ref="A24:A26"/>
    <mergeCell ref="A27:A29"/>
    <mergeCell ref="AQ39:AQ40"/>
    <mergeCell ref="AR39:AR40"/>
    <mergeCell ref="AO36:AO37"/>
    <mergeCell ref="AP36:AP37"/>
    <mergeCell ref="AQ36:AQ37"/>
    <mergeCell ref="AP33:AP34"/>
    <mergeCell ref="AN33:AN34"/>
    <mergeCell ref="AN30:AN31"/>
    <mergeCell ref="AR33:AR34"/>
    <mergeCell ref="AI36:AI37"/>
    <mergeCell ref="AL36:AL37"/>
    <mergeCell ref="AM36:AM37"/>
    <mergeCell ref="AN36:AN37"/>
    <mergeCell ref="AO30:AO31"/>
    <mergeCell ref="AP30:AP31"/>
    <mergeCell ref="AL33:AL34"/>
    <mergeCell ref="AM33:AM34"/>
    <mergeCell ref="AL30:AL31"/>
    <mergeCell ref="AM30:AM31"/>
    <mergeCell ref="AQ33:AQ34"/>
    <mergeCell ref="AM27:AM28"/>
    <mergeCell ref="AN27:AN28"/>
    <mergeCell ref="CN3:CN10"/>
    <mergeCell ref="CO3:CO10"/>
    <mergeCell ref="CP3:CP10"/>
    <mergeCell ref="CQ3:CQ10"/>
    <mergeCell ref="AN9:AQ9"/>
    <mergeCell ref="AR9:AR11"/>
    <mergeCell ref="CH3:CH10"/>
    <mergeCell ref="CI3:CI10"/>
    <mergeCell ref="CJ3:CJ10"/>
    <mergeCell ref="CK3:CK10"/>
    <mergeCell ref="CL3:CL10"/>
    <mergeCell ref="CM3:CM10"/>
    <mergeCell ref="CF3:CF10"/>
    <mergeCell ref="CG3:CG10"/>
    <mergeCell ref="CE3:CE10"/>
    <mergeCell ref="AO10:AO11"/>
    <mergeCell ref="AP10:AP11"/>
    <mergeCell ref="CB3:CB10"/>
    <mergeCell ref="CC3:CC10"/>
    <mergeCell ref="CD3:CD10"/>
    <mergeCell ref="AQ10:AQ11"/>
    <mergeCell ref="AR15:AR16"/>
    <mergeCell ref="AP12:AP13"/>
    <mergeCell ref="AQ12:AQ13"/>
    <mergeCell ref="AP15:AP16"/>
    <mergeCell ref="AR18:AR19"/>
    <mergeCell ref="A1:I1"/>
    <mergeCell ref="A2:I2"/>
    <mergeCell ref="A9:A11"/>
    <mergeCell ref="B9:B11"/>
    <mergeCell ref="C9:C11"/>
    <mergeCell ref="D9:AI9"/>
    <mergeCell ref="AI10:AI11"/>
    <mergeCell ref="A4:AI4"/>
    <mergeCell ref="W5:X5"/>
    <mergeCell ref="B12:B14"/>
    <mergeCell ref="A12:A14"/>
    <mergeCell ref="AK12:AK14"/>
    <mergeCell ref="C53:H53"/>
    <mergeCell ref="AK15:AK17"/>
    <mergeCell ref="AJ12:AJ13"/>
    <mergeCell ref="AJ15:AJ16"/>
    <mergeCell ref="AN18:AN19"/>
    <mergeCell ref="AM18:AM19"/>
    <mergeCell ref="N53:S53"/>
    <mergeCell ref="AA53:AE53"/>
    <mergeCell ref="AK18:AK20"/>
    <mergeCell ref="AL12:AL13"/>
    <mergeCell ref="AM12:AM13"/>
    <mergeCell ref="AI12:AI13"/>
    <mergeCell ref="AN12:AN13"/>
    <mergeCell ref="AN15:AN16"/>
    <mergeCell ref="AM24:AM25"/>
    <mergeCell ref="AN24:AN25"/>
    <mergeCell ref="A52:AI52"/>
    <mergeCell ref="A15:A17"/>
    <mergeCell ref="AJ18:AJ19"/>
    <mergeCell ref="AI15:AI16"/>
    <mergeCell ref="AL15:AL16"/>
    <mergeCell ref="AI27:AI28"/>
    <mergeCell ref="AL27:AL28"/>
    <mergeCell ref="AL39:AL40"/>
    <mergeCell ref="B24:B26"/>
    <mergeCell ref="B27:B29"/>
    <mergeCell ref="B33:B35"/>
    <mergeCell ref="A36:A38"/>
    <mergeCell ref="B36:B38"/>
    <mergeCell ref="AF1:AI1"/>
    <mergeCell ref="AR42:AR45"/>
    <mergeCell ref="AQ42:AQ45"/>
    <mergeCell ref="AO42:AO45"/>
    <mergeCell ref="AM15:AM16"/>
    <mergeCell ref="AN10:AN11"/>
    <mergeCell ref="AO12:AO13"/>
    <mergeCell ref="AO15:AO16"/>
    <mergeCell ref="AR21:AR22"/>
    <mergeCell ref="AO18:AO19"/>
    <mergeCell ref="AQ27:AQ28"/>
    <mergeCell ref="AR27:AR28"/>
    <mergeCell ref="AO21:AO22"/>
    <mergeCell ref="AP21:AP22"/>
    <mergeCell ref="AO24:AO25"/>
    <mergeCell ref="AP18:AP19"/>
    <mergeCell ref="AQ18:AQ19"/>
    <mergeCell ref="AR12:AR13"/>
    <mergeCell ref="AQ15:AQ16"/>
  </mergeCells>
  <pageMargins left="0.39370078740157" right="0.31496062992126" top="0.94488188976377996" bottom="0.55118110236219997" header="0.31496062992126" footer="0.31496062992126"/>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48"/>
  <sheetViews>
    <sheetView workbookViewId="0">
      <selection activeCell="H18" sqref="H18"/>
    </sheetView>
  </sheetViews>
  <sheetFormatPr defaultColWidth="9.140625" defaultRowHeight="16.5" customHeight="1" x14ac:dyDescent="0.25"/>
  <cols>
    <col min="1" max="1" width="4.28515625" style="28" customWidth="1"/>
    <col min="2" max="2" width="16.42578125" style="28" customWidth="1"/>
    <col min="3" max="4" width="10.85546875" style="28" customWidth="1"/>
    <col min="5" max="5" width="11.42578125" style="28" customWidth="1"/>
    <col min="6" max="6" width="12.7109375" style="30" customWidth="1"/>
    <col min="7" max="7" width="10.85546875" style="28" customWidth="1"/>
    <col min="8" max="8" width="13.85546875" style="28" customWidth="1"/>
    <col min="9" max="9" width="10.5703125" style="28" customWidth="1"/>
    <col min="10" max="10" width="11.140625" style="28" customWidth="1"/>
    <col min="11" max="11" width="8.7109375" style="28" customWidth="1"/>
    <col min="12" max="13" width="10.85546875" style="28" customWidth="1"/>
    <col min="14" max="14" width="11.7109375" style="29" customWidth="1"/>
    <col min="15" max="15" width="9" style="28" customWidth="1"/>
    <col min="16" max="16" width="7.42578125" style="28" customWidth="1"/>
    <col min="17" max="17" width="14.5703125" style="42" customWidth="1"/>
  </cols>
  <sheetData>
    <row r="1" spans="1:17" ht="13.5" customHeight="1" x14ac:dyDescent="0.25">
      <c r="O1" s="52" t="s">
        <v>326</v>
      </c>
    </row>
    <row r="2" spans="1:17" ht="16.5" customHeight="1" x14ac:dyDescent="0.25">
      <c r="A2" s="347" t="s">
        <v>1</v>
      </c>
      <c r="B2" s="347"/>
      <c r="C2" s="347"/>
      <c r="D2" s="347"/>
      <c r="E2" s="347"/>
      <c r="F2" s="347"/>
      <c r="G2" s="335" t="s">
        <v>113</v>
      </c>
      <c r="H2" s="335"/>
      <c r="I2" s="335"/>
      <c r="J2" s="335"/>
      <c r="K2" s="335"/>
      <c r="L2" s="335"/>
      <c r="M2" s="335"/>
      <c r="N2" s="335"/>
      <c r="O2" s="335"/>
    </row>
    <row r="3" spans="1:17" ht="16.5" customHeight="1" x14ac:dyDescent="0.25">
      <c r="A3" s="337" t="s">
        <v>95</v>
      </c>
      <c r="B3" s="337"/>
      <c r="C3" s="337"/>
      <c r="D3" s="337"/>
      <c r="E3" s="337"/>
      <c r="F3" s="337"/>
      <c r="G3" s="337" t="s">
        <v>115</v>
      </c>
      <c r="H3" s="337"/>
      <c r="I3" s="337"/>
      <c r="J3" s="337"/>
      <c r="K3" s="337"/>
      <c r="L3" s="337"/>
      <c r="M3" s="337"/>
      <c r="N3" s="337"/>
      <c r="O3" s="337"/>
    </row>
    <row r="4" spans="1:17" ht="16.5" customHeight="1" x14ac:dyDescent="0.25">
      <c r="A4" s="337"/>
      <c r="B4" s="337"/>
      <c r="C4" s="337"/>
      <c r="D4" s="337"/>
      <c r="E4" s="337"/>
      <c r="F4" s="337"/>
      <c r="G4" s="31"/>
      <c r="H4" s="31"/>
      <c r="I4" s="31"/>
      <c r="J4" s="31"/>
      <c r="K4" s="322" t="s">
        <v>327</v>
      </c>
      <c r="L4" s="323"/>
      <c r="M4" s="323"/>
      <c r="N4" s="323"/>
      <c r="O4" s="323"/>
    </row>
    <row r="5" spans="1:17" ht="12.75" customHeight="1" x14ac:dyDescent="0.25">
      <c r="A5" s="354"/>
      <c r="B5" s="354"/>
      <c r="C5" s="354"/>
      <c r="D5" s="354"/>
      <c r="E5" s="354"/>
      <c r="F5" s="354"/>
      <c r="O5" s="35"/>
    </row>
    <row r="6" spans="1:17" s="32" customFormat="1" ht="22.5" customHeight="1" x14ac:dyDescent="0.25">
      <c r="A6" s="342" t="s">
        <v>328</v>
      </c>
      <c r="B6" s="342"/>
      <c r="C6" s="342"/>
      <c r="D6" s="342"/>
      <c r="E6" s="342"/>
      <c r="F6" s="342"/>
      <c r="G6" s="342"/>
      <c r="H6" s="342"/>
      <c r="I6" s="342"/>
      <c r="J6" s="342"/>
      <c r="K6" s="342"/>
      <c r="L6" s="342"/>
      <c r="M6" s="342"/>
      <c r="N6" s="342"/>
      <c r="O6" s="342"/>
      <c r="Q6" s="71"/>
    </row>
    <row r="7" spans="1:17" s="32" customFormat="1" ht="18" customHeight="1" x14ac:dyDescent="0.25">
      <c r="A7" s="325" t="s">
        <v>119</v>
      </c>
      <c r="B7" s="325"/>
      <c r="C7" s="325"/>
      <c r="D7" s="325"/>
      <c r="E7" s="325"/>
      <c r="F7" s="325"/>
      <c r="G7" s="325"/>
      <c r="H7" s="325"/>
      <c r="I7" s="325"/>
      <c r="J7" s="325"/>
      <c r="K7" s="325"/>
      <c r="L7" s="325"/>
      <c r="M7" s="325"/>
      <c r="N7" s="325"/>
      <c r="O7" s="325"/>
      <c r="P7" s="69"/>
      <c r="Q7" s="71"/>
    </row>
    <row r="8" spans="1:17" s="32" customFormat="1" ht="22.5" customHeight="1" x14ac:dyDescent="0.25">
      <c r="A8" s="325" t="s">
        <v>329</v>
      </c>
      <c r="B8" s="325"/>
      <c r="C8" s="325"/>
      <c r="D8" s="325"/>
      <c r="E8" s="325"/>
      <c r="F8" s="325"/>
      <c r="G8" s="325"/>
      <c r="H8" s="325"/>
      <c r="I8" s="325"/>
      <c r="J8" s="325"/>
      <c r="K8" s="325"/>
      <c r="L8" s="325"/>
      <c r="M8" s="325"/>
      <c r="N8" s="325"/>
      <c r="O8" s="325"/>
      <c r="P8" s="70"/>
      <c r="Q8" s="71"/>
    </row>
    <row r="9" spans="1:17" s="32" customFormat="1" ht="21.95" customHeight="1" x14ac:dyDescent="0.25">
      <c r="A9" s="72" t="s">
        <v>12</v>
      </c>
      <c r="B9" s="327" t="s">
        <v>330</v>
      </c>
      <c r="C9" s="327"/>
      <c r="D9" s="327"/>
      <c r="E9" s="327"/>
      <c r="F9" s="327"/>
      <c r="G9" s="327"/>
      <c r="H9" s="327"/>
      <c r="I9" s="327"/>
      <c r="J9" s="327"/>
      <c r="K9" s="327"/>
      <c r="L9" s="327"/>
      <c r="M9" s="73"/>
      <c r="N9" s="34"/>
      <c r="Q9" s="71"/>
    </row>
    <row r="10" spans="1:17" s="32" customFormat="1" ht="21.95" customHeight="1" x14ac:dyDescent="0.25">
      <c r="A10" s="72" t="s">
        <v>12</v>
      </c>
      <c r="B10" s="122" t="s">
        <v>331</v>
      </c>
      <c r="C10" s="122"/>
      <c r="D10" s="122"/>
      <c r="E10" s="122"/>
      <c r="F10" s="122"/>
      <c r="G10" s="122"/>
      <c r="H10" s="122"/>
      <c r="I10" s="122"/>
      <c r="J10" s="122"/>
      <c r="K10" s="122"/>
      <c r="L10" s="122"/>
      <c r="M10" s="73"/>
      <c r="N10" s="34"/>
      <c r="Q10" s="71"/>
    </row>
    <row r="11" spans="1:17" s="45" customFormat="1" ht="16.5" customHeight="1" x14ac:dyDescent="0.25">
      <c r="A11" s="43"/>
      <c r="B11" s="55"/>
      <c r="C11" s="55"/>
      <c r="D11" s="55"/>
      <c r="E11" s="55"/>
      <c r="F11" s="53"/>
      <c r="K11" s="53"/>
      <c r="L11" s="53"/>
      <c r="M11" s="53"/>
      <c r="N11" s="450" t="s">
        <v>332</v>
      </c>
      <c r="O11" s="451"/>
      <c r="Q11" s="44"/>
    </row>
    <row r="12" spans="1:17" s="45" customFormat="1" ht="16.5" hidden="1" customHeight="1" x14ac:dyDescent="0.25">
      <c r="A12" s="43"/>
      <c r="B12" s="55"/>
      <c r="C12" s="55"/>
      <c r="D12" s="55"/>
      <c r="E12" s="55"/>
      <c r="F12" s="53"/>
      <c r="J12" s="431" t="s">
        <v>333</v>
      </c>
      <c r="K12" s="431"/>
      <c r="L12" s="431"/>
      <c r="M12" s="216"/>
      <c r="N12" s="217" t="s">
        <v>334</v>
      </c>
      <c r="O12" s="218"/>
      <c r="Q12" s="44"/>
    </row>
    <row r="13" spans="1:17" s="45" customFormat="1" ht="16.5" hidden="1" customHeight="1" x14ac:dyDescent="0.25">
      <c r="A13" s="43"/>
      <c r="B13" s="55"/>
      <c r="C13" s="55"/>
      <c r="D13" s="55"/>
      <c r="E13" s="55"/>
      <c r="F13" s="53"/>
      <c r="J13" s="216"/>
      <c r="K13" s="219" t="s">
        <v>335</v>
      </c>
      <c r="L13" s="216"/>
      <c r="M13" s="220" t="s">
        <v>336</v>
      </c>
      <c r="N13" s="221"/>
      <c r="O13" s="222"/>
      <c r="Q13" s="44"/>
    </row>
    <row r="14" spans="1:17" s="60" customFormat="1" ht="21.95" customHeight="1" x14ac:dyDescent="0.25">
      <c r="A14" s="350" t="s">
        <v>25</v>
      </c>
      <c r="B14" s="430" t="s">
        <v>242</v>
      </c>
      <c r="C14" s="374" t="s">
        <v>337</v>
      </c>
      <c r="D14" s="434" t="s">
        <v>338</v>
      </c>
      <c r="E14" s="435"/>
      <c r="F14" s="435"/>
      <c r="G14" s="435"/>
      <c r="H14" s="435"/>
      <c r="I14" s="436"/>
      <c r="J14" s="432" t="s">
        <v>339</v>
      </c>
      <c r="K14" s="350" t="s">
        <v>340</v>
      </c>
      <c r="L14" s="350"/>
      <c r="M14" s="350"/>
      <c r="N14" s="350"/>
      <c r="O14" s="430" t="s">
        <v>246</v>
      </c>
      <c r="P14" s="75" t="s">
        <v>341</v>
      </c>
      <c r="Q14" s="76"/>
    </row>
    <row r="15" spans="1:17" s="60" customFormat="1" ht="65.25" customHeight="1" x14ac:dyDescent="0.25">
      <c r="A15" s="350"/>
      <c r="B15" s="430"/>
      <c r="C15" s="374"/>
      <c r="D15" s="113" t="s">
        <v>342</v>
      </c>
      <c r="E15" s="113" t="s">
        <v>343</v>
      </c>
      <c r="F15" s="113" t="s">
        <v>244</v>
      </c>
      <c r="G15" s="113" t="s">
        <v>243</v>
      </c>
      <c r="H15" s="113" t="s">
        <v>344</v>
      </c>
      <c r="I15" s="113" t="s">
        <v>345</v>
      </c>
      <c r="J15" s="433"/>
      <c r="K15" s="121" t="s">
        <v>346</v>
      </c>
      <c r="L15" s="121" t="s">
        <v>347</v>
      </c>
      <c r="M15" s="121" t="s">
        <v>348</v>
      </c>
      <c r="N15" s="57" t="s">
        <v>105</v>
      </c>
      <c r="O15" s="430"/>
      <c r="P15" s="75"/>
      <c r="Q15" s="76"/>
    </row>
    <row r="16" spans="1:17" s="60" customFormat="1" ht="30" customHeight="1" x14ac:dyDescent="0.25">
      <c r="A16" s="117" t="s">
        <v>35</v>
      </c>
      <c r="B16" s="117" t="s">
        <v>36</v>
      </c>
      <c r="C16" s="117" t="s">
        <v>37</v>
      </c>
      <c r="D16" s="117" t="s">
        <v>38</v>
      </c>
      <c r="E16" s="117" t="s">
        <v>39</v>
      </c>
      <c r="F16" s="117" t="s">
        <v>40</v>
      </c>
      <c r="G16" s="117" t="s">
        <v>41</v>
      </c>
      <c r="H16" s="117" t="s">
        <v>42</v>
      </c>
      <c r="I16" s="117" t="s">
        <v>349</v>
      </c>
      <c r="J16" s="117" t="s">
        <v>44</v>
      </c>
      <c r="K16" s="117" t="s">
        <v>172</v>
      </c>
      <c r="L16" s="117" t="s">
        <v>350</v>
      </c>
      <c r="M16" s="117" t="s">
        <v>351</v>
      </c>
      <c r="N16" s="117" t="s">
        <v>352</v>
      </c>
      <c r="O16" s="117" t="s">
        <v>353</v>
      </c>
      <c r="P16" s="75"/>
      <c r="Q16" s="76"/>
    </row>
    <row r="17" spans="1:17" s="60" customFormat="1" ht="17.25" customHeight="1" x14ac:dyDescent="0.25">
      <c r="A17" s="58">
        <v>1</v>
      </c>
      <c r="B17" s="62" t="s">
        <v>354</v>
      </c>
      <c r="C17" s="62"/>
      <c r="D17" s="62"/>
      <c r="E17" s="62"/>
      <c r="F17" s="128"/>
      <c r="G17" s="129"/>
      <c r="H17" s="129"/>
      <c r="I17" s="129"/>
      <c r="J17" s="129"/>
      <c r="K17" s="130"/>
      <c r="L17" s="130"/>
      <c r="M17" s="130"/>
      <c r="N17" s="131"/>
      <c r="O17" s="62"/>
      <c r="P17" s="59"/>
      <c r="Q17" s="77"/>
    </row>
    <row r="18" spans="1:17" s="60" customFormat="1" ht="17.25" customHeight="1" x14ac:dyDescent="0.25">
      <c r="A18" s="58">
        <v>2</v>
      </c>
      <c r="B18" s="62"/>
      <c r="C18" s="62"/>
      <c r="D18" s="62"/>
      <c r="E18" s="62"/>
      <c r="F18" s="128"/>
      <c r="G18" s="129"/>
      <c r="H18" s="129"/>
      <c r="I18" s="129"/>
      <c r="J18" s="129"/>
      <c r="K18" s="130"/>
      <c r="L18" s="130"/>
      <c r="M18" s="130"/>
      <c r="N18" s="131"/>
      <c r="O18" s="62"/>
      <c r="Q18" s="76"/>
    </row>
    <row r="19" spans="1:17" s="60" customFormat="1" ht="17.25" customHeight="1" x14ac:dyDescent="0.25">
      <c r="A19" s="58">
        <v>3</v>
      </c>
      <c r="B19" s="62"/>
      <c r="C19" s="62"/>
      <c r="D19" s="62"/>
      <c r="E19" s="62"/>
      <c r="F19" s="128"/>
      <c r="G19" s="129"/>
      <c r="H19" s="129"/>
      <c r="I19" s="129"/>
      <c r="J19" s="129"/>
      <c r="K19" s="130"/>
      <c r="L19" s="130"/>
      <c r="M19" s="130"/>
      <c r="N19" s="131"/>
      <c r="O19" s="62"/>
      <c r="Q19" s="76"/>
    </row>
    <row r="20" spans="1:17" s="60" customFormat="1" ht="17.25" customHeight="1" x14ac:dyDescent="0.25">
      <c r="A20" s="58">
        <v>4</v>
      </c>
      <c r="B20" s="62"/>
      <c r="C20" s="62"/>
      <c r="D20" s="62"/>
      <c r="E20" s="62"/>
      <c r="F20" s="128"/>
      <c r="G20" s="129"/>
      <c r="H20" s="129"/>
      <c r="I20" s="129"/>
      <c r="J20" s="129"/>
      <c r="K20" s="130"/>
      <c r="L20" s="130"/>
      <c r="M20" s="130"/>
      <c r="N20" s="131"/>
      <c r="O20" s="62"/>
      <c r="Q20" s="76"/>
    </row>
    <row r="21" spans="1:17" s="60" customFormat="1" ht="21.95" customHeight="1" x14ac:dyDescent="0.25">
      <c r="A21" s="125"/>
      <c r="B21" s="61" t="s">
        <v>105</v>
      </c>
      <c r="C21" s="61"/>
      <c r="D21" s="61"/>
      <c r="E21" s="61"/>
      <c r="F21" s="78"/>
      <c r="G21" s="79"/>
      <c r="H21" s="79"/>
      <c r="I21" s="79" t="s">
        <v>355</v>
      </c>
      <c r="J21" s="79"/>
      <c r="K21" s="80"/>
      <c r="L21" s="80"/>
      <c r="M21" s="80"/>
      <c r="N21" s="80"/>
      <c r="O21" s="80"/>
      <c r="Q21" s="76"/>
    </row>
    <row r="22" spans="1:17" s="32" customFormat="1" ht="19.5" customHeight="1" x14ac:dyDescent="0.25">
      <c r="A22" s="50"/>
      <c r="F22" s="50"/>
      <c r="K22" s="448" t="s">
        <v>356</v>
      </c>
      <c r="L22" s="449"/>
      <c r="M22" s="449"/>
      <c r="N22" s="449"/>
      <c r="O22" s="449"/>
      <c r="Q22" s="71"/>
    </row>
    <row r="23" spans="1:17" s="40" customFormat="1" ht="18.75" customHeight="1" x14ac:dyDescent="0.25">
      <c r="A23" s="314" t="s">
        <v>357</v>
      </c>
      <c r="B23" s="314"/>
      <c r="C23" s="314"/>
      <c r="D23" s="314"/>
      <c r="E23" s="314"/>
      <c r="F23" s="314"/>
      <c r="G23" s="314"/>
      <c r="H23" s="314"/>
      <c r="I23" s="314"/>
      <c r="J23" s="314"/>
      <c r="K23" s="314"/>
      <c r="L23" s="314"/>
      <c r="M23" s="314"/>
      <c r="N23" s="314"/>
      <c r="O23" s="314"/>
      <c r="Q23" s="74"/>
    </row>
    <row r="24" spans="1:17" s="40" customFormat="1" ht="22.5" customHeight="1" x14ac:dyDescent="0.25">
      <c r="A24" s="51"/>
      <c r="B24" s="438" t="s">
        <v>358</v>
      </c>
      <c r="C24" s="438"/>
      <c r="D24" s="438"/>
      <c r="E24" s="438"/>
      <c r="F24" s="438" t="s">
        <v>359</v>
      </c>
      <c r="G24" s="438"/>
      <c r="H24" s="438"/>
      <c r="I24" s="447" t="s">
        <v>360</v>
      </c>
      <c r="J24" s="447"/>
      <c r="K24" s="447"/>
      <c r="L24" s="63"/>
      <c r="M24" s="438" t="s">
        <v>361</v>
      </c>
      <c r="N24" s="438"/>
      <c r="O24" s="63"/>
      <c r="Q24" s="74"/>
    </row>
    <row r="25" spans="1:17" s="31" customFormat="1" ht="18.75" customHeight="1" x14ac:dyDescent="0.25">
      <c r="A25" s="439" t="s">
        <v>362</v>
      </c>
      <c r="B25" s="439"/>
      <c r="C25" s="45"/>
      <c r="D25" s="45"/>
      <c r="E25" s="45"/>
      <c r="F25" s="45"/>
      <c r="G25" s="45"/>
      <c r="H25" s="45"/>
      <c r="I25" s="45"/>
      <c r="J25" s="45"/>
      <c r="K25" s="126"/>
      <c r="L25" s="45"/>
      <c r="M25" s="47"/>
      <c r="N25" s="47"/>
      <c r="O25" s="47"/>
      <c r="Q25" s="46"/>
    </row>
    <row r="26" spans="1:17" s="31" customFormat="1" ht="18.75" customHeight="1" x14ac:dyDescent="0.25">
      <c r="A26" s="127"/>
      <c r="B26" s="437" t="s">
        <v>363</v>
      </c>
      <c r="C26" s="437"/>
      <c r="D26" s="437"/>
      <c r="E26" s="437"/>
      <c r="F26" s="437"/>
      <c r="G26" s="437"/>
      <c r="H26" s="437"/>
      <c r="I26" s="437"/>
      <c r="J26" s="437"/>
      <c r="K26" s="437"/>
      <c r="L26" s="437"/>
      <c r="M26" s="437"/>
      <c r="N26" s="437"/>
      <c r="O26" s="437"/>
      <c r="Q26" s="46"/>
    </row>
    <row r="27" spans="1:17" s="31" customFormat="1" ht="33.75" customHeight="1" x14ac:dyDescent="0.25">
      <c r="A27" s="94"/>
      <c r="B27" s="446" t="s">
        <v>364</v>
      </c>
      <c r="C27" s="446"/>
      <c r="D27" s="446"/>
      <c r="E27" s="446"/>
      <c r="F27" s="446"/>
      <c r="G27" s="446"/>
      <c r="H27" s="446"/>
      <c r="I27" s="446"/>
      <c r="J27" s="446"/>
      <c r="K27" s="446"/>
      <c r="L27" s="446"/>
      <c r="M27" s="446"/>
      <c r="N27" s="446"/>
      <c r="O27" s="446"/>
      <c r="Q27" s="46"/>
    </row>
    <row r="28" spans="1:17" s="31" customFormat="1" ht="19.5" customHeight="1" x14ac:dyDescent="0.25">
      <c r="A28" s="45"/>
      <c r="B28" s="437" t="s">
        <v>365</v>
      </c>
      <c r="C28" s="437"/>
      <c r="D28" s="437"/>
      <c r="E28" s="437"/>
      <c r="F28" s="437"/>
      <c r="G28" s="437"/>
      <c r="H28" s="437"/>
      <c r="I28" s="437"/>
      <c r="J28" s="437"/>
      <c r="K28" s="437"/>
      <c r="L28" s="437"/>
      <c r="M28" s="437"/>
      <c r="N28" s="437"/>
      <c r="O28" s="437"/>
      <c r="Q28" s="46"/>
    </row>
    <row r="29" spans="1:17" s="31" customFormat="1" ht="19.5" customHeight="1" x14ac:dyDescent="0.25">
      <c r="A29" s="45"/>
      <c r="B29" s="190" t="s">
        <v>366</v>
      </c>
      <c r="C29" s="190"/>
      <c r="D29" s="190"/>
      <c r="E29" s="190"/>
      <c r="F29" s="190"/>
      <c r="G29" s="190"/>
      <c r="H29" s="190"/>
      <c r="I29" s="190"/>
      <c r="J29" s="190"/>
      <c r="K29" s="190"/>
      <c r="L29" s="190"/>
      <c r="M29" s="190"/>
      <c r="N29" s="190"/>
      <c r="O29" s="190"/>
      <c r="Q29" s="46"/>
    </row>
    <row r="30" spans="1:17" s="31" customFormat="1" ht="19.5" customHeight="1" x14ac:dyDescent="0.25">
      <c r="A30" s="47"/>
      <c r="B30" s="446" t="s">
        <v>367</v>
      </c>
      <c r="C30" s="446"/>
      <c r="D30" s="446"/>
      <c r="E30" s="446"/>
      <c r="F30" s="446"/>
      <c r="G30" s="446"/>
      <c r="H30" s="446"/>
      <c r="I30" s="446"/>
      <c r="J30" s="446"/>
      <c r="K30" s="446"/>
      <c r="L30" s="446"/>
      <c r="M30" s="446"/>
      <c r="N30" s="446"/>
      <c r="O30" s="446"/>
      <c r="Q30" s="46"/>
    </row>
    <row r="31" spans="1:17" s="31" customFormat="1" ht="19.5" customHeight="1" x14ac:dyDescent="0.25">
      <c r="A31" s="47"/>
      <c r="B31" s="446" t="s">
        <v>368</v>
      </c>
      <c r="C31" s="446"/>
      <c r="D31" s="446"/>
      <c r="E31" s="446"/>
      <c r="F31" s="446"/>
      <c r="G31" s="446"/>
      <c r="H31" s="446"/>
      <c r="I31" s="446"/>
      <c r="J31" s="446"/>
      <c r="K31" s="446"/>
      <c r="L31" s="446"/>
      <c r="M31" s="446"/>
      <c r="N31" s="446"/>
      <c r="O31" s="446"/>
      <c r="Q31" s="46"/>
    </row>
    <row r="32" spans="1:17" s="31" customFormat="1" ht="22.5" customHeight="1" x14ac:dyDescent="0.25">
      <c r="A32" s="47"/>
      <c r="B32" s="214"/>
      <c r="C32" s="47"/>
      <c r="D32" s="47"/>
      <c r="E32" s="47"/>
      <c r="F32" s="47"/>
      <c r="G32" s="47"/>
      <c r="H32" s="47"/>
      <c r="I32" s="47"/>
      <c r="J32" s="47"/>
      <c r="K32" s="47"/>
      <c r="L32" s="47"/>
      <c r="M32" s="47"/>
      <c r="N32" s="47"/>
      <c r="O32" s="47"/>
      <c r="Q32" s="46"/>
    </row>
    <row r="33" spans="1:17" ht="22.5" customHeight="1" x14ac:dyDescent="0.25"/>
    <row r="34" spans="1:17" ht="207" hidden="1" customHeight="1" x14ac:dyDescent="0.25"/>
    <row r="35" spans="1:17" ht="16.5" hidden="1" customHeight="1" x14ac:dyDescent="0.25"/>
    <row r="36" spans="1:17" ht="16.5" hidden="1" customHeight="1" x14ac:dyDescent="0.25"/>
    <row r="37" spans="1:17" ht="16.5" hidden="1" customHeight="1" x14ac:dyDescent="0.25"/>
    <row r="38" spans="1:17" s="14" customFormat="1" ht="12.75" hidden="1" customHeight="1" x14ac:dyDescent="0.2">
      <c r="A38" s="14" t="s">
        <v>369</v>
      </c>
      <c r="F38" s="16"/>
      <c r="N38" s="81"/>
      <c r="Q38" s="82"/>
    </row>
    <row r="39" spans="1:17" s="68" customFormat="1" ht="16.5" hidden="1" customHeight="1" x14ac:dyDescent="0.25">
      <c r="B39" s="83" t="s">
        <v>370</v>
      </c>
      <c r="C39" s="83"/>
      <c r="D39" s="83"/>
      <c r="E39" s="440" t="s">
        <v>371</v>
      </c>
      <c r="F39" s="441"/>
      <c r="G39" s="441"/>
      <c r="H39" s="88"/>
      <c r="I39" s="88"/>
      <c r="J39" s="88"/>
      <c r="K39" s="84"/>
      <c r="L39" s="84"/>
      <c r="M39" s="84"/>
      <c r="N39" s="84"/>
    </row>
    <row r="40" spans="1:17" s="68" customFormat="1" ht="16.5" hidden="1" customHeight="1" x14ac:dyDescent="0.2">
      <c r="B40" s="442" t="s">
        <v>372</v>
      </c>
      <c r="C40" s="123"/>
      <c r="D40" s="123"/>
      <c r="E40" s="397" t="s">
        <v>373</v>
      </c>
      <c r="F40" s="397"/>
      <c r="G40" s="397"/>
      <c r="H40" s="16"/>
      <c r="I40" s="16"/>
      <c r="J40" s="16"/>
      <c r="K40" s="84"/>
      <c r="L40" s="84"/>
      <c r="M40" s="84"/>
      <c r="N40" s="84"/>
    </row>
    <row r="41" spans="1:17" s="68" customFormat="1" ht="4.5" hidden="1" customHeight="1" x14ac:dyDescent="0.2">
      <c r="B41" s="443"/>
      <c r="C41" s="124"/>
      <c r="D41" s="124"/>
      <c r="E41" s="444"/>
      <c r="F41" s="444"/>
      <c r="G41" s="444"/>
      <c r="H41" s="84"/>
      <c r="I41" s="84"/>
      <c r="J41" s="84"/>
      <c r="K41" s="84"/>
      <c r="L41" s="84"/>
      <c r="M41" s="84"/>
      <c r="N41" s="84"/>
    </row>
    <row r="42" spans="1:17" s="68" customFormat="1" ht="16.5" hidden="1" customHeight="1" x14ac:dyDescent="0.2">
      <c r="B42" s="443"/>
      <c r="C42" s="124"/>
      <c r="D42" s="124"/>
      <c r="E42" s="445" t="s">
        <v>374</v>
      </c>
      <c r="F42" s="445"/>
      <c r="G42" s="445"/>
      <c r="H42" s="89"/>
      <c r="I42" s="89"/>
      <c r="J42" s="89"/>
      <c r="K42" s="84"/>
      <c r="L42" s="84"/>
      <c r="M42" s="84"/>
      <c r="N42" s="84"/>
    </row>
    <row r="43" spans="1:17" s="68" customFormat="1" ht="12.75" hidden="1" customHeight="1" x14ac:dyDescent="0.2">
      <c r="F43" s="84"/>
      <c r="N43" s="85"/>
      <c r="Q43" s="86"/>
    </row>
    <row r="44" spans="1:17" s="68" customFormat="1" ht="12.75" hidden="1" customHeight="1" x14ac:dyDescent="0.2">
      <c r="B44" s="14" t="s">
        <v>375</v>
      </c>
      <c r="C44" s="14"/>
      <c r="D44" s="14"/>
      <c r="F44" s="84"/>
      <c r="N44" s="85"/>
      <c r="Q44" s="86"/>
    </row>
    <row r="45" spans="1:17" s="68" customFormat="1" ht="12.75" hidden="1" customHeight="1" x14ac:dyDescent="0.2">
      <c r="B45" s="14" t="s">
        <v>376</v>
      </c>
      <c r="C45" s="14"/>
      <c r="D45" s="14"/>
      <c r="F45" s="84"/>
      <c r="N45" s="85"/>
      <c r="Q45" s="86"/>
    </row>
    <row r="46" spans="1:17" s="68" customFormat="1" ht="12.75" hidden="1" customHeight="1" x14ac:dyDescent="0.2">
      <c r="B46" s="14" t="s">
        <v>377</v>
      </c>
      <c r="C46" s="14"/>
      <c r="D46" s="14"/>
      <c r="F46" s="84"/>
      <c r="N46" s="85"/>
      <c r="Q46" s="86"/>
    </row>
    <row r="47" spans="1:17" s="68" customFormat="1" ht="12.75" hidden="1" customHeight="1" x14ac:dyDescent="0.2">
      <c r="B47" s="14" t="s">
        <v>378</v>
      </c>
      <c r="C47" s="14"/>
      <c r="D47" s="14"/>
      <c r="F47" s="84"/>
      <c r="N47" s="85"/>
      <c r="Q47" s="86"/>
    </row>
    <row r="48" spans="1:17" s="68" customFormat="1" ht="12.75" hidden="1" customHeight="1" x14ac:dyDescent="0.2">
      <c r="B48" s="14" t="s">
        <v>379</v>
      </c>
      <c r="C48" s="14"/>
      <c r="D48" s="14"/>
      <c r="F48" s="84"/>
      <c r="N48" s="85"/>
      <c r="Q48" s="86"/>
    </row>
  </sheetData>
  <mergeCells count="37">
    <mergeCell ref="A5:F5"/>
    <mergeCell ref="K22:O22"/>
    <mergeCell ref="B9:L9"/>
    <mergeCell ref="C14:C15"/>
    <mergeCell ref="O14:O15"/>
    <mergeCell ref="K14:N14"/>
    <mergeCell ref="A6:O6"/>
    <mergeCell ref="A8:O8"/>
    <mergeCell ref="A7:O7"/>
    <mergeCell ref="N11:O11"/>
    <mergeCell ref="A14:A15"/>
    <mergeCell ref="A2:F2"/>
    <mergeCell ref="G2:O2"/>
    <mergeCell ref="A3:F3"/>
    <mergeCell ref="G3:O3"/>
    <mergeCell ref="A4:F4"/>
    <mergeCell ref="K4:O4"/>
    <mergeCell ref="B28:O28"/>
    <mergeCell ref="F24:H24"/>
    <mergeCell ref="A25:B25"/>
    <mergeCell ref="E39:G39"/>
    <mergeCell ref="B40:B42"/>
    <mergeCell ref="E40:G40"/>
    <mergeCell ref="E41:G41"/>
    <mergeCell ref="E42:G42"/>
    <mergeCell ref="B31:O31"/>
    <mergeCell ref="I24:K24"/>
    <mergeCell ref="M24:N24"/>
    <mergeCell ref="B30:O30"/>
    <mergeCell ref="B26:O26"/>
    <mergeCell ref="B24:E24"/>
    <mergeCell ref="B27:O27"/>
    <mergeCell ref="A23:O23"/>
    <mergeCell ref="B14:B15"/>
    <mergeCell ref="J12:L12"/>
    <mergeCell ref="J14:J15"/>
    <mergeCell ref="D14:I14"/>
  </mergeCells>
  <pageMargins left="0.35433070866142002" right="0" top="0.70866141732282995" bottom="0.27559055118109999" header="0" footer="0"/>
  <pageSetup paperSize="9" scale="8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Import</vt:lpstr>
      <vt:lpstr>1B. Giao khoán KP</vt:lpstr>
      <vt:lpstr>2A.Biên bản NTSP</vt:lpstr>
      <vt:lpstr>2B.Xác nhận KLTT</vt:lpstr>
      <vt:lpstr>2C.Thanh Lý PGK</vt:lpstr>
      <vt:lpstr>2D.Bình xét</vt:lpstr>
      <vt:lpstr>2E.Chấm công</vt:lpstr>
      <vt:lpstr>2G.Bảng lương</vt:lpstr>
      <vt:lpstr>'2A.Biên bản NTSP'!bienban</vt:lpstr>
      <vt:lpstr>'1B. Giao khoán KP'!giaokhoankp</vt:lpstr>
      <vt:lpstr>'2C.Thanh Lý PGK'!Print_Titles</vt:lpstr>
      <vt:lpstr>'2C.Thanh Lý PGK'!thanhly</vt:lpstr>
      <vt:lpstr>'2B.Xác nhận KLTT'!xacnhan</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Binh</dc:creator>
  <cp:keywords/>
  <dc:description/>
  <cp:lastModifiedBy>IT-TMV-Nguyen Thao</cp:lastModifiedBy>
  <dcterms:created xsi:type="dcterms:W3CDTF">2012-09-14T13:24:04Z</dcterms:created>
  <dcterms:modified xsi:type="dcterms:W3CDTF">2024-10-07T03:40:50Z</dcterms:modified>
  <cp:category/>
</cp:coreProperties>
</file>