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fko2347087\Desktop\Github\EmploymentWorks\"/>
    </mc:Choice>
  </mc:AlternateContent>
  <xr:revisionPtr revIDLastSave="0" documentId="13_ncr:1_{686859A2-020B-484A-908F-37ECBAD8E284}" xr6:coauthVersionLast="47" xr6:coauthVersionMax="47" xr10:uidLastSave="{00000000-0000-0000-0000-000000000000}"/>
  <bookViews>
    <workbookView xWindow="-120" yWindow="-120" windowWidth="29040" windowHeight="15720" xr2:uid="{00000000-000D-0000-FFFF-FFFF00000000}"/>
  </bookViews>
  <sheets>
    <sheet name="日記" sheetId="4" r:id="rId1"/>
    <sheet name="シーン遷移" sheetId="6" r:id="rId2"/>
    <sheet name="メモ帳" sheetId="5" r:id="rId3"/>
    <sheet name="アルファ" sheetId="1" r:id="rId4"/>
    <sheet name="ベータ" sheetId="2" r:id="rId5"/>
    <sheet name="マスタ" sheetId="3"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G9" i="1"/>
  <c r="G3" i="1"/>
  <c r="E6" i="4"/>
  <c r="E3" i="4"/>
  <c r="E4" i="4" s="1"/>
  <c r="E5" i="4" s="1"/>
  <c r="G2" i="1"/>
  <c r="E7" i="4" l="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11" i="1"/>
  <c r="G10" i="1"/>
  <c r="H11" i="1"/>
  <c r="I11" i="1" s="1"/>
  <c r="H10" i="1"/>
  <c r="I10" i="1" s="1"/>
  <c r="H9" i="1"/>
  <c r="I9" i="1" s="1"/>
  <c r="G6" i="1"/>
  <c r="J11" i="1" s="1"/>
  <c r="K11" i="1" s="1"/>
  <c r="J9" i="1" l="1"/>
  <c r="K9" i="1" s="1"/>
  <c r="J10" i="1"/>
  <c r="K10" i="1" s="1"/>
  <c r="G4" i="1"/>
  <c r="I4" i="1" s="1"/>
  <c r="J4" i="1"/>
  <c r="K4" i="1" s="1"/>
</calcChain>
</file>

<file path=xl/sharedStrings.xml><?xml version="1.0" encoding="utf-8"?>
<sst xmlns="http://schemas.openxmlformats.org/spreadsheetml/2006/main" count="310" uniqueCount="222">
  <si>
    <t>1コスト:3時間 (1日は基本2コスト)</t>
  </si>
  <si>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</si>
  <si>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</si>
  <si>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</si>
  <si>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</si>
  <si>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</si>
  <si>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</si>
  <si>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理想</t>
    <rPh sb="0" eb="2">
      <t>リソウ</t>
    </rPh>
    <phoneticPr fontId="1"/>
  </si>
  <si>
    <t>デッドライン</t>
    <phoneticPr fontId="1"/>
  </si>
  <si>
    <t>　ー　UI素材</t>
    <rPh sb="5" eb="7">
      <t>ソザイ</t>
    </rPh>
    <phoneticPr fontId="1"/>
  </si>
  <si>
    <t>真実のデッドライン</t>
    <rPh sb="0" eb="2">
      <t>シンジツ</t>
    </rPh>
    <phoneticPr fontId="1"/>
  </si>
  <si>
    <t>　ー　マップ素材</t>
    <rPh sb="6" eb="8">
      <t>ソザイ</t>
    </rPh>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</si>
  <si>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</si>
  <si>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</si>
  <si>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</si>
  <si>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</si>
  <si>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</si>
  <si>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　―　待機</t>
    <rPh sb="3" eb="5">
      <t>タイキ</t>
    </rPh>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</si>
  <si>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</si>
  <si>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</si>
  <si>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</si>
  <si>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</si>
  <si>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</si>
  <si>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</si>
  <si>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</si>
  <si>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</si>
  <si>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</si>
  <si>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　ー　移動</t>
  </si>
  <si>
    <t>　ー　回転</t>
  </si>
  <si>
    <t>　ー　追随</t>
  </si>
  <si>
    <t>　ー　勝利敗北演出</t>
    <rPh sb="3" eb="9">
      <t>ショウリハイボクエンシュツ</t>
    </rPh>
    <phoneticPr fontId="1"/>
  </si>
  <si>
    <t>　－　マップ設計</t>
  </si>
  <si>
    <t>　ー　配置データの保存</t>
  </si>
  <si>
    <t>　ー　配置データの読み込み</t>
  </si>
  <si>
    <t>　ー　マップ実装</t>
  </si>
  <si>
    <t>　ー　SE再生</t>
  </si>
  <si>
    <t>　ー　音量調整の処理</t>
  </si>
  <si>
    <t>　ー　音実装</t>
  </si>
  <si>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</si>
  <si>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</si>
  <si>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</si>
  <si>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</si>
  <si>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</si>
  <si>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</si>
  <si>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</si>
  <si>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</si>
  <si>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</si>
  <si>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</si>
  <si>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</si>
  <si>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</si>
  <si>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</si>
  <si>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</si>
  <si>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</si>
  <si>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</si>
  <si>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</si>
  <si>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</si>
  <si>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</si>
  <si>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</si>
  <si>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索敵</t>
    <rPh sb="3" eb="5">
      <t>サクテキ</t>
    </rPh>
    <phoneticPr fontId="1"/>
  </si>
  <si>
    <t>　ー　罠設置/解除</t>
    <rPh sb="3" eb="6">
      <t>ワナセッチ</t>
    </rPh>
    <rPh sb="7" eb="9">
      <t>カイジョ</t>
    </rPh>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</si>
  <si>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</si>
  <si>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</si>
  <si>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</si>
  <si>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　ー　HP管理</t>
    <rPh sb="5" eb="7">
      <t>カンリ</t>
    </rPh>
    <phoneticPr fontId="1"/>
  </si>
  <si>
    <t>　―　アニメーション(物理)</t>
    <rPh sb="11" eb="13">
      <t>ブツリ</t>
    </rPh>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</si>
  <si>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</si>
  <si>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</si>
  <si>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</si>
  <si>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</si>
  <si>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</si>
  <si>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</si>
  <si>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</si>
  <si>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</si>
  <si>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</si>
  <si>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</si>
  <si>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</si>
  <si>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</si>
  <si>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</si>
  <si>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</si>
  <si>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</si>
  <si>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</si>
  <si>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</si>
  <si>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</si>
  <si>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</si>
  <si>
    <t>アルファ</t>
  </si>
  <si>
    <t>コスト</t>
  </si>
  <si>
    <t>未完</t>
  </si>
  <si>
    <t>　ー　モデル</t>
  </si>
  <si>
    <t>　ー　モーション</t>
  </si>
  <si>
    <t>　ー　SE</t>
  </si>
  <si>
    <t>　ー　BGM</t>
  </si>
  <si>
    <t>　ー　エフェクト</t>
  </si>
  <si>
    <t>・プレイヤー</t>
  </si>
  <si>
    <t>　―　ステータス</t>
  </si>
  <si>
    <t>　―　移動</t>
  </si>
  <si>
    <t>　―　ジャンプ</t>
  </si>
  <si>
    <t>　―　ダッシュ</t>
  </si>
  <si>
    <t>　ー　ステータス</t>
  </si>
  <si>
    <t>　ー　攻撃</t>
  </si>
  <si>
    <t>・ポーション</t>
  </si>
  <si>
    <t>・クリスタル</t>
  </si>
  <si>
    <t>・カメラ</t>
  </si>
  <si>
    <t>・マップ</t>
  </si>
  <si>
    <t>・音処理</t>
  </si>
  <si>
    <t>　ー　BGM再生</t>
  </si>
  <si>
    <t>・UI</t>
  </si>
  <si>
    <t>　ー　タイトル画面</t>
  </si>
  <si>
    <t>　ー　オプション画面</t>
  </si>
  <si>
    <t>・UX</t>
  </si>
  <si>
    <t>・ビルドテスト</t>
  </si>
  <si>
    <t>カプセル同士の押出処理ができるようになった。ObjectBase型を継承したクラスの管理をSceneGameでするようにした。</t>
    <rPh sb="4" eb="6">
      <t>ドウシ</t>
    </rPh>
    <rPh sb="7" eb="11">
      <t>オシダシショリ</t>
    </rPh>
    <rPh sb="32" eb="33">
      <t>ガタ</t>
    </rPh>
    <rPh sb="34" eb="36">
      <t>ケイショウ</t>
    </rPh>
    <rPh sb="42" eb="44">
      <t>カンリ</t>
    </rPh>
    <phoneticPr fontId="1"/>
  </si>
  <si>
    <t>10月26日
10月27日</t>
    <rPh sb="2" eb="3">
      <t>ガツ</t>
    </rPh>
    <rPh sb="5" eb="6">
      <t>ニチ</t>
    </rPh>
    <phoneticPr fontId="1"/>
  </si>
  <si>
    <t>あと、またメモリリーク的なのが発生している。リファクタリングしながら原因を探すのが次にすることな気がする。</t>
    <rPh sb="11" eb="12">
      <t>テキ</t>
    </rPh>
    <rPh sb="15" eb="17">
      <t>ハッセイ</t>
    </rPh>
    <rPh sb="34" eb="36">
      <t>ゲンイン</t>
    </rPh>
    <rPh sb="37" eb="38">
      <t>サガ</t>
    </rPh>
    <rPh sb="41" eb="42">
      <t>ツギ</t>
    </rPh>
    <rPh sb="48" eb="49">
      <t>キ</t>
    </rPh>
    <phoneticPr fontId="1"/>
  </si>
  <si>
    <t>弾を撃てるようにしたり、動かない敵、マップとの当たり判定、クリスタル、音やエフェクトなどの実装をした。考える必要があることとして、敵のStateパターン、マップとの当たり判定、リソースのロード方法など。</t>
    <rPh sb="0" eb="1">
      <t>タマ</t>
    </rPh>
    <rPh sb="2" eb="3">
      <t>ウ</t>
    </rPh>
    <rPh sb="12" eb="13">
      <t>ウゴ</t>
    </rPh>
    <rPh sb="16" eb="17">
      <t>テキ</t>
    </rPh>
    <rPh sb="23" eb="24">
      <t>ア</t>
    </rPh>
    <rPh sb="26" eb="28">
      <t>ハンテイ</t>
    </rPh>
    <rPh sb="35" eb="36">
      <t>オト</t>
    </rPh>
    <rPh sb="45" eb="47">
      <t>ジッソウ</t>
    </rPh>
    <rPh sb="51" eb="52">
      <t>カンガ</t>
    </rPh>
    <rPh sb="54" eb="56">
      <t>ヒツヨウ</t>
    </rPh>
    <rPh sb="65" eb="66">
      <t>テキ</t>
    </rPh>
    <rPh sb="82" eb="83">
      <t>ア</t>
    </rPh>
    <rPh sb="85" eb="87">
      <t>ハンテイ</t>
    </rPh>
    <rPh sb="96" eb="98">
      <t>ホウホウ</t>
    </rPh>
    <phoneticPr fontId="1"/>
  </si>
  <si>
    <t>土日含む日数</t>
    <rPh sb="0" eb="3">
      <t>ドニチフク</t>
    </rPh>
    <rPh sb="4" eb="6">
      <t>ニッスウ</t>
    </rPh>
    <phoneticPr fontId="1"/>
  </si>
  <si>
    <t>消費コスト / 土日含む日数</t>
    <rPh sb="0" eb="2">
      <t>ショウヒ</t>
    </rPh>
    <rPh sb="8" eb="11">
      <t>ドニチフク</t>
    </rPh>
    <rPh sb="12" eb="14">
      <t>ニッスウ</t>
    </rPh>
    <phoneticPr fontId="1"/>
  </si>
  <si>
    <t>残り日数(土日含む)</t>
    <rPh sb="0" eb="1">
      <t>ノコ</t>
    </rPh>
    <rPh sb="2" eb="4">
      <t>ニッスウ</t>
    </rPh>
    <rPh sb="5" eb="8">
      <t>ドニチフク</t>
    </rPh>
    <phoneticPr fontId="1"/>
  </si>
  <si>
    <t>土日込みの消費コスト</t>
    <rPh sb="0" eb="2">
      <t>ドニチ</t>
    </rPh>
    <rPh sb="2" eb="3">
      <t>コ</t>
    </rPh>
    <rPh sb="5" eb="7">
      <t>ショウヒ</t>
    </rPh>
    <phoneticPr fontId="1"/>
  </si>
  <si>
    <t>断念したUnityのモデルが使えそうだからいったんそれで行こうと思う。進捗発表を聞きながらリファクタリングしたり、リソースのロード関係を改良したり。たしろのおかげでメモリバグ消えました。感謝。
原因はshared_ptrをお互いが持ってしまってクラスそのものが削除されていなかった。</t>
    <rPh sb="0" eb="2">
      <t>ダンネン</t>
    </rPh>
    <rPh sb="14" eb="15">
      <t>ツカ</t>
    </rPh>
    <rPh sb="28" eb="29">
      <t>イ</t>
    </rPh>
    <rPh sb="32" eb="33">
      <t>オモ</t>
    </rPh>
    <rPh sb="35" eb="40">
      <t>シンチョク</t>
    </rPh>
    <rPh sb="40" eb="41">
      <t>キ</t>
    </rPh>
    <rPh sb="65" eb="67">
      <t>カンケイ</t>
    </rPh>
    <rPh sb="68" eb="70">
      <t>カイリョウ</t>
    </rPh>
    <rPh sb="87" eb="88">
      <t>キ</t>
    </rPh>
    <rPh sb="93" eb="95">
      <t>カンシャ</t>
    </rPh>
    <rPh sb="97" eb="99">
      <t>ゲンイン</t>
    </rPh>
    <rPh sb="112" eb="113">
      <t>タガ</t>
    </rPh>
    <rPh sb="115" eb="116">
      <t>モ</t>
    </rPh>
    <rPh sb="130" eb="132">
      <t>サクジョ</t>
    </rPh>
    <phoneticPr fontId="1"/>
  </si>
  <si>
    <t>Unityのモデル、きついやつはきつかった。UEのアセットストアでゴブリン的なモデルがよさそうだったけど、そもそもUEからFBXエクスポートできるのか、エクスポートして問題なく動くのかわからん過ぎて怖い。
カプセルのマップの角のがくがくするやつを直そうとしたけど無理だった。</t>
    <rPh sb="37" eb="38">
      <t>テキ</t>
    </rPh>
    <rPh sb="84" eb="86">
      <t>モンダイ</t>
    </rPh>
    <rPh sb="88" eb="89">
      <t>ウゴ</t>
    </rPh>
    <rPh sb="96" eb="97">
      <t>ス</t>
    </rPh>
    <rPh sb="99" eb="100">
      <t>コワ</t>
    </rPh>
    <rPh sb="112" eb="113">
      <t>カド</t>
    </rPh>
    <rPh sb="123" eb="124">
      <t>ナオ</t>
    </rPh>
    <rPh sb="131" eb="133">
      <t>ムリ</t>
    </rPh>
    <phoneticPr fontId="1"/>
  </si>
  <si>
    <t>プレイヤーモデルの実装やアニメーションを付けた。ジャンプがちゃんと地面につく前に着地アニメーションに入るようにできたのうれしい。でも操作の手触りがちょっと気持ち悪い気がするからUXのタスクの時に調整。
明日はプレイヤーの移動方向に応じた歩きアニメーションを実装する。</t>
    <rPh sb="9" eb="11">
      <t>ジッソウ</t>
    </rPh>
    <rPh sb="20" eb="21">
      <t>ツ</t>
    </rPh>
    <rPh sb="33" eb="35">
      <t>ジメン</t>
    </rPh>
    <rPh sb="38" eb="39">
      <t>マエ</t>
    </rPh>
    <rPh sb="40" eb="42">
      <t>チャクチ</t>
    </rPh>
    <rPh sb="50" eb="51">
      <t>ハイ</t>
    </rPh>
    <rPh sb="66" eb="68">
      <t>ソウサ</t>
    </rPh>
    <rPh sb="69" eb="71">
      <t>テザワ</t>
    </rPh>
    <rPh sb="77" eb="79">
      <t>キモ</t>
    </rPh>
    <rPh sb="80" eb="81">
      <t>ワル</t>
    </rPh>
    <rPh sb="82" eb="83">
      <t>キ</t>
    </rPh>
    <rPh sb="95" eb="96">
      <t>トキ</t>
    </rPh>
    <rPh sb="97" eb="99">
      <t>チョウセイ</t>
    </rPh>
    <rPh sb="101" eb="103">
      <t>アシタ</t>
    </rPh>
    <rPh sb="110" eb="114">
      <t>イドウホウコウ</t>
    </rPh>
    <rPh sb="115" eb="116">
      <t>オウ</t>
    </rPh>
    <rPh sb="118" eb="119">
      <t>アル</t>
    </rPh>
    <rPh sb="128" eb="130">
      <t>ジッソウ</t>
    </rPh>
    <phoneticPr fontId="1"/>
  </si>
  <si>
    <t>移動方向に応じた歩きアニメーションをつけれた。あと、プレイヤーがクロスボウを持つようになった。</t>
    <rPh sb="0" eb="4">
      <t>イドウホウコウ</t>
    </rPh>
    <rPh sb="5" eb="6">
      <t>オウ</t>
    </rPh>
    <rPh sb="8" eb="9">
      <t>アル</t>
    </rPh>
    <rPh sb="38" eb="39">
      <t>モ</t>
    </rPh>
    <phoneticPr fontId="1"/>
  </si>
  <si>
    <t>エグゾプライマルのグリッド関係について</t>
    <rPh sb="13" eb="15">
      <t>カンケイ</t>
    </rPh>
    <phoneticPr fontId="1"/>
  </si>
  <si>
    <t>そもそもマップからどうやってグリッドを作るか</t>
    <rPh sb="19" eb="20">
      <t>ツク</t>
    </rPh>
    <phoneticPr fontId="1"/>
  </si>
  <si>
    <t>罠設置可能ポイントを使うのがよさそうな気がする</t>
    <rPh sb="0" eb="1">
      <t>ワナ</t>
    </rPh>
    <rPh sb="1" eb="5">
      <t>セッチカノウ</t>
    </rPh>
    <rPh sb="10" eb="11">
      <t>ツカ</t>
    </rPh>
    <rPh sb="19" eb="20">
      <t>キ</t>
    </rPh>
    <phoneticPr fontId="1"/>
  </si>
  <si>
    <t>床罠設置可能ポイントを中心としたn×nの正方形を作る？</t>
    <rPh sb="0" eb="1">
      <t>ユカ</t>
    </rPh>
    <rPh sb="1" eb="6">
      <t>ワナセッチカノウ</t>
    </rPh>
    <rPh sb="11" eb="13">
      <t>チュウシン</t>
    </rPh>
    <rPh sb="20" eb="23">
      <t>セイホウケイ</t>
    </rPh>
    <rPh sb="24" eb="25">
      <t>ツク</t>
    </rPh>
    <phoneticPr fontId="1"/>
  </si>
  <si>
    <t>それならy座標もその床罠設置可能座標から</t>
    <rPh sb="5" eb="7">
      <t>ザヒョウ</t>
    </rPh>
    <rPh sb="10" eb="11">
      <t>ユカ</t>
    </rPh>
    <rPh sb="11" eb="18">
      <t>ワナセッチカノウザヒョウ</t>
    </rPh>
    <phoneticPr fontId="1"/>
  </si>
  <si>
    <t>段差はいけるが坂道がきつい</t>
    <rPh sb="0" eb="2">
      <t>ダンサ</t>
    </rPh>
    <rPh sb="7" eb="9">
      <t>サカミチ</t>
    </rPh>
    <phoneticPr fontId="1"/>
  </si>
  <si>
    <t>①</t>
    <phoneticPr fontId="1"/>
  </si>
  <si>
    <t>②</t>
    <phoneticPr fontId="1"/>
  </si>
  <si>
    <t>コリジョンモデルを使う？</t>
    <rPh sb="9" eb="10">
      <t>ツカ</t>
    </rPh>
    <phoneticPr fontId="1"/>
  </si>
  <si>
    <t>結局①と同じ問題</t>
    <rPh sb="0" eb="2">
      <t>ケッキョク</t>
    </rPh>
    <rPh sb="4" eb="5">
      <t>オナ</t>
    </rPh>
    <rPh sb="6" eb="8">
      <t>モンダイ</t>
    </rPh>
    <phoneticPr fontId="1"/>
  </si>
  <si>
    <t>https://gamemakers.jp/article/2024_04_12_66004/</t>
    <phoneticPr fontId="1"/>
  </si>
  <si>
    <t>MV1CollCheck_LineDimを使ってy座標に依存するグリッドを作ることはできた</t>
    <rPh sb="21" eb="22">
      <t>ツカ</t>
    </rPh>
    <rPh sb="25" eb="27">
      <t>ザヒョウ</t>
    </rPh>
    <rPh sb="28" eb="30">
      <t>イゾン</t>
    </rPh>
    <rPh sb="37" eb="38">
      <t>ツク</t>
    </rPh>
    <phoneticPr fontId="1"/>
  </si>
  <si>
    <t>一旦これをつかってやるだけやってみようかな</t>
    <rPh sb="0" eb="2">
      <t>イッタン</t>
    </rPh>
    <phoneticPr fontId="1"/>
  </si>
  <si>
    <t>グリッドに持たせたい情報</t>
    <phoneticPr fontId="1"/>
  </si>
  <si>
    <t>座標</t>
    <rPh sb="0" eb="2">
      <t>ザヒョウ</t>
    </rPh>
    <phoneticPr fontId="1"/>
  </si>
  <si>
    <t>自身のグリッドにいる敵</t>
    <rPh sb="0" eb="2">
      <t>ジシン</t>
    </rPh>
    <rPh sb="10" eb="11">
      <t>テキ</t>
    </rPh>
    <phoneticPr fontId="1"/>
  </si>
  <si>
    <t>自身のグリッドに攻撃判定を出す予定のあるトラップ</t>
    <rPh sb="0" eb="2">
      <t>ジシン</t>
    </rPh>
    <rPh sb="8" eb="12">
      <t>コウゲキハンテイ</t>
    </rPh>
    <rPh sb="13" eb="14">
      <t>ダ</t>
    </rPh>
    <rPh sb="15" eb="17">
      <t>ヨテイ</t>
    </rPh>
    <phoneticPr fontId="1"/>
  </si>
  <si>
    <t>デバッグ用の色</t>
    <rPh sb="4" eb="5">
      <t>ヨウ</t>
    </rPh>
    <rPh sb="6" eb="7">
      <t>イロ</t>
    </rPh>
    <phoneticPr fontId="1"/>
  </si>
  <si>
    <t>周囲のグリッド情報？</t>
    <rPh sb="0" eb="2">
      <t>シュウイ</t>
    </rPh>
    <rPh sb="7" eb="9">
      <t>ジョウホウ</t>
    </rPh>
    <phoneticPr fontId="1"/>
  </si>
  <si>
    <t>グリッドに持たせたい機能</t>
    <phoneticPr fontId="1"/>
  </si>
  <si>
    <t>罠の攻撃を敵に与える</t>
    <rPh sb="0" eb="1">
      <t>ワナ</t>
    </rPh>
    <rPh sb="2" eb="4">
      <t>コウゲキ</t>
    </rPh>
    <rPh sb="5" eb="6">
      <t>テキ</t>
    </rPh>
    <rPh sb="7" eb="8">
      <t>アタ</t>
    </rPh>
    <phoneticPr fontId="1"/>
  </si>
  <si>
    <t>流れ</t>
    <rPh sb="0" eb="1">
      <t>ナガ</t>
    </rPh>
    <phoneticPr fontId="1"/>
  </si>
  <si>
    <t>physics でコリジョンモデルとレイキャストして床との当たり判定をとる</t>
    <rPh sb="26" eb="27">
      <t>ユカ</t>
    </rPh>
    <rPh sb="29" eb="30">
      <t>ア</t>
    </rPh>
    <rPh sb="32" eb="34">
      <t>ハンテイ</t>
    </rPh>
    <phoneticPr fontId="1"/>
  </si>
  <si>
    <t>レイと当たった座標でグリッドを作る</t>
    <rPh sb="3" eb="4">
      <t>ア</t>
    </rPh>
    <rPh sb="7" eb="9">
      <t>ザヒョウ</t>
    </rPh>
    <rPh sb="15" eb="16">
      <t>ツク</t>
    </rPh>
    <phoneticPr fontId="1"/>
  </si>
  <si>
    <t>プレイヤーがグリッド座標と向いている方向でレイキャストして置く予定のグリッドを検出する</t>
    <rPh sb="10" eb="12">
      <t>ザヒョウ</t>
    </rPh>
    <rPh sb="13" eb="14">
      <t>ム</t>
    </rPh>
    <rPh sb="18" eb="20">
      <t>ホウコウ</t>
    </rPh>
    <rPh sb="29" eb="30">
      <t>オ</t>
    </rPh>
    <rPh sb="31" eb="33">
      <t>ヨテイ</t>
    </rPh>
    <rPh sb="39" eb="41">
      <t>ケンシュツ</t>
    </rPh>
    <phoneticPr fontId="1"/>
  </si>
  <si>
    <t>プレイヤーがトラップを置いたら置かれたグリッドとその周辺のグリッドに罠のポインタを渡す</t>
    <rPh sb="11" eb="12">
      <t>オ</t>
    </rPh>
    <rPh sb="15" eb="16">
      <t>オ</t>
    </rPh>
    <rPh sb="26" eb="28">
      <t>シュウヘン</t>
    </rPh>
    <rPh sb="34" eb="35">
      <t>ワナ</t>
    </rPh>
    <rPh sb="41" eb="42">
      <t>ワタ</t>
    </rPh>
    <phoneticPr fontId="1"/>
  </si>
  <si>
    <t>マップとの当たり判定に苦戦。</t>
    <rPh sb="5" eb="6">
      <t>ア</t>
    </rPh>
    <rPh sb="8" eb="10">
      <t>ハンテイ</t>
    </rPh>
    <rPh sb="11" eb="13">
      <t>クセン</t>
    </rPh>
    <phoneticPr fontId="1"/>
  </si>
  <si>
    <t>罠を仮設置できるようになった。</t>
    <rPh sb="0" eb="1">
      <t>ワナ</t>
    </rPh>
    <rPh sb="2" eb="3">
      <t>カリ</t>
    </rPh>
    <rPh sb="3" eb="5">
      <t>セッチ</t>
    </rPh>
    <phoneticPr fontId="1"/>
  </si>
  <si>
    <t>マップのグリッドを作成。</t>
    <rPh sb="9" eb="11">
      <t>サクセイ</t>
    </rPh>
    <phoneticPr fontId="1"/>
  </si>
  <si>
    <t>プレイヤーのスロットについて</t>
    <phoneticPr fontId="1"/>
  </si>
  <si>
    <t>0はクロスボウ固定、スロット数はステージごとに設定されていてどっかから取得してくる。</t>
    <rPh sb="7" eb="9">
      <t>コテイ</t>
    </rPh>
    <rPh sb="14" eb="15">
      <t>スウ</t>
    </rPh>
    <rPh sb="23" eb="25">
      <t>セッテイ</t>
    </rPh>
    <rPh sb="35" eb="37">
      <t>シュトク</t>
    </rPh>
    <phoneticPr fontId="1"/>
  </si>
  <si>
    <t>ゲームシーンでXかYを押すと罠選択ウィンドウが出てきて罠を選択する</t>
    <rPh sb="11" eb="12">
      <t>オ</t>
    </rPh>
    <rPh sb="14" eb="15">
      <t>ワナ</t>
    </rPh>
    <rPh sb="15" eb="17">
      <t>センタク</t>
    </rPh>
    <rPh sb="23" eb="24">
      <t>デ</t>
    </rPh>
    <rPh sb="27" eb="28">
      <t>ワナ</t>
    </rPh>
    <rPh sb="29" eb="31">
      <t>センタク</t>
    </rPh>
    <phoneticPr fontId="1"/>
  </si>
  <si>
    <t>選択した罠の順にスロットに入れていく。</t>
    <rPh sb="0" eb="2">
      <t>センタク</t>
    </rPh>
    <rPh sb="4" eb="5">
      <t>ワナ</t>
    </rPh>
    <rPh sb="6" eb="7">
      <t>ジュン</t>
    </rPh>
    <rPh sb="13" eb="14">
      <t>イ</t>
    </rPh>
    <phoneticPr fontId="1"/>
  </si>
  <si>
    <t>デバッグシーンの作成とマップとカメラの当たり判定を実装。</t>
    <rPh sb="8" eb="10">
      <t>サクセイ</t>
    </rPh>
    <rPh sb="19" eb="20">
      <t>ア</t>
    </rPh>
    <rPh sb="22" eb="24">
      <t>ハンテイ</t>
    </rPh>
    <rPh sb="25" eb="27">
      <t>ジッソウ</t>
    </rPh>
    <phoneticPr fontId="1"/>
  </si>
  <si>
    <t>シーン遷移の基盤作成</t>
    <rPh sb="3" eb="5">
      <t>センイ</t>
    </rPh>
    <rPh sb="6" eb="10">
      <t>キバンサクセイ</t>
    </rPh>
    <phoneticPr fontId="1"/>
  </si>
  <si>
    <t>UE5のFBXエクスポートと実験をした。利用規約を無視していいならたぶん行ける</t>
    <rPh sb="14" eb="16">
      <t>ジッケン</t>
    </rPh>
    <rPh sb="20" eb="24">
      <t>リヨウキヤク</t>
    </rPh>
    <rPh sb="25" eb="27">
      <t>ムシ</t>
    </rPh>
    <rPh sb="36" eb="37">
      <t>イ</t>
    </rPh>
    <phoneticPr fontId="1"/>
  </si>
  <si>
    <t>シーン遷移実装完了。利用規約無視していいらしいからモデルを買ってじっそうしたいなあ。</t>
    <rPh sb="3" eb="7">
      <t>センイジッソウ</t>
    </rPh>
    <rPh sb="7" eb="9">
      <t>カンリョウ</t>
    </rPh>
    <rPh sb="10" eb="16">
      <t>リヨウキヤクムシ</t>
    </rPh>
    <rPh sb="29" eb="30">
      <t>カ</t>
    </rPh>
    <phoneticPr fontId="1"/>
  </si>
  <si>
    <t>メモリリークの解決。安田に教えるときにMV1CollResultPolyDimTerminateをコメント化してそのままなのが原因。
Physicsのオブジェクト同士の当たり判定を計算する前にすでに試したペアじゃないかどうか、オブジェクト間の距離が離れすぎていないか計算するように</t>
    <rPh sb="7" eb="9">
      <t>カイケツ</t>
    </rPh>
    <rPh sb="10" eb="12">
      <t>ヤスダ</t>
    </rPh>
    <rPh sb="13" eb="14">
      <t>オシ</t>
    </rPh>
    <rPh sb="53" eb="54">
      <t>カ</t>
    </rPh>
    <rPh sb="63" eb="65">
      <t>ゲンイン</t>
    </rPh>
    <rPh sb="81" eb="83">
      <t>ドウシ</t>
    </rPh>
    <rPh sb="84" eb="85">
      <t>ア</t>
    </rPh>
    <rPh sb="87" eb="89">
      <t>ハンテイ</t>
    </rPh>
    <rPh sb="90" eb="92">
      <t>ケイサン</t>
    </rPh>
    <rPh sb="94" eb="95">
      <t>マエ</t>
    </rPh>
    <rPh sb="99" eb="100">
      <t>タメ</t>
    </rPh>
    <rPh sb="121" eb="123">
      <t>キョリ</t>
    </rPh>
    <rPh sb="124" eb="125">
      <t>ハナ</t>
    </rPh>
    <rPh sb="133" eb="135">
      <t>ケイサン</t>
    </rPh>
    <phoneticPr fontId="1"/>
  </si>
  <si>
    <t>敵について</t>
    <rPh sb="0" eb="1">
      <t>テキ</t>
    </rPh>
    <phoneticPr fontId="1"/>
  </si>
  <si>
    <t>敵それぞれに、ほかのオブジェクトとの当たり判定、ヘッドショット判定、策定判定を持たせるのは結構重くなりそう。敵をたくさん出したいゲームだからなおさら。</t>
    <rPh sb="0" eb="1">
      <t>テキ</t>
    </rPh>
    <rPh sb="18" eb="19">
      <t>ア</t>
    </rPh>
    <rPh sb="21" eb="23">
      <t>ハンテイ</t>
    </rPh>
    <rPh sb="31" eb="33">
      <t>ハンテイ</t>
    </rPh>
    <rPh sb="34" eb="38">
      <t>サクテイハンテイ</t>
    </rPh>
    <rPh sb="39" eb="40">
      <t>モ</t>
    </rPh>
    <rPh sb="45" eb="47">
      <t>ケッコウ</t>
    </rPh>
    <rPh sb="47" eb="48">
      <t>オモ</t>
    </rPh>
    <rPh sb="54" eb="55">
      <t>テキ</t>
    </rPh>
    <rPh sb="60" eb="61">
      <t>ダ</t>
    </rPh>
    <phoneticPr fontId="1"/>
  </si>
  <si>
    <t>それぞれに索敵範囲を持たせるのではなく、1~3人を群れとして群れの中心座標から索敵範囲を出す？</t>
    <rPh sb="5" eb="9">
      <t>サクテキハンイ</t>
    </rPh>
    <rPh sb="10" eb="11">
      <t>モ</t>
    </rPh>
    <rPh sb="23" eb="24">
      <t>ニン</t>
    </rPh>
    <rPh sb="25" eb="26">
      <t>ム</t>
    </rPh>
    <rPh sb="30" eb="31">
      <t>ム</t>
    </rPh>
    <rPh sb="33" eb="37">
      <t>チュウシンザヒョウ</t>
    </rPh>
    <rPh sb="39" eb="43">
      <t>サクテキハンイ</t>
    </rPh>
    <rPh sb="44" eb="45">
      <t>ダ</t>
    </rPh>
    <phoneticPr fontId="1"/>
  </si>
  <si>
    <t>→群れの索敵範囲に入ったらそれぞれが索敵範囲を出すようにして、群れ全員のそれぞれの索敵範囲からプレイヤーが外れたら群れの範囲に戻る</t>
    <rPh sb="1" eb="2">
      <t>ム</t>
    </rPh>
    <rPh sb="4" eb="8">
      <t>サクテキハンイ</t>
    </rPh>
    <rPh sb="9" eb="10">
      <t>ハイ</t>
    </rPh>
    <rPh sb="18" eb="22">
      <t>サクテキハンイ</t>
    </rPh>
    <rPh sb="23" eb="24">
      <t>ダ</t>
    </rPh>
    <rPh sb="31" eb="32">
      <t>ム</t>
    </rPh>
    <rPh sb="33" eb="35">
      <t>ゼンイン</t>
    </rPh>
    <rPh sb="41" eb="45">
      <t>サクテキハンイ</t>
    </rPh>
    <rPh sb="53" eb="54">
      <t>ハズ</t>
    </rPh>
    <rPh sb="57" eb="58">
      <t>ム</t>
    </rPh>
    <rPh sb="60" eb="62">
      <t>ハンイ</t>
    </rPh>
    <rPh sb="63" eb="64">
      <t>モド</t>
    </rPh>
    <phoneticPr fontId="1"/>
  </si>
  <si>
    <t>群れクラス</t>
    <rPh sb="0" eb="1">
      <t>ム</t>
    </rPh>
    <phoneticPr fontId="1"/>
  </si>
  <si>
    <t>どの敵が群れのメンバーなのか管理</t>
    <rPh sb="2" eb="3">
      <t>テキ</t>
    </rPh>
    <rPh sb="4" eb="5">
      <t>ム</t>
    </rPh>
    <rPh sb="14" eb="16">
      <t>カンリ</t>
    </rPh>
    <phoneticPr fontId="1"/>
  </si>
  <si>
    <t>群れクラス自体にもtirggerの球体当たり判定を持っておいて中心座標はメンバーの平均座標、半径は最も遠いメンバーまでの距離+αの大きさ</t>
    <rPh sb="0" eb="1">
      <t>ム</t>
    </rPh>
    <rPh sb="5" eb="7">
      <t>ジタイ</t>
    </rPh>
    <rPh sb="17" eb="19">
      <t>キュウタイ</t>
    </rPh>
    <rPh sb="19" eb="20">
      <t>ア</t>
    </rPh>
    <rPh sb="22" eb="24">
      <t>ハンテイ</t>
    </rPh>
    <rPh sb="25" eb="26">
      <t>モ</t>
    </rPh>
    <rPh sb="31" eb="35">
      <t>チュウシンザヒョウ</t>
    </rPh>
    <rPh sb="41" eb="45">
      <t>ヘイキンザヒョウ</t>
    </rPh>
    <rPh sb="46" eb="48">
      <t>ハンケイ</t>
    </rPh>
    <rPh sb="49" eb="50">
      <t>モット</t>
    </rPh>
    <rPh sb="51" eb="52">
      <t>トオ</t>
    </rPh>
    <rPh sb="60" eb="62">
      <t>キョリ</t>
    </rPh>
    <rPh sb="65" eb="66">
      <t>オオ</t>
    </rPh>
    <phoneticPr fontId="1"/>
  </si>
  <si>
    <t>前回はそれぞれがルートに沿って移動していたが、今回は群れとしてルートを移動する</t>
    <rPh sb="0" eb="2">
      <t>ゼンカイ</t>
    </rPh>
    <rPh sb="12" eb="13">
      <t>ソ</t>
    </rPh>
    <rPh sb="15" eb="17">
      <t>イドウ</t>
    </rPh>
    <rPh sb="23" eb="25">
      <t>コンカイ</t>
    </rPh>
    <rPh sb="26" eb="27">
      <t>ム</t>
    </rPh>
    <rPh sb="35" eb="37">
      <t>イドウ</t>
    </rPh>
    <phoneticPr fontId="1"/>
  </si>
  <si>
    <t>その後はそれぞれの判定に沿って行動を決める</t>
    <rPh sb="2" eb="3">
      <t>ゴ</t>
    </rPh>
    <rPh sb="9" eb="11">
      <t>ハンテイ</t>
    </rPh>
    <rPh sb="12" eb="13">
      <t>ソ</t>
    </rPh>
    <rPh sb="15" eb="17">
      <t>コウドウ</t>
    </rPh>
    <rPh sb="18" eb="19">
      <t>キ</t>
    </rPh>
    <phoneticPr fontId="1"/>
  </si>
  <si>
    <t>全員の索敵範囲外に出ていたらまた群れとしての動きに変わり、群れの索敵判定を生成する。</t>
    <rPh sb="0" eb="2">
      <t>ゼンイン</t>
    </rPh>
    <rPh sb="3" eb="8">
      <t>サクテキハンイガイ</t>
    </rPh>
    <rPh sb="9" eb="10">
      <t>デ</t>
    </rPh>
    <rPh sb="16" eb="17">
      <t>ム</t>
    </rPh>
    <rPh sb="22" eb="23">
      <t>ウゴ</t>
    </rPh>
    <rPh sb="25" eb="26">
      <t>カ</t>
    </rPh>
    <rPh sb="29" eb="30">
      <t>ム</t>
    </rPh>
    <rPh sb="32" eb="36">
      <t>サクテキハンテイ</t>
    </rPh>
    <rPh sb="37" eb="39">
      <t>セイセイ</t>
    </rPh>
    <phoneticPr fontId="1"/>
  </si>
  <si>
    <t>群れクラスの当たり判定に当たったらメンバーにそれぞれ索敵範囲を作るように要請し、群れクラスの当たり判定は削除する</t>
    <rPh sb="0" eb="1">
      <t>ム</t>
    </rPh>
    <rPh sb="6" eb="7">
      <t>ア</t>
    </rPh>
    <rPh sb="9" eb="11">
      <t>ハンテイ</t>
    </rPh>
    <rPh sb="12" eb="13">
      <t>ア</t>
    </rPh>
    <rPh sb="26" eb="30">
      <t>サクテキハンイ</t>
    </rPh>
    <rPh sb="31" eb="32">
      <t>ツク</t>
    </rPh>
    <rPh sb="36" eb="38">
      <t>ヨウセイ</t>
    </rPh>
    <rPh sb="40" eb="41">
      <t>ム</t>
    </rPh>
    <rPh sb="46" eb="47">
      <t>ア</t>
    </rPh>
    <rPh sb="49" eb="51">
      <t>ハンテイ</t>
    </rPh>
    <rPh sb="52" eb="54">
      <t>サクジョ</t>
    </rPh>
    <phoneticPr fontId="1"/>
  </si>
  <si>
    <t>索敵判定について</t>
    <rPh sb="0" eb="4">
      <t>サクテキハンテイ</t>
    </rPh>
    <phoneticPr fontId="1"/>
  </si>
  <si>
    <t>ヘッドショット判定について</t>
    <rPh sb="7" eb="9">
      <t>ハンテイ</t>
    </rPh>
    <phoneticPr fontId="1"/>
  </si>
  <si>
    <t>プレイヤーが向いている方向と、群れクラスの当たり判定でレイキャストして、当たっていたらメンバーにヘッドショット判定を出すように要請。</t>
    <rPh sb="15" eb="16">
      <t>ム</t>
    </rPh>
    <rPh sb="21" eb="22">
      <t>ア</t>
    </rPh>
    <rPh sb="24" eb="26">
      <t>ハンテイ</t>
    </rPh>
    <rPh sb="36" eb="37">
      <t>ア</t>
    </rPh>
    <rPh sb="55" eb="57">
      <t>ハンテイ</t>
    </rPh>
    <rPh sb="58" eb="59">
      <t>ダ</t>
    </rPh>
    <rPh sb="63" eb="65">
      <t>ヨウセイ</t>
    </rPh>
    <phoneticPr fontId="1"/>
  </si>
  <si>
    <t>当たっていなかったら、ヘッドショット判定を消しておくように要請する</t>
    <rPh sb="0" eb="1">
      <t>ア</t>
    </rPh>
    <rPh sb="18" eb="20">
      <t>ハンテイ</t>
    </rPh>
    <rPh sb="21" eb="22">
      <t>ケ</t>
    </rPh>
    <rPh sb="29" eb="31">
      <t>ヨウセイ</t>
    </rPh>
    <phoneticPr fontId="1"/>
  </si>
  <si>
    <t>当たり判定は常に出しておいて地形との当たり判定や、ほかオブジェクトとの当たり判定、トラップからの被弾判定ができる</t>
    <rPh sb="0" eb="1">
      <t>ア</t>
    </rPh>
    <rPh sb="3" eb="5">
      <t>ハンテイ</t>
    </rPh>
    <rPh sb="6" eb="7">
      <t>ツネ</t>
    </rPh>
    <rPh sb="8" eb="9">
      <t>ダ</t>
    </rPh>
    <rPh sb="14" eb="16">
      <t>チケイ</t>
    </rPh>
    <rPh sb="18" eb="19">
      <t>ア</t>
    </rPh>
    <rPh sb="21" eb="23">
      <t>ハンテイ</t>
    </rPh>
    <rPh sb="35" eb="36">
      <t>ア</t>
    </rPh>
    <rPh sb="38" eb="40">
      <t>ハンテイ</t>
    </rPh>
    <rPh sb="48" eb="52">
      <t>ヒダンハンテイ</t>
    </rPh>
    <phoneticPr fontId="1"/>
  </si>
  <si>
    <t>上の二つで判定を追加したり削除したりを動的にすることで処理を軽くできるか見てみたい。</t>
    <rPh sb="0" eb="1">
      <t>ウエ</t>
    </rPh>
    <rPh sb="2" eb="3">
      <t>フタ</t>
    </rPh>
    <rPh sb="5" eb="7">
      <t>ハンテイ</t>
    </rPh>
    <rPh sb="8" eb="10">
      <t>ツイカ</t>
    </rPh>
    <rPh sb="13" eb="15">
      <t>サクジョ</t>
    </rPh>
    <rPh sb="19" eb="21">
      <t>ドウテキ</t>
    </rPh>
    <rPh sb="27" eb="29">
      <t>ショリ</t>
    </rPh>
    <rPh sb="30" eb="31">
      <t>カル</t>
    </rPh>
    <rPh sb="36" eb="37">
      <t>ミ</t>
    </rPh>
    <phoneticPr fontId="1"/>
  </si>
  <si>
    <t>必要なこと</t>
    <rPh sb="0" eb="2">
      <t>ヒツヨウ</t>
    </rPh>
    <phoneticPr fontId="1"/>
  </si>
  <si>
    <t>群れクラスの実装</t>
    <rPh sb="0" eb="1">
      <t>ム</t>
    </rPh>
    <rPh sb="6" eb="8">
      <t>ジッソウ</t>
    </rPh>
    <phoneticPr fontId="1"/>
  </si>
  <si>
    <t>敵の当たり判定数をなるべく減らすために群れ機能を考えた。</t>
    <rPh sb="0" eb="1">
      <t>テキ</t>
    </rPh>
    <rPh sb="2" eb="3">
      <t>ア</t>
    </rPh>
    <rPh sb="5" eb="8">
      <t>ハンテイスウ</t>
    </rPh>
    <rPh sb="13" eb="14">
      <t>ヘ</t>
    </rPh>
    <rPh sb="19" eb="20">
      <t>ム</t>
    </rPh>
    <rPh sb="21" eb="23">
      <t>キノウ</t>
    </rPh>
    <rPh sb="24" eb="25">
      <t>カンガ</t>
    </rPh>
    <phoneticPr fontId="1"/>
  </si>
  <si>
    <t>PhysicsやCollidableを結構変えた。自身に複数の当たり判定があるとき、どの当たり判定に何が当たったかを判定できるようにした。
けど、On〇〇Enterが一番外側の判定が当たった時にしか呼ばれなくて、索敵範囲外から矢を撃っても敵にダメージが入らなくなってしまった。</t>
    <rPh sb="19" eb="22">
      <t>ケッコウカ</t>
    </rPh>
    <rPh sb="25" eb="27">
      <t>ジシン</t>
    </rPh>
    <rPh sb="28" eb="30">
      <t>フクスウ</t>
    </rPh>
    <rPh sb="31" eb="32">
      <t>ア</t>
    </rPh>
    <rPh sb="34" eb="36">
      <t>ハンテイ</t>
    </rPh>
    <rPh sb="44" eb="45">
      <t>ア</t>
    </rPh>
    <rPh sb="58" eb="60">
      <t>ハンテイ</t>
    </rPh>
    <rPh sb="83" eb="87">
      <t>イチバンソトガワ</t>
    </rPh>
    <rPh sb="88" eb="90">
      <t>ハンテイ</t>
    </rPh>
    <rPh sb="106" eb="111">
      <t>サクテキハンイガイ</t>
    </rPh>
    <rPh sb="113" eb="114">
      <t>ヤ</t>
    </rPh>
    <rPh sb="115" eb="116">
      <t>ウ</t>
    </rPh>
    <rPh sb="119" eb="120">
      <t>テキ</t>
    </rPh>
    <rPh sb="126" eb="127">
      <t>ハイ</t>
    </rPh>
    <phoneticPr fontId="1"/>
  </si>
  <si>
    <t>シェーダーを使えそうな部分を考えた。</t>
    <rPh sb="6" eb="7">
      <t>ツカ</t>
    </rPh>
    <rPh sb="11" eb="13">
      <t>ブブン</t>
    </rPh>
    <rPh sb="14" eb="15">
      <t>カンガ</t>
    </rPh>
    <phoneticPr fontId="1"/>
  </si>
  <si>
    <t>モデルを買って、UEからfbxでエキスポートしてみた。もともと入っていたアニメーションを使うか、mixamoのアニメーションを使うか検討しよう。</t>
    <rPh sb="4" eb="5">
      <t>カ</t>
    </rPh>
    <rPh sb="31" eb="32">
      <t>ハイ</t>
    </rPh>
    <rPh sb="44" eb="45">
      <t>ツカ</t>
    </rPh>
    <rPh sb="63" eb="64">
      <t>ツカ</t>
    </rPh>
    <rPh sb="66" eb="68">
      <t>ケントウ</t>
    </rPh>
    <phoneticPr fontId="1"/>
  </si>
  <si>
    <t>敵の移動と攻撃を実装してみた。</t>
    <rPh sb="0" eb="1">
      <t>テキ</t>
    </rPh>
    <rPh sb="2" eb="4">
      <t>イドウ</t>
    </rPh>
    <rPh sb="5" eb="7">
      <t>コウゲキ</t>
    </rPh>
    <rPh sb="8" eb="10">
      <t>ジッソウ</t>
    </rPh>
    <phoneticPr fontId="1"/>
  </si>
  <si>
    <t>もしくは、</t>
    <phoneticPr fontId="1"/>
  </si>
  <si>
    <t>矢に二つの当たり判定をのっけて、黄色い当たり判定にあたった敵のヘッドショット判定を出現させる？</t>
    <rPh sb="0" eb="1">
      <t>ヤ</t>
    </rPh>
    <rPh sb="2" eb="3">
      <t>フタ</t>
    </rPh>
    <rPh sb="5" eb="6">
      <t>ア</t>
    </rPh>
    <rPh sb="8" eb="10">
      <t>ハンテイ</t>
    </rPh>
    <rPh sb="16" eb="18">
      <t>キイロ</t>
    </rPh>
    <rPh sb="19" eb="20">
      <t>ア</t>
    </rPh>
    <rPh sb="22" eb="24">
      <t>ハンテイ</t>
    </rPh>
    <rPh sb="29" eb="30">
      <t>テキ</t>
    </rPh>
    <rPh sb="38" eb="40">
      <t>ハンテイ</t>
    </rPh>
    <rPh sb="41" eb="43">
      <t>シュツゲン</t>
    </rPh>
    <phoneticPr fontId="1"/>
  </si>
  <si>
    <t>矢はたくさん撃つ想定だからあまり実用的ではないかも~</t>
    <rPh sb="0" eb="1">
      <t>ヤ</t>
    </rPh>
    <rPh sb="6" eb="7">
      <t>ウ</t>
    </rPh>
    <rPh sb="8" eb="10">
      <t>ソウテイ</t>
    </rPh>
    <rPh sb="16" eb="19">
      <t>ジツヨウテキ</t>
    </rPh>
    <phoneticPr fontId="1"/>
  </si>
  <si>
    <t>シェーダーについて</t>
    <phoneticPr fontId="1"/>
  </si>
  <si>
    <t>シェーダーが使えそうな表現</t>
    <rPh sb="6" eb="7">
      <t>ツカ</t>
    </rPh>
    <rPh sb="11" eb="13">
      <t>ヒョウゲン</t>
    </rPh>
    <phoneticPr fontId="1"/>
  </si>
  <si>
    <t>・死亡した敵が消える表現(授業でやったディゾルブ的な)</t>
    <rPh sb="1" eb="3">
      <t>シボウ</t>
    </rPh>
    <rPh sb="5" eb="6">
      <t>テキ</t>
    </rPh>
    <rPh sb="7" eb="8">
      <t>キ</t>
    </rPh>
    <rPh sb="10" eb="12">
      <t>ヒョウゲン</t>
    </rPh>
    <rPh sb="13" eb="15">
      <t>ジュギョウ</t>
    </rPh>
    <rPh sb="24" eb="25">
      <t>テキ</t>
    </rPh>
    <phoneticPr fontId="1"/>
  </si>
  <si>
    <t>・マップの壁に壁かけ松明的なのを設置してその周りを少し明るくするライティング系</t>
    <rPh sb="5" eb="6">
      <t>カベ</t>
    </rPh>
    <rPh sb="7" eb="8">
      <t>カベ</t>
    </rPh>
    <rPh sb="10" eb="12">
      <t>タイマツ</t>
    </rPh>
    <rPh sb="12" eb="13">
      <t>テキ</t>
    </rPh>
    <rPh sb="16" eb="18">
      <t>セッチ</t>
    </rPh>
    <rPh sb="22" eb="23">
      <t>マワ</t>
    </rPh>
    <rPh sb="25" eb="26">
      <t>スコ</t>
    </rPh>
    <rPh sb="27" eb="28">
      <t>アカ</t>
    </rPh>
    <rPh sb="38" eb="39">
      <t>ケイ</t>
    </rPh>
    <phoneticPr fontId="1"/>
  </si>
  <si>
    <t>・落下死亡判定がある地形の水面表現(右の感じ。もうちょい普通の海的なイメージ)</t>
    <rPh sb="1" eb="7">
      <t>ラッカシボウハンテイ</t>
    </rPh>
    <rPh sb="10" eb="12">
      <t>チケイ</t>
    </rPh>
    <rPh sb="13" eb="17">
      <t>スイメンヒョウゲン</t>
    </rPh>
    <rPh sb="18" eb="19">
      <t>ミギ</t>
    </rPh>
    <rPh sb="20" eb="21">
      <t>カン</t>
    </rPh>
    <rPh sb="28" eb="30">
      <t>フツウ</t>
    </rPh>
    <rPh sb="31" eb="33">
      <t>ウミテキ</t>
    </rPh>
    <phoneticPr fontId="1"/>
  </si>
  <si>
    <t>・モデル周りのシェーダー？(輪郭線やトゥーンなど)</t>
    <rPh sb="4" eb="5">
      <t>マワ</t>
    </rPh>
    <rPh sb="14" eb="17">
      <t>リンカクセン</t>
    </rPh>
    <phoneticPr fontId="1"/>
  </si>
  <si>
    <t>1. 屈折と反射を組み合わせたシェーダー</t>
  </si>
  <si>
    <t>クリスタルに透明感を持たせつつ、周囲の光やオブジェクトを反射・屈折するようにシェーダーを作ることで、豪華でリアルな見た目を演出できます。スクリーンスペースリフレクション（SSR）を活用して反射を再現するのも効果的です。</t>
  </si>
  <si>
    <t>2. カスタムグリッタリング効果</t>
  </si>
  <si>
    <t>クリスタル表面に特定の角度でのみ輝きやきらめきを生じるようにし、プレイヤーの視点や光源の位置に応じて変化するグリッタリングエフェクトを加えると、神秘的な雰囲気を出せます。</t>
  </si>
  <si>
    <t>3. 内側からの発光</t>
  </si>
  <si>
    <t>クリスタルの中心部から外側に向けてグラデーション的に光を放つようなエミッシブ効果を組み込むと、神秘的で高級感を出せます。タイミングやイベントに応じて発光の強さを変化させることで、さらに動的な演出も可能です。</t>
  </si>
  <si>
    <t>クリスタルの表面を通るエネルギーの流れや輝きが見えるように、ノイズテクスチャを利用して時間とともに変化する模様を作ると、常に動きを感じさせる豪華な外観に仕上がります。</t>
  </si>
  <si>
    <r>
      <t>概要</t>
    </r>
    <r>
      <rPr>
        <sz val="11"/>
        <color theme="1"/>
        <rFont val="Yu Gothic"/>
        <family val="2"/>
        <scheme val="minor"/>
      </rPr>
      <t>: クリスタルに透明な素材を作り、周囲の環境を反射・屈折する効果を与えることでリアルな見た目を実現します。屈折効果を利用して奥行き感を出し、反射効果でクリスタルの表面に周囲の環境が映り込むようにします。</t>
    </r>
  </si>
  <si>
    <r>
      <t>実装方法</t>
    </r>
    <r>
      <rPr>
        <sz val="11"/>
        <color theme="1"/>
        <rFont val="Yu Gothic"/>
        <family val="2"/>
        <scheme val="minor"/>
      </rPr>
      <t>:</t>
    </r>
  </si>
  <si>
    <r>
      <t>透明なマテリアルを作成し、屈折インデックスを指定します（Unityなら</t>
    </r>
    <r>
      <rPr>
        <sz val="10"/>
        <color theme="1"/>
        <rFont val="Arial Unicode MS"/>
        <family val="2"/>
      </rPr>
      <t>Standard</t>
    </r>
    <r>
      <rPr>
        <sz val="11"/>
        <color theme="1"/>
        <rFont val="Yu Gothic"/>
        <family val="2"/>
        <scheme val="minor"/>
      </rPr>
      <t>マテリアルを</t>
    </r>
    <r>
      <rPr>
        <sz val="10"/>
        <color theme="1"/>
        <rFont val="Arial Unicode MS"/>
        <family val="2"/>
      </rPr>
      <t>Transparent</t>
    </r>
    <r>
      <rPr>
        <sz val="11"/>
        <color theme="1"/>
        <rFont val="Yu Gothic"/>
        <family val="2"/>
        <scheme val="minor"/>
      </rPr>
      <t>に設定して屈折を調整）。</t>
    </r>
  </si>
  <si>
    <t>環境マップやスクリーンスペースリフレクションを使って反射をシミュレート。</t>
  </si>
  <si>
    <t>物理ベースレンダリング（PBR）を活用し、リアルな光の反射を演出。</t>
  </si>
  <si>
    <r>
      <t>概要</t>
    </r>
    <r>
      <rPr>
        <sz val="11"/>
        <color theme="1"/>
        <rFont val="Yu Gothic"/>
        <family val="2"/>
        <scheme val="minor"/>
      </rPr>
      <t>: 表面にランダムな輝きや星のようなきらめきを表示することで、クリスタルの豪華さを引き立てます。</t>
    </r>
  </si>
  <si>
    <t>法線ベクトルを使用して、特定の角度でのみ反射や輝きを発生させるカスタムシェーダーを作ります。</t>
  </si>
  <si>
    <t>ランダムなノイズテクスチャを加えて、きらめきの場所や強さを変化させるとより動的になります。</t>
  </si>
  <si>
    <t>シェーダーグラフで条件分岐を用い、ライティングの強さに応じて輝きの強度を調整可能。</t>
  </si>
  <si>
    <r>
      <t>概要</t>
    </r>
    <r>
      <rPr>
        <sz val="11"/>
        <color theme="1"/>
        <rFont val="Yu Gothic"/>
        <family val="2"/>
        <scheme val="minor"/>
      </rPr>
      <t>: クリスタルの内部から光を放つように見せるエフェクトを作ります。これにより、特に暗い環境で美しい発光が際立ちます。</t>
    </r>
  </si>
  <si>
    <t>エミッシブ（発光）プロパティを持つマテリアルを使用。発光の色や強さを調整可能。</t>
  </si>
  <si>
    <t>内側からのグラデーション発光を作るために、カスタムベクトルを使ってクリスタル内部の中心から外側にかけてエミッシブ効果を設定する。</t>
  </si>
  <si>
    <r>
      <t>時間ベースの変化を加えるために</t>
    </r>
    <r>
      <rPr>
        <sz val="10"/>
        <color theme="1"/>
        <rFont val="Arial Unicode MS"/>
        <family val="2"/>
      </rPr>
      <t>sin()</t>
    </r>
    <r>
      <rPr>
        <sz val="11"/>
        <color theme="1"/>
        <rFont val="Yu Gothic"/>
        <family val="2"/>
        <scheme val="minor"/>
      </rPr>
      <t>や</t>
    </r>
    <r>
      <rPr>
        <sz val="10"/>
        <color theme="1"/>
        <rFont val="Arial Unicode MS"/>
        <family val="2"/>
      </rPr>
      <t>cos()</t>
    </r>
    <r>
      <rPr>
        <sz val="11"/>
        <color theme="1"/>
        <rFont val="Yu Gothic"/>
        <family val="2"/>
        <scheme val="minor"/>
      </rPr>
      <t>を使用し、周期的に発光を変化させることもできます。</t>
    </r>
  </si>
  <si>
    <r>
      <t>概要</t>
    </r>
    <r>
      <rPr>
        <sz val="11"/>
        <color theme="1"/>
        <rFont val="Yu Gothic"/>
        <family val="2"/>
        <scheme val="minor"/>
      </rPr>
      <t>: クリスタル表面にエネルギーの流れや輝きを演出するためにノイズテクスチャを使用します。</t>
    </r>
  </si>
  <si>
    <t>ノイズテクスチャをタイム変数と組み合わせて、表面に動的な模様を生成。</t>
  </si>
  <si>
    <t>アニメーションでテクスチャのオフセットを変化させ、エネルギーが流れるような動きを再現。</t>
  </si>
  <si>
    <t>シェーダーグラフを使い、時間の経過に応じて色や輝きの変化をリアルタイムにコントロール可能。</t>
  </si>
  <si>
    <t>・クリスタル周りを派手に見せるためのシェーダー？</t>
    <rPh sb="6" eb="7">
      <t>マワ</t>
    </rPh>
    <rPh sb="9" eb="11">
      <t>ハデ</t>
    </rPh>
    <rPh sb="12" eb="13">
      <t>ミ</t>
    </rPh>
    <phoneticPr fontId="1"/>
  </si>
  <si>
    <t>4. ノイズテクスチャを使った動的変化</t>
    <phoneticPr fontId="1"/>
  </si>
  <si>
    <t>あまりにも実装できるかわからんが下の案など</t>
    <rPh sb="5" eb="7">
      <t>ジッソウ</t>
    </rPh>
    <rPh sb="16" eb="17">
      <t>シタ</t>
    </rPh>
    <rPh sb="18" eb="19">
      <t>アン</t>
    </rPh>
    <phoneticPr fontId="1"/>
  </si>
  <si>
    <t>当たり判定をとるときにrigidbodyの座標を見ていたのをそれぞれの当たり判定の中心座標を見るように変えようとしたけど、面倒で後回し。スパイクトラップの設置だけできるようになった。</t>
    <rPh sb="0" eb="1">
      <t>ア</t>
    </rPh>
    <rPh sb="3" eb="5">
      <t>ハンテイ</t>
    </rPh>
    <rPh sb="21" eb="23">
      <t>ザヒョウ</t>
    </rPh>
    <rPh sb="24" eb="25">
      <t>ミ</t>
    </rPh>
    <rPh sb="35" eb="36">
      <t>ア</t>
    </rPh>
    <rPh sb="38" eb="40">
      <t>ハンテイ</t>
    </rPh>
    <rPh sb="41" eb="45">
      <t>チュウシンザヒョウ</t>
    </rPh>
    <rPh sb="46" eb="47">
      <t>ミ</t>
    </rPh>
    <rPh sb="51" eb="52">
      <t>カ</t>
    </rPh>
    <rPh sb="61" eb="63">
      <t>メンドウ</t>
    </rPh>
    <rPh sb="64" eb="66">
      <t>アトマワ</t>
    </rPh>
    <rPh sb="77" eb="79">
      <t>セッチ</t>
    </rPh>
    <phoneticPr fontId="1"/>
  </si>
  <si>
    <t>それぞれの当たり判定にローカル座標を作って、19日に諦めたのを実装できたため、ヘッドショット判定を作ることができた。</t>
    <rPh sb="5" eb="6">
      <t>ア</t>
    </rPh>
    <rPh sb="8" eb="10">
      <t>ハンテイ</t>
    </rPh>
    <rPh sb="15" eb="17">
      <t>ザヒョウ</t>
    </rPh>
    <rPh sb="18" eb="19">
      <t>ツク</t>
    </rPh>
    <rPh sb="24" eb="25">
      <t>ニチ</t>
    </rPh>
    <rPh sb="26" eb="27">
      <t>アキラ</t>
    </rPh>
    <rPh sb="31" eb="33">
      <t>ジッソウ</t>
    </rPh>
    <rPh sb="46" eb="48">
      <t>ハンテイ</t>
    </rPh>
    <rPh sb="49" eb="50">
      <t>ツク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</si>
</sst>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Red]\(0\)"/>
    <numFmt numFmtId="177" formatCode="0.0000"/>
    <numFmt numFmtId="178" formatCode="m&quot;月&quot;d&quot;日&quot;;@"/>
  </numFmts>
  <fonts count="5">
    <font>
      <sz val="11"/>
      <color theme="1"/>
      <name val="Yu Gothic"/>
      <family val="2"/>
      <scheme val="minor"/>
    </font>
    <font>
      <sz val="6"/>
      <name val="Yu Gothic"/>
      <family val="3"/>
      <charset val="128"/>
      <scheme val="minor"/>
    </font>
    <font>
      <b/>
      <sz val="11"/>
      <color theme="1"/>
      <name val="Yu Gothic"/>
      <family val="3"/>
      <charset val="128"/>
      <scheme val="minor"/>
    </font>
    <font>
      <u/>
      <sz val="11"/>
      <color theme="10"/>
      <name val="Yu Gothic"/>
      <family val="2"/>
      <scheme val="minor"/>
    </font>
    <font>
      <sz val="10"/>
      <color theme="1"/>
      <name val="Arial Unicode MS"/>
      <family val="2"/>
    </font>
  </fonts>
  <fills count="1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8"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41">
    <xf numFmtId="0" fontId="0" fillId="0" borderId="0" xfId="0"/>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11" borderId="0" xfId="0" applyFill="1"/>
    <xf numFmtId="0" fontId="0" fillId="12" borderId="0" xfId="0" applyFill="1"/>
    <xf numFmtId="176" fontId="0" fillId="0" borderId="0" xfId="0" applyNumberForma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13" borderId="0" xfId="0" applyFill="1"/>
    <xf numFmtId="0" fontId="2" fillId="2" borderId="0" xfId="0" applyFont="1" applyFill="1"/>
    <xf numFmtId="0" fontId="2" fillId="3" borderId="0" xfId="0" applyFont="1" applyFill="1"/>
    <xf numFmtId="0" fontId="0" fillId="4" borderId="0" xfId="0" applyFill="1"/>
    <xf numFmtId="0" fontId="0" fillId="9" borderId="0" xfId="0" applyFill="1"/>
    <xf numFmtId="0" fontId="2" fillId="10" borderId="0" xfId="0" applyFont="1" applyFill="1"/>
    <xf numFmtId="0" fontId="0" fillId="0" borderId="8" xfId="0" applyBorder="1" applyAlignment="1">
      <alignment vertical="center"/>
    </xf>
    <xf numFmtId="0" fontId="0" fillId="0" borderId="3" xfId="0" applyBorder="1" applyAlignment="1">
      <alignment vertical="center"/>
    </xf>
    <xf numFmtId="0" fontId="0" fillId="14" borderId="0" xfId="0" applyFill="1"/>
    <xf numFmtId="177" fontId="0" fillId="0" borderId="0" xfId="0" applyNumberFormat="1"/>
    <xf numFmtId="178" fontId="0" fillId="0" borderId="0" xfId="0" applyNumberFormat="1"/>
    <xf numFmtId="0" fontId="0" fillId="2" borderId="0" xfId="0" applyFill="1"/>
    <xf numFmtId="0" fontId="3" fillId="2" borderId="0" xfId="1" applyFill="1"/>
    <xf numFmtId="0" fontId="0" fillId="15" borderId="0" xfId="0" applyFill="1"/>
    <xf numFmtId="0" fontId="0" fillId="16" borderId="0" xfId="0" applyFill="1"/>
    <xf numFmtId="0" fontId="0" fillId="0" borderId="0" xfId="0" applyAlignment="1">
      <alignment horizontal="left" vertical="center" indent="1"/>
    </xf>
    <xf numFmtId="0" fontId="2" fillId="0" borderId="0" xfId="0" applyFont="1" applyAlignment="1">
      <alignment horizontal="left" vertical="center" indent="1"/>
    </xf>
    <xf numFmtId="0" fontId="0" fillId="0" borderId="0" xfId="0" applyAlignment="1">
      <alignment horizontal="left" vertical="center" indent="2"/>
    </xf>
    <xf numFmtId="56" fontId="0" fillId="0" borderId="8" xfId="0" applyNumberFormat="1" applyBorder="1" applyAlignment="1">
      <alignment horizontal="center" vertical="center" wrapText="1"/>
    </xf>
    <xf numFmtId="56" fontId="0" fillId="0" borderId="3" xfId="0" applyNumberFormat="1"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676275</xdr:colOff>
      <xdr:row>7</xdr:row>
      <xdr:rowOff>9525</xdr:rowOff>
    </xdr:from>
    <xdr:to>
      <xdr:col>2</xdr:col>
      <xdr:colOff>323850</xdr:colOff>
      <xdr:row>8</xdr:row>
      <xdr:rowOff>95250</xdr:rowOff>
    </xdr:to>
    <xdr:sp macro="" textlink="">
      <xdr:nvSpPr>
        <xdr:cNvPr id="5" name="正方形/長方形 4">
          <a:extLst>
            <a:ext uri="{FF2B5EF4-FFF2-40B4-BE49-F238E27FC236}">
              <a16:creationId xmlns:a16="http://schemas.microsoft.com/office/drawing/2014/main" id="{4309753B-0593-4E03-99BD-641A41D55E85}"/>
            </a:ext>
          </a:extLst>
        </xdr:cNvPr>
        <xdr:cNvSpPr/>
      </xdr:nvSpPr>
      <xdr:spPr>
        <a:xfrm>
          <a:off x="676275" y="2867025"/>
          <a:ext cx="1019175"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タイトル</a:t>
          </a:r>
        </a:p>
      </xdr:txBody>
    </xdr:sp>
    <xdr:clientData/>
  </xdr:twoCellAnchor>
  <xdr:twoCellAnchor>
    <xdr:from>
      <xdr:col>4</xdr:col>
      <xdr:colOff>9525</xdr:colOff>
      <xdr:row>7</xdr:row>
      <xdr:rowOff>9525</xdr:rowOff>
    </xdr:from>
    <xdr:to>
      <xdr:col>5</xdr:col>
      <xdr:colOff>342900</xdr:colOff>
      <xdr:row>8</xdr:row>
      <xdr:rowOff>95250</xdr:rowOff>
    </xdr:to>
    <xdr:sp macro="" textlink="">
      <xdr:nvSpPr>
        <xdr:cNvPr id="7" name="正方形/長方形 6">
          <a:extLst>
            <a:ext uri="{FF2B5EF4-FFF2-40B4-BE49-F238E27FC236}">
              <a16:creationId xmlns:a16="http://schemas.microsoft.com/office/drawing/2014/main" id="{E352F952-B66C-4417-8120-FFFB6DAAF7CF}"/>
            </a:ext>
          </a:extLst>
        </xdr:cNvPr>
        <xdr:cNvSpPr/>
      </xdr:nvSpPr>
      <xdr:spPr>
        <a:xfrm>
          <a:off x="2752725" y="2867025"/>
          <a:ext cx="1019175"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セレクト</a:t>
          </a:r>
        </a:p>
      </xdr:txBody>
    </xdr:sp>
    <xdr:clientData/>
  </xdr:twoCellAnchor>
  <xdr:twoCellAnchor>
    <xdr:from>
      <xdr:col>7</xdr:col>
      <xdr:colOff>0</xdr:colOff>
      <xdr:row>7</xdr:row>
      <xdr:rowOff>9525</xdr:rowOff>
    </xdr:from>
    <xdr:to>
      <xdr:col>8</xdr:col>
      <xdr:colOff>628650</xdr:colOff>
      <xdr:row>8</xdr:row>
      <xdr:rowOff>95250</xdr:rowOff>
    </xdr:to>
    <xdr:sp macro="" textlink="">
      <xdr:nvSpPr>
        <xdr:cNvPr id="8" name="正方形/長方形 7">
          <a:extLst>
            <a:ext uri="{FF2B5EF4-FFF2-40B4-BE49-F238E27FC236}">
              <a16:creationId xmlns:a16="http://schemas.microsoft.com/office/drawing/2014/main" id="{6514814E-33AE-4923-98FB-180EA01FDD27}"/>
            </a:ext>
          </a:extLst>
        </xdr:cNvPr>
        <xdr:cNvSpPr/>
      </xdr:nvSpPr>
      <xdr:spPr>
        <a:xfrm>
          <a:off x="4800600" y="2867025"/>
          <a:ext cx="1314450"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ステージセレクト</a:t>
          </a:r>
        </a:p>
      </xdr:txBody>
    </xdr:sp>
    <xdr:clientData/>
  </xdr:twoCellAnchor>
  <xdr:twoCellAnchor>
    <xdr:from>
      <xdr:col>7</xdr:col>
      <xdr:colOff>9525</xdr:colOff>
      <xdr:row>18</xdr:row>
      <xdr:rowOff>0</xdr:rowOff>
    </xdr:from>
    <xdr:to>
      <xdr:col>8</xdr:col>
      <xdr:colOff>638175</xdr:colOff>
      <xdr:row>19</xdr:row>
      <xdr:rowOff>85725</xdr:rowOff>
    </xdr:to>
    <xdr:sp macro="" textlink="">
      <xdr:nvSpPr>
        <xdr:cNvPr id="9" name="正方形/長方形 8">
          <a:extLst>
            <a:ext uri="{FF2B5EF4-FFF2-40B4-BE49-F238E27FC236}">
              <a16:creationId xmlns:a16="http://schemas.microsoft.com/office/drawing/2014/main" id="{54049BFA-127F-4A43-92A9-884EC2618875}"/>
            </a:ext>
          </a:extLst>
        </xdr:cNvPr>
        <xdr:cNvSpPr/>
      </xdr:nvSpPr>
      <xdr:spPr>
        <a:xfrm>
          <a:off x="4810125" y="5476875"/>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強化</a:t>
          </a:r>
        </a:p>
      </xdr:txBody>
    </xdr:sp>
    <xdr:clientData/>
  </xdr:twoCellAnchor>
  <xdr:twoCellAnchor>
    <xdr:from>
      <xdr:col>7</xdr:col>
      <xdr:colOff>9525</xdr:colOff>
      <xdr:row>22</xdr:row>
      <xdr:rowOff>0</xdr:rowOff>
    </xdr:from>
    <xdr:to>
      <xdr:col>8</xdr:col>
      <xdr:colOff>638175</xdr:colOff>
      <xdr:row>23</xdr:row>
      <xdr:rowOff>85725</xdr:rowOff>
    </xdr:to>
    <xdr:sp macro="" textlink="">
      <xdr:nvSpPr>
        <xdr:cNvPr id="10" name="正方形/長方形 9">
          <a:extLst>
            <a:ext uri="{FF2B5EF4-FFF2-40B4-BE49-F238E27FC236}">
              <a16:creationId xmlns:a16="http://schemas.microsoft.com/office/drawing/2014/main" id="{E5CFDD49-3BE0-4C69-ABA6-B9E090933872}"/>
            </a:ext>
          </a:extLst>
        </xdr:cNvPr>
        <xdr:cNvSpPr/>
      </xdr:nvSpPr>
      <xdr:spPr>
        <a:xfrm>
          <a:off x="4810125" y="6429375"/>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オプション</a:t>
          </a:r>
        </a:p>
      </xdr:txBody>
    </xdr:sp>
    <xdr:clientData/>
  </xdr:twoCellAnchor>
  <xdr:twoCellAnchor>
    <xdr:from>
      <xdr:col>7</xdr:col>
      <xdr:colOff>9525</xdr:colOff>
      <xdr:row>24</xdr:row>
      <xdr:rowOff>0</xdr:rowOff>
    </xdr:from>
    <xdr:to>
      <xdr:col>8</xdr:col>
      <xdr:colOff>638175</xdr:colOff>
      <xdr:row>25</xdr:row>
      <xdr:rowOff>85725</xdr:rowOff>
    </xdr:to>
    <xdr:sp macro="" textlink="">
      <xdr:nvSpPr>
        <xdr:cNvPr id="11" name="正方形/長方形 10">
          <a:extLst>
            <a:ext uri="{FF2B5EF4-FFF2-40B4-BE49-F238E27FC236}">
              <a16:creationId xmlns:a16="http://schemas.microsoft.com/office/drawing/2014/main" id="{F03658F0-F2EA-4910-99DF-2B2891476A54}"/>
            </a:ext>
          </a:extLst>
        </xdr:cNvPr>
        <xdr:cNvSpPr/>
      </xdr:nvSpPr>
      <xdr:spPr>
        <a:xfrm>
          <a:off x="4810125" y="6905625"/>
          <a:ext cx="1314450" cy="323850"/>
        </a:xfrm>
        <a:prstGeom prst="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ゲーム終了</a:t>
          </a:r>
        </a:p>
      </xdr:txBody>
    </xdr:sp>
    <xdr:clientData/>
  </xdr:twoCellAnchor>
  <xdr:twoCellAnchor>
    <xdr:from>
      <xdr:col>7</xdr:col>
      <xdr:colOff>9525</xdr:colOff>
      <xdr:row>19</xdr:row>
      <xdr:rowOff>228600</xdr:rowOff>
    </xdr:from>
    <xdr:to>
      <xdr:col>8</xdr:col>
      <xdr:colOff>638175</xdr:colOff>
      <xdr:row>21</xdr:row>
      <xdr:rowOff>76200</xdr:rowOff>
    </xdr:to>
    <xdr:sp macro="" textlink="">
      <xdr:nvSpPr>
        <xdr:cNvPr id="12" name="正方形/長方形 11">
          <a:extLst>
            <a:ext uri="{FF2B5EF4-FFF2-40B4-BE49-F238E27FC236}">
              <a16:creationId xmlns:a16="http://schemas.microsoft.com/office/drawing/2014/main" id="{E329F26B-846F-4B8C-9A03-B92E290C5239}"/>
            </a:ext>
          </a:extLst>
        </xdr:cNvPr>
        <xdr:cNvSpPr/>
      </xdr:nvSpPr>
      <xdr:spPr>
        <a:xfrm>
          <a:off x="4810125" y="5943600"/>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ランキング</a:t>
          </a:r>
        </a:p>
      </xdr:txBody>
    </xdr:sp>
    <xdr:clientData/>
  </xdr:twoCellAnchor>
  <xdr:twoCellAnchor>
    <xdr:from>
      <xdr:col>2</xdr:col>
      <xdr:colOff>323850</xdr:colOff>
      <xdr:row>7</xdr:row>
      <xdr:rowOff>171450</xdr:rowOff>
    </xdr:from>
    <xdr:to>
      <xdr:col>4</xdr:col>
      <xdr:colOff>9525</xdr:colOff>
      <xdr:row>7</xdr:row>
      <xdr:rowOff>171450</xdr:rowOff>
    </xdr:to>
    <xdr:cxnSp macro="">
      <xdr:nvCxnSpPr>
        <xdr:cNvPr id="14" name="直線矢印コネクタ 13">
          <a:extLst>
            <a:ext uri="{FF2B5EF4-FFF2-40B4-BE49-F238E27FC236}">
              <a16:creationId xmlns:a16="http://schemas.microsoft.com/office/drawing/2014/main" id="{E75F6E0E-E0B2-46F4-A75A-F2059AFFA2E6}"/>
            </a:ext>
          </a:extLst>
        </xdr:cNvPr>
        <xdr:cNvCxnSpPr>
          <a:stCxn id="5" idx="3"/>
          <a:endCxn id="7" idx="1"/>
        </xdr:cNvCxnSpPr>
      </xdr:nvCxnSpPr>
      <xdr:spPr>
        <a:xfrm>
          <a:off x="1695450" y="3028950"/>
          <a:ext cx="10572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18</xdr:row>
      <xdr:rowOff>161925</xdr:rowOff>
    </xdr:to>
    <xdr:cxnSp macro="">
      <xdr:nvCxnSpPr>
        <xdr:cNvPr id="18" name="コネクタ: カギ線 17">
          <a:extLst>
            <a:ext uri="{FF2B5EF4-FFF2-40B4-BE49-F238E27FC236}">
              <a16:creationId xmlns:a16="http://schemas.microsoft.com/office/drawing/2014/main" id="{893E7FA4-1296-4C70-9F23-21DDC17A2214}"/>
            </a:ext>
          </a:extLst>
        </xdr:cNvPr>
        <xdr:cNvCxnSpPr>
          <a:stCxn id="7" idx="3"/>
          <a:endCxn id="9" idx="1"/>
        </xdr:cNvCxnSpPr>
      </xdr:nvCxnSpPr>
      <xdr:spPr>
        <a:xfrm>
          <a:off x="3771900" y="3028950"/>
          <a:ext cx="1038225" cy="26098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20</xdr:row>
      <xdr:rowOff>152400</xdr:rowOff>
    </xdr:to>
    <xdr:cxnSp macro="">
      <xdr:nvCxnSpPr>
        <xdr:cNvPr id="23" name="コネクタ: カギ線 22">
          <a:extLst>
            <a:ext uri="{FF2B5EF4-FFF2-40B4-BE49-F238E27FC236}">
              <a16:creationId xmlns:a16="http://schemas.microsoft.com/office/drawing/2014/main" id="{B0C0CD81-9127-440E-AE30-C7D7C4F8984E}"/>
            </a:ext>
          </a:extLst>
        </xdr:cNvPr>
        <xdr:cNvCxnSpPr>
          <a:stCxn id="7" idx="3"/>
          <a:endCxn id="12" idx="1"/>
        </xdr:cNvCxnSpPr>
      </xdr:nvCxnSpPr>
      <xdr:spPr>
        <a:xfrm>
          <a:off x="3771900" y="3028950"/>
          <a:ext cx="1038225" cy="307657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22</xdr:row>
      <xdr:rowOff>161925</xdr:rowOff>
    </xdr:to>
    <xdr:cxnSp macro="">
      <xdr:nvCxnSpPr>
        <xdr:cNvPr id="26" name="コネクタ: カギ線 25">
          <a:extLst>
            <a:ext uri="{FF2B5EF4-FFF2-40B4-BE49-F238E27FC236}">
              <a16:creationId xmlns:a16="http://schemas.microsoft.com/office/drawing/2014/main" id="{0A9D6642-F2EE-4954-A812-7601AFED1D59}"/>
            </a:ext>
          </a:extLst>
        </xdr:cNvPr>
        <xdr:cNvCxnSpPr>
          <a:stCxn id="7" idx="3"/>
          <a:endCxn id="10" idx="1"/>
        </xdr:cNvCxnSpPr>
      </xdr:nvCxnSpPr>
      <xdr:spPr>
        <a:xfrm>
          <a:off x="3771900" y="3028950"/>
          <a:ext cx="1038225" cy="35623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24</xdr:row>
      <xdr:rowOff>161925</xdr:rowOff>
    </xdr:to>
    <xdr:cxnSp macro="">
      <xdr:nvCxnSpPr>
        <xdr:cNvPr id="29" name="コネクタ: カギ線 28">
          <a:extLst>
            <a:ext uri="{FF2B5EF4-FFF2-40B4-BE49-F238E27FC236}">
              <a16:creationId xmlns:a16="http://schemas.microsoft.com/office/drawing/2014/main" id="{FF778853-7100-4BC5-AE4E-BEC701DA458E}"/>
            </a:ext>
          </a:extLst>
        </xdr:cNvPr>
        <xdr:cNvCxnSpPr>
          <a:stCxn id="7" idx="3"/>
          <a:endCxn id="11" idx="1"/>
        </xdr:cNvCxnSpPr>
      </xdr:nvCxnSpPr>
      <xdr:spPr>
        <a:xfrm>
          <a:off x="3771900" y="3028950"/>
          <a:ext cx="1038225" cy="403860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0</xdr:colOff>
      <xdr:row>7</xdr:row>
      <xdr:rowOff>171450</xdr:rowOff>
    </xdr:to>
    <xdr:cxnSp macro="">
      <xdr:nvCxnSpPr>
        <xdr:cNvPr id="33" name="直線矢印コネクタ 32">
          <a:extLst>
            <a:ext uri="{FF2B5EF4-FFF2-40B4-BE49-F238E27FC236}">
              <a16:creationId xmlns:a16="http://schemas.microsoft.com/office/drawing/2014/main" id="{5E013778-1000-44EC-87F4-54FE35F5C733}"/>
            </a:ext>
          </a:extLst>
        </xdr:cNvPr>
        <xdr:cNvCxnSpPr>
          <a:stCxn id="7" idx="3"/>
          <a:endCxn id="8" idx="1"/>
        </xdr:cNvCxnSpPr>
      </xdr:nvCxnSpPr>
      <xdr:spPr>
        <a:xfrm>
          <a:off x="3771900" y="3028950"/>
          <a:ext cx="10287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7</xdr:row>
      <xdr:rowOff>0</xdr:rowOff>
    </xdr:from>
    <xdr:to>
      <xdr:col>11</xdr:col>
      <xdr:colOff>628650</xdr:colOff>
      <xdr:row>8</xdr:row>
      <xdr:rowOff>85725</xdr:rowOff>
    </xdr:to>
    <xdr:sp macro="" textlink="">
      <xdr:nvSpPr>
        <xdr:cNvPr id="36" name="正方形/長方形 35">
          <a:extLst>
            <a:ext uri="{FF2B5EF4-FFF2-40B4-BE49-F238E27FC236}">
              <a16:creationId xmlns:a16="http://schemas.microsoft.com/office/drawing/2014/main" id="{A51E02C7-04B6-4DC6-A9D0-DACEBA70432A}"/>
            </a:ext>
          </a:extLst>
        </xdr:cNvPr>
        <xdr:cNvSpPr/>
      </xdr:nvSpPr>
      <xdr:spPr>
        <a:xfrm>
          <a:off x="6858000" y="2857500"/>
          <a:ext cx="1314450"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各ステージ</a:t>
          </a:r>
        </a:p>
      </xdr:txBody>
    </xdr:sp>
    <xdr:clientData/>
  </xdr:twoCellAnchor>
  <xdr:twoCellAnchor>
    <xdr:from>
      <xdr:col>10</xdr:col>
      <xdr:colOff>0</xdr:colOff>
      <xdr:row>11</xdr:row>
      <xdr:rowOff>0</xdr:rowOff>
    </xdr:from>
    <xdr:to>
      <xdr:col>11</xdr:col>
      <xdr:colOff>628650</xdr:colOff>
      <xdr:row>12</xdr:row>
      <xdr:rowOff>85725</xdr:rowOff>
    </xdr:to>
    <xdr:sp macro="" textlink="">
      <xdr:nvSpPr>
        <xdr:cNvPr id="37" name="正方形/長方形 36">
          <a:extLst>
            <a:ext uri="{FF2B5EF4-FFF2-40B4-BE49-F238E27FC236}">
              <a16:creationId xmlns:a16="http://schemas.microsoft.com/office/drawing/2014/main" id="{DB2016F7-9795-437C-82FD-7911F7D8C841}"/>
            </a:ext>
          </a:extLst>
        </xdr:cNvPr>
        <xdr:cNvSpPr/>
      </xdr:nvSpPr>
      <xdr:spPr>
        <a:xfrm>
          <a:off x="6858000" y="3810000"/>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ポーズ</a:t>
          </a:r>
        </a:p>
      </xdr:txBody>
    </xdr:sp>
    <xdr:clientData/>
  </xdr:twoCellAnchor>
  <xdr:twoCellAnchor>
    <xdr:from>
      <xdr:col>5</xdr:col>
      <xdr:colOff>342900</xdr:colOff>
      <xdr:row>7</xdr:row>
      <xdr:rowOff>171450</xdr:rowOff>
    </xdr:from>
    <xdr:to>
      <xdr:col>7</xdr:col>
      <xdr:colOff>0</xdr:colOff>
      <xdr:row>7</xdr:row>
      <xdr:rowOff>171450</xdr:rowOff>
    </xdr:to>
    <xdr:cxnSp macro="">
      <xdr:nvCxnSpPr>
        <xdr:cNvPr id="38" name="直線矢印コネクタ 37">
          <a:extLst>
            <a:ext uri="{FF2B5EF4-FFF2-40B4-BE49-F238E27FC236}">
              <a16:creationId xmlns:a16="http://schemas.microsoft.com/office/drawing/2014/main" id="{754A7B63-D559-4906-878E-DFCCAF7C4B81}"/>
            </a:ext>
          </a:extLst>
        </xdr:cNvPr>
        <xdr:cNvCxnSpPr>
          <a:stCxn id="8" idx="1"/>
          <a:endCxn id="7" idx="3"/>
        </xdr:cNvCxnSpPr>
      </xdr:nvCxnSpPr>
      <xdr:spPr>
        <a:xfrm flipH="1">
          <a:off x="3771900" y="3028950"/>
          <a:ext cx="10287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628650</xdr:colOff>
      <xdr:row>7</xdr:row>
      <xdr:rowOff>161925</xdr:rowOff>
    </xdr:from>
    <xdr:to>
      <xdr:col>10</xdr:col>
      <xdr:colOff>0</xdr:colOff>
      <xdr:row>7</xdr:row>
      <xdr:rowOff>171450</xdr:rowOff>
    </xdr:to>
    <xdr:cxnSp macro="">
      <xdr:nvCxnSpPr>
        <xdr:cNvPr id="41" name="直線矢印コネクタ 40">
          <a:extLst>
            <a:ext uri="{FF2B5EF4-FFF2-40B4-BE49-F238E27FC236}">
              <a16:creationId xmlns:a16="http://schemas.microsoft.com/office/drawing/2014/main" id="{79E995B3-39CE-4227-9A8C-B70E90A5685B}"/>
            </a:ext>
          </a:extLst>
        </xdr:cNvPr>
        <xdr:cNvCxnSpPr>
          <a:stCxn id="8" idx="3"/>
          <a:endCxn id="36" idx="1"/>
        </xdr:cNvCxnSpPr>
      </xdr:nvCxnSpPr>
      <xdr:spPr>
        <a:xfrm flipV="1">
          <a:off x="6115050" y="3019425"/>
          <a:ext cx="7429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657225</xdr:colOff>
      <xdr:row>8</xdr:row>
      <xdr:rowOff>85725</xdr:rowOff>
    </xdr:from>
    <xdr:to>
      <xdr:col>10</xdr:col>
      <xdr:colOff>657225</xdr:colOff>
      <xdr:row>11</xdr:row>
      <xdr:rowOff>0</xdr:rowOff>
    </xdr:to>
    <xdr:cxnSp macro="">
      <xdr:nvCxnSpPr>
        <xdr:cNvPr id="44" name="直線矢印コネクタ 43">
          <a:extLst>
            <a:ext uri="{FF2B5EF4-FFF2-40B4-BE49-F238E27FC236}">
              <a16:creationId xmlns:a16="http://schemas.microsoft.com/office/drawing/2014/main" id="{97AC164B-B6E8-43E0-9034-645A2E03D2F9}"/>
            </a:ext>
          </a:extLst>
        </xdr:cNvPr>
        <xdr:cNvCxnSpPr>
          <a:stCxn id="36" idx="2"/>
          <a:endCxn id="37" idx="0"/>
        </xdr:cNvCxnSpPr>
      </xdr:nvCxnSpPr>
      <xdr:spPr>
        <a:xfrm>
          <a:off x="7515225" y="3181350"/>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657225</xdr:colOff>
      <xdr:row>8</xdr:row>
      <xdr:rowOff>85725</xdr:rowOff>
    </xdr:from>
    <xdr:to>
      <xdr:col>10</xdr:col>
      <xdr:colOff>657225</xdr:colOff>
      <xdr:row>11</xdr:row>
      <xdr:rowOff>0</xdr:rowOff>
    </xdr:to>
    <xdr:cxnSp macro="">
      <xdr:nvCxnSpPr>
        <xdr:cNvPr id="47" name="直線矢印コネクタ 46">
          <a:extLst>
            <a:ext uri="{FF2B5EF4-FFF2-40B4-BE49-F238E27FC236}">
              <a16:creationId xmlns:a16="http://schemas.microsoft.com/office/drawing/2014/main" id="{297DA520-4D14-4DD3-9D72-A9074F9B7F33}"/>
            </a:ext>
          </a:extLst>
        </xdr:cNvPr>
        <xdr:cNvCxnSpPr>
          <a:stCxn id="37" idx="0"/>
          <a:endCxn id="36" idx="2"/>
        </xdr:cNvCxnSpPr>
      </xdr:nvCxnSpPr>
      <xdr:spPr>
        <a:xfrm flipV="1">
          <a:off x="7515225" y="3181350"/>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638176</xdr:colOff>
      <xdr:row>11</xdr:row>
      <xdr:rowOff>161924</xdr:rowOff>
    </xdr:from>
    <xdr:to>
      <xdr:col>10</xdr:col>
      <xdr:colOff>1</xdr:colOff>
      <xdr:row>22</xdr:row>
      <xdr:rowOff>161924</xdr:rowOff>
    </xdr:to>
    <xdr:cxnSp macro="">
      <xdr:nvCxnSpPr>
        <xdr:cNvPr id="51" name="コネクタ: カギ線 50">
          <a:extLst>
            <a:ext uri="{FF2B5EF4-FFF2-40B4-BE49-F238E27FC236}">
              <a16:creationId xmlns:a16="http://schemas.microsoft.com/office/drawing/2014/main" id="{F474D676-EAA8-4498-98D6-A3D4DE0E6355}"/>
            </a:ext>
          </a:extLst>
        </xdr:cNvPr>
        <xdr:cNvCxnSpPr>
          <a:stCxn id="37" idx="1"/>
          <a:endCxn id="10" idx="3"/>
        </xdr:cNvCxnSpPr>
      </xdr:nvCxnSpPr>
      <xdr:spPr>
        <a:xfrm rot="10800000" flipV="1">
          <a:off x="6124576" y="3971924"/>
          <a:ext cx="733425" cy="261937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11</xdr:row>
      <xdr:rowOff>161925</xdr:rowOff>
    </xdr:from>
    <xdr:to>
      <xdr:col>10</xdr:col>
      <xdr:colOff>0</xdr:colOff>
      <xdr:row>22</xdr:row>
      <xdr:rowOff>161925</xdr:rowOff>
    </xdr:to>
    <xdr:cxnSp macro="">
      <xdr:nvCxnSpPr>
        <xdr:cNvPr id="54" name="コネクタ: カギ線 53">
          <a:extLst>
            <a:ext uri="{FF2B5EF4-FFF2-40B4-BE49-F238E27FC236}">
              <a16:creationId xmlns:a16="http://schemas.microsoft.com/office/drawing/2014/main" id="{7BAC042C-577C-48C5-8A78-A8C5A03E2D12}"/>
            </a:ext>
          </a:extLst>
        </xdr:cNvPr>
        <xdr:cNvCxnSpPr>
          <a:stCxn id="10" idx="3"/>
          <a:endCxn id="37" idx="1"/>
        </xdr:cNvCxnSpPr>
      </xdr:nvCxnSpPr>
      <xdr:spPr>
        <a:xfrm flipV="1">
          <a:off x="6124575" y="3971925"/>
          <a:ext cx="733425" cy="261937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8</xdr:row>
      <xdr:rowOff>95250</xdr:rowOff>
    </xdr:from>
    <xdr:to>
      <xdr:col>10</xdr:col>
      <xdr:colOff>657225</xdr:colOff>
      <xdr:row>12</xdr:row>
      <xdr:rowOff>85725</xdr:rowOff>
    </xdr:to>
    <xdr:cxnSp macro="">
      <xdr:nvCxnSpPr>
        <xdr:cNvPr id="57" name="コネクタ: カギ線 56">
          <a:extLst>
            <a:ext uri="{FF2B5EF4-FFF2-40B4-BE49-F238E27FC236}">
              <a16:creationId xmlns:a16="http://schemas.microsoft.com/office/drawing/2014/main" id="{B3482AC7-6500-4635-BB93-CB8B605D7BEB}"/>
            </a:ext>
          </a:extLst>
        </xdr:cNvPr>
        <xdr:cNvCxnSpPr>
          <a:stCxn id="37" idx="2"/>
          <a:endCxn id="7" idx="2"/>
        </xdr:cNvCxnSpPr>
      </xdr:nvCxnSpPr>
      <xdr:spPr>
        <a:xfrm rot="5400000" flipH="1">
          <a:off x="4917281" y="1535907"/>
          <a:ext cx="942975" cy="4252912"/>
        </a:xfrm>
        <a:prstGeom prst="bentConnector3">
          <a:avLst>
            <a:gd name="adj1" fmla="val -11818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7</xdr:row>
      <xdr:rowOff>9525</xdr:rowOff>
    </xdr:from>
    <xdr:to>
      <xdr:col>14</xdr:col>
      <xdr:colOff>628650</xdr:colOff>
      <xdr:row>8</xdr:row>
      <xdr:rowOff>95250</xdr:rowOff>
    </xdr:to>
    <xdr:sp macro="" textlink="">
      <xdr:nvSpPr>
        <xdr:cNvPr id="61" name="正方形/長方形 60">
          <a:extLst>
            <a:ext uri="{FF2B5EF4-FFF2-40B4-BE49-F238E27FC236}">
              <a16:creationId xmlns:a16="http://schemas.microsoft.com/office/drawing/2014/main" id="{228BCBDC-52BA-4968-8038-F1F904C7ABB2}"/>
            </a:ext>
          </a:extLst>
        </xdr:cNvPr>
        <xdr:cNvSpPr/>
      </xdr:nvSpPr>
      <xdr:spPr>
        <a:xfrm>
          <a:off x="8915400" y="2867025"/>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リザルト</a:t>
          </a:r>
        </a:p>
      </xdr:txBody>
    </xdr:sp>
    <xdr:clientData/>
  </xdr:twoCellAnchor>
  <xdr:twoCellAnchor>
    <xdr:from>
      <xdr:col>11</xdr:col>
      <xdr:colOff>514350</xdr:colOff>
      <xdr:row>8</xdr:row>
      <xdr:rowOff>85725</xdr:rowOff>
    </xdr:from>
    <xdr:to>
      <xdr:col>11</xdr:col>
      <xdr:colOff>514350</xdr:colOff>
      <xdr:row>11</xdr:row>
      <xdr:rowOff>0</xdr:rowOff>
    </xdr:to>
    <xdr:cxnSp macro="">
      <xdr:nvCxnSpPr>
        <xdr:cNvPr id="82" name="直線矢印コネクタ 81">
          <a:extLst>
            <a:ext uri="{FF2B5EF4-FFF2-40B4-BE49-F238E27FC236}">
              <a16:creationId xmlns:a16="http://schemas.microsoft.com/office/drawing/2014/main" id="{FF20D08C-06C0-4B2A-8800-994F4E766515}"/>
            </a:ext>
          </a:extLst>
        </xdr:cNvPr>
        <xdr:cNvCxnSpPr/>
      </xdr:nvCxnSpPr>
      <xdr:spPr>
        <a:xfrm flipV="1">
          <a:off x="8058150" y="3181350"/>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628650</xdr:colOff>
      <xdr:row>7</xdr:row>
      <xdr:rowOff>161925</xdr:rowOff>
    </xdr:from>
    <xdr:to>
      <xdr:col>13</xdr:col>
      <xdr:colOff>0</xdr:colOff>
      <xdr:row>7</xdr:row>
      <xdr:rowOff>171450</xdr:rowOff>
    </xdr:to>
    <xdr:cxnSp macro="">
      <xdr:nvCxnSpPr>
        <xdr:cNvPr id="83" name="直線矢印コネクタ 82">
          <a:extLst>
            <a:ext uri="{FF2B5EF4-FFF2-40B4-BE49-F238E27FC236}">
              <a16:creationId xmlns:a16="http://schemas.microsoft.com/office/drawing/2014/main" id="{FAD08702-2C68-4A4C-AFA3-1308DA366EBA}"/>
            </a:ext>
          </a:extLst>
        </xdr:cNvPr>
        <xdr:cNvCxnSpPr>
          <a:stCxn id="36" idx="3"/>
          <a:endCxn id="61" idx="1"/>
        </xdr:cNvCxnSpPr>
      </xdr:nvCxnSpPr>
      <xdr:spPr>
        <a:xfrm>
          <a:off x="8172450" y="3019425"/>
          <a:ext cx="7429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7</xdr:row>
      <xdr:rowOff>161925</xdr:rowOff>
    </xdr:from>
    <xdr:to>
      <xdr:col>14</xdr:col>
      <xdr:colOff>628650</xdr:colOff>
      <xdr:row>7</xdr:row>
      <xdr:rowOff>171450</xdr:rowOff>
    </xdr:to>
    <xdr:cxnSp macro="">
      <xdr:nvCxnSpPr>
        <xdr:cNvPr id="93" name="コネクタ: カギ線 92">
          <a:extLst>
            <a:ext uri="{FF2B5EF4-FFF2-40B4-BE49-F238E27FC236}">
              <a16:creationId xmlns:a16="http://schemas.microsoft.com/office/drawing/2014/main" id="{6D44D977-4679-4F01-A394-5AF63BAAA0B7}"/>
            </a:ext>
          </a:extLst>
        </xdr:cNvPr>
        <xdr:cNvCxnSpPr>
          <a:stCxn id="61" idx="3"/>
          <a:endCxn id="36" idx="1"/>
        </xdr:cNvCxnSpPr>
      </xdr:nvCxnSpPr>
      <xdr:spPr>
        <a:xfrm flipH="1" flipV="1">
          <a:off x="6858000" y="3019425"/>
          <a:ext cx="3371850" cy="9525"/>
        </a:xfrm>
        <a:prstGeom prst="bentConnector5">
          <a:avLst>
            <a:gd name="adj1" fmla="val -6780"/>
            <a:gd name="adj2" fmla="val 4200000"/>
            <a:gd name="adj3" fmla="val 10678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7</xdr:row>
      <xdr:rowOff>171450</xdr:rowOff>
    </xdr:from>
    <xdr:to>
      <xdr:col>14</xdr:col>
      <xdr:colOff>628650</xdr:colOff>
      <xdr:row>7</xdr:row>
      <xdr:rowOff>184150</xdr:rowOff>
    </xdr:to>
    <xdr:cxnSp macro="">
      <xdr:nvCxnSpPr>
        <xdr:cNvPr id="99" name="コネクタ: カギ線 98">
          <a:extLst>
            <a:ext uri="{FF2B5EF4-FFF2-40B4-BE49-F238E27FC236}">
              <a16:creationId xmlns:a16="http://schemas.microsoft.com/office/drawing/2014/main" id="{F97D4127-FAA5-4017-9517-8C447E66A299}"/>
            </a:ext>
          </a:extLst>
        </xdr:cNvPr>
        <xdr:cNvCxnSpPr>
          <a:stCxn id="61" idx="3"/>
          <a:endCxn id="8" idx="1"/>
        </xdr:cNvCxnSpPr>
      </xdr:nvCxnSpPr>
      <xdr:spPr>
        <a:xfrm flipH="1">
          <a:off x="4800600" y="2076450"/>
          <a:ext cx="5429250" cy="12700"/>
        </a:xfrm>
        <a:prstGeom prst="bentConnector5">
          <a:avLst>
            <a:gd name="adj1" fmla="val -4211"/>
            <a:gd name="adj2" fmla="val -3150000"/>
            <a:gd name="adj3" fmla="val 10421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7</xdr:row>
      <xdr:rowOff>171450</xdr:rowOff>
    </xdr:from>
    <xdr:to>
      <xdr:col>14</xdr:col>
      <xdr:colOff>628650</xdr:colOff>
      <xdr:row>18</xdr:row>
      <xdr:rowOff>161925</xdr:rowOff>
    </xdr:to>
    <xdr:cxnSp macro="">
      <xdr:nvCxnSpPr>
        <xdr:cNvPr id="104" name="コネクタ: カギ線 103">
          <a:extLst>
            <a:ext uri="{FF2B5EF4-FFF2-40B4-BE49-F238E27FC236}">
              <a16:creationId xmlns:a16="http://schemas.microsoft.com/office/drawing/2014/main" id="{DB776C20-8AAC-47FE-8064-7E5047524D0D}"/>
            </a:ext>
          </a:extLst>
        </xdr:cNvPr>
        <xdr:cNvCxnSpPr>
          <a:stCxn id="61" idx="3"/>
          <a:endCxn id="9" idx="3"/>
        </xdr:cNvCxnSpPr>
      </xdr:nvCxnSpPr>
      <xdr:spPr>
        <a:xfrm flipH="1">
          <a:off x="6124575" y="3028950"/>
          <a:ext cx="4105275" cy="2609850"/>
        </a:xfrm>
        <a:prstGeom prst="bentConnector3">
          <a:avLst>
            <a:gd name="adj1" fmla="val -556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7</xdr:row>
      <xdr:rowOff>171450</xdr:rowOff>
    </xdr:from>
    <xdr:to>
      <xdr:col>14</xdr:col>
      <xdr:colOff>628650</xdr:colOff>
      <xdr:row>20</xdr:row>
      <xdr:rowOff>152400</xdr:rowOff>
    </xdr:to>
    <xdr:cxnSp macro="">
      <xdr:nvCxnSpPr>
        <xdr:cNvPr id="107" name="コネクタ: カギ線 106">
          <a:extLst>
            <a:ext uri="{FF2B5EF4-FFF2-40B4-BE49-F238E27FC236}">
              <a16:creationId xmlns:a16="http://schemas.microsoft.com/office/drawing/2014/main" id="{F6C4DD96-3D9A-4860-889F-9054AE169581}"/>
            </a:ext>
          </a:extLst>
        </xdr:cNvPr>
        <xdr:cNvCxnSpPr>
          <a:stCxn id="61" idx="3"/>
          <a:endCxn id="12" idx="3"/>
        </xdr:cNvCxnSpPr>
      </xdr:nvCxnSpPr>
      <xdr:spPr>
        <a:xfrm flipH="1">
          <a:off x="6124575" y="3028950"/>
          <a:ext cx="4105275" cy="3076575"/>
        </a:xfrm>
        <a:prstGeom prst="bentConnector3">
          <a:avLst>
            <a:gd name="adj1" fmla="val -556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7</xdr:row>
      <xdr:rowOff>171450</xdr:rowOff>
    </xdr:from>
    <xdr:to>
      <xdr:col>14</xdr:col>
      <xdr:colOff>628650</xdr:colOff>
      <xdr:row>22</xdr:row>
      <xdr:rowOff>161925</xdr:rowOff>
    </xdr:to>
    <xdr:cxnSp macro="">
      <xdr:nvCxnSpPr>
        <xdr:cNvPr id="110" name="コネクタ: カギ線 109">
          <a:extLst>
            <a:ext uri="{FF2B5EF4-FFF2-40B4-BE49-F238E27FC236}">
              <a16:creationId xmlns:a16="http://schemas.microsoft.com/office/drawing/2014/main" id="{A3D95345-FAD0-4ECB-9D5A-A4892FD383F7}"/>
            </a:ext>
          </a:extLst>
        </xdr:cNvPr>
        <xdr:cNvCxnSpPr>
          <a:stCxn id="61" idx="3"/>
          <a:endCxn id="10" idx="3"/>
        </xdr:cNvCxnSpPr>
      </xdr:nvCxnSpPr>
      <xdr:spPr>
        <a:xfrm flipH="1">
          <a:off x="6124575" y="3028950"/>
          <a:ext cx="4105275" cy="3562350"/>
        </a:xfrm>
        <a:prstGeom prst="bentConnector3">
          <a:avLst>
            <a:gd name="adj1" fmla="val -556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428625</xdr:colOff>
      <xdr:row>74</xdr:row>
      <xdr:rowOff>85725</xdr:rowOff>
    </xdr:from>
    <xdr:to>
      <xdr:col>4</xdr:col>
      <xdr:colOff>314325</xdr:colOff>
      <xdr:row>79</xdr:row>
      <xdr:rowOff>66675</xdr:rowOff>
    </xdr:to>
    <xdr:sp macro="" textlink="">
      <xdr:nvSpPr>
        <xdr:cNvPr id="20" name="楕円 19">
          <a:extLst>
            <a:ext uri="{FF2B5EF4-FFF2-40B4-BE49-F238E27FC236}">
              <a16:creationId xmlns:a16="http://schemas.microsoft.com/office/drawing/2014/main" id="{014072C6-40E7-2AE1-A35F-D87D9F573F44}"/>
            </a:ext>
          </a:extLst>
        </xdr:cNvPr>
        <xdr:cNvSpPr/>
      </xdr:nvSpPr>
      <xdr:spPr>
        <a:xfrm>
          <a:off x="1114425" y="17706975"/>
          <a:ext cx="1943100" cy="11715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1</xdr:col>
      <xdr:colOff>167053</xdr:colOff>
      <xdr:row>50</xdr:row>
      <xdr:rowOff>38101</xdr:rowOff>
    </xdr:from>
    <xdr:to>
      <xdr:col>2</xdr:col>
      <xdr:colOff>636709</xdr:colOff>
      <xdr:row>54</xdr:row>
      <xdr:rowOff>203690</xdr:rowOff>
    </xdr:to>
    <xdr:sp macro="" textlink="">
      <xdr:nvSpPr>
        <xdr:cNvPr id="4" name="楕円 3">
          <a:extLst>
            <a:ext uri="{FF2B5EF4-FFF2-40B4-BE49-F238E27FC236}">
              <a16:creationId xmlns:a16="http://schemas.microsoft.com/office/drawing/2014/main" id="{104A2001-E182-408E-8466-0144F9267558}"/>
            </a:ext>
          </a:extLst>
        </xdr:cNvPr>
        <xdr:cNvSpPr/>
      </xdr:nvSpPr>
      <xdr:spPr>
        <a:xfrm>
          <a:off x="855784" y="11885736"/>
          <a:ext cx="1158387" cy="1132742"/>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622790</xdr:colOff>
      <xdr:row>52</xdr:row>
      <xdr:rowOff>16119</xdr:rowOff>
    </xdr:from>
    <xdr:to>
      <xdr:col>2</xdr:col>
      <xdr:colOff>203423</xdr:colOff>
      <xdr:row>54</xdr:row>
      <xdr:rowOff>68722</xdr:rowOff>
    </xdr:to>
    <xdr:sp macro="" textlink="">
      <xdr:nvSpPr>
        <xdr:cNvPr id="2" name="楕円 1">
          <a:extLst>
            <a:ext uri="{FF2B5EF4-FFF2-40B4-BE49-F238E27FC236}">
              <a16:creationId xmlns:a16="http://schemas.microsoft.com/office/drawing/2014/main" id="{2B7815FA-6445-4F5C-9A94-1C8EB9A3400F}"/>
            </a:ext>
          </a:extLst>
        </xdr:cNvPr>
        <xdr:cNvSpPr/>
      </xdr:nvSpPr>
      <xdr:spPr>
        <a:xfrm>
          <a:off x="1311521" y="12347331"/>
          <a:ext cx="269364" cy="5361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613264</xdr:colOff>
      <xdr:row>51</xdr:row>
      <xdr:rowOff>61547</xdr:rowOff>
    </xdr:from>
    <xdr:to>
      <xdr:col>2</xdr:col>
      <xdr:colOff>236570</xdr:colOff>
      <xdr:row>52</xdr:row>
      <xdr:rowOff>96690</xdr:rowOff>
    </xdr:to>
    <xdr:sp macro="" textlink="">
      <xdr:nvSpPr>
        <xdr:cNvPr id="3" name="楕円 2">
          <a:extLst>
            <a:ext uri="{FF2B5EF4-FFF2-40B4-BE49-F238E27FC236}">
              <a16:creationId xmlns:a16="http://schemas.microsoft.com/office/drawing/2014/main" id="{81C02FCA-C15B-41E7-9A70-EF2E248E8EEF}"/>
            </a:ext>
          </a:extLst>
        </xdr:cNvPr>
        <xdr:cNvSpPr/>
      </xdr:nvSpPr>
      <xdr:spPr>
        <a:xfrm>
          <a:off x="1301995" y="12150970"/>
          <a:ext cx="312037" cy="27693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279156</xdr:colOff>
      <xdr:row>50</xdr:row>
      <xdr:rowOff>67408</xdr:rowOff>
    </xdr:from>
    <xdr:to>
      <xdr:col>4</xdr:col>
      <xdr:colOff>60081</xdr:colOff>
      <xdr:row>54</xdr:row>
      <xdr:rowOff>232997</xdr:rowOff>
    </xdr:to>
    <xdr:sp macro="" textlink="">
      <xdr:nvSpPr>
        <xdr:cNvPr id="5" name="楕円 4">
          <a:extLst>
            <a:ext uri="{FF2B5EF4-FFF2-40B4-BE49-F238E27FC236}">
              <a16:creationId xmlns:a16="http://schemas.microsoft.com/office/drawing/2014/main" id="{D1660B44-5C8F-45CD-88B5-520276CBA238}"/>
            </a:ext>
          </a:extLst>
        </xdr:cNvPr>
        <xdr:cNvSpPr/>
      </xdr:nvSpPr>
      <xdr:spPr>
        <a:xfrm>
          <a:off x="1656618" y="11915043"/>
          <a:ext cx="1158386" cy="1132742"/>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38834</xdr:colOff>
      <xdr:row>52</xdr:row>
      <xdr:rowOff>16119</xdr:rowOff>
    </xdr:from>
    <xdr:to>
      <xdr:col>3</xdr:col>
      <xdr:colOff>308198</xdr:colOff>
      <xdr:row>54</xdr:row>
      <xdr:rowOff>68722</xdr:rowOff>
    </xdr:to>
    <xdr:sp macro="" textlink="">
      <xdr:nvSpPr>
        <xdr:cNvPr id="6" name="楕円 5">
          <a:extLst>
            <a:ext uri="{FF2B5EF4-FFF2-40B4-BE49-F238E27FC236}">
              <a16:creationId xmlns:a16="http://schemas.microsoft.com/office/drawing/2014/main" id="{61818698-E397-4BF5-AC59-68C96BE21A67}"/>
            </a:ext>
          </a:extLst>
        </xdr:cNvPr>
        <xdr:cNvSpPr/>
      </xdr:nvSpPr>
      <xdr:spPr>
        <a:xfrm>
          <a:off x="2105026" y="12347331"/>
          <a:ext cx="269364" cy="5361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17585</xdr:colOff>
      <xdr:row>51</xdr:row>
      <xdr:rowOff>90855</xdr:rowOff>
    </xdr:from>
    <xdr:to>
      <xdr:col>3</xdr:col>
      <xdr:colOff>326691</xdr:colOff>
      <xdr:row>52</xdr:row>
      <xdr:rowOff>125998</xdr:rowOff>
    </xdr:to>
    <xdr:sp macro="" textlink="">
      <xdr:nvSpPr>
        <xdr:cNvPr id="7" name="楕円 6">
          <a:extLst>
            <a:ext uri="{FF2B5EF4-FFF2-40B4-BE49-F238E27FC236}">
              <a16:creationId xmlns:a16="http://schemas.microsoft.com/office/drawing/2014/main" id="{FF72AFBD-5DB7-4A88-91AE-0D36AB2CB04B}"/>
            </a:ext>
          </a:extLst>
        </xdr:cNvPr>
        <xdr:cNvSpPr/>
      </xdr:nvSpPr>
      <xdr:spPr>
        <a:xfrm>
          <a:off x="2083777" y="12180278"/>
          <a:ext cx="309106" cy="27693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427893</xdr:colOff>
      <xdr:row>50</xdr:row>
      <xdr:rowOff>76199</xdr:rowOff>
    </xdr:from>
    <xdr:to>
      <xdr:col>5</xdr:col>
      <xdr:colOff>205887</xdr:colOff>
      <xdr:row>54</xdr:row>
      <xdr:rowOff>241788</xdr:rowOff>
    </xdr:to>
    <xdr:sp macro="" textlink="">
      <xdr:nvSpPr>
        <xdr:cNvPr id="8" name="楕円 7">
          <a:extLst>
            <a:ext uri="{FF2B5EF4-FFF2-40B4-BE49-F238E27FC236}">
              <a16:creationId xmlns:a16="http://schemas.microsoft.com/office/drawing/2014/main" id="{1170CE63-487E-4E8E-BB8B-3F9FAB8486C3}"/>
            </a:ext>
          </a:extLst>
        </xdr:cNvPr>
        <xdr:cNvSpPr/>
      </xdr:nvSpPr>
      <xdr:spPr>
        <a:xfrm>
          <a:off x="2494085" y="11923834"/>
          <a:ext cx="1155456" cy="1132742"/>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191967</xdr:colOff>
      <xdr:row>51</xdr:row>
      <xdr:rowOff>241055</xdr:rowOff>
    </xdr:from>
    <xdr:to>
      <xdr:col>4</xdr:col>
      <xdr:colOff>464261</xdr:colOff>
      <xdr:row>54</xdr:row>
      <xdr:rowOff>48206</xdr:rowOff>
    </xdr:to>
    <xdr:sp macro="" textlink="">
      <xdr:nvSpPr>
        <xdr:cNvPr id="9" name="楕円 8">
          <a:extLst>
            <a:ext uri="{FF2B5EF4-FFF2-40B4-BE49-F238E27FC236}">
              <a16:creationId xmlns:a16="http://schemas.microsoft.com/office/drawing/2014/main" id="{BFE6936E-A16C-4957-8018-A0C5ECAF5606}"/>
            </a:ext>
          </a:extLst>
        </xdr:cNvPr>
        <xdr:cNvSpPr/>
      </xdr:nvSpPr>
      <xdr:spPr>
        <a:xfrm>
          <a:off x="2946890" y="12330478"/>
          <a:ext cx="272294" cy="53251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163391</xdr:colOff>
      <xdr:row>51</xdr:row>
      <xdr:rowOff>121627</xdr:rowOff>
    </xdr:from>
    <xdr:to>
      <xdr:col>4</xdr:col>
      <xdr:colOff>475427</xdr:colOff>
      <xdr:row>52</xdr:row>
      <xdr:rowOff>160433</xdr:rowOff>
    </xdr:to>
    <xdr:sp macro="" textlink="">
      <xdr:nvSpPr>
        <xdr:cNvPr id="10" name="楕円 9">
          <a:extLst>
            <a:ext uri="{FF2B5EF4-FFF2-40B4-BE49-F238E27FC236}">
              <a16:creationId xmlns:a16="http://schemas.microsoft.com/office/drawing/2014/main" id="{7C4FF683-2D0D-4806-8F08-A261A067DB2B}"/>
            </a:ext>
          </a:extLst>
        </xdr:cNvPr>
        <xdr:cNvSpPr/>
      </xdr:nvSpPr>
      <xdr:spPr>
        <a:xfrm>
          <a:off x="2918314" y="12211050"/>
          <a:ext cx="312036" cy="28059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181708</xdr:colOff>
      <xdr:row>52</xdr:row>
      <xdr:rowOff>14653</xdr:rowOff>
    </xdr:from>
    <xdr:to>
      <xdr:col>6</xdr:col>
      <xdr:colOff>451072</xdr:colOff>
      <xdr:row>54</xdr:row>
      <xdr:rowOff>67256</xdr:rowOff>
    </xdr:to>
    <xdr:sp macro="" textlink="">
      <xdr:nvSpPr>
        <xdr:cNvPr id="11" name="楕円 10">
          <a:extLst>
            <a:ext uri="{FF2B5EF4-FFF2-40B4-BE49-F238E27FC236}">
              <a16:creationId xmlns:a16="http://schemas.microsoft.com/office/drawing/2014/main" id="{43ECEA81-C174-4597-9043-2928D01F6169}"/>
            </a:ext>
          </a:extLst>
        </xdr:cNvPr>
        <xdr:cNvSpPr/>
      </xdr:nvSpPr>
      <xdr:spPr>
        <a:xfrm>
          <a:off x="4314093" y="12345865"/>
          <a:ext cx="269364" cy="5361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172182</xdr:colOff>
      <xdr:row>51</xdr:row>
      <xdr:rowOff>60081</xdr:rowOff>
    </xdr:from>
    <xdr:to>
      <xdr:col>6</xdr:col>
      <xdr:colOff>484219</xdr:colOff>
      <xdr:row>52</xdr:row>
      <xdr:rowOff>95224</xdr:rowOff>
    </xdr:to>
    <xdr:sp macro="" textlink="">
      <xdr:nvSpPr>
        <xdr:cNvPr id="12" name="楕円 11">
          <a:extLst>
            <a:ext uri="{FF2B5EF4-FFF2-40B4-BE49-F238E27FC236}">
              <a16:creationId xmlns:a16="http://schemas.microsoft.com/office/drawing/2014/main" id="{5248B128-3AD0-4A29-AEC9-ACB0E7FD5A83}"/>
            </a:ext>
          </a:extLst>
        </xdr:cNvPr>
        <xdr:cNvSpPr/>
      </xdr:nvSpPr>
      <xdr:spPr>
        <a:xfrm>
          <a:off x="4304567" y="12149504"/>
          <a:ext cx="312037" cy="27693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645502</xdr:colOff>
      <xdr:row>51</xdr:row>
      <xdr:rowOff>183173</xdr:rowOff>
    </xdr:from>
    <xdr:to>
      <xdr:col>7</xdr:col>
      <xdr:colOff>226136</xdr:colOff>
      <xdr:row>53</xdr:row>
      <xdr:rowOff>235775</xdr:rowOff>
    </xdr:to>
    <xdr:sp macro="" textlink="">
      <xdr:nvSpPr>
        <xdr:cNvPr id="13" name="楕円 12">
          <a:extLst>
            <a:ext uri="{FF2B5EF4-FFF2-40B4-BE49-F238E27FC236}">
              <a16:creationId xmlns:a16="http://schemas.microsoft.com/office/drawing/2014/main" id="{EB34D0D7-068B-4270-A321-99B14EAE36FB}"/>
            </a:ext>
          </a:extLst>
        </xdr:cNvPr>
        <xdr:cNvSpPr/>
      </xdr:nvSpPr>
      <xdr:spPr>
        <a:xfrm>
          <a:off x="4777887" y="12272596"/>
          <a:ext cx="269364" cy="5361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624253</xdr:colOff>
      <xdr:row>51</xdr:row>
      <xdr:rowOff>16120</xdr:rowOff>
    </xdr:from>
    <xdr:to>
      <xdr:col>7</xdr:col>
      <xdr:colOff>244629</xdr:colOff>
      <xdr:row>52</xdr:row>
      <xdr:rowOff>51263</xdr:rowOff>
    </xdr:to>
    <xdr:sp macro="" textlink="">
      <xdr:nvSpPr>
        <xdr:cNvPr id="14" name="楕円 13">
          <a:extLst>
            <a:ext uri="{FF2B5EF4-FFF2-40B4-BE49-F238E27FC236}">
              <a16:creationId xmlns:a16="http://schemas.microsoft.com/office/drawing/2014/main" id="{A4B6A598-9DF3-44DE-A13C-7AB99B6CB1F7}"/>
            </a:ext>
          </a:extLst>
        </xdr:cNvPr>
        <xdr:cNvSpPr/>
      </xdr:nvSpPr>
      <xdr:spPr>
        <a:xfrm>
          <a:off x="4756638" y="12105543"/>
          <a:ext cx="309106" cy="27693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439617</xdr:colOff>
      <xdr:row>51</xdr:row>
      <xdr:rowOff>239590</xdr:rowOff>
    </xdr:from>
    <xdr:to>
      <xdr:col>8</xdr:col>
      <xdr:colOff>23180</xdr:colOff>
      <xdr:row>54</xdr:row>
      <xdr:rowOff>46741</xdr:rowOff>
    </xdr:to>
    <xdr:sp macro="" textlink="">
      <xdr:nvSpPr>
        <xdr:cNvPr id="15" name="楕円 14">
          <a:extLst>
            <a:ext uri="{FF2B5EF4-FFF2-40B4-BE49-F238E27FC236}">
              <a16:creationId xmlns:a16="http://schemas.microsoft.com/office/drawing/2014/main" id="{02C3D8F9-F3E3-47A5-B453-A68271AC0C6B}"/>
            </a:ext>
          </a:extLst>
        </xdr:cNvPr>
        <xdr:cNvSpPr/>
      </xdr:nvSpPr>
      <xdr:spPr>
        <a:xfrm>
          <a:off x="5260732" y="12329013"/>
          <a:ext cx="272294" cy="53251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411041</xdr:colOff>
      <xdr:row>51</xdr:row>
      <xdr:rowOff>120162</xdr:rowOff>
    </xdr:from>
    <xdr:to>
      <xdr:col>8</xdr:col>
      <xdr:colOff>34346</xdr:colOff>
      <xdr:row>52</xdr:row>
      <xdr:rowOff>158968</xdr:rowOff>
    </xdr:to>
    <xdr:sp macro="" textlink="">
      <xdr:nvSpPr>
        <xdr:cNvPr id="16" name="楕円 15">
          <a:extLst>
            <a:ext uri="{FF2B5EF4-FFF2-40B4-BE49-F238E27FC236}">
              <a16:creationId xmlns:a16="http://schemas.microsoft.com/office/drawing/2014/main" id="{E82574DD-0900-4866-9137-CFF53E3CCDC5}"/>
            </a:ext>
          </a:extLst>
        </xdr:cNvPr>
        <xdr:cNvSpPr/>
      </xdr:nvSpPr>
      <xdr:spPr>
        <a:xfrm>
          <a:off x="5232156" y="12209585"/>
          <a:ext cx="312036" cy="28059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499696</xdr:colOff>
      <xdr:row>49</xdr:row>
      <xdr:rowOff>1464</xdr:rowOff>
    </xdr:from>
    <xdr:to>
      <xdr:col>8</xdr:col>
      <xdr:colOff>271096</xdr:colOff>
      <xdr:row>56</xdr:row>
      <xdr:rowOff>110414</xdr:rowOff>
    </xdr:to>
    <xdr:sp macro="" textlink="">
      <xdr:nvSpPr>
        <xdr:cNvPr id="17" name="楕円 16">
          <a:extLst>
            <a:ext uri="{FF2B5EF4-FFF2-40B4-BE49-F238E27FC236}">
              <a16:creationId xmlns:a16="http://schemas.microsoft.com/office/drawing/2014/main" id="{1C873723-7867-459C-A910-D9F1314142D1}"/>
            </a:ext>
          </a:extLst>
        </xdr:cNvPr>
        <xdr:cNvSpPr/>
      </xdr:nvSpPr>
      <xdr:spPr>
        <a:xfrm>
          <a:off x="3943350" y="11607310"/>
          <a:ext cx="1837592" cy="1801469"/>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495300</xdr:colOff>
      <xdr:row>75</xdr:row>
      <xdr:rowOff>66675</xdr:rowOff>
    </xdr:from>
    <xdr:to>
      <xdr:col>6</xdr:col>
      <xdr:colOff>523875</xdr:colOff>
      <xdr:row>77</xdr:row>
      <xdr:rowOff>228600</xdr:rowOff>
    </xdr:to>
    <xdr:sp macro="" textlink="">
      <xdr:nvSpPr>
        <xdr:cNvPr id="21" name="楕円 20">
          <a:extLst>
            <a:ext uri="{FF2B5EF4-FFF2-40B4-BE49-F238E27FC236}">
              <a16:creationId xmlns:a16="http://schemas.microsoft.com/office/drawing/2014/main" id="{C75FB4AF-23FE-A9CF-633D-1315867DB7C5}"/>
            </a:ext>
          </a:extLst>
        </xdr:cNvPr>
        <xdr:cNvSpPr/>
      </xdr:nvSpPr>
      <xdr:spPr>
        <a:xfrm>
          <a:off x="1181100" y="17926050"/>
          <a:ext cx="3457575" cy="638175"/>
        </a:xfrm>
        <a:prstGeom prst="ellipse">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xdr:col>
      <xdr:colOff>0</xdr:colOff>
      <xdr:row>76</xdr:row>
      <xdr:rowOff>28575</xdr:rowOff>
    </xdr:from>
    <xdr:to>
      <xdr:col>4</xdr:col>
      <xdr:colOff>95250</xdr:colOff>
      <xdr:row>77</xdr:row>
      <xdr:rowOff>9525</xdr:rowOff>
    </xdr:to>
    <xdr:sp macro="" textlink="">
      <xdr:nvSpPr>
        <xdr:cNvPr id="19" name="矢印: 右 18">
          <a:extLst>
            <a:ext uri="{FF2B5EF4-FFF2-40B4-BE49-F238E27FC236}">
              <a16:creationId xmlns:a16="http://schemas.microsoft.com/office/drawing/2014/main" id="{6E68F5AB-3F44-69AB-49D4-970F40ADB7A4}"/>
            </a:ext>
          </a:extLst>
        </xdr:cNvPr>
        <xdr:cNvSpPr/>
      </xdr:nvSpPr>
      <xdr:spPr>
        <a:xfrm>
          <a:off x="1371600" y="18126075"/>
          <a:ext cx="1466850" cy="219075"/>
        </a:xfrm>
        <a:prstGeom prst="rightArrow">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11</xdr:col>
      <xdr:colOff>295275</xdr:colOff>
      <xdr:row>90</xdr:row>
      <xdr:rowOff>20490</xdr:rowOff>
    </xdr:from>
    <xdr:to>
      <xdr:col>18</xdr:col>
      <xdr:colOff>438150</xdr:colOff>
      <xdr:row>101</xdr:row>
      <xdr:rowOff>180974</xdr:rowOff>
    </xdr:to>
    <xdr:pic>
      <xdr:nvPicPr>
        <xdr:cNvPr id="23" name="図 22">
          <a:extLst>
            <a:ext uri="{FF2B5EF4-FFF2-40B4-BE49-F238E27FC236}">
              <a16:creationId xmlns:a16="http://schemas.microsoft.com/office/drawing/2014/main" id="{1DFC043B-6A47-46EE-AF16-07948E5397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39075" y="21451740"/>
          <a:ext cx="4943475" cy="277985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gamemakers.jp/article/2024_04_12_66004/"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E73"/>
  <sheetViews>
    <sheetView tabSelected="1" topLeftCell="B7" zoomScale="85" zoomScaleNormal="85" workbookViewId="0">
      <selection activeCell="D33" sqref="D33"/>
    </sheetView>
  </sheetViews>
  <sheetFormatPr defaultRowHeight="18.75"/>
  <cols>
    <col min="2" max="2" width="12.875" customWidth="1"/>
    <col min="4" max="4" width="178.875" bestFit="1" customWidth="1"/>
    <col min="5" max="5" width="9.25" bestFit="1" customWidth="1"/>
  </cols>
  <sheetData>
    <row r="1" spans="2:5" ht="19.5" thickBot="1"/>
    <row r="2" spans="2:5" ht="19.5" thickBot="1">
      <c r="B2" s="9" t="s">
        <v>77</v>
      </c>
      <c r="C2" s="10" t="s">
        <v>78</v>
      </c>
      <c r="D2" s="11" t="s">
        <v>79</v>
      </c>
      <c r="E2" s="10" t="s">
        <v>82</v>
      </c>
    </row>
    <row r="3" spans="2:5" ht="37.5">
      <c r="B3" s="14">
        <v>45587</v>
      </c>
      <c r="C3" s="12">
        <v>7.5</v>
      </c>
      <c r="D3" s="16" t="s">
        <v>80</v>
      </c>
      <c r="E3" s="12">
        <f>SUM(C3,F2)</f>
        <v>7.5</v>
      </c>
    </row>
    <row r="4" spans="2:5" ht="56.25">
      <c r="B4" s="15">
        <v>45588</v>
      </c>
      <c r="C4" s="13">
        <v>7.5</v>
      </c>
      <c r="D4" s="17" t="s">
        <v>81</v>
      </c>
      <c r="E4" s="13">
        <f t="shared" ref="E4:E35" si="0">SUM(C4,E3)</f>
        <v>15</v>
      </c>
    </row>
    <row r="5" spans="2:5" ht="37.5">
      <c r="B5" s="15">
        <v>45589</v>
      </c>
      <c r="C5" s="13">
        <v>4</v>
      </c>
      <c r="D5" s="17" t="s">
        <v>83</v>
      </c>
      <c r="E5" s="13">
        <f t="shared" si="0"/>
        <v>19</v>
      </c>
    </row>
    <row r="6" spans="2:5">
      <c r="B6" s="15">
        <v>45590</v>
      </c>
      <c r="C6" s="13">
        <v>2</v>
      </c>
      <c r="D6" s="18" t="s">
        <v>110</v>
      </c>
      <c r="E6" s="13">
        <f>SUM(C6,E5)</f>
        <v>21</v>
      </c>
    </row>
    <row r="7" spans="2:5">
      <c r="B7" s="37" t="s">
        <v>111</v>
      </c>
      <c r="C7" s="39">
        <v>15.5</v>
      </c>
      <c r="D7" s="25" t="s">
        <v>113</v>
      </c>
      <c r="E7" s="13">
        <f t="shared" si="0"/>
        <v>36.5</v>
      </c>
    </row>
    <row r="8" spans="2:5">
      <c r="B8" s="38"/>
      <c r="C8" s="40"/>
      <c r="D8" s="26" t="s">
        <v>112</v>
      </c>
      <c r="E8" s="13">
        <f t="shared" si="0"/>
        <v>36.5</v>
      </c>
    </row>
    <row r="9" spans="2:5" ht="37.5">
      <c r="B9" s="15">
        <v>45593</v>
      </c>
      <c r="C9" s="13">
        <v>0</v>
      </c>
      <c r="D9" s="17" t="s">
        <v>118</v>
      </c>
      <c r="E9" s="13">
        <f t="shared" si="0"/>
        <v>36.5</v>
      </c>
    </row>
    <row r="10" spans="2:5" ht="56.25">
      <c r="B10" s="15">
        <v>45594</v>
      </c>
      <c r="C10" s="13">
        <v>2</v>
      </c>
      <c r="D10" s="17" t="s">
        <v>119</v>
      </c>
      <c r="E10" s="13">
        <f t="shared" si="0"/>
        <v>38.5</v>
      </c>
    </row>
    <row r="11" spans="2:5" ht="56.25">
      <c r="B11" s="15">
        <v>45595</v>
      </c>
      <c r="C11" s="13">
        <v>3.5</v>
      </c>
      <c r="D11" s="17" t="s">
        <v>120</v>
      </c>
      <c r="E11" s="13">
        <f t="shared" si="0"/>
        <v>42</v>
      </c>
    </row>
    <row r="12" spans="2:5">
      <c r="B12" s="15">
        <v>45596</v>
      </c>
      <c r="C12" s="13"/>
      <c r="D12" s="18" t="s">
        <v>121</v>
      </c>
      <c r="E12" s="13">
        <f t="shared" si="0"/>
        <v>42</v>
      </c>
    </row>
    <row r="13" spans="2:5">
      <c r="B13" s="15">
        <v>45597</v>
      </c>
      <c r="C13" s="13"/>
      <c r="D13" s="18"/>
      <c r="E13" s="13">
        <f t="shared" si="0"/>
        <v>42</v>
      </c>
    </row>
    <row r="14" spans="2:5">
      <c r="B14" s="15">
        <v>45598</v>
      </c>
      <c r="C14" s="13"/>
      <c r="D14" s="18"/>
      <c r="E14" s="13">
        <f t="shared" si="0"/>
        <v>42</v>
      </c>
    </row>
    <row r="15" spans="2:5">
      <c r="B15" s="15">
        <v>45599</v>
      </c>
      <c r="C15" s="13"/>
      <c r="D15" s="18"/>
      <c r="E15" s="13">
        <f t="shared" si="0"/>
        <v>42</v>
      </c>
    </row>
    <row r="16" spans="2:5">
      <c r="B16" s="15">
        <v>45600</v>
      </c>
      <c r="C16" s="13"/>
      <c r="D16" s="18"/>
      <c r="E16" s="13">
        <f t="shared" si="0"/>
        <v>42</v>
      </c>
    </row>
    <row r="17" spans="2:5">
      <c r="B17" s="15">
        <v>45601</v>
      </c>
      <c r="C17" s="13"/>
      <c r="D17" s="18" t="s">
        <v>148</v>
      </c>
      <c r="E17" s="13">
        <f t="shared" si="0"/>
        <v>42</v>
      </c>
    </row>
    <row r="18" spans="2:5">
      <c r="B18" s="15">
        <v>45602</v>
      </c>
      <c r="C18" s="13"/>
      <c r="D18" s="18" t="s">
        <v>149</v>
      </c>
      <c r="E18" s="13">
        <f t="shared" si="0"/>
        <v>42</v>
      </c>
    </row>
    <row r="19" spans="2:5">
      <c r="B19" s="15">
        <v>45603</v>
      </c>
      <c r="C19" s="13"/>
      <c r="D19" s="18" t="s">
        <v>150</v>
      </c>
      <c r="E19" s="13">
        <f t="shared" si="0"/>
        <v>42</v>
      </c>
    </row>
    <row r="20" spans="2:5">
      <c r="B20" s="15">
        <v>45604</v>
      </c>
      <c r="C20" s="13">
        <v>1</v>
      </c>
      <c r="D20" s="18" t="s">
        <v>155</v>
      </c>
      <c r="E20" s="13">
        <f t="shared" si="0"/>
        <v>43</v>
      </c>
    </row>
    <row r="21" spans="2:5">
      <c r="B21" s="15">
        <v>45605</v>
      </c>
      <c r="C21" s="13"/>
      <c r="D21" s="18"/>
      <c r="E21" s="13">
        <f t="shared" si="0"/>
        <v>43</v>
      </c>
    </row>
    <row r="22" spans="2:5">
      <c r="B22" s="15">
        <v>45606</v>
      </c>
      <c r="C22" s="13"/>
      <c r="D22" s="18" t="s">
        <v>157</v>
      </c>
      <c r="E22" s="13">
        <f t="shared" si="0"/>
        <v>43</v>
      </c>
    </row>
    <row r="23" spans="2:5">
      <c r="B23" s="15">
        <v>45607</v>
      </c>
      <c r="C23" s="13"/>
      <c r="D23" s="18" t="s">
        <v>156</v>
      </c>
      <c r="E23" s="13">
        <f t="shared" si="0"/>
        <v>43</v>
      </c>
    </row>
    <row r="24" spans="2:5">
      <c r="B24" s="15">
        <v>45608</v>
      </c>
      <c r="C24" s="13"/>
      <c r="D24" s="18" t="s">
        <v>158</v>
      </c>
      <c r="E24" s="13">
        <f t="shared" si="0"/>
        <v>43</v>
      </c>
    </row>
    <row r="25" spans="2:5" ht="37.5">
      <c r="B25" s="15">
        <v>45609</v>
      </c>
      <c r="C25" s="13"/>
      <c r="D25" s="17" t="s">
        <v>159</v>
      </c>
      <c r="E25" s="13">
        <f t="shared" si="0"/>
        <v>43</v>
      </c>
    </row>
    <row r="26" spans="2:5">
      <c r="B26" s="15">
        <v>45610</v>
      </c>
      <c r="C26" s="13"/>
      <c r="D26" s="18" t="s">
        <v>179</v>
      </c>
      <c r="E26" s="13">
        <f t="shared" si="0"/>
        <v>43</v>
      </c>
    </row>
    <row r="27" spans="2:5" ht="37.5">
      <c r="B27" s="15">
        <v>45611</v>
      </c>
      <c r="C27" s="13"/>
      <c r="D27" s="17" t="s">
        <v>180</v>
      </c>
      <c r="E27" s="13">
        <f t="shared" si="0"/>
        <v>43</v>
      </c>
    </row>
    <row r="28" spans="2:5">
      <c r="B28" s="15">
        <v>45612</v>
      </c>
      <c r="C28" s="13"/>
      <c r="D28" s="18" t="s">
        <v>181</v>
      </c>
      <c r="E28" s="13">
        <f t="shared" si="0"/>
        <v>43</v>
      </c>
    </row>
    <row r="29" spans="2:5">
      <c r="B29" s="15">
        <v>45613</v>
      </c>
      <c r="C29" s="13"/>
      <c r="D29" s="18" t="s">
        <v>182</v>
      </c>
      <c r="E29" s="13">
        <f t="shared" si="0"/>
        <v>43</v>
      </c>
    </row>
    <row r="30" spans="2:5">
      <c r="B30" s="15">
        <v>45614</v>
      </c>
      <c r="C30" s="13"/>
      <c r="D30" s="18" t="s">
        <v>183</v>
      </c>
      <c r="E30" s="13">
        <f t="shared" si="0"/>
        <v>43</v>
      </c>
    </row>
    <row r="31" spans="2:5">
      <c r="B31" s="15">
        <v>45615</v>
      </c>
      <c r="C31" s="13"/>
      <c r="D31" s="18" t="s">
        <v>220</v>
      </c>
      <c r="E31" s="13">
        <f t="shared" si="0"/>
        <v>43</v>
      </c>
    </row>
    <row r="32" spans="2:5">
      <c r="B32" s="15">
        <v>45616</v>
      </c>
      <c r="C32" s="13"/>
      <c r="D32" s="18"/>
      <c r="E32" s="13">
        <f t="shared" si="0"/>
        <v>43</v>
      </c>
    </row>
    <row r="33" spans="2:5">
      <c r="B33" s="15">
        <v>45617</v>
      </c>
      <c r="C33" s="13"/>
      <c r="D33" s="18" t="s">
        <v>221</v>
      </c>
      <c r="E33" s="13">
        <f t="shared" si="0"/>
        <v>43</v>
      </c>
    </row>
    <row r="34" spans="2:5">
      <c r="B34" s="15">
        <v>45618</v>
      </c>
      <c r="C34" s="13"/>
      <c r="D34" s="18"/>
      <c r="E34" s="13">
        <f t="shared" si="0"/>
        <v>43</v>
      </c>
    </row>
    <row r="35" spans="2:5">
      <c r="B35" s="15">
        <v>45619</v>
      </c>
      <c r="C35" s="13"/>
      <c r="D35" s="18"/>
      <c r="E35" s="13">
        <f t="shared" si="0"/>
        <v>43</v>
      </c>
    </row>
    <row r="36" spans="2:5">
      <c r="B36" s="15">
        <v>45620</v>
      </c>
      <c r="C36" s="13"/>
      <c r="D36" s="18"/>
      <c r="E36" s="13">
        <f t="shared" ref="E36:E67" si="1">SUM(C36,E35)</f>
        <v>43</v>
      </c>
    </row>
    <row r="37" spans="2:5">
      <c r="B37" s="15">
        <v>45621</v>
      </c>
      <c r="C37" s="13"/>
      <c r="D37" s="18"/>
      <c r="E37" s="13">
        <f t="shared" si="1"/>
        <v>43</v>
      </c>
    </row>
    <row r="38" spans="2:5">
      <c r="B38" s="15">
        <v>45622</v>
      </c>
      <c r="C38" s="13"/>
      <c r="D38" s="18"/>
      <c r="E38" s="13">
        <f t="shared" si="1"/>
        <v>43</v>
      </c>
    </row>
    <row r="39" spans="2:5">
      <c r="B39" s="15">
        <v>45623</v>
      </c>
      <c r="C39" s="13"/>
      <c r="D39" s="18"/>
      <c r="E39" s="13">
        <f t="shared" si="1"/>
        <v>43</v>
      </c>
    </row>
    <row r="40" spans="2:5">
      <c r="B40" s="15">
        <v>45624</v>
      </c>
      <c r="C40" s="13"/>
      <c r="D40" s="18"/>
      <c r="E40" s="13">
        <f t="shared" si="1"/>
        <v>43</v>
      </c>
    </row>
    <row r="41" spans="2:5">
      <c r="B41" s="15">
        <v>45625</v>
      </c>
      <c r="C41" s="13"/>
      <c r="D41" s="18"/>
      <c r="E41" s="13">
        <f t="shared" si="1"/>
        <v>43</v>
      </c>
    </row>
    <row r="42" spans="2:5">
      <c r="B42" s="15">
        <v>45626</v>
      </c>
      <c r="C42" s="13"/>
      <c r="D42" s="18"/>
      <c r="E42" s="13">
        <f t="shared" si="1"/>
        <v>43</v>
      </c>
    </row>
    <row r="43" spans="2:5">
      <c r="B43" s="15">
        <v>45627</v>
      </c>
      <c r="C43" s="13"/>
      <c r="D43" s="18"/>
      <c r="E43" s="13">
        <f t="shared" si="1"/>
        <v>43</v>
      </c>
    </row>
    <row r="44" spans="2:5">
      <c r="B44" s="15">
        <v>45628</v>
      </c>
      <c r="C44" s="13"/>
      <c r="D44" s="18"/>
      <c r="E44" s="13">
        <f t="shared" si="1"/>
        <v>43</v>
      </c>
    </row>
    <row r="45" spans="2:5">
      <c r="B45" s="15">
        <v>45629</v>
      </c>
      <c r="C45" s="13"/>
      <c r="D45" s="18"/>
      <c r="E45" s="13">
        <f t="shared" si="1"/>
        <v>43</v>
      </c>
    </row>
    <row r="46" spans="2:5">
      <c r="B46" s="15">
        <v>45630</v>
      </c>
      <c r="C46" s="13"/>
      <c r="D46" s="18"/>
      <c r="E46" s="13">
        <f t="shared" si="1"/>
        <v>43</v>
      </c>
    </row>
    <row r="47" spans="2:5">
      <c r="B47" s="15">
        <v>45631</v>
      </c>
      <c r="C47" s="13"/>
      <c r="D47" s="18"/>
      <c r="E47" s="13">
        <f t="shared" si="1"/>
        <v>43</v>
      </c>
    </row>
    <row r="48" spans="2:5">
      <c r="B48" s="15">
        <v>45632</v>
      </c>
      <c r="C48" s="13"/>
      <c r="D48" s="18"/>
      <c r="E48" s="13">
        <f t="shared" si="1"/>
        <v>43</v>
      </c>
    </row>
    <row r="49" spans="2:5">
      <c r="B49" s="15">
        <v>45633</v>
      </c>
      <c r="C49" s="13"/>
      <c r="D49" s="18"/>
      <c r="E49" s="13">
        <f t="shared" si="1"/>
        <v>43</v>
      </c>
    </row>
    <row r="50" spans="2:5">
      <c r="B50" s="15">
        <v>45634</v>
      </c>
      <c r="C50" s="13"/>
      <c r="D50" s="18"/>
      <c r="E50" s="13">
        <f t="shared" si="1"/>
        <v>43</v>
      </c>
    </row>
    <row r="51" spans="2:5">
      <c r="B51" s="15">
        <v>45635</v>
      </c>
      <c r="C51" s="13"/>
      <c r="D51" s="18"/>
      <c r="E51" s="13">
        <f t="shared" si="1"/>
        <v>43</v>
      </c>
    </row>
    <row r="52" spans="2:5">
      <c r="B52" s="15">
        <v>45636</v>
      </c>
      <c r="C52" s="13"/>
      <c r="D52" s="18"/>
      <c r="E52" s="13">
        <f t="shared" si="1"/>
        <v>43</v>
      </c>
    </row>
    <row r="53" spans="2:5">
      <c r="B53" s="15">
        <v>45637</v>
      </c>
      <c r="C53" s="13"/>
      <c r="D53" s="18"/>
      <c r="E53" s="13">
        <f t="shared" si="1"/>
        <v>43</v>
      </c>
    </row>
    <row r="54" spans="2:5">
      <c r="B54" s="15">
        <v>45638</v>
      </c>
      <c r="C54" s="13"/>
      <c r="D54" s="18"/>
      <c r="E54" s="13">
        <f t="shared" si="1"/>
        <v>43</v>
      </c>
    </row>
    <row r="55" spans="2:5">
      <c r="B55" s="15">
        <v>45639</v>
      </c>
      <c r="C55" s="13"/>
      <c r="D55" s="18"/>
      <c r="E55" s="13">
        <f t="shared" si="1"/>
        <v>43</v>
      </c>
    </row>
    <row r="56" spans="2:5">
      <c r="B56" s="15">
        <v>45640</v>
      </c>
      <c r="C56" s="13"/>
      <c r="D56" s="18"/>
      <c r="E56" s="13">
        <f t="shared" si="1"/>
        <v>43</v>
      </c>
    </row>
    <row r="57" spans="2:5">
      <c r="B57" s="15">
        <v>45641</v>
      </c>
      <c r="C57" s="13"/>
      <c r="D57" s="18"/>
      <c r="E57" s="13">
        <f t="shared" si="1"/>
        <v>43</v>
      </c>
    </row>
    <row r="58" spans="2:5">
      <c r="B58" s="15">
        <v>45642</v>
      </c>
      <c r="C58" s="13"/>
      <c r="D58" s="18"/>
      <c r="E58" s="13">
        <f t="shared" si="1"/>
        <v>43</v>
      </c>
    </row>
    <row r="59" spans="2:5">
      <c r="B59" s="15">
        <v>45643</v>
      </c>
      <c r="C59" s="13"/>
      <c r="D59" s="18"/>
      <c r="E59" s="13">
        <f t="shared" si="1"/>
        <v>43</v>
      </c>
    </row>
    <row r="60" spans="2:5">
      <c r="B60" s="15">
        <v>45644</v>
      </c>
      <c r="C60" s="13"/>
      <c r="D60" s="18"/>
      <c r="E60" s="13">
        <f t="shared" si="1"/>
        <v>43</v>
      </c>
    </row>
    <row r="61" spans="2:5">
      <c r="B61" s="15">
        <v>45645</v>
      </c>
      <c r="C61" s="13"/>
      <c r="D61" s="18"/>
      <c r="E61" s="13">
        <f t="shared" si="1"/>
        <v>43</v>
      </c>
    </row>
    <row r="62" spans="2:5">
      <c r="B62" s="15">
        <v>45646</v>
      </c>
      <c r="C62" s="13"/>
      <c r="D62" s="18"/>
      <c r="E62" s="13">
        <f t="shared" si="1"/>
        <v>43</v>
      </c>
    </row>
    <row r="63" spans="2:5">
      <c r="B63" s="15">
        <v>45647</v>
      </c>
      <c r="C63" s="13"/>
      <c r="D63" s="18"/>
      <c r="E63" s="13">
        <f t="shared" si="1"/>
        <v>43</v>
      </c>
    </row>
    <row r="64" spans="2:5">
      <c r="B64" s="15">
        <v>45648</v>
      </c>
      <c r="C64" s="13"/>
      <c r="D64" s="18"/>
      <c r="E64" s="13">
        <f t="shared" si="1"/>
        <v>43</v>
      </c>
    </row>
    <row r="65" spans="2:5">
      <c r="B65" s="15">
        <v>45649</v>
      </c>
      <c r="C65" s="13"/>
      <c r="D65" s="18"/>
      <c r="E65" s="13">
        <f t="shared" si="1"/>
        <v>43</v>
      </c>
    </row>
    <row r="66" spans="2:5">
      <c r="B66" s="15">
        <v>45650</v>
      </c>
      <c r="C66" s="13"/>
      <c r="D66" s="18"/>
      <c r="E66" s="13">
        <f t="shared" si="1"/>
        <v>43</v>
      </c>
    </row>
    <row r="67" spans="2:5">
      <c r="B67" s="15">
        <v>45651</v>
      </c>
      <c r="C67" s="13"/>
      <c r="D67" s="18"/>
      <c r="E67" s="13">
        <f t="shared" si="1"/>
        <v>43</v>
      </c>
    </row>
    <row r="68" spans="2:5">
      <c r="B68" s="15">
        <v>45652</v>
      </c>
      <c r="C68" s="13"/>
      <c r="D68" s="18"/>
      <c r="E68" s="13">
        <f t="shared" ref="E68:E73" si="2">SUM(C68,E67)</f>
        <v>43</v>
      </c>
    </row>
    <row r="69" spans="2:5">
      <c r="B69" s="15">
        <v>45653</v>
      </c>
      <c r="C69" s="13"/>
      <c r="D69" s="18"/>
      <c r="E69" s="13">
        <f t="shared" si="2"/>
        <v>43</v>
      </c>
    </row>
    <row r="70" spans="2:5">
      <c r="B70" s="15">
        <v>45654</v>
      </c>
      <c r="C70" s="13"/>
      <c r="D70" s="18"/>
      <c r="E70" s="13">
        <f t="shared" si="2"/>
        <v>43</v>
      </c>
    </row>
    <row r="71" spans="2:5">
      <c r="B71" s="15">
        <v>45655</v>
      </c>
      <c r="C71" s="13"/>
      <c r="D71" s="18"/>
      <c r="E71" s="13">
        <f t="shared" si="2"/>
        <v>43</v>
      </c>
    </row>
    <row r="72" spans="2:5">
      <c r="B72" s="15">
        <v>45656</v>
      </c>
      <c r="C72" s="13"/>
      <c r="D72" s="18"/>
      <c r="E72" s="13">
        <f t="shared" si="2"/>
        <v>43</v>
      </c>
    </row>
    <row r="73" spans="2:5">
      <c r="B73" s="15">
        <v>45657</v>
      </c>
      <c r="C73" s="13"/>
      <c r="D73" s="18"/>
      <c r="E73" s="13">
        <f t="shared" si="2"/>
        <v>43</v>
      </c>
    </row>
  </sheetData>
  <mergeCells count="2">
    <mergeCell ref="B7:B8"/>
    <mergeCell ref="C7:C8"/>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DB99E-9BE3-427E-A851-3B219A7F1D2F}">
  <dimension ref="A1"/>
  <sheetViews>
    <sheetView topLeftCell="A5" workbookViewId="0">
      <selection activeCell="S10" sqref="S10"/>
    </sheetView>
  </sheetViews>
  <sheetFormatPr defaultRowHeight="18.75"/>
  <sheetData/>
  <phoneticPr fontId="1"/>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0E2CC-DFFD-4323-977B-7958379A5E03}">
  <dimension ref="A1:J134"/>
  <sheetViews>
    <sheetView topLeftCell="A96" zoomScaleNormal="100" workbookViewId="0">
      <selection activeCell="R110" sqref="R110"/>
    </sheetView>
  </sheetViews>
  <sheetFormatPr defaultRowHeight="18.75"/>
  <sheetData>
    <row r="1" spans="1:7" s="30" customFormat="1">
      <c r="A1" s="20" t="s">
        <v>122</v>
      </c>
      <c r="G1" s="31" t="s">
        <v>132</v>
      </c>
    </row>
    <row r="2" spans="1:7">
      <c r="A2" t="s">
        <v>123</v>
      </c>
    </row>
    <row r="3" spans="1:7">
      <c r="A3" t="s">
        <v>128</v>
      </c>
      <c r="B3" t="s">
        <v>124</v>
      </c>
    </row>
    <row r="4" spans="1:7">
      <c r="C4" t="s">
        <v>125</v>
      </c>
    </row>
    <row r="5" spans="1:7">
      <c r="D5" t="s">
        <v>126</v>
      </c>
    </row>
    <row r="6" spans="1:7">
      <c r="C6" t="s">
        <v>127</v>
      </c>
    </row>
    <row r="8" spans="1:7">
      <c r="A8" t="s">
        <v>129</v>
      </c>
      <c r="B8" t="s">
        <v>130</v>
      </c>
    </row>
    <row r="9" spans="1:7">
      <c r="C9" t="s">
        <v>131</v>
      </c>
    </row>
    <row r="10" spans="1:7">
      <c r="D10" t="s">
        <v>133</v>
      </c>
    </row>
    <row r="11" spans="1:7">
      <c r="E11" t="s">
        <v>134</v>
      </c>
    </row>
    <row r="14" spans="1:7" s="32" customFormat="1">
      <c r="A14" s="32" t="s">
        <v>135</v>
      </c>
    </row>
    <row r="15" spans="1:7">
      <c r="A15" t="s">
        <v>136</v>
      </c>
    </row>
    <row r="16" spans="1:7">
      <c r="A16" t="s">
        <v>137</v>
      </c>
    </row>
    <row r="17" spans="1:2">
      <c r="A17" t="s">
        <v>138</v>
      </c>
    </row>
    <row r="18" spans="1:2">
      <c r="A18" t="s">
        <v>139</v>
      </c>
    </row>
    <row r="20" spans="1:2">
      <c r="A20" t="s">
        <v>140</v>
      </c>
    </row>
    <row r="22" spans="1:2" s="32" customFormat="1">
      <c r="A22" s="32" t="s">
        <v>141</v>
      </c>
    </row>
    <row r="23" spans="1:2">
      <c r="A23" t="s">
        <v>142</v>
      </c>
    </row>
    <row r="26" spans="1:2" s="32" customFormat="1">
      <c r="A26" s="32" t="s">
        <v>143</v>
      </c>
    </row>
    <row r="27" spans="1:2">
      <c r="A27" t="s">
        <v>144</v>
      </c>
    </row>
    <row r="28" spans="1:2">
      <c r="B28" t="s">
        <v>145</v>
      </c>
    </row>
    <row r="30" spans="1:2">
      <c r="A30" t="s">
        <v>146</v>
      </c>
    </row>
    <row r="32" spans="1:2">
      <c r="A32" t="s">
        <v>147</v>
      </c>
    </row>
    <row r="36" spans="1:1" s="30" customFormat="1">
      <c r="A36" s="30" t="s">
        <v>151</v>
      </c>
    </row>
    <row r="37" spans="1:1">
      <c r="A37" t="s">
        <v>152</v>
      </c>
    </row>
    <row r="38" spans="1:1">
      <c r="A38" t="s">
        <v>153</v>
      </c>
    </row>
    <row r="39" spans="1:1">
      <c r="A39" t="s">
        <v>154</v>
      </c>
    </row>
    <row r="47" spans="1:1" s="30" customFormat="1">
      <c r="A47" s="30" t="s">
        <v>160</v>
      </c>
    </row>
    <row r="48" spans="1:1">
      <c r="A48" t="s">
        <v>161</v>
      </c>
    </row>
    <row r="49" spans="1:3" s="33" customFormat="1">
      <c r="A49" s="33" t="s">
        <v>171</v>
      </c>
    </row>
    <row r="58" spans="1:3">
      <c r="B58" t="s">
        <v>162</v>
      </c>
    </row>
    <row r="59" spans="1:3">
      <c r="C59" t="s">
        <v>163</v>
      </c>
    </row>
    <row r="61" spans="1:3">
      <c r="B61" t="s">
        <v>164</v>
      </c>
    </row>
    <row r="62" spans="1:3">
      <c r="B62" t="s">
        <v>165</v>
      </c>
    </row>
    <row r="63" spans="1:3">
      <c r="B63" t="s">
        <v>166</v>
      </c>
    </row>
    <row r="64" spans="1:3">
      <c r="B64" t="s">
        <v>167</v>
      </c>
    </row>
    <row r="66" spans="1:10">
      <c r="B66" t="s">
        <v>170</v>
      </c>
    </row>
    <row r="67" spans="1:10">
      <c r="B67" t="s">
        <v>168</v>
      </c>
    </row>
    <row r="68" spans="1:10">
      <c r="B68" t="s">
        <v>169</v>
      </c>
    </row>
    <row r="70" spans="1:10" s="33" customFormat="1">
      <c r="A70" s="33" t="s">
        <v>172</v>
      </c>
    </row>
    <row r="71" spans="1:10">
      <c r="B71" t="s">
        <v>173</v>
      </c>
    </row>
    <row r="72" spans="1:10">
      <c r="C72" t="s">
        <v>174</v>
      </c>
    </row>
    <row r="74" spans="1:10">
      <c r="B74" t="s">
        <v>184</v>
      </c>
    </row>
    <row r="76" spans="1:10">
      <c r="I76" t="s">
        <v>185</v>
      </c>
    </row>
    <row r="77" spans="1:10">
      <c r="J77" t="s">
        <v>186</v>
      </c>
    </row>
    <row r="81" spans="1:3">
      <c r="B81" t="s">
        <v>176</v>
      </c>
    </row>
    <row r="83" spans="1:3">
      <c r="A83" t="s">
        <v>175</v>
      </c>
    </row>
    <row r="85" spans="1:3">
      <c r="A85" t="s">
        <v>177</v>
      </c>
    </row>
    <row r="86" spans="1:3">
      <c r="A86" t="s">
        <v>178</v>
      </c>
    </row>
    <row r="89" spans="1:3" s="30" customFormat="1">
      <c r="A89" s="30" t="s">
        <v>187</v>
      </c>
    </row>
    <row r="90" spans="1:3">
      <c r="B90" t="s">
        <v>188</v>
      </c>
    </row>
    <row r="91" spans="1:3">
      <c r="B91" t="s">
        <v>189</v>
      </c>
    </row>
    <row r="92" spans="1:3">
      <c r="B92" t="s">
        <v>190</v>
      </c>
    </row>
    <row r="93" spans="1:3">
      <c r="B93" t="s">
        <v>191</v>
      </c>
    </row>
    <row r="94" spans="1:3">
      <c r="B94" t="s">
        <v>192</v>
      </c>
    </row>
    <row r="95" spans="1:3">
      <c r="B95" t="s">
        <v>217</v>
      </c>
    </row>
    <row r="96" spans="1:3">
      <c r="C96" t="s">
        <v>219</v>
      </c>
    </row>
    <row r="104" spans="2:2">
      <c r="B104" s="35" t="s">
        <v>193</v>
      </c>
    </row>
    <row r="105" spans="2:2">
      <c r="B105" s="34" t="s">
        <v>194</v>
      </c>
    </row>
    <row r="106" spans="2:2">
      <c r="B106" s="35" t="s">
        <v>200</v>
      </c>
    </row>
    <row r="107" spans="2:2">
      <c r="B107" s="35" t="s">
        <v>201</v>
      </c>
    </row>
    <row r="108" spans="2:2">
      <c r="B108" s="36" t="s">
        <v>202</v>
      </c>
    </row>
    <row r="109" spans="2:2">
      <c r="B109" s="36" t="s">
        <v>203</v>
      </c>
    </row>
    <row r="110" spans="2:2">
      <c r="B110" s="36" t="s">
        <v>204</v>
      </c>
    </row>
    <row r="111" spans="2:2">
      <c r="B111" s="34"/>
    </row>
    <row r="112" spans="2:2">
      <c r="B112" s="35" t="s">
        <v>195</v>
      </c>
    </row>
    <row r="113" spans="2:2">
      <c r="B113" s="34" t="s">
        <v>196</v>
      </c>
    </row>
    <row r="114" spans="2:2">
      <c r="B114" s="35" t="s">
        <v>205</v>
      </c>
    </row>
    <row r="115" spans="2:2">
      <c r="B115" s="35" t="s">
        <v>201</v>
      </c>
    </row>
    <row r="116" spans="2:2">
      <c r="B116" s="36" t="s">
        <v>206</v>
      </c>
    </row>
    <row r="117" spans="2:2">
      <c r="B117" s="36" t="s">
        <v>207</v>
      </c>
    </row>
    <row r="118" spans="2:2">
      <c r="B118" s="36" t="s">
        <v>208</v>
      </c>
    </row>
    <row r="119" spans="2:2">
      <c r="B119" s="34"/>
    </row>
    <row r="120" spans="2:2">
      <c r="B120" s="35" t="s">
        <v>197</v>
      </c>
    </row>
    <row r="121" spans="2:2">
      <c r="B121" s="34" t="s">
        <v>198</v>
      </c>
    </row>
    <row r="122" spans="2:2">
      <c r="B122" s="35" t="s">
        <v>209</v>
      </c>
    </row>
    <row r="123" spans="2:2">
      <c r="B123" s="35" t="s">
        <v>201</v>
      </c>
    </row>
    <row r="124" spans="2:2">
      <c r="B124" s="36" t="s">
        <v>210</v>
      </c>
    </row>
    <row r="125" spans="2:2">
      <c r="B125" s="36" t="s">
        <v>211</v>
      </c>
    </row>
    <row r="126" spans="2:2">
      <c r="B126" s="36" t="s">
        <v>212</v>
      </c>
    </row>
    <row r="127" spans="2:2">
      <c r="B127" s="34"/>
    </row>
    <row r="128" spans="2:2">
      <c r="B128" s="35" t="s">
        <v>218</v>
      </c>
    </row>
    <row r="129" spans="2:2">
      <c r="B129" s="34" t="s">
        <v>199</v>
      </c>
    </row>
    <row r="130" spans="2:2">
      <c r="B130" s="35" t="s">
        <v>213</v>
      </c>
    </row>
    <row r="131" spans="2:2">
      <c r="B131" s="35" t="s">
        <v>201</v>
      </c>
    </row>
    <row r="132" spans="2:2">
      <c r="B132" s="36" t="s">
        <v>214</v>
      </c>
    </row>
    <row r="133" spans="2:2">
      <c r="B133" s="36" t="s">
        <v>215</v>
      </c>
    </row>
    <row r="134" spans="2:2">
      <c r="B134" s="36" t="s">
        <v>216</v>
      </c>
    </row>
  </sheetData>
  <phoneticPr fontId="1"/>
  <hyperlinks>
    <hyperlink ref="G1" r:id="rId1" xr:uid="{7611AB15-6001-48DB-A775-9F4A17EC692D}"/>
  </hyperlinks>
  <pageMargins left="0.7" right="0.7" top="0.75" bottom="0.75" header="0.3" footer="0.3"/>
  <pageSetup paperSize="9" orientation="portrait"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5"/>
  <sheetViews>
    <sheetView topLeftCell="A19" zoomScale="115" zoomScaleNormal="115" workbookViewId="0">
      <selection activeCell="F14" sqref="F14"/>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 min="10" max="10" width="18.875" bestFit="1" customWidth="1"/>
    <col min="11" max="11" width="25.5" bestFit="1" customWidth="1"/>
  </cols>
  <sheetData>
    <row r="1" spans="1:11">
      <c r="A1" t="s">
        <v>0</v>
      </c>
    </row>
    <row r="2" spans="1:11">
      <c r="A2" s="22" t="s">
        <v>84</v>
      </c>
      <c r="B2" s="20" t="s">
        <v>85</v>
      </c>
      <c r="C2" s="24" t="s">
        <v>69</v>
      </c>
      <c r="D2" s="21" t="s">
        <v>1</v>
      </c>
      <c r="F2" s="3" t="s">
        <v>2</v>
      </c>
      <c r="G2">
        <f>SUM(B3:B300)</f>
        <v>147</v>
      </c>
    </row>
    <row r="3" spans="1:11">
      <c r="A3" s="23" t="s">
        <v>3</v>
      </c>
      <c r="B3">
        <v>2</v>
      </c>
      <c r="D3" t="s">
        <v>86</v>
      </c>
      <c r="F3" s="5" t="s">
        <v>4</v>
      </c>
      <c r="G3">
        <f>SUMIF(D3:D300,"完了",B3:B300)</f>
        <v>50.5</v>
      </c>
      <c r="J3" t="s">
        <v>114</v>
      </c>
      <c r="K3" t="s">
        <v>115</v>
      </c>
    </row>
    <row r="4" spans="1:11">
      <c r="A4" s="23" t="s">
        <v>5</v>
      </c>
      <c r="B4">
        <v>6</v>
      </c>
      <c r="D4" t="s">
        <v>86</v>
      </c>
      <c r="F4" s="4" t="s">
        <v>70</v>
      </c>
      <c r="G4">
        <f ca="1">NETWORKDAYS(G5,G6)</f>
        <v>39</v>
      </c>
      <c r="H4" t="s">
        <v>75</v>
      </c>
      <c r="I4" s="28">
        <f ca="1" xml:space="preserve"> G3 / G4</f>
        <v>1.2948717948717949</v>
      </c>
      <c r="J4">
        <f ca="1">_xlfn.DAYS(G6,G5)</f>
        <v>52</v>
      </c>
      <c r="K4" s="28">
        <f ca="1">G3/J4</f>
        <v>0.97115384615384615</v>
      </c>
    </row>
    <row r="5" spans="1:11">
      <c r="A5" s="23" t="s">
        <v>6</v>
      </c>
      <c r="F5" s="6" t="s">
        <v>71</v>
      </c>
      <c r="G5" s="29">
        <f>DATE(2024,9,30)</f>
        <v>45565</v>
      </c>
    </row>
    <row r="6" spans="1:11">
      <c r="A6" t="s">
        <v>87</v>
      </c>
      <c r="B6">
        <v>2</v>
      </c>
      <c r="D6" t="s">
        <v>86</v>
      </c>
      <c r="F6" s="7" t="s">
        <v>72</v>
      </c>
      <c r="G6" s="29">
        <f ca="1">TODAY()</f>
        <v>45617</v>
      </c>
    </row>
    <row r="7" spans="1:11">
      <c r="A7" t="s">
        <v>88</v>
      </c>
      <c r="B7">
        <v>4</v>
      </c>
      <c r="D7" t="s">
        <v>86</v>
      </c>
    </row>
    <row r="8" spans="1:11">
      <c r="A8" t="s">
        <v>9</v>
      </c>
      <c r="B8">
        <v>1</v>
      </c>
      <c r="D8" t="s">
        <v>86</v>
      </c>
      <c r="H8" t="s">
        <v>73</v>
      </c>
      <c r="I8" t="s">
        <v>74</v>
      </c>
      <c r="J8" t="s">
        <v>116</v>
      </c>
      <c r="K8" t="s">
        <v>117</v>
      </c>
    </row>
    <row r="9" spans="1:11">
      <c r="A9" t="s">
        <v>89</v>
      </c>
      <c r="B9">
        <v>1</v>
      </c>
      <c r="D9" t="s">
        <v>86</v>
      </c>
      <c r="F9" s="3" t="s">
        <v>7</v>
      </c>
      <c r="G9" s="1">
        <f>DATE(2024,12,20)</f>
        <v>45646</v>
      </c>
      <c r="H9" s="8">
        <f ca="1">NETWORKDAYS(TODAY(),G9)</f>
        <v>22</v>
      </c>
      <c r="I9" s="28">
        <f ca="1">($G$2 - $G$3) / H9</f>
        <v>4.3863636363636367</v>
      </c>
      <c r="J9">
        <f ca="1">_xlfn.DAYS(G9,$G6)</f>
        <v>29</v>
      </c>
      <c r="K9" s="28">
        <f ca="1">($G$2 - $G$3) / J9</f>
        <v>3.3275862068965516</v>
      </c>
    </row>
    <row r="10" spans="1:11">
      <c r="A10" t="s">
        <v>90</v>
      </c>
      <c r="B10">
        <v>1</v>
      </c>
      <c r="D10" t="s">
        <v>86</v>
      </c>
      <c r="F10" s="2" t="s">
        <v>8</v>
      </c>
      <c r="G10" s="1">
        <f>DATE(2025,1,17)</f>
        <v>45674</v>
      </c>
      <c r="H10" s="8">
        <f t="shared" ref="H10:H11" ca="1" si="0">NETWORKDAYS(TODAY(),G10)</f>
        <v>42</v>
      </c>
      <c r="I10" s="28">
        <f t="shared" ref="I10:I11" ca="1" si="1">($G$2 - $G$3) / H10</f>
        <v>2.2976190476190474</v>
      </c>
      <c r="J10">
        <f ca="1">_xlfn.DAYS(G10,$G$6)</f>
        <v>57</v>
      </c>
      <c r="K10" s="28">
        <f ca="1">($G$2 - $G$3) / J10</f>
        <v>1.6929824561403508</v>
      </c>
    </row>
    <row r="11" spans="1:11">
      <c r="A11" t="s">
        <v>11</v>
      </c>
      <c r="B11">
        <v>2</v>
      </c>
      <c r="D11" t="s">
        <v>86</v>
      </c>
      <c r="F11" s="4" t="s">
        <v>10</v>
      </c>
      <c r="G11" s="1">
        <f>DATE(2025,2,3)</f>
        <v>45691</v>
      </c>
      <c r="H11" s="8">
        <f t="shared" ca="1" si="0"/>
        <v>53</v>
      </c>
      <c r="I11" s="28">
        <f t="shared" ca="1" si="1"/>
        <v>1.820754716981132</v>
      </c>
      <c r="J11">
        <f ca="1">_xlfn.DAYS(G11,$G$6)</f>
        <v>74</v>
      </c>
      <c r="K11" s="28">
        <f ca="1">($G$2 - $G$3) / J11</f>
        <v>1.3040540540540539</v>
      </c>
    </row>
    <row r="12" spans="1:11">
      <c r="A12" t="s">
        <v>91</v>
      </c>
      <c r="B12">
        <v>4</v>
      </c>
      <c r="D12" t="s">
        <v>86</v>
      </c>
    </row>
    <row r="13" spans="1:11">
      <c r="A13" s="23" t="s">
        <v>12</v>
      </c>
    </row>
    <row r="14" spans="1:11">
      <c r="A14" t="s">
        <v>13</v>
      </c>
      <c r="B14">
        <v>1</v>
      </c>
      <c r="C14">
        <v>0.5</v>
      </c>
      <c r="D14" s="27" t="s">
        <v>76</v>
      </c>
    </row>
    <row r="15" spans="1:11">
      <c r="A15" t="s">
        <v>14</v>
      </c>
      <c r="B15">
        <v>2</v>
      </c>
      <c r="C15">
        <v>2.5</v>
      </c>
      <c r="D15" s="27" t="s">
        <v>76</v>
      </c>
    </row>
    <row r="16" spans="1:11">
      <c r="A16" t="s">
        <v>65</v>
      </c>
      <c r="B16" s="19">
        <v>1</v>
      </c>
      <c r="D16" s="27" t="s">
        <v>76</v>
      </c>
    </row>
    <row r="17" spans="1:4">
      <c r="A17" t="s">
        <v>15</v>
      </c>
      <c r="B17">
        <v>2</v>
      </c>
      <c r="C17">
        <v>2.5</v>
      </c>
      <c r="D17" s="27" t="s">
        <v>76</v>
      </c>
    </row>
    <row r="18" spans="1:4">
      <c r="A18" t="s">
        <v>16</v>
      </c>
      <c r="B18" s="19">
        <v>2</v>
      </c>
      <c r="C18">
        <v>4</v>
      </c>
      <c r="D18" s="27" t="s">
        <v>76</v>
      </c>
    </row>
    <row r="19" spans="1:4">
      <c r="A19" s="23" t="s">
        <v>92</v>
      </c>
    </row>
    <row r="20" spans="1:4">
      <c r="A20" t="s">
        <v>93</v>
      </c>
      <c r="B20">
        <v>0.5</v>
      </c>
      <c r="C20">
        <v>0.5</v>
      </c>
      <c r="D20" s="27" t="s">
        <v>76</v>
      </c>
    </row>
    <row r="21" spans="1:4">
      <c r="A21" t="s">
        <v>17</v>
      </c>
      <c r="B21">
        <v>0.5</v>
      </c>
      <c r="C21">
        <v>0.5</v>
      </c>
      <c r="D21" s="27" t="s">
        <v>76</v>
      </c>
    </row>
    <row r="22" spans="1:4">
      <c r="A22" t="s">
        <v>94</v>
      </c>
      <c r="B22">
        <v>1</v>
      </c>
      <c r="C22">
        <v>0.5</v>
      </c>
      <c r="D22" s="27" t="s">
        <v>76</v>
      </c>
    </row>
    <row r="23" spans="1:4">
      <c r="A23" t="s">
        <v>66</v>
      </c>
      <c r="B23">
        <v>2</v>
      </c>
      <c r="C23">
        <v>0.5</v>
      </c>
      <c r="D23" s="27" t="s">
        <v>76</v>
      </c>
    </row>
    <row r="24" spans="1:4">
      <c r="A24" t="s">
        <v>95</v>
      </c>
      <c r="B24">
        <v>2</v>
      </c>
      <c r="C24">
        <v>1</v>
      </c>
      <c r="D24" s="27" t="s">
        <v>76</v>
      </c>
    </row>
    <row r="25" spans="1:4">
      <c r="A25" t="s">
        <v>96</v>
      </c>
      <c r="B25">
        <v>2</v>
      </c>
      <c r="C25">
        <v>1</v>
      </c>
      <c r="D25" s="27" t="s">
        <v>76</v>
      </c>
    </row>
    <row r="26" spans="1:4">
      <c r="A26" t="s">
        <v>18</v>
      </c>
      <c r="B26">
        <v>1</v>
      </c>
      <c r="C26">
        <v>1</v>
      </c>
      <c r="D26" s="27" t="s">
        <v>76</v>
      </c>
    </row>
    <row r="27" spans="1:4">
      <c r="A27" t="s">
        <v>19</v>
      </c>
      <c r="B27">
        <v>2</v>
      </c>
      <c r="D27" s="27" t="s">
        <v>76</v>
      </c>
    </row>
    <row r="28" spans="1:4">
      <c r="A28" t="s">
        <v>48</v>
      </c>
      <c r="B28">
        <v>1</v>
      </c>
      <c r="D28" s="27" t="s">
        <v>76</v>
      </c>
    </row>
    <row r="29" spans="1:4">
      <c r="A29" t="s">
        <v>49</v>
      </c>
      <c r="B29">
        <v>0.5</v>
      </c>
      <c r="D29" s="27" t="s">
        <v>76</v>
      </c>
    </row>
    <row r="30" spans="1:4">
      <c r="A30" t="s">
        <v>50</v>
      </c>
      <c r="B30">
        <v>1</v>
      </c>
      <c r="C30">
        <v>0.5</v>
      </c>
      <c r="D30" s="27" t="s">
        <v>76</v>
      </c>
    </row>
    <row r="31" spans="1:4">
      <c r="A31" t="s">
        <v>60</v>
      </c>
      <c r="B31">
        <v>0.5</v>
      </c>
      <c r="D31" t="s">
        <v>86</v>
      </c>
    </row>
    <row r="32" spans="1:4">
      <c r="A32" t="s">
        <v>59</v>
      </c>
      <c r="B32">
        <v>1</v>
      </c>
      <c r="D32" t="s">
        <v>86</v>
      </c>
    </row>
    <row r="33" spans="1:4">
      <c r="A33" t="s">
        <v>20</v>
      </c>
      <c r="B33">
        <v>4</v>
      </c>
      <c r="D33" t="s">
        <v>86</v>
      </c>
    </row>
    <row r="34" spans="1:4">
      <c r="A34" s="23" t="s">
        <v>21</v>
      </c>
    </row>
    <row r="35" spans="1:4">
      <c r="A35" t="s">
        <v>93</v>
      </c>
      <c r="B35">
        <v>1</v>
      </c>
      <c r="C35">
        <v>0.5</v>
      </c>
      <c r="D35" s="27" t="s">
        <v>76</v>
      </c>
    </row>
    <row r="36" spans="1:4">
      <c r="A36" t="s">
        <v>17</v>
      </c>
      <c r="B36">
        <v>0.5</v>
      </c>
      <c r="C36">
        <v>0.5</v>
      </c>
      <c r="D36" s="27" t="s">
        <v>76</v>
      </c>
    </row>
    <row r="37" spans="1:4">
      <c r="A37" t="s">
        <v>94</v>
      </c>
      <c r="B37">
        <v>2</v>
      </c>
      <c r="D37" t="s">
        <v>86</v>
      </c>
    </row>
    <row r="38" spans="1:4">
      <c r="A38" t="s">
        <v>66</v>
      </c>
      <c r="B38" s="19">
        <v>2</v>
      </c>
      <c r="D38" t="s">
        <v>86</v>
      </c>
    </row>
    <row r="39" spans="1:4">
      <c r="A39" t="s">
        <v>19</v>
      </c>
      <c r="B39">
        <v>2</v>
      </c>
      <c r="C39">
        <v>0.5</v>
      </c>
      <c r="D39" s="27" t="s">
        <v>76</v>
      </c>
    </row>
    <row r="40" spans="1:4">
      <c r="A40" t="s">
        <v>48</v>
      </c>
      <c r="B40">
        <v>0.5</v>
      </c>
      <c r="C40">
        <v>0.5</v>
      </c>
      <c r="D40" s="27" t="s">
        <v>76</v>
      </c>
    </row>
    <row r="41" spans="1:4">
      <c r="A41" t="s">
        <v>20</v>
      </c>
      <c r="B41">
        <v>4</v>
      </c>
      <c r="D41" t="s">
        <v>86</v>
      </c>
    </row>
    <row r="42" spans="1:4">
      <c r="A42" t="s">
        <v>68</v>
      </c>
      <c r="B42">
        <v>4</v>
      </c>
      <c r="D42" t="s">
        <v>86</v>
      </c>
    </row>
    <row r="43" spans="1:4">
      <c r="A43" s="23" t="s">
        <v>22</v>
      </c>
    </row>
    <row r="44" spans="1:4">
      <c r="A44" t="s">
        <v>23</v>
      </c>
      <c r="B44">
        <v>1</v>
      </c>
      <c r="C44">
        <v>1</v>
      </c>
      <c r="D44" s="27" t="s">
        <v>76</v>
      </c>
    </row>
    <row r="45" spans="1:4">
      <c r="A45" t="s">
        <v>24</v>
      </c>
      <c r="B45">
        <v>1</v>
      </c>
      <c r="D45" t="s">
        <v>86</v>
      </c>
    </row>
    <row r="46" spans="1:4">
      <c r="A46" t="s">
        <v>25</v>
      </c>
      <c r="B46">
        <v>1</v>
      </c>
      <c r="C46">
        <v>1</v>
      </c>
      <c r="D46" s="27" t="s">
        <v>76</v>
      </c>
    </row>
    <row r="47" spans="1:4">
      <c r="A47" t="s">
        <v>26</v>
      </c>
      <c r="B47">
        <v>0.5</v>
      </c>
      <c r="C47">
        <v>0.5</v>
      </c>
      <c r="D47" s="27" t="s">
        <v>76</v>
      </c>
    </row>
    <row r="48" spans="1:4">
      <c r="A48" s="23" t="s">
        <v>57</v>
      </c>
    </row>
    <row r="49" spans="1:4">
      <c r="A49" t="s">
        <v>97</v>
      </c>
      <c r="B49">
        <v>1</v>
      </c>
      <c r="D49" t="s">
        <v>86</v>
      </c>
    </row>
    <row r="50" spans="1:4">
      <c r="A50" t="s">
        <v>58</v>
      </c>
      <c r="B50">
        <v>2</v>
      </c>
      <c r="D50" t="s">
        <v>86</v>
      </c>
    </row>
    <row r="51" spans="1:4">
      <c r="A51" t="s">
        <v>98</v>
      </c>
      <c r="B51">
        <v>2</v>
      </c>
      <c r="D51" t="s">
        <v>86</v>
      </c>
    </row>
    <row r="52" spans="1:4">
      <c r="A52" s="23" t="s">
        <v>99</v>
      </c>
    </row>
    <row r="53" spans="1:4">
      <c r="A53" t="s">
        <v>61</v>
      </c>
      <c r="B53">
        <v>1</v>
      </c>
      <c r="C53">
        <v>1</v>
      </c>
      <c r="D53" s="27" t="s">
        <v>76</v>
      </c>
    </row>
    <row r="54" spans="1:4">
      <c r="A54" t="s">
        <v>64</v>
      </c>
      <c r="B54">
        <v>1</v>
      </c>
      <c r="C54">
        <v>0.5</v>
      </c>
      <c r="D54" s="27" t="s">
        <v>76</v>
      </c>
    </row>
    <row r="55" spans="1:4">
      <c r="A55" t="s">
        <v>62</v>
      </c>
      <c r="B55">
        <v>1</v>
      </c>
      <c r="C55">
        <v>0.5</v>
      </c>
      <c r="D55" s="27" t="s">
        <v>76</v>
      </c>
    </row>
    <row r="56" spans="1:4">
      <c r="A56" s="23" t="s">
        <v>100</v>
      </c>
    </row>
    <row r="57" spans="1:4">
      <c r="A57" t="s">
        <v>63</v>
      </c>
      <c r="B57">
        <v>1</v>
      </c>
      <c r="C57">
        <v>0.5</v>
      </c>
      <c r="D57" s="27" t="s">
        <v>76</v>
      </c>
    </row>
    <row r="58" spans="1:4">
      <c r="A58" t="s">
        <v>64</v>
      </c>
      <c r="B58">
        <v>1</v>
      </c>
      <c r="C58">
        <v>0.5</v>
      </c>
      <c r="D58" s="27" t="s">
        <v>76</v>
      </c>
    </row>
    <row r="59" spans="1:4">
      <c r="A59" s="23" t="s">
        <v>101</v>
      </c>
    </row>
    <row r="60" spans="1:4">
      <c r="A60" t="s">
        <v>27</v>
      </c>
      <c r="B60">
        <v>2</v>
      </c>
      <c r="C60">
        <v>1</v>
      </c>
      <c r="D60" s="27" t="s">
        <v>76</v>
      </c>
    </row>
    <row r="61" spans="1:4">
      <c r="A61" t="s">
        <v>28</v>
      </c>
      <c r="B61">
        <v>2</v>
      </c>
      <c r="C61">
        <v>1</v>
      </c>
      <c r="D61" s="27" t="s">
        <v>76</v>
      </c>
    </row>
    <row r="62" spans="1:4">
      <c r="A62" t="s">
        <v>29</v>
      </c>
      <c r="B62">
        <v>2</v>
      </c>
      <c r="C62">
        <v>1</v>
      </c>
      <c r="D62" s="27" t="s">
        <v>76</v>
      </c>
    </row>
    <row r="63" spans="1:4">
      <c r="A63" t="s">
        <v>30</v>
      </c>
      <c r="B63">
        <v>1</v>
      </c>
      <c r="D63" t="s">
        <v>86</v>
      </c>
    </row>
    <row r="64" spans="1:4">
      <c r="A64" t="s">
        <v>51</v>
      </c>
      <c r="B64">
        <v>2</v>
      </c>
      <c r="C64">
        <v>1</v>
      </c>
      <c r="D64" s="27" t="s">
        <v>76</v>
      </c>
    </row>
    <row r="65" spans="1:7">
      <c r="A65" s="23" t="s">
        <v>102</v>
      </c>
    </row>
    <row r="66" spans="1:7">
      <c r="A66" t="s">
        <v>31</v>
      </c>
      <c r="B66">
        <v>12</v>
      </c>
      <c r="D66" t="s">
        <v>86</v>
      </c>
    </row>
    <row r="67" spans="1:7">
      <c r="A67" t="s">
        <v>32</v>
      </c>
      <c r="B67">
        <v>1</v>
      </c>
      <c r="C67">
        <v>0.5</v>
      </c>
      <c r="D67" s="27" t="s">
        <v>76</v>
      </c>
    </row>
    <row r="68" spans="1:7">
      <c r="A68" t="s">
        <v>33</v>
      </c>
      <c r="B68">
        <v>1</v>
      </c>
      <c r="C68">
        <v>0.5</v>
      </c>
      <c r="D68" s="27" t="s">
        <v>76</v>
      </c>
    </row>
    <row r="69" spans="1:7">
      <c r="A69" t="s">
        <v>34</v>
      </c>
      <c r="B69">
        <v>4</v>
      </c>
      <c r="D69" t="s">
        <v>86</v>
      </c>
      <c r="G69" s="1"/>
    </row>
    <row r="70" spans="1:7">
      <c r="A70" s="23" t="s">
        <v>103</v>
      </c>
      <c r="G70" s="1"/>
    </row>
    <row r="71" spans="1:7">
      <c r="A71" t="s">
        <v>104</v>
      </c>
      <c r="B71">
        <v>0.5</v>
      </c>
      <c r="C71">
        <v>0.5</v>
      </c>
      <c r="D71" s="27" t="s">
        <v>76</v>
      </c>
      <c r="G71" s="1"/>
    </row>
    <row r="72" spans="1:7">
      <c r="A72" t="s">
        <v>35</v>
      </c>
      <c r="B72">
        <v>0.5</v>
      </c>
      <c r="C72">
        <v>0.5</v>
      </c>
      <c r="D72" s="27" t="s">
        <v>76</v>
      </c>
      <c r="G72" s="1"/>
    </row>
    <row r="73" spans="1:7">
      <c r="A73" t="s">
        <v>36</v>
      </c>
      <c r="B73">
        <v>0.5</v>
      </c>
      <c r="C73">
        <v>0.5</v>
      </c>
      <c r="D73" s="27" t="s">
        <v>76</v>
      </c>
    </row>
    <row r="74" spans="1:7">
      <c r="A74" t="s">
        <v>37</v>
      </c>
      <c r="B74">
        <v>2</v>
      </c>
      <c r="C74">
        <v>1</v>
      </c>
      <c r="D74" s="27" t="s">
        <v>76</v>
      </c>
    </row>
    <row r="75" spans="1:7">
      <c r="A75" s="23" t="s">
        <v>105</v>
      </c>
    </row>
    <row r="76" spans="1:7">
      <c r="A76" t="s">
        <v>106</v>
      </c>
      <c r="B76">
        <v>1</v>
      </c>
      <c r="D76" t="s">
        <v>86</v>
      </c>
    </row>
    <row r="77" spans="1:7">
      <c r="A77" t="s">
        <v>67</v>
      </c>
      <c r="B77">
        <v>2</v>
      </c>
      <c r="D77" t="s">
        <v>86</v>
      </c>
    </row>
    <row r="78" spans="1:7">
      <c r="A78" t="s">
        <v>53</v>
      </c>
      <c r="B78">
        <v>3</v>
      </c>
      <c r="D78" t="s">
        <v>86</v>
      </c>
    </row>
    <row r="79" spans="1:7">
      <c r="A79" t="s">
        <v>52</v>
      </c>
      <c r="B79">
        <v>4</v>
      </c>
      <c r="D79" t="s">
        <v>86</v>
      </c>
    </row>
    <row r="80" spans="1:7">
      <c r="A80" t="s">
        <v>54</v>
      </c>
      <c r="B80">
        <v>1</v>
      </c>
      <c r="D80" t="s">
        <v>86</v>
      </c>
    </row>
    <row r="81" spans="1:4">
      <c r="A81" t="s">
        <v>107</v>
      </c>
      <c r="B81">
        <v>2</v>
      </c>
      <c r="D81" t="s">
        <v>86</v>
      </c>
    </row>
    <row r="82" spans="1:4">
      <c r="A82" t="s">
        <v>55</v>
      </c>
      <c r="B82">
        <v>2</v>
      </c>
      <c r="D82" t="s">
        <v>86</v>
      </c>
    </row>
    <row r="83" spans="1:4">
      <c r="A83" t="s">
        <v>56</v>
      </c>
      <c r="B83">
        <v>2</v>
      </c>
      <c r="D83" t="s">
        <v>86</v>
      </c>
    </row>
    <row r="84" spans="1:4">
      <c r="A84" s="23" t="s">
        <v>108</v>
      </c>
    </row>
    <row r="85" spans="1:4">
      <c r="A85" t="s">
        <v>38</v>
      </c>
      <c r="B85">
        <v>1</v>
      </c>
      <c r="D85" t="s">
        <v>86</v>
      </c>
    </row>
    <row r="86" spans="1:4">
      <c r="A86" t="s">
        <v>39</v>
      </c>
      <c r="B86">
        <v>1</v>
      </c>
      <c r="D86" t="s">
        <v>86</v>
      </c>
    </row>
    <row r="87" spans="1:4">
      <c r="A87" t="s">
        <v>40</v>
      </c>
      <c r="B87">
        <v>1</v>
      </c>
      <c r="D87" t="s">
        <v>86</v>
      </c>
    </row>
    <row r="88" spans="1:4">
      <c r="A88" t="s">
        <v>41</v>
      </c>
      <c r="B88">
        <v>4</v>
      </c>
      <c r="D88" t="s">
        <v>86</v>
      </c>
    </row>
    <row r="89" spans="1:4">
      <c r="A89" t="s">
        <v>42</v>
      </c>
      <c r="B89">
        <v>3</v>
      </c>
      <c r="D89" t="s">
        <v>86</v>
      </c>
    </row>
    <row r="90" spans="1:4">
      <c r="A90" s="23" t="s">
        <v>43</v>
      </c>
    </row>
    <row r="91" spans="1:4">
      <c r="A91" t="s">
        <v>44</v>
      </c>
      <c r="B91">
        <v>1</v>
      </c>
      <c r="C91">
        <v>0.5</v>
      </c>
      <c r="D91" s="27" t="s">
        <v>76</v>
      </c>
    </row>
    <row r="92" spans="1:4">
      <c r="A92" t="s">
        <v>45</v>
      </c>
      <c r="B92">
        <v>1</v>
      </c>
      <c r="C92">
        <v>0.5</v>
      </c>
      <c r="D92" s="27" t="s">
        <v>76</v>
      </c>
    </row>
    <row r="93" spans="1:4">
      <c r="A93" t="s">
        <v>46</v>
      </c>
      <c r="B93">
        <v>4</v>
      </c>
      <c r="D93" t="s">
        <v>86</v>
      </c>
    </row>
    <row r="94" spans="1:4">
      <c r="A94" t="s">
        <v>47</v>
      </c>
      <c r="B94">
        <v>2</v>
      </c>
      <c r="C94">
        <v>1</v>
      </c>
      <c r="D94" s="27" t="s">
        <v>76</v>
      </c>
    </row>
    <row r="95" spans="1:4">
      <c r="A95" s="23" t="s">
        <v>109</v>
      </c>
      <c r="B95">
        <v>2</v>
      </c>
      <c r="D95" t="s">
        <v>86</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1190CBB-BB0C-4724-8D0C-40D036F01B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日記</vt:lpstr>
      <vt:lpstr>シーン遷移</vt:lpstr>
      <vt:lpstr>メモ帳</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2024-11-21T09:09:11Z</dcterms:modified>
  <cp:category/>
  <cp:contentStatus/>
</cp:coreProperties>
</file>