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3D16E22B-FA4B-4EFB-BB13-E812DEB29813}" xr6:coauthVersionLast="47" xr6:coauthVersionMax="47" xr10:uidLastSave="{00000000-0000-0000-0000-000000000000}"/>
  <bookViews>
    <workbookView xWindow="-120" yWindow="-120" windowWidth="29040" windowHeight="15720" activeTab="1" xr2:uid="{00000000-000D-0000-FFFF-FFFF00000000}"/>
  </bookViews>
  <sheets>
    <sheet name="日記" sheetId="4" r:id="rId1"/>
    <sheet name="シーン遷移" sheetId="6" r:id="rId2"/>
    <sheet name="メモ帳" sheetId="5" r:id="rId3"/>
    <sheet name="アルファ" sheetId="1" r:id="rId4"/>
    <sheet name="ベータ" sheetId="2" r:id="rId5"/>
    <sheet name="マスタ" sheetId="3"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9" i="1"/>
  <c r="G3" i="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H11" i="1"/>
  <c r="I11" i="1" s="1"/>
  <c r="H10" i="1"/>
  <c r="I10" i="1" s="1"/>
  <c r="H9" i="1"/>
  <c r="I9" i="1" s="1"/>
  <c r="G6" i="1"/>
  <c r="J11" i="1" s="1"/>
  <c r="K11" i="1" s="1"/>
  <c r="J9" i="1" l="1"/>
  <c r="K9" i="1" s="1"/>
  <c r="J10" i="1"/>
  <c r="K10" i="1" s="1"/>
  <c r="G4" i="1"/>
  <c r="I4" i="1" s="1"/>
  <c r="J4" i="1"/>
  <c r="K4" i="1" s="1"/>
</calcChain>
</file>

<file path=xl/sharedStrings.xml><?xml version="1.0" encoding="utf-8"?>
<sst xmlns="http://schemas.openxmlformats.org/spreadsheetml/2006/main" count="241" uniqueCount="156">
  <si>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</si>
  <si>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</si>
  <si>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</si>
  <si>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</si>
  <si>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</si>
  <si>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</si>
  <si>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</si>
  <si>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</si>
  <si>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</si>
  <si>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</si>
  <si>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</si>
  <si>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</si>
  <si>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</si>
  <si>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</si>
  <si>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</si>
  <si>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</si>
  <si>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</si>
  <si>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</si>
  <si>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</si>
  <si>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</si>
  <si>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</si>
  <si>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</si>
  <si>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</si>
  <si>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</si>
  <si>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</si>
  <si>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</si>
  <si>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</si>
  <si>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</si>
  <si>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</si>
  <si>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</si>
  <si>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</si>
  <si>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</si>
  <si>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</si>
  <si>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</si>
  <si>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</si>
  <si>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</si>
  <si>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</si>
  <si>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</si>
  <si>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</si>
  <si>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</si>
  <si>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</si>
  <si>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</si>
  <si>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</si>
  <si>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</si>
  <si>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</si>
  <si>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</si>
  <si>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</si>
  <si>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</si>
  <si>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</si>
  <si>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</si>
  <si>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</si>
  <si>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</si>
  <si>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</si>
  <si>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</si>
  <si>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</si>
  <si>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</si>
  <si>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</si>
  <si>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</si>
  <si>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</si>
  <si>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</si>
  <si>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</si>
  <si>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</si>
  <si>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</si>
  <si>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</si>
  <si>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</si>
  <si>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</si>
  <si>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</si>
  <si>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</si>
  <si>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</si>
  <si>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</si>
  <si>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</si>
  <si>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</si>
  <si>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</si>
  <si>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</si>
  <si>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</si>
  <si>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</si>
  <si>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</si>
  <si>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</si>
  <si>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</si>
  <si>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</si>
  <si>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</si>
  <si>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</si>
  <si>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</si>
  <si>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</si>
  <si>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</si>
  <si>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</si>
  <si>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</si>
  <si>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</si>
  <si>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</si>
  <si>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</si>
  <si>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</si>
  <si>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</si>
  <si>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</si>
  <si>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</si>
  <si>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</si>
  <si>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</si>
  <si>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</si>
  <si>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</si>
  <si>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</si>
  <si>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</si>
  <si>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</si>
  <si>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</si>
  <si>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</si>
  <si>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</si>
  <si>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</si>
  <si>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</si>
  <si>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</si>
  <si>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</si>
  <si>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</si>
  <si>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</si>
  <si>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</si>
  <si>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</si>
  <si>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</si>
  <si>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</si>
  <si>
    <t>土日含む日数</t>
    <rPh sb="0" eb="3">
      <t>ドニチフク</t>
    </rPh>
    <rPh sb="4" eb="6">
      <t>ニッスウ</t>
    </rPh>
    <phoneticPr fontId="1"/>
  </si>
  <si>
    <t>消費コスト / 土日含む日数</t>
    <rPh sb="0" eb="2">
      <t>ショウヒ</t>
    </rPh>
    <rPh sb="8" eb="11">
      <t>ドニチフク</t>
    </rPh>
    <rPh sb="12" eb="14">
      <t>ニッスウ</t>
    </rPh>
    <phoneticPr fontId="1"/>
  </si>
  <si>
    <t>残り日数(土日含む)</t>
    <rPh sb="0" eb="1">
      <t>ノコ</t>
    </rPh>
    <rPh sb="2" eb="4">
      <t>ニッスウ</t>
    </rPh>
    <rPh sb="5" eb="8">
      <t>ドニチフク</t>
    </rPh>
    <phoneticPr fontId="1"/>
  </si>
  <si>
    <t>土日込みの消費コスト</t>
    <rPh sb="0" eb="2">
      <t>ドニチ</t>
    </rPh>
    <rPh sb="2" eb="3">
      <t>コ</t>
    </rPh>
    <rPh sb="5" eb="7">
      <t>ショウヒ</t>
    </rPh>
    <phoneticPr fontId="1"/>
  </si>
  <si>
    <t>断念したUnityのモデルが使えそうだからいったんそれで行こうと思う。進捗発表を聞きながらリファクタリングしたり、リソースのロード関係を改良したり。たしろのおかげでメモリバグ消えました。感謝。
原因はshared_ptrをお互いが持ってしまってクラスそのものが削除されていなかった。</t>
    <rPh sb="0" eb="2">
      <t>ダンネン</t>
    </rPh>
    <rPh sb="14" eb="15">
      <t>ツカ</t>
    </rPh>
    <rPh sb="28" eb="29">
      <t>イ</t>
    </rPh>
    <rPh sb="32" eb="33">
      <t>オモ</t>
    </rPh>
    <rPh sb="35" eb="40">
      <t>シンチョク</t>
    </rPh>
    <rPh sb="40" eb="41">
      <t>キ</t>
    </rPh>
    <rPh sb="65" eb="67">
      <t>カンケイ</t>
    </rPh>
    <rPh sb="68" eb="70">
      <t>カイリョウ</t>
    </rPh>
    <rPh sb="87" eb="88">
      <t>キ</t>
    </rPh>
    <rPh sb="93" eb="95">
      <t>カンシャ</t>
    </rPh>
    <rPh sb="97" eb="99">
      <t>ゲンイン</t>
    </rPh>
    <rPh sb="112" eb="113">
      <t>タガ</t>
    </rPh>
    <rPh sb="115" eb="116">
      <t>モ</t>
    </rPh>
    <rPh sb="130" eb="132">
      <t>サクジョ</t>
    </rPh>
    <phoneticPr fontId="1"/>
  </si>
  <si>
    <t>Unityのモデル、きついやつはきつかった。UEのアセットストアでゴブリン的なモデルがよさそうだったけど、そもそもUEからFBXエクスポートできるのか、エクスポートして問題なく動くのかわからん過ぎて怖い。
カプセルのマップの角のがくがくするやつを直そうとしたけど無理だった。</t>
    <rPh sb="37" eb="38">
      <t>テキ</t>
    </rPh>
    <rPh sb="84" eb="86">
      <t>モンダイ</t>
    </rPh>
    <rPh sb="88" eb="89">
      <t>ウゴ</t>
    </rPh>
    <rPh sb="96" eb="97">
      <t>ス</t>
    </rPh>
    <rPh sb="99" eb="100">
      <t>コワ</t>
    </rPh>
    <rPh sb="112" eb="113">
      <t>カド</t>
    </rPh>
    <rPh sb="123" eb="124">
      <t>ナオ</t>
    </rPh>
    <rPh sb="131" eb="133">
      <t>ムリ</t>
    </rPh>
    <phoneticPr fontId="1"/>
  </si>
  <si>
    <t>プレイヤーモデルの実装やアニメーションを付けた。ジャンプがちゃんと地面につく前に着地アニメーションに入るようにできたのうれしい。でも操作の手触りがちょっと気持ち悪い気がするからUXのタスクの時に調整。
明日はプレイヤーの移動方向に応じた歩きアニメーションを実装する。</t>
    <rPh sb="9" eb="11">
      <t>ジッソウ</t>
    </rPh>
    <rPh sb="20" eb="21">
      <t>ツ</t>
    </rPh>
    <rPh sb="33" eb="35">
      <t>ジメン</t>
    </rPh>
    <rPh sb="38" eb="39">
      <t>マエ</t>
    </rPh>
    <rPh sb="40" eb="42">
      <t>チャクチ</t>
    </rPh>
    <rPh sb="50" eb="51">
      <t>ハイ</t>
    </rPh>
    <rPh sb="66" eb="68">
      <t>ソウサ</t>
    </rPh>
    <rPh sb="69" eb="71">
      <t>テザワ</t>
    </rPh>
    <rPh sb="77" eb="79">
      <t>キモ</t>
    </rPh>
    <rPh sb="80" eb="81">
      <t>ワル</t>
    </rPh>
    <rPh sb="82" eb="83">
      <t>キ</t>
    </rPh>
    <rPh sb="95" eb="96">
      <t>トキ</t>
    </rPh>
    <rPh sb="97" eb="99">
      <t>チョウセイ</t>
    </rPh>
    <rPh sb="101" eb="103">
      <t>アシタ</t>
    </rPh>
    <rPh sb="110" eb="114">
      <t>イドウホウコウ</t>
    </rPh>
    <rPh sb="115" eb="116">
      <t>オウ</t>
    </rPh>
    <rPh sb="118" eb="119">
      <t>アル</t>
    </rPh>
    <rPh sb="128" eb="130">
      <t>ジッソウ</t>
    </rPh>
    <phoneticPr fontId="1"/>
  </si>
  <si>
    <t>移動方向に応じた歩きアニメーションをつけれた。あと、プレイヤーがクロスボウを持つようになった。</t>
    <rPh sb="0" eb="4">
      <t>イドウホウコウ</t>
    </rPh>
    <rPh sb="5" eb="6">
      <t>オウ</t>
    </rPh>
    <rPh sb="8" eb="9">
      <t>アル</t>
    </rPh>
    <rPh sb="38" eb="39">
      <t>モ</t>
    </rPh>
    <phoneticPr fontId="1"/>
  </si>
  <si>
    <t>エグゾプライマルのグリッド関係について</t>
    <rPh sb="13" eb="15">
      <t>カンケイ</t>
    </rPh>
    <phoneticPr fontId="1"/>
  </si>
  <si>
    <t>そもそもマップからどうやってグリッドを作るか</t>
    <rPh sb="19" eb="20">
      <t>ツク</t>
    </rPh>
    <phoneticPr fontId="1"/>
  </si>
  <si>
    <t>罠設置可能ポイントを使うのがよさそうな気がする</t>
    <rPh sb="0" eb="1">
      <t>ワナ</t>
    </rPh>
    <rPh sb="1" eb="5">
      <t>セッチカノウ</t>
    </rPh>
    <rPh sb="10" eb="11">
      <t>ツカ</t>
    </rPh>
    <rPh sb="19" eb="20">
      <t>キ</t>
    </rPh>
    <phoneticPr fontId="1"/>
  </si>
  <si>
    <t>床罠設置可能ポイントを中心としたn×nの正方形を作る？</t>
    <rPh sb="0" eb="1">
      <t>ユカ</t>
    </rPh>
    <rPh sb="1" eb="6">
      <t>ワナセッチカノウ</t>
    </rPh>
    <rPh sb="11" eb="13">
      <t>チュウシン</t>
    </rPh>
    <rPh sb="20" eb="23">
      <t>セイホウケイ</t>
    </rPh>
    <rPh sb="24" eb="25">
      <t>ツク</t>
    </rPh>
    <phoneticPr fontId="1"/>
  </si>
  <si>
    <t>それならy座標もその床罠設置可能座標から</t>
    <rPh sb="5" eb="7">
      <t>ザヒョウ</t>
    </rPh>
    <rPh sb="10" eb="11">
      <t>ユカ</t>
    </rPh>
    <rPh sb="11" eb="18">
      <t>ワナセッチカノウザヒョウ</t>
    </rPh>
    <phoneticPr fontId="1"/>
  </si>
  <si>
    <t>段差はいけるが坂道がきつい</t>
    <rPh sb="0" eb="2">
      <t>ダンサ</t>
    </rPh>
    <rPh sb="7" eb="9">
      <t>サカミチ</t>
    </rPh>
    <phoneticPr fontId="1"/>
  </si>
  <si>
    <t>①</t>
    <phoneticPr fontId="1"/>
  </si>
  <si>
    <t>②</t>
    <phoneticPr fontId="1"/>
  </si>
  <si>
    <t>コリジョンモデルを使う？</t>
    <rPh sb="9" eb="10">
      <t>ツカ</t>
    </rPh>
    <phoneticPr fontId="1"/>
  </si>
  <si>
    <t>結局①と同じ問題</t>
    <rPh sb="0" eb="2">
      <t>ケッキョク</t>
    </rPh>
    <rPh sb="4" eb="5">
      <t>オナ</t>
    </rPh>
    <rPh sb="6" eb="8">
      <t>モンダイ</t>
    </rPh>
    <phoneticPr fontId="1"/>
  </si>
  <si>
    <t>https://gamemakers.jp/article/2024_04_12_66004/</t>
    <phoneticPr fontId="1"/>
  </si>
  <si>
    <t>MV1CollCheck_LineDimを使ってy座標に依存するグリッドを作ることはできた</t>
    <rPh sb="21" eb="22">
      <t>ツカ</t>
    </rPh>
    <rPh sb="25" eb="27">
      <t>ザヒョウ</t>
    </rPh>
    <rPh sb="28" eb="30">
      <t>イゾン</t>
    </rPh>
    <rPh sb="37" eb="38">
      <t>ツク</t>
    </rPh>
    <phoneticPr fontId="1"/>
  </si>
  <si>
    <t>一旦これをつかってやるだけやってみようかな</t>
    <rPh sb="0" eb="2">
      <t>イッタン</t>
    </rPh>
    <phoneticPr fontId="1"/>
  </si>
  <si>
    <t>グリッドに持たせたい情報</t>
    <phoneticPr fontId="1"/>
  </si>
  <si>
    <t>座標</t>
    <rPh sb="0" eb="2">
      <t>ザヒョウ</t>
    </rPh>
    <phoneticPr fontId="1"/>
  </si>
  <si>
    <t>自身のグリッドにいる敵</t>
    <rPh sb="0" eb="2">
      <t>ジシン</t>
    </rPh>
    <rPh sb="10" eb="11">
      <t>テキ</t>
    </rPh>
    <phoneticPr fontId="1"/>
  </si>
  <si>
    <t>自身のグリッドに攻撃判定を出す予定のあるトラップ</t>
    <rPh sb="0" eb="2">
      <t>ジシン</t>
    </rPh>
    <rPh sb="8" eb="12">
      <t>コウゲキハンテイ</t>
    </rPh>
    <rPh sb="13" eb="14">
      <t>ダ</t>
    </rPh>
    <rPh sb="15" eb="17">
      <t>ヨテイ</t>
    </rPh>
    <phoneticPr fontId="1"/>
  </si>
  <si>
    <t>デバッグ用の色</t>
    <rPh sb="4" eb="5">
      <t>ヨウ</t>
    </rPh>
    <rPh sb="6" eb="7">
      <t>イロ</t>
    </rPh>
    <phoneticPr fontId="1"/>
  </si>
  <si>
    <t>周囲のグリッド情報？</t>
    <rPh sb="0" eb="2">
      <t>シュウイ</t>
    </rPh>
    <rPh sb="7" eb="9">
      <t>ジョウホウ</t>
    </rPh>
    <phoneticPr fontId="1"/>
  </si>
  <si>
    <t>グリッドに持たせたい機能</t>
    <phoneticPr fontId="1"/>
  </si>
  <si>
    <t>罠の攻撃を敵に与える</t>
    <rPh sb="0" eb="1">
      <t>ワナ</t>
    </rPh>
    <rPh sb="2" eb="4">
      <t>コウゲキ</t>
    </rPh>
    <rPh sb="5" eb="6">
      <t>テキ</t>
    </rPh>
    <rPh sb="7" eb="8">
      <t>アタ</t>
    </rPh>
    <phoneticPr fontId="1"/>
  </si>
  <si>
    <t>流れ</t>
    <rPh sb="0" eb="1">
      <t>ナガ</t>
    </rPh>
    <phoneticPr fontId="1"/>
  </si>
  <si>
    <t>physics でコリジョンモデルとレイキャストして床との当たり判定をとる</t>
    <rPh sb="26" eb="27">
      <t>ユカ</t>
    </rPh>
    <rPh sb="29" eb="30">
      <t>ア</t>
    </rPh>
    <rPh sb="32" eb="34">
      <t>ハンテイ</t>
    </rPh>
    <phoneticPr fontId="1"/>
  </si>
  <si>
    <t>レイと当たった座標でグリッドを作る</t>
    <rPh sb="3" eb="4">
      <t>ア</t>
    </rPh>
    <rPh sb="7" eb="9">
      <t>ザヒョウ</t>
    </rPh>
    <rPh sb="15" eb="16">
      <t>ツク</t>
    </rPh>
    <phoneticPr fontId="1"/>
  </si>
  <si>
    <t>プレイヤーがグリッド座標と向いている方向でレイキャストして置く予定のグリッドを検出する</t>
    <rPh sb="10" eb="12">
      <t>ザヒョウ</t>
    </rPh>
    <rPh sb="13" eb="14">
      <t>ム</t>
    </rPh>
    <rPh sb="18" eb="20">
      <t>ホウコウ</t>
    </rPh>
    <rPh sb="29" eb="30">
      <t>オ</t>
    </rPh>
    <rPh sb="31" eb="33">
      <t>ヨテイ</t>
    </rPh>
    <rPh sb="39" eb="41">
      <t>ケンシュツ</t>
    </rPh>
    <phoneticPr fontId="1"/>
  </si>
  <si>
    <t>プレイヤーがトラップを置いたら置かれたグリッドとその周辺のグリッドに罠のポインタを渡す</t>
    <rPh sb="11" eb="12">
      <t>オ</t>
    </rPh>
    <rPh sb="15" eb="16">
      <t>オ</t>
    </rPh>
    <rPh sb="26" eb="28">
      <t>シュウヘン</t>
    </rPh>
    <rPh sb="34" eb="35">
      <t>ワナ</t>
    </rPh>
    <rPh sb="41" eb="42">
      <t>ワタ</t>
    </rPh>
    <phoneticPr fontId="1"/>
  </si>
  <si>
    <t>マップとの当たり判定に苦戦。</t>
    <rPh sb="5" eb="6">
      <t>ア</t>
    </rPh>
    <rPh sb="8" eb="10">
      <t>ハンテイ</t>
    </rPh>
    <rPh sb="11" eb="13">
      <t>クセン</t>
    </rPh>
    <phoneticPr fontId="1"/>
  </si>
  <si>
    <t>罠を仮設置できるようになった。</t>
    <rPh sb="0" eb="1">
      <t>ワナ</t>
    </rPh>
    <rPh sb="2" eb="3">
      <t>カリ</t>
    </rPh>
    <rPh sb="3" eb="5">
      <t>セッチ</t>
    </rPh>
    <phoneticPr fontId="1"/>
  </si>
  <si>
    <t>マップのグリッドを作成。</t>
    <rPh sb="9" eb="11">
      <t>サクセイ</t>
    </rPh>
    <phoneticPr fontId="1"/>
  </si>
  <si>
    <t>プレイヤーのスロットについて</t>
    <phoneticPr fontId="1"/>
  </si>
  <si>
    <t>0はクロスボウ固定、スロット数はステージごとに設定されていてどっかから取得してくる。</t>
    <rPh sb="7" eb="9">
      <t>コテイ</t>
    </rPh>
    <rPh sb="14" eb="15">
      <t>スウ</t>
    </rPh>
    <rPh sb="23" eb="25">
      <t>セッテイ</t>
    </rPh>
    <rPh sb="35" eb="37">
      <t>シュトク</t>
    </rPh>
    <phoneticPr fontId="1"/>
  </si>
  <si>
    <t>ゲームシーンでXかYを押すと罠選択ウィンドウが出てきて罠を選択する</t>
    <rPh sb="11" eb="12">
      <t>オ</t>
    </rPh>
    <rPh sb="14" eb="15">
      <t>ワナ</t>
    </rPh>
    <rPh sb="15" eb="17">
      <t>センタク</t>
    </rPh>
    <rPh sb="23" eb="24">
      <t>デ</t>
    </rPh>
    <rPh sb="27" eb="28">
      <t>ワナ</t>
    </rPh>
    <rPh sb="29" eb="31">
      <t>センタク</t>
    </rPh>
    <phoneticPr fontId="1"/>
  </si>
  <si>
    <t>選択した罠の順にスロットに入れていく。</t>
    <rPh sb="0" eb="2">
      <t>センタク</t>
    </rPh>
    <rPh sb="4" eb="5">
      <t>ワナ</t>
    </rPh>
    <rPh sb="6" eb="7">
      <t>ジュン</t>
    </rPh>
    <rPh sb="13" eb="14">
      <t>イ</t>
    </rPh>
    <phoneticPr fontId="1"/>
  </si>
  <si>
    <t>デバッグシーンの作成とマップとカメラの当たり判定を実装。</t>
    <rPh sb="8" eb="10">
      <t>サクセイ</t>
    </rPh>
    <rPh sb="19" eb="20">
      <t>ア</t>
    </rPh>
    <rPh sb="22" eb="24">
      <t>ハンテイ</t>
    </rPh>
    <rPh sb="25" eb="27">
      <t>ジッソウ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</si>
</sst>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0000"/>
    <numFmt numFmtId="178" formatCode="m&quot;月&quot;d&quot;日&quot;;@"/>
  </numFmts>
  <fonts count="4">
    <font>
      <sz val="11"/>
      <color theme="1"/>
      <name val="Yu Gothic"/>
      <family val="2"/>
      <scheme val="minor"/>
    </font>
    <font>
      <sz val="6"/>
      <name val="Yu Gothic"/>
      <family val="3"/>
      <charset val="128"/>
      <scheme val="minor"/>
    </font>
    <font>
      <b/>
      <sz val="11"/>
      <color theme="1"/>
      <name val="Yu Gothic"/>
      <family val="3"/>
      <charset val="128"/>
      <scheme val="minor"/>
    </font>
    <font>
      <u/>
      <sz val="11"/>
      <color theme="10"/>
      <name val="Yu Gothic"/>
      <family val="2"/>
      <scheme val="minor"/>
    </font>
  </fonts>
  <fills count="1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38">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76"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14" borderId="0" xfId="0" applyFill="1"/>
    <xf numFmtId="177" fontId="0" fillId="0" borderId="0" xfId="0" applyNumberFormat="1"/>
    <xf numFmtId="178" fontId="0" fillId="0" borderId="0" xfId="0" applyNumberFormat="1"/>
    <xf numFmtId="0" fontId="0" fillId="2" borderId="0" xfId="0" applyFill="1"/>
    <xf numFmtId="0" fontId="3" fillId="2" borderId="0" xfId="1" applyFill="1"/>
    <xf numFmtId="0" fontId="0" fillId="15" borderId="0" xfId="0" applyFill="1"/>
    <xf numFmtId="0" fontId="0" fillId="0" borderId="0" xfId="0" applyFill="1"/>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676275</xdr:colOff>
      <xdr:row>7</xdr:row>
      <xdr:rowOff>9525</xdr:rowOff>
    </xdr:from>
    <xdr:to>
      <xdr:col>2</xdr:col>
      <xdr:colOff>323850</xdr:colOff>
      <xdr:row>8</xdr:row>
      <xdr:rowOff>95250</xdr:rowOff>
    </xdr:to>
    <xdr:sp macro="" textlink="">
      <xdr:nvSpPr>
        <xdr:cNvPr id="5" name="正方形/長方形 4">
          <a:extLst>
            <a:ext uri="{FF2B5EF4-FFF2-40B4-BE49-F238E27FC236}">
              <a16:creationId xmlns:a16="http://schemas.microsoft.com/office/drawing/2014/main" id="{4309753B-0593-4E03-99BD-641A41D55E85}"/>
            </a:ext>
          </a:extLst>
        </xdr:cNvPr>
        <xdr:cNvSpPr/>
      </xdr:nvSpPr>
      <xdr:spPr>
        <a:xfrm>
          <a:off x="676275" y="2867025"/>
          <a:ext cx="1019175"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タイトル</a:t>
          </a:r>
        </a:p>
      </xdr:txBody>
    </xdr:sp>
    <xdr:clientData/>
  </xdr:twoCellAnchor>
  <xdr:twoCellAnchor>
    <xdr:from>
      <xdr:col>4</xdr:col>
      <xdr:colOff>9525</xdr:colOff>
      <xdr:row>7</xdr:row>
      <xdr:rowOff>9525</xdr:rowOff>
    </xdr:from>
    <xdr:to>
      <xdr:col>5</xdr:col>
      <xdr:colOff>342900</xdr:colOff>
      <xdr:row>8</xdr:row>
      <xdr:rowOff>95250</xdr:rowOff>
    </xdr:to>
    <xdr:sp macro="" textlink="">
      <xdr:nvSpPr>
        <xdr:cNvPr id="7" name="正方形/長方形 6">
          <a:extLst>
            <a:ext uri="{FF2B5EF4-FFF2-40B4-BE49-F238E27FC236}">
              <a16:creationId xmlns:a16="http://schemas.microsoft.com/office/drawing/2014/main" id="{E352F952-B66C-4417-8120-FFFB6DAAF7CF}"/>
            </a:ext>
          </a:extLst>
        </xdr:cNvPr>
        <xdr:cNvSpPr/>
      </xdr:nvSpPr>
      <xdr:spPr>
        <a:xfrm>
          <a:off x="2752725" y="2867025"/>
          <a:ext cx="1019175"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セレクト</a:t>
          </a:r>
        </a:p>
      </xdr:txBody>
    </xdr:sp>
    <xdr:clientData/>
  </xdr:twoCellAnchor>
  <xdr:twoCellAnchor>
    <xdr:from>
      <xdr:col>7</xdr:col>
      <xdr:colOff>0</xdr:colOff>
      <xdr:row>7</xdr:row>
      <xdr:rowOff>9525</xdr:rowOff>
    </xdr:from>
    <xdr:to>
      <xdr:col>8</xdr:col>
      <xdr:colOff>628650</xdr:colOff>
      <xdr:row>8</xdr:row>
      <xdr:rowOff>95250</xdr:rowOff>
    </xdr:to>
    <xdr:sp macro="" textlink="">
      <xdr:nvSpPr>
        <xdr:cNvPr id="8" name="正方形/長方形 7">
          <a:extLst>
            <a:ext uri="{FF2B5EF4-FFF2-40B4-BE49-F238E27FC236}">
              <a16:creationId xmlns:a16="http://schemas.microsoft.com/office/drawing/2014/main" id="{6514814E-33AE-4923-98FB-180EA01FDD27}"/>
            </a:ext>
          </a:extLst>
        </xdr:cNvPr>
        <xdr:cNvSpPr/>
      </xdr:nvSpPr>
      <xdr:spPr>
        <a:xfrm>
          <a:off x="4800600" y="2867025"/>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ステージセレクト</a:t>
          </a:r>
        </a:p>
      </xdr:txBody>
    </xdr:sp>
    <xdr:clientData/>
  </xdr:twoCellAnchor>
  <xdr:twoCellAnchor>
    <xdr:from>
      <xdr:col>7</xdr:col>
      <xdr:colOff>9525</xdr:colOff>
      <xdr:row>18</xdr:row>
      <xdr:rowOff>0</xdr:rowOff>
    </xdr:from>
    <xdr:to>
      <xdr:col>8</xdr:col>
      <xdr:colOff>638175</xdr:colOff>
      <xdr:row>19</xdr:row>
      <xdr:rowOff>85725</xdr:rowOff>
    </xdr:to>
    <xdr:sp macro="" textlink="">
      <xdr:nvSpPr>
        <xdr:cNvPr id="9" name="正方形/長方形 8">
          <a:extLst>
            <a:ext uri="{FF2B5EF4-FFF2-40B4-BE49-F238E27FC236}">
              <a16:creationId xmlns:a16="http://schemas.microsoft.com/office/drawing/2014/main" id="{54049BFA-127F-4A43-92A9-884EC2618875}"/>
            </a:ext>
          </a:extLst>
        </xdr:cNvPr>
        <xdr:cNvSpPr/>
      </xdr:nvSpPr>
      <xdr:spPr>
        <a:xfrm>
          <a:off x="4810125" y="5476875"/>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強化</a:t>
          </a:r>
        </a:p>
      </xdr:txBody>
    </xdr:sp>
    <xdr:clientData/>
  </xdr:twoCellAnchor>
  <xdr:twoCellAnchor>
    <xdr:from>
      <xdr:col>7</xdr:col>
      <xdr:colOff>9525</xdr:colOff>
      <xdr:row>22</xdr:row>
      <xdr:rowOff>0</xdr:rowOff>
    </xdr:from>
    <xdr:to>
      <xdr:col>8</xdr:col>
      <xdr:colOff>638175</xdr:colOff>
      <xdr:row>23</xdr:row>
      <xdr:rowOff>85725</xdr:rowOff>
    </xdr:to>
    <xdr:sp macro="" textlink="">
      <xdr:nvSpPr>
        <xdr:cNvPr id="10" name="正方形/長方形 9">
          <a:extLst>
            <a:ext uri="{FF2B5EF4-FFF2-40B4-BE49-F238E27FC236}">
              <a16:creationId xmlns:a16="http://schemas.microsoft.com/office/drawing/2014/main" id="{E5CFDD49-3BE0-4C69-ABA6-B9E090933872}"/>
            </a:ext>
          </a:extLst>
        </xdr:cNvPr>
        <xdr:cNvSpPr/>
      </xdr:nvSpPr>
      <xdr:spPr>
        <a:xfrm>
          <a:off x="4810125" y="6429375"/>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オプション</a:t>
          </a:r>
        </a:p>
      </xdr:txBody>
    </xdr:sp>
    <xdr:clientData/>
  </xdr:twoCellAnchor>
  <xdr:twoCellAnchor>
    <xdr:from>
      <xdr:col>7</xdr:col>
      <xdr:colOff>9525</xdr:colOff>
      <xdr:row>24</xdr:row>
      <xdr:rowOff>0</xdr:rowOff>
    </xdr:from>
    <xdr:to>
      <xdr:col>8</xdr:col>
      <xdr:colOff>638175</xdr:colOff>
      <xdr:row>25</xdr:row>
      <xdr:rowOff>85725</xdr:rowOff>
    </xdr:to>
    <xdr:sp macro="" textlink="">
      <xdr:nvSpPr>
        <xdr:cNvPr id="11" name="正方形/長方形 10">
          <a:extLst>
            <a:ext uri="{FF2B5EF4-FFF2-40B4-BE49-F238E27FC236}">
              <a16:creationId xmlns:a16="http://schemas.microsoft.com/office/drawing/2014/main" id="{F03658F0-F2EA-4910-99DF-2B2891476A54}"/>
            </a:ext>
          </a:extLst>
        </xdr:cNvPr>
        <xdr:cNvSpPr/>
      </xdr:nvSpPr>
      <xdr:spPr>
        <a:xfrm>
          <a:off x="4810125" y="6905625"/>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ゲーム終了</a:t>
          </a:r>
        </a:p>
      </xdr:txBody>
    </xdr:sp>
    <xdr:clientData/>
  </xdr:twoCellAnchor>
  <xdr:twoCellAnchor>
    <xdr:from>
      <xdr:col>7</xdr:col>
      <xdr:colOff>9525</xdr:colOff>
      <xdr:row>19</xdr:row>
      <xdr:rowOff>228600</xdr:rowOff>
    </xdr:from>
    <xdr:to>
      <xdr:col>8</xdr:col>
      <xdr:colOff>638175</xdr:colOff>
      <xdr:row>21</xdr:row>
      <xdr:rowOff>76200</xdr:rowOff>
    </xdr:to>
    <xdr:sp macro="" textlink="">
      <xdr:nvSpPr>
        <xdr:cNvPr id="12" name="正方形/長方形 11">
          <a:extLst>
            <a:ext uri="{FF2B5EF4-FFF2-40B4-BE49-F238E27FC236}">
              <a16:creationId xmlns:a16="http://schemas.microsoft.com/office/drawing/2014/main" id="{E329F26B-846F-4B8C-9A03-B92E290C5239}"/>
            </a:ext>
          </a:extLst>
        </xdr:cNvPr>
        <xdr:cNvSpPr/>
      </xdr:nvSpPr>
      <xdr:spPr>
        <a:xfrm>
          <a:off x="4810125" y="5943600"/>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ランキング</a:t>
          </a:r>
        </a:p>
      </xdr:txBody>
    </xdr:sp>
    <xdr:clientData/>
  </xdr:twoCellAnchor>
  <xdr:twoCellAnchor>
    <xdr:from>
      <xdr:col>2</xdr:col>
      <xdr:colOff>323850</xdr:colOff>
      <xdr:row>7</xdr:row>
      <xdr:rowOff>171450</xdr:rowOff>
    </xdr:from>
    <xdr:to>
      <xdr:col>4</xdr:col>
      <xdr:colOff>9525</xdr:colOff>
      <xdr:row>7</xdr:row>
      <xdr:rowOff>171450</xdr:rowOff>
    </xdr:to>
    <xdr:cxnSp macro="">
      <xdr:nvCxnSpPr>
        <xdr:cNvPr id="14" name="直線矢印コネクタ 13">
          <a:extLst>
            <a:ext uri="{FF2B5EF4-FFF2-40B4-BE49-F238E27FC236}">
              <a16:creationId xmlns:a16="http://schemas.microsoft.com/office/drawing/2014/main" id="{E75F6E0E-E0B2-46F4-A75A-F2059AFFA2E6}"/>
            </a:ext>
          </a:extLst>
        </xdr:cNvPr>
        <xdr:cNvCxnSpPr>
          <a:stCxn id="5" idx="3"/>
          <a:endCxn id="7" idx="1"/>
        </xdr:cNvCxnSpPr>
      </xdr:nvCxnSpPr>
      <xdr:spPr>
        <a:xfrm>
          <a:off x="1695450" y="3028950"/>
          <a:ext cx="1057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18</xdr:row>
      <xdr:rowOff>161925</xdr:rowOff>
    </xdr:to>
    <xdr:cxnSp macro="">
      <xdr:nvCxnSpPr>
        <xdr:cNvPr id="18" name="コネクタ: カギ線 17">
          <a:extLst>
            <a:ext uri="{FF2B5EF4-FFF2-40B4-BE49-F238E27FC236}">
              <a16:creationId xmlns:a16="http://schemas.microsoft.com/office/drawing/2014/main" id="{893E7FA4-1296-4C70-9F23-21DDC17A2214}"/>
            </a:ext>
          </a:extLst>
        </xdr:cNvPr>
        <xdr:cNvCxnSpPr>
          <a:stCxn id="7" idx="3"/>
          <a:endCxn id="9" idx="1"/>
        </xdr:cNvCxnSpPr>
      </xdr:nvCxnSpPr>
      <xdr:spPr>
        <a:xfrm>
          <a:off x="3771900" y="3028950"/>
          <a:ext cx="1038225" cy="26098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20</xdr:row>
      <xdr:rowOff>152400</xdr:rowOff>
    </xdr:to>
    <xdr:cxnSp macro="">
      <xdr:nvCxnSpPr>
        <xdr:cNvPr id="23" name="コネクタ: カギ線 22">
          <a:extLst>
            <a:ext uri="{FF2B5EF4-FFF2-40B4-BE49-F238E27FC236}">
              <a16:creationId xmlns:a16="http://schemas.microsoft.com/office/drawing/2014/main" id="{B0C0CD81-9127-440E-AE30-C7D7C4F8984E}"/>
            </a:ext>
          </a:extLst>
        </xdr:cNvPr>
        <xdr:cNvCxnSpPr>
          <a:stCxn id="7" idx="3"/>
          <a:endCxn id="12" idx="1"/>
        </xdr:cNvCxnSpPr>
      </xdr:nvCxnSpPr>
      <xdr:spPr>
        <a:xfrm>
          <a:off x="3771900" y="3028950"/>
          <a:ext cx="1038225" cy="307657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22</xdr:row>
      <xdr:rowOff>161925</xdr:rowOff>
    </xdr:to>
    <xdr:cxnSp macro="">
      <xdr:nvCxnSpPr>
        <xdr:cNvPr id="26" name="コネクタ: カギ線 25">
          <a:extLst>
            <a:ext uri="{FF2B5EF4-FFF2-40B4-BE49-F238E27FC236}">
              <a16:creationId xmlns:a16="http://schemas.microsoft.com/office/drawing/2014/main" id="{0A9D6642-F2EE-4954-A812-7601AFED1D59}"/>
            </a:ext>
          </a:extLst>
        </xdr:cNvPr>
        <xdr:cNvCxnSpPr>
          <a:stCxn id="7" idx="3"/>
          <a:endCxn id="10" idx="1"/>
        </xdr:cNvCxnSpPr>
      </xdr:nvCxnSpPr>
      <xdr:spPr>
        <a:xfrm>
          <a:off x="3771900" y="3028950"/>
          <a:ext cx="1038225" cy="35623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24</xdr:row>
      <xdr:rowOff>161925</xdr:rowOff>
    </xdr:to>
    <xdr:cxnSp macro="">
      <xdr:nvCxnSpPr>
        <xdr:cNvPr id="29" name="コネクタ: カギ線 28">
          <a:extLst>
            <a:ext uri="{FF2B5EF4-FFF2-40B4-BE49-F238E27FC236}">
              <a16:creationId xmlns:a16="http://schemas.microsoft.com/office/drawing/2014/main" id="{FF778853-7100-4BC5-AE4E-BEC701DA458E}"/>
            </a:ext>
          </a:extLst>
        </xdr:cNvPr>
        <xdr:cNvCxnSpPr>
          <a:stCxn id="7" idx="3"/>
          <a:endCxn id="11" idx="1"/>
        </xdr:cNvCxnSpPr>
      </xdr:nvCxnSpPr>
      <xdr:spPr>
        <a:xfrm>
          <a:off x="3771900" y="3028950"/>
          <a:ext cx="1038225" cy="403860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0</xdr:colOff>
      <xdr:row>7</xdr:row>
      <xdr:rowOff>171450</xdr:rowOff>
    </xdr:to>
    <xdr:cxnSp macro="">
      <xdr:nvCxnSpPr>
        <xdr:cNvPr id="33" name="直線矢印コネクタ 32">
          <a:extLst>
            <a:ext uri="{FF2B5EF4-FFF2-40B4-BE49-F238E27FC236}">
              <a16:creationId xmlns:a16="http://schemas.microsoft.com/office/drawing/2014/main" id="{5E013778-1000-44EC-87F4-54FE35F5C733}"/>
            </a:ext>
          </a:extLst>
        </xdr:cNvPr>
        <xdr:cNvCxnSpPr>
          <a:stCxn id="7" idx="3"/>
          <a:endCxn id="8" idx="1"/>
        </xdr:cNvCxnSpPr>
      </xdr:nvCxnSpPr>
      <xdr:spPr>
        <a:xfrm>
          <a:off x="3771900" y="3028950"/>
          <a:ext cx="1028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xdr:row>
      <xdr:rowOff>0</xdr:rowOff>
    </xdr:from>
    <xdr:to>
      <xdr:col>11</xdr:col>
      <xdr:colOff>628650</xdr:colOff>
      <xdr:row>8</xdr:row>
      <xdr:rowOff>85725</xdr:rowOff>
    </xdr:to>
    <xdr:sp macro="" textlink="">
      <xdr:nvSpPr>
        <xdr:cNvPr id="36" name="正方形/長方形 35">
          <a:extLst>
            <a:ext uri="{FF2B5EF4-FFF2-40B4-BE49-F238E27FC236}">
              <a16:creationId xmlns:a16="http://schemas.microsoft.com/office/drawing/2014/main" id="{A51E02C7-04B6-4DC6-A9D0-DACEBA70432A}"/>
            </a:ext>
          </a:extLst>
        </xdr:cNvPr>
        <xdr:cNvSpPr/>
      </xdr:nvSpPr>
      <xdr:spPr>
        <a:xfrm>
          <a:off x="6858000" y="2857500"/>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各ステージ</a:t>
          </a:r>
        </a:p>
      </xdr:txBody>
    </xdr:sp>
    <xdr:clientData/>
  </xdr:twoCellAnchor>
  <xdr:twoCellAnchor>
    <xdr:from>
      <xdr:col>10</xdr:col>
      <xdr:colOff>0</xdr:colOff>
      <xdr:row>11</xdr:row>
      <xdr:rowOff>0</xdr:rowOff>
    </xdr:from>
    <xdr:to>
      <xdr:col>11</xdr:col>
      <xdr:colOff>628650</xdr:colOff>
      <xdr:row>12</xdr:row>
      <xdr:rowOff>85725</xdr:rowOff>
    </xdr:to>
    <xdr:sp macro="" textlink="">
      <xdr:nvSpPr>
        <xdr:cNvPr id="37" name="正方形/長方形 36">
          <a:extLst>
            <a:ext uri="{FF2B5EF4-FFF2-40B4-BE49-F238E27FC236}">
              <a16:creationId xmlns:a16="http://schemas.microsoft.com/office/drawing/2014/main" id="{DB2016F7-9795-437C-82FD-7911F7D8C841}"/>
            </a:ext>
          </a:extLst>
        </xdr:cNvPr>
        <xdr:cNvSpPr/>
      </xdr:nvSpPr>
      <xdr:spPr>
        <a:xfrm>
          <a:off x="6858000" y="3810000"/>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ポーズ</a:t>
          </a:r>
        </a:p>
      </xdr:txBody>
    </xdr:sp>
    <xdr:clientData/>
  </xdr:twoCellAnchor>
  <xdr:twoCellAnchor>
    <xdr:from>
      <xdr:col>5</xdr:col>
      <xdr:colOff>342900</xdr:colOff>
      <xdr:row>7</xdr:row>
      <xdr:rowOff>171450</xdr:rowOff>
    </xdr:from>
    <xdr:to>
      <xdr:col>7</xdr:col>
      <xdr:colOff>0</xdr:colOff>
      <xdr:row>7</xdr:row>
      <xdr:rowOff>171450</xdr:rowOff>
    </xdr:to>
    <xdr:cxnSp macro="">
      <xdr:nvCxnSpPr>
        <xdr:cNvPr id="38" name="直線矢印コネクタ 37">
          <a:extLst>
            <a:ext uri="{FF2B5EF4-FFF2-40B4-BE49-F238E27FC236}">
              <a16:creationId xmlns:a16="http://schemas.microsoft.com/office/drawing/2014/main" id="{754A7B63-D559-4906-878E-DFCCAF7C4B81}"/>
            </a:ext>
          </a:extLst>
        </xdr:cNvPr>
        <xdr:cNvCxnSpPr>
          <a:stCxn id="8" idx="1"/>
          <a:endCxn id="7" idx="3"/>
        </xdr:cNvCxnSpPr>
      </xdr:nvCxnSpPr>
      <xdr:spPr>
        <a:xfrm flipH="1">
          <a:off x="3771900" y="3028950"/>
          <a:ext cx="1028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628650</xdr:colOff>
      <xdr:row>7</xdr:row>
      <xdr:rowOff>161925</xdr:rowOff>
    </xdr:from>
    <xdr:to>
      <xdr:col>10</xdr:col>
      <xdr:colOff>0</xdr:colOff>
      <xdr:row>7</xdr:row>
      <xdr:rowOff>171450</xdr:rowOff>
    </xdr:to>
    <xdr:cxnSp macro="">
      <xdr:nvCxnSpPr>
        <xdr:cNvPr id="41" name="直線矢印コネクタ 40">
          <a:extLst>
            <a:ext uri="{FF2B5EF4-FFF2-40B4-BE49-F238E27FC236}">
              <a16:creationId xmlns:a16="http://schemas.microsoft.com/office/drawing/2014/main" id="{79E995B3-39CE-4227-9A8C-B70E90A5685B}"/>
            </a:ext>
          </a:extLst>
        </xdr:cNvPr>
        <xdr:cNvCxnSpPr>
          <a:stCxn id="8" idx="3"/>
          <a:endCxn id="36" idx="1"/>
        </xdr:cNvCxnSpPr>
      </xdr:nvCxnSpPr>
      <xdr:spPr>
        <a:xfrm flipV="1">
          <a:off x="6115050" y="3019425"/>
          <a:ext cx="7429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657225</xdr:colOff>
      <xdr:row>8</xdr:row>
      <xdr:rowOff>85725</xdr:rowOff>
    </xdr:from>
    <xdr:to>
      <xdr:col>10</xdr:col>
      <xdr:colOff>657225</xdr:colOff>
      <xdr:row>11</xdr:row>
      <xdr:rowOff>0</xdr:rowOff>
    </xdr:to>
    <xdr:cxnSp macro="">
      <xdr:nvCxnSpPr>
        <xdr:cNvPr id="44" name="直線矢印コネクタ 43">
          <a:extLst>
            <a:ext uri="{FF2B5EF4-FFF2-40B4-BE49-F238E27FC236}">
              <a16:creationId xmlns:a16="http://schemas.microsoft.com/office/drawing/2014/main" id="{97AC164B-B6E8-43E0-9034-645A2E03D2F9}"/>
            </a:ext>
          </a:extLst>
        </xdr:cNvPr>
        <xdr:cNvCxnSpPr>
          <a:stCxn id="36" idx="2"/>
          <a:endCxn id="37" idx="0"/>
        </xdr:cNvCxnSpPr>
      </xdr:nvCxnSpPr>
      <xdr:spPr>
        <a:xfrm>
          <a:off x="7515225"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657225</xdr:colOff>
      <xdr:row>8</xdr:row>
      <xdr:rowOff>85725</xdr:rowOff>
    </xdr:from>
    <xdr:to>
      <xdr:col>10</xdr:col>
      <xdr:colOff>657225</xdr:colOff>
      <xdr:row>11</xdr:row>
      <xdr:rowOff>0</xdr:rowOff>
    </xdr:to>
    <xdr:cxnSp macro="">
      <xdr:nvCxnSpPr>
        <xdr:cNvPr id="47" name="直線矢印コネクタ 46">
          <a:extLst>
            <a:ext uri="{FF2B5EF4-FFF2-40B4-BE49-F238E27FC236}">
              <a16:creationId xmlns:a16="http://schemas.microsoft.com/office/drawing/2014/main" id="{297DA520-4D14-4DD3-9D72-A9074F9B7F33}"/>
            </a:ext>
          </a:extLst>
        </xdr:cNvPr>
        <xdr:cNvCxnSpPr>
          <a:stCxn id="37" idx="0"/>
          <a:endCxn id="36" idx="2"/>
        </xdr:cNvCxnSpPr>
      </xdr:nvCxnSpPr>
      <xdr:spPr>
        <a:xfrm flipV="1">
          <a:off x="7515225"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638176</xdr:colOff>
      <xdr:row>11</xdr:row>
      <xdr:rowOff>161924</xdr:rowOff>
    </xdr:from>
    <xdr:to>
      <xdr:col>10</xdr:col>
      <xdr:colOff>1</xdr:colOff>
      <xdr:row>22</xdr:row>
      <xdr:rowOff>161924</xdr:rowOff>
    </xdr:to>
    <xdr:cxnSp macro="">
      <xdr:nvCxnSpPr>
        <xdr:cNvPr id="51" name="コネクタ: カギ線 50">
          <a:extLst>
            <a:ext uri="{FF2B5EF4-FFF2-40B4-BE49-F238E27FC236}">
              <a16:creationId xmlns:a16="http://schemas.microsoft.com/office/drawing/2014/main" id="{F474D676-EAA8-4498-98D6-A3D4DE0E6355}"/>
            </a:ext>
          </a:extLst>
        </xdr:cNvPr>
        <xdr:cNvCxnSpPr>
          <a:stCxn id="37" idx="1"/>
          <a:endCxn id="10" idx="3"/>
        </xdr:cNvCxnSpPr>
      </xdr:nvCxnSpPr>
      <xdr:spPr>
        <a:xfrm rot="10800000" flipV="1">
          <a:off x="6124576" y="3971924"/>
          <a:ext cx="733425" cy="261937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11</xdr:row>
      <xdr:rowOff>161925</xdr:rowOff>
    </xdr:from>
    <xdr:to>
      <xdr:col>10</xdr:col>
      <xdr:colOff>0</xdr:colOff>
      <xdr:row>22</xdr:row>
      <xdr:rowOff>161925</xdr:rowOff>
    </xdr:to>
    <xdr:cxnSp macro="">
      <xdr:nvCxnSpPr>
        <xdr:cNvPr id="54" name="コネクタ: カギ線 53">
          <a:extLst>
            <a:ext uri="{FF2B5EF4-FFF2-40B4-BE49-F238E27FC236}">
              <a16:creationId xmlns:a16="http://schemas.microsoft.com/office/drawing/2014/main" id="{7BAC042C-577C-48C5-8A78-A8C5A03E2D12}"/>
            </a:ext>
          </a:extLst>
        </xdr:cNvPr>
        <xdr:cNvCxnSpPr>
          <a:stCxn id="10" idx="3"/>
          <a:endCxn id="37" idx="1"/>
        </xdr:cNvCxnSpPr>
      </xdr:nvCxnSpPr>
      <xdr:spPr>
        <a:xfrm flipV="1">
          <a:off x="6124575" y="3971925"/>
          <a:ext cx="733425" cy="261937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8</xdr:row>
      <xdr:rowOff>95250</xdr:rowOff>
    </xdr:from>
    <xdr:to>
      <xdr:col>10</xdr:col>
      <xdr:colOff>657225</xdr:colOff>
      <xdr:row>12</xdr:row>
      <xdr:rowOff>85725</xdr:rowOff>
    </xdr:to>
    <xdr:cxnSp macro="">
      <xdr:nvCxnSpPr>
        <xdr:cNvPr id="57" name="コネクタ: カギ線 56">
          <a:extLst>
            <a:ext uri="{FF2B5EF4-FFF2-40B4-BE49-F238E27FC236}">
              <a16:creationId xmlns:a16="http://schemas.microsoft.com/office/drawing/2014/main" id="{B3482AC7-6500-4635-BB93-CB8B605D7BEB}"/>
            </a:ext>
          </a:extLst>
        </xdr:cNvPr>
        <xdr:cNvCxnSpPr>
          <a:stCxn id="37" idx="2"/>
          <a:endCxn id="7" idx="2"/>
        </xdr:cNvCxnSpPr>
      </xdr:nvCxnSpPr>
      <xdr:spPr>
        <a:xfrm rot="5400000" flipH="1">
          <a:off x="4917281" y="1535907"/>
          <a:ext cx="942975" cy="4252912"/>
        </a:xfrm>
        <a:prstGeom prst="bentConnector3">
          <a:avLst>
            <a:gd name="adj1" fmla="val -11818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7</xdr:row>
      <xdr:rowOff>9525</xdr:rowOff>
    </xdr:from>
    <xdr:to>
      <xdr:col>14</xdr:col>
      <xdr:colOff>628650</xdr:colOff>
      <xdr:row>8</xdr:row>
      <xdr:rowOff>95250</xdr:rowOff>
    </xdr:to>
    <xdr:sp macro="" textlink="">
      <xdr:nvSpPr>
        <xdr:cNvPr id="61" name="正方形/長方形 60">
          <a:extLst>
            <a:ext uri="{FF2B5EF4-FFF2-40B4-BE49-F238E27FC236}">
              <a16:creationId xmlns:a16="http://schemas.microsoft.com/office/drawing/2014/main" id="{228BCBDC-52BA-4968-8038-F1F904C7ABB2}"/>
            </a:ext>
          </a:extLst>
        </xdr:cNvPr>
        <xdr:cNvSpPr/>
      </xdr:nvSpPr>
      <xdr:spPr>
        <a:xfrm>
          <a:off x="8915400" y="2867025"/>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リザルト</a:t>
          </a:r>
        </a:p>
      </xdr:txBody>
    </xdr:sp>
    <xdr:clientData/>
  </xdr:twoCellAnchor>
  <xdr:twoCellAnchor>
    <xdr:from>
      <xdr:col>11</xdr:col>
      <xdr:colOff>514350</xdr:colOff>
      <xdr:row>8</xdr:row>
      <xdr:rowOff>85725</xdr:rowOff>
    </xdr:from>
    <xdr:to>
      <xdr:col>11</xdr:col>
      <xdr:colOff>514350</xdr:colOff>
      <xdr:row>11</xdr:row>
      <xdr:rowOff>0</xdr:rowOff>
    </xdr:to>
    <xdr:cxnSp macro="">
      <xdr:nvCxnSpPr>
        <xdr:cNvPr id="82" name="直線矢印コネクタ 81">
          <a:extLst>
            <a:ext uri="{FF2B5EF4-FFF2-40B4-BE49-F238E27FC236}">
              <a16:creationId xmlns:a16="http://schemas.microsoft.com/office/drawing/2014/main" id="{FF20D08C-06C0-4B2A-8800-994F4E766515}"/>
            </a:ext>
          </a:extLst>
        </xdr:cNvPr>
        <xdr:cNvCxnSpPr/>
      </xdr:nvCxnSpPr>
      <xdr:spPr>
        <a:xfrm flipV="1">
          <a:off x="8058150"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628650</xdr:colOff>
      <xdr:row>7</xdr:row>
      <xdr:rowOff>161925</xdr:rowOff>
    </xdr:from>
    <xdr:to>
      <xdr:col>13</xdr:col>
      <xdr:colOff>0</xdr:colOff>
      <xdr:row>7</xdr:row>
      <xdr:rowOff>171450</xdr:rowOff>
    </xdr:to>
    <xdr:cxnSp macro="">
      <xdr:nvCxnSpPr>
        <xdr:cNvPr id="83" name="直線矢印コネクタ 82">
          <a:extLst>
            <a:ext uri="{FF2B5EF4-FFF2-40B4-BE49-F238E27FC236}">
              <a16:creationId xmlns:a16="http://schemas.microsoft.com/office/drawing/2014/main" id="{FAD08702-2C68-4A4C-AFA3-1308DA366EBA}"/>
            </a:ext>
          </a:extLst>
        </xdr:cNvPr>
        <xdr:cNvCxnSpPr>
          <a:stCxn id="36" idx="3"/>
          <a:endCxn id="61" idx="1"/>
        </xdr:cNvCxnSpPr>
      </xdr:nvCxnSpPr>
      <xdr:spPr>
        <a:xfrm>
          <a:off x="8172450" y="3019425"/>
          <a:ext cx="7429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xdr:row>
      <xdr:rowOff>161925</xdr:rowOff>
    </xdr:from>
    <xdr:to>
      <xdr:col>14</xdr:col>
      <xdr:colOff>628650</xdr:colOff>
      <xdr:row>7</xdr:row>
      <xdr:rowOff>171450</xdr:rowOff>
    </xdr:to>
    <xdr:cxnSp macro="">
      <xdr:nvCxnSpPr>
        <xdr:cNvPr id="93" name="コネクタ: カギ線 92">
          <a:extLst>
            <a:ext uri="{FF2B5EF4-FFF2-40B4-BE49-F238E27FC236}">
              <a16:creationId xmlns:a16="http://schemas.microsoft.com/office/drawing/2014/main" id="{6D44D977-4679-4F01-A394-5AF63BAAA0B7}"/>
            </a:ext>
          </a:extLst>
        </xdr:cNvPr>
        <xdr:cNvCxnSpPr>
          <a:stCxn id="61" idx="3"/>
          <a:endCxn id="36" idx="1"/>
        </xdr:cNvCxnSpPr>
      </xdr:nvCxnSpPr>
      <xdr:spPr>
        <a:xfrm flipH="1" flipV="1">
          <a:off x="6858000" y="3019425"/>
          <a:ext cx="3371850" cy="9525"/>
        </a:xfrm>
        <a:prstGeom prst="bentConnector5">
          <a:avLst>
            <a:gd name="adj1" fmla="val -6780"/>
            <a:gd name="adj2" fmla="val 4200000"/>
            <a:gd name="adj3" fmla="val 10678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7</xdr:row>
      <xdr:rowOff>171450</xdr:rowOff>
    </xdr:from>
    <xdr:to>
      <xdr:col>14</xdr:col>
      <xdr:colOff>628650</xdr:colOff>
      <xdr:row>7</xdr:row>
      <xdr:rowOff>184150</xdr:rowOff>
    </xdr:to>
    <xdr:cxnSp macro="">
      <xdr:nvCxnSpPr>
        <xdr:cNvPr id="99" name="コネクタ: カギ線 98">
          <a:extLst>
            <a:ext uri="{FF2B5EF4-FFF2-40B4-BE49-F238E27FC236}">
              <a16:creationId xmlns:a16="http://schemas.microsoft.com/office/drawing/2014/main" id="{F97D4127-FAA5-4017-9517-8C447E66A299}"/>
            </a:ext>
          </a:extLst>
        </xdr:cNvPr>
        <xdr:cNvCxnSpPr>
          <a:stCxn id="61" idx="3"/>
          <a:endCxn id="8" idx="1"/>
        </xdr:cNvCxnSpPr>
      </xdr:nvCxnSpPr>
      <xdr:spPr>
        <a:xfrm flipH="1">
          <a:off x="4800600" y="2076450"/>
          <a:ext cx="5429250" cy="12700"/>
        </a:xfrm>
        <a:prstGeom prst="bentConnector5">
          <a:avLst>
            <a:gd name="adj1" fmla="val -4211"/>
            <a:gd name="adj2" fmla="val -3150000"/>
            <a:gd name="adj3" fmla="val 10421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18</xdr:row>
      <xdr:rowOff>161925</xdr:rowOff>
    </xdr:to>
    <xdr:cxnSp macro="">
      <xdr:nvCxnSpPr>
        <xdr:cNvPr id="104" name="コネクタ: カギ線 103">
          <a:extLst>
            <a:ext uri="{FF2B5EF4-FFF2-40B4-BE49-F238E27FC236}">
              <a16:creationId xmlns:a16="http://schemas.microsoft.com/office/drawing/2014/main" id="{DB776C20-8AAC-47FE-8064-7E5047524D0D}"/>
            </a:ext>
          </a:extLst>
        </xdr:cNvPr>
        <xdr:cNvCxnSpPr>
          <a:stCxn id="61" idx="3"/>
          <a:endCxn id="9" idx="3"/>
        </xdr:cNvCxnSpPr>
      </xdr:nvCxnSpPr>
      <xdr:spPr>
        <a:xfrm flipH="1">
          <a:off x="6124575" y="3028950"/>
          <a:ext cx="4105275" cy="2609850"/>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20</xdr:row>
      <xdr:rowOff>152400</xdr:rowOff>
    </xdr:to>
    <xdr:cxnSp macro="">
      <xdr:nvCxnSpPr>
        <xdr:cNvPr id="107" name="コネクタ: カギ線 106">
          <a:extLst>
            <a:ext uri="{FF2B5EF4-FFF2-40B4-BE49-F238E27FC236}">
              <a16:creationId xmlns:a16="http://schemas.microsoft.com/office/drawing/2014/main" id="{F6C4DD96-3D9A-4860-889F-9054AE169581}"/>
            </a:ext>
          </a:extLst>
        </xdr:cNvPr>
        <xdr:cNvCxnSpPr>
          <a:stCxn id="61" idx="3"/>
          <a:endCxn id="12" idx="3"/>
        </xdr:cNvCxnSpPr>
      </xdr:nvCxnSpPr>
      <xdr:spPr>
        <a:xfrm flipH="1">
          <a:off x="6124575" y="3028950"/>
          <a:ext cx="4105275" cy="3076575"/>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22</xdr:row>
      <xdr:rowOff>161925</xdr:rowOff>
    </xdr:to>
    <xdr:cxnSp macro="">
      <xdr:nvCxnSpPr>
        <xdr:cNvPr id="110" name="コネクタ: カギ線 109">
          <a:extLst>
            <a:ext uri="{FF2B5EF4-FFF2-40B4-BE49-F238E27FC236}">
              <a16:creationId xmlns:a16="http://schemas.microsoft.com/office/drawing/2014/main" id="{A3D95345-FAD0-4ECB-9D5A-A4892FD383F7}"/>
            </a:ext>
          </a:extLst>
        </xdr:cNvPr>
        <xdr:cNvCxnSpPr>
          <a:stCxn id="61" idx="3"/>
          <a:endCxn id="10" idx="3"/>
        </xdr:cNvCxnSpPr>
      </xdr:nvCxnSpPr>
      <xdr:spPr>
        <a:xfrm flipH="1">
          <a:off x="6124575" y="3028950"/>
          <a:ext cx="4105275" cy="3562350"/>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amemakers.jp/article/2024_04_12_6600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topLeftCell="B7" zoomScale="85" zoomScaleNormal="85" workbookViewId="0">
      <selection activeCell="C18" sqref="C18"/>
    </sheetView>
  </sheetViews>
  <sheetFormatPr defaultRowHeight="18.75"/>
  <cols>
    <col min="2" max="2" width="12.875" customWidth="1"/>
    <col min="4" max="4" width="178.875" bestFit="1" customWidth="1"/>
    <col min="5" max="5" width="9.25" bestFit="1" customWidth="1"/>
  </cols>
  <sheetData>
    <row r="1" spans="2:5" ht="19.5" thickBot="1"/>
    <row r="2" spans="2:5" ht="19.5" thickBot="1">
      <c r="B2" s="9" t="s">
        <v>77</v>
      </c>
      <c r="C2" s="10" t="s">
        <v>78</v>
      </c>
      <c r="D2" s="11" t="s">
        <v>79</v>
      </c>
      <c r="E2" s="10" t="s">
        <v>82</v>
      </c>
    </row>
    <row r="3" spans="2:5" ht="37.5">
      <c r="B3" s="14">
        <v>45587</v>
      </c>
      <c r="C3" s="12">
        <v>7.5</v>
      </c>
      <c r="D3" s="16" t="s">
        <v>80</v>
      </c>
      <c r="E3" s="12">
        <f>SUM(C3,F2)</f>
        <v>7.5</v>
      </c>
    </row>
    <row r="4" spans="2:5" ht="56.25">
      <c r="B4" s="15">
        <v>45588</v>
      </c>
      <c r="C4" s="13">
        <v>7.5</v>
      </c>
      <c r="D4" s="17" t="s">
        <v>81</v>
      </c>
      <c r="E4" s="13">
        <f t="shared" ref="E4:E35" si="0">SUM(C4,E3)</f>
        <v>15</v>
      </c>
    </row>
    <row r="5" spans="2:5" ht="37.5">
      <c r="B5" s="15">
        <v>45589</v>
      </c>
      <c r="C5" s="13">
        <v>4</v>
      </c>
      <c r="D5" s="17" t="s">
        <v>83</v>
      </c>
      <c r="E5" s="13">
        <f t="shared" si="0"/>
        <v>19</v>
      </c>
    </row>
    <row r="6" spans="2:5">
      <c r="B6" s="15">
        <v>45590</v>
      </c>
      <c r="C6" s="13">
        <v>2</v>
      </c>
      <c r="D6" s="18" t="s">
        <v>110</v>
      </c>
      <c r="E6" s="13">
        <f>SUM(C6,E5)</f>
        <v>21</v>
      </c>
    </row>
    <row r="7" spans="2:5">
      <c r="B7" s="34" t="s">
        <v>111</v>
      </c>
      <c r="C7" s="36">
        <v>15.5</v>
      </c>
      <c r="D7" s="25" t="s">
        <v>113</v>
      </c>
      <c r="E7" s="13">
        <f t="shared" si="0"/>
        <v>36.5</v>
      </c>
    </row>
    <row r="8" spans="2:5">
      <c r="B8" s="35"/>
      <c r="C8" s="37"/>
      <c r="D8" s="26" t="s">
        <v>112</v>
      </c>
      <c r="E8" s="13">
        <f t="shared" si="0"/>
        <v>36.5</v>
      </c>
    </row>
    <row r="9" spans="2:5" ht="37.5">
      <c r="B9" s="15">
        <v>45593</v>
      </c>
      <c r="C9" s="13">
        <v>0</v>
      </c>
      <c r="D9" s="17" t="s">
        <v>118</v>
      </c>
      <c r="E9" s="13">
        <f t="shared" si="0"/>
        <v>36.5</v>
      </c>
    </row>
    <row r="10" spans="2:5" ht="56.25">
      <c r="B10" s="15">
        <v>45594</v>
      </c>
      <c r="C10" s="13">
        <v>2</v>
      </c>
      <c r="D10" s="17" t="s">
        <v>119</v>
      </c>
      <c r="E10" s="13">
        <f t="shared" si="0"/>
        <v>38.5</v>
      </c>
    </row>
    <row r="11" spans="2:5" ht="56.25">
      <c r="B11" s="15">
        <v>45595</v>
      </c>
      <c r="C11" s="13">
        <v>3.5</v>
      </c>
      <c r="D11" s="17" t="s">
        <v>120</v>
      </c>
      <c r="E11" s="13">
        <f t="shared" si="0"/>
        <v>42</v>
      </c>
    </row>
    <row r="12" spans="2:5">
      <c r="B12" s="15">
        <v>45596</v>
      </c>
      <c r="C12" s="13"/>
      <c r="D12" s="18" t="s">
        <v>121</v>
      </c>
      <c r="E12" s="13">
        <f t="shared" si="0"/>
        <v>42</v>
      </c>
    </row>
    <row r="13" spans="2:5">
      <c r="B13" s="15">
        <v>45597</v>
      </c>
      <c r="C13" s="13"/>
      <c r="D13" s="18"/>
      <c r="E13" s="13">
        <f t="shared" si="0"/>
        <v>42</v>
      </c>
    </row>
    <row r="14" spans="2:5">
      <c r="B14" s="15">
        <v>45598</v>
      </c>
      <c r="C14" s="13"/>
      <c r="D14" s="18"/>
      <c r="E14" s="13">
        <f t="shared" si="0"/>
        <v>42</v>
      </c>
    </row>
    <row r="15" spans="2:5">
      <c r="B15" s="15">
        <v>45599</v>
      </c>
      <c r="C15" s="13"/>
      <c r="D15" s="18"/>
      <c r="E15" s="13">
        <f t="shared" si="0"/>
        <v>42</v>
      </c>
    </row>
    <row r="16" spans="2:5">
      <c r="B16" s="15">
        <v>45600</v>
      </c>
      <c r="C16" s="13"/>
      <c r="D16" s="18"/>
      <c r="E16" s="13">
        <f t="shared" si="0"/>
        <v>42</v>
      </c>
    </row>
    <row r="17" spans="2:5">
      <c r="B17" s="15">
        <v>45601</v>
      </c>
      <c r="C17" s="13"/>
      <c r="D17" s="18" t="s">
        <v>148</v>
      </c>
      <c r="E17" s="13">
        <f t="shared" si="0"/>
        <v>42</v>
      </c>
    </row>
    <row r="18" spans="2:5">
      <c r="B18" s="15">
        <v>45602</v>
      </c>
      <c r="C18" s="13"/>
      <c r="D18" s="18" t="s">
        <v>149</v>
      </c>
      <c r="E18" s="13">
        <f t="shared" si="0"/>
        <v>42</v>
      </c>
    </row>
    <row r="19" spans="2:5">
      <c r="B19" s="15">
        <v>45603</v>
      </c>
      <c r="C19" s="13"/>
      <c r="D19" s="18" t="s">
        <v>150</v>
      </c>
      <c r="E19" s="13">
        <f t="shared" si="0"/>
        <v>42</v>
      </c>
    </row>
    <row r="20" spans="2:5">
      <c r="B20" s="15">
        <v>45604</v>
      </c>
      <c r="C20" s="13">
        <v>1</v>
      </c>
      <c r="D20" s="18" t="s">
        <v>155</v>
      </c>
      <c r="E20" s="13">
        <f t="shared" si="0"/>
        <v>43</v>
      </c>
    </row>
    <row r="21" spans="2:5">
      <c r="B21" s="15">
        <v>45605</v>
      </c>
      <c r="C21" s="13"/>
      <c r="D21" s="18"/>
      <c r="E21" s="13">
        <f t="shared" si="0"/>
        <v>43</v>
      </c>
    </row>
    <row r="22" spans="2:5">
      <c r="B22" s="15">
        <v>45606</v>
      </c>
      <c r="C22" s="13"/>
      <c r="D22" s="18"/>
      <c r="E22" s="13">
        <f t="shared" si="0"/>
        <v>43</v>
      </c>
    </row>
    <row r="23" spans="2:5">
      <c r="B23" s="15">
        <v>45607</v>
      </c>
      <c r="C23" s="13"/>
      <c r="D23" s="18"/>
      <c r="E23" s="13">
        <f t="shared" si="0"/>
        <v>43</v>
      </c>
    </row>
    <row r="24" spans="2:5">
      <c r="B24" s="15">
        <v>45608</v>
      </c>
      <c r="C24" s="13"/>
      <c r="D24" s="18"/>
      <c r="E24" s="13">
        <f t="shared" si="0"/>
        <v>43</v>
      </c>
    </row>
    <row r="25" spans="2:5">
      <c r="B25" s="15">
        <v>45609</v>
      </c>
      <c r="C25" s="13"/>
      <c r="D25" s="18"/>
      <c r="E25" s="13">
        <f t="shared" si="0"/>
        <v>43</v>
      </c>
    </row>
    <row r="26" spans="2:5">
      <c r="B26" s="15">
        <v>45610</v>
      </c>
      <c r="C26" s="13"/>
      <c r="D26" s="18"/>
      <c r="E26" s="13">
        <f t="shared" si="0"/>
        <v>43</v>
      </c>
    </row>
    <row r="27" spans="2:5">
      <c r="B27" s="15">
        <v>45611</v>
      </c>
      <c r="C27" s="13"/>
      <c r="D27" s="18"/>
      <c r="E27" s="13">
        <f t="shared" si="0"/>
        <v>43</v>
      </c>
    </row>
    <row r="28" spans="2:5">
      <c r="B28" s="15">
        <v>45612</v>
      </c>
      <c r="C28" s="13"/>
      <c r="D28" s="18"/>
      <c r="E28" s="13">
        <f t="shared" si="0"/>
        <v>43</v>
      </c>
    </row>
    <row r="29" spans="2:5">
      <c r="B29" s="15">
        <v>45613</v>
      </c>
      <c r="C29" s="13"/>
      <c r="D29" s="18"/>
      <c r="E29" s="13">
        <f t="shared" si="0"/>
        <v>43</v>
      </c>
    </row>
    <row r="30" spans="2:5">
      <c r="B30" s="15">
        <v>45614</v>
      </c>
      <c r="C30" s="13"/>
      <c r="D30" s="18"/>
      <c r="E30" s="13">
        <f t="shared" si="0"/>
        <v>43</v>
      </c>
    </row>
    <row r="31" spans="2:5">
      <c r="B31" s="15">
        <v>45615</v>
      </c>
      <c r="C31" s="13"/>
      <c r="D31" s="18"/>
      <c r="E31" s="13">
        <f t="shared" si="0"/>
        <v>43</v>
      </c>
    </row>
    <row r="32" spans="2:5">
      <c r="B32" s="15">
        <v>45616</v>
      </c>
      <c r="C32" s="13"/>
      <c r="D32" s="18"/>
      <c r="E32" s="13">
        <f t="shared" si="0"/>
        <v>43</v>
      </c>
    </row>
    <row r="33" spans="2:5">
      <c r="B33" s="15">
        <v>45617</v>
      </c>
      <c r="C33" s="13"/>
      <c r="D33" s="18"/>
      <c r="E33" s="13">
        <f t="shared" si="0"/>
        <v>43</v>
      </c>
    </row>
    <row r="34" spans="2:5">
      <c r="B34" s="15">
        <v>45618</v>
      </c>
      <c r="C34" s="13"/>
      <c r="D34" s="18"/>
      <c r="E34" s="13">
        <f t="shared" si="0"/>
        <v>43</v>
      </c>
    </row>
    <row r="35" spans="2:5">
      <c r="B35" s="15">
        <v>45619</v>
      </c>
      <c r="C35" s="13"/>
      <c r="D35" s="18"/>
      <c r="E35" s="13">
        <f t="shared" si="0"/>
        <v>43</v>
      </c>
    </row>
    <row r="36" spans="2:5">
      <c r="B36" s="15">
        <v>45620</v>
      </c>
      <c r="C36" s="13"/>
      <c r="D36" s="18"/>
      <c r="E36" s="13">
        <f t="shared" ref="E36:E67" si="1">SUM(C36,E35)</f>
        <v>43</v>
      </c>
    </row>
    <row r="37" spans="2:5">
      <c r="B37" s="15">
        <v>45621</v>
      </c>
      <c r="C37" s="13"/>
      <c r="D37" s="18"/>
      <c r="E37" s="13">
        <f t="shared" si="1"/>
        <v>43</v>
      </c>
    </row>
    <row r="38" spans="2:5">
      <c r="B38" s="15">
        <v>45622</v>
      </c>
      <c r="C38" s="13"/>
      <c r="D38" s="18"/>
      <c r="E38" s="13">
        <f t="shared" si="1"/>
        <v>43</v>
      </c>
    </row>
    <row r="39" spans="2:5">
      <c r="B39" s="15">
        <v>45623</v>
      </c>
      <c r="C39" s="13"/>
      <c r="D39" s="18"/>
      <c r="E39" s="13">
        <f t="shared" si="1"/>
        <v>43</v>
      </c>
    </row>
    <row r="40" spans="2:5">
      <c r="B40" s="15">
        <v>45624</v>
      </c>
      <c r="C40" s="13"/>
      <c r="D40" s="18"/>
      <c r="E40" s="13">
        <f t="shared" si="1"/>
        <v>43</v>
      </c>
    </row>
    <row r="41" spans="2:5">
      <c r="B41" s="15">
        <v>45625</v>
      </c>
      <c r="C41" s="13"/>
      <c r="D41" s="18"/>
      <c r="E41" s="13">
        <f t="shared" si="1"/>
        <v>43</v>
      </c>
    </row>
    <row r="42" spans="2:5">
      <c r="B42" s="15">
        <v>45626</v>
      </c>
      <c r="C42" s="13"/>
      <c r="D42" s="18"/>
      <c r="E42" s="13">
        <f t="shared" si="1"/>
        <v>43</v>
      </c>
    </row>
    <row r="43" spans="2:5">
      <c r="B43" s="15">
        <v>45627</v>
      </c>
      <c r="C43" s="13"/>
      <c r="D43" s="18"/>
      <c r="E43" s="13">
        <f t="shared" si="1"/>
        <v>43</v>
      </c>
    </row>
    <row r="44" spans="2:5">
      <c r="B44" s="15">
        <v>45628</v>
      </c>
      <c r="C44" s="13"/>
      <c r="D44" s="18"/>
      <c r="E44" s="13">
        <f t="shared" si="1"/>
        <v>43</v>
      </c>
    </row>
    <row r="45" spans="2:5">
      <c r="B45" s="15">
        <v>45629</v>
      </c>
      <c r="C45" s="13"/>
      <c r="D45" s="18"/>
      <c r="E45" s="13">
        <f t="shared" si="1"/>
        <v>43</v>
      </c>
    </row>
    <row r="46" spans="2:5">
      <c r="B46" s="15">
        <v>45630</v>
      </c>
      <c r="C46" s="13"/>
      <c r="D46" s="18"/>
      <c r="E46" s="13">
        <f t="shared" si="1"/>
        <v>43</v>
      </c>
    </row>
    <row r="47" spans="2:5">
      <c r="B47" s="15">
        <v>45631</v>
      </c>
      <c r="C47" s="13"/>
      <c r="D47" s="18"/>
      <c r="E47" s="13">
        <f t="shared" si="1"/>
        <v>43</v>
      </c>
    </row>
    <row r="48" spans="2:5">
      <c r="B48" s="15">
        <v>45632</v>
      </c>
      <c r="C48" s="13"/>
      <c r="D48" s="18"/>
      <c r="E48" s="13">
        <f t="shared" si="1"/>
        <v>43</v>
      </c>
    </row>
    <row r="49" spans="2:5">
      <c r="B49" s="15">
        <v>45633</v>
      </c>
      <c r="C49" s="13"/>
      <c r="D49" s="18"/>
      <c r="E49" s="13">
        <f t="shared" si="1"/>
        <v>43</v>
      </c>
    </row>
    <row r="50" spans="2:5">
      <c r="B50" s="15">
        <v>45634</v>
      </c>
      <c r="C50" s="13"/>
      <c r="D50" s="18"/>
      <c r="E50" s="13">
        <f t="shared" si="1"/>
        <v>43</v>
      </c>
    </row>
    <row r="51" spans="2:5">
      <c r="B51" s="15">
        <v>45635</v>
      </c>
      <c r="C51" s="13"/>
      <c r="D51" s="18"/>
      <c r="E51" s="13">
        <f t="shared" si="1"/>
        <v>43</v>
      </c>
    </row>
    <row r="52" spans="2:5">
      <c r="B52" s="15">
        <v>45636</v>
      </c>
      <c r="C52" s="13"/>
      <c r="D52" s="18"/>
      <c r="E52" s="13">
        <f t="shared" si="1"/>
        <v>43</v>
      </c>
    </row>
    <row r="53" spans="2:5">
      <c r="B53" s="15">
        <v>45637</v>
      </c>
      <c r="C53" s="13"/>
      <c r="D53" s="18"/>
      <c r="E53" s="13">
        <f t="shared" si="1"/>
        <v>43</v>
      </c>
    </row>
    <row r="54" spans="2:5">
      <c r="B54" s="15">
        <v>45638</v>
      </c>
      <c r="C54" s="13"/>
      <c r="D54" s="18"/>
      <c r="E54" s="13">
        <f t="shared" si="1"/>
        <v>43</v>
      </c>
    </row>
    <row r="55" spans="2:5">
      <c r="B55" s="15">
        <v>45639</v>
      </c>
      <c r="C55" s="13"/>
      <c r="D55" s="18"/>
      <c r="E55" s="13">
        <f t="shared" si="1"/>
        <v>43</v>
      </c>
    </row>
    <row r="56" spans="2:5">
      <c r="B56" s="15">
        <v>45640</v>
      </c>
      <c r="C56" s="13"/>
      <c r="D56" s="18"/>
      <c r="E56" s="13">
        <f t="shared" si="1"/>
        <v>43</v>
      </c>
    </row>
    <row r="57" spans="2:5">
      <c r="B57" s="15">
        <v>45641</v>
      </c>
      <c r="C57" s="13"/>
      <c r="D57" s="18"/>
      <c r="E57" s="13">
        <f t="shared" si="1"/>
        <v>43</v>
      </c>
    </row>
    <row r="58" spans="2:5">
      <c r="B58" s="15">
        <v>45642</v>
      </c>
      <c r="C58" s="13"/>
      <c r="D58" s="18"/>
      <c r="E58" s="13">
        <f t="shared" si="1"/>
        <v>43</v>
      </c>
    </row>
    <row r="59" spans="2:5">
      <c r="B59" s="15">
        <v>45643</v>
      </c>
      <c r="C59" s="13"/>
      <c r="D59" s="18"/>
      <c r="E59" s="13">
        <f t="shared" si="1"/>
        <v>43</v>
      </c>
    </row>
    <row r="60" spans="2:5">
      <c r="B60" s="15">
        <v>45644</v>
      </c>
      <c r="C60" s="13"/>
      <c r="D60" s="18"/>
      <c r="E60" s="13">
        <f t="shared" si="1"/>
        <v>43</v>
      </c>
    </row>
    <row r="61" spans="2:5">
      <c r="B61" s="15">
        <v>45645</v>
      </c>
      <c r="C61" s="13"/>
      <c r="D61" s="18"/>
      <c r="E61" s="13">
        <f t="shared" si="1"/>
        <v>43</v>
      </c>
    </row>
    <row r="62" spans="2:5">
      <c r="B62" s="15">
        <v>45646</v>
      </c>
      <c r="C62" s="13"/>
      <c r="D62" s="18"/>
      <c r="E62" s="13">
        <f t="shared" si="1"/>
        <v>43</v>
      </c>
    </row>
    <row r="63" spans="2:5">
      <c r="B63" s="15">
        <v>45647</v>
      </c>
      <c r="C63" s="13"/>
      <c r="D63" s="18"/>
      <c r="E63" s="13">
        <f t="shared" si="1"/>
        <v>43</v>
      </c>
    </row>
    <row r="64" spans="2:5">
      <c r="B64" s="15">
        <v>45648</v>
      </c>
      <c r="C64" s="13"/>
      <c r="D64" s="18"/>
      <c r="E64" s="13">
        <f t="shared" si="1"/>
        <v>43</v>
      </c>
    </row>
    <row r="65" spans="2:5">
      <c r="B65" s="15">
        <v>45649</v>
      </c>
      <c r="C65" s="13"/>
      <c r="D65" s="18"/>
      <c r="E65" s="13">
        <f t="shared" si="1"/>
        <v>43</v>
      </c>
    </row>
    <row r="66" spans="2:5">
      <c r="B66" s="15">
        <v>45650</v>
      </c>
      <c r="C66" s="13"/>
      <c r="D66" s="18"/>
      <c r="E66" s="13">
        <f t="shared" si="1"/>
        <v>43</v>
      </c>
    </row>
    <row r="67" spans="2:5">
      <c r="B67" s="15">
        <v>45651</v>
      </c>
      <c r="C67" s="13"/>
      <c r="D67" s="18"/>
      <c r="E67" s="13">
        <f t="shared" si="1"/>
        <v>43</v>
      </c>
    </row>
    <row r="68" spans="2:5">
      <c r="B68" s="15">
        <v>45652</v>
      </c>
      <c r="C68" s="13"/>
      <c r="D68" s="18"/>
      <c r="E68" s="13">
        <f t="shared" ref="E68:E73" si="2">SUM(C68,E67)</f>
        <v>43</v>
      </c>
    </row>
    <row r="69" spans="2:5">
      <c r="B69" s="15">
        <v>45653</v>
      </c>
      <c r="C69" s="13"/>
      <c r="D69" s="18"/>
      <c r="E69" s="13">
        <f t="shared" si="2"/>
        <v>43</v>
      </c>
    </row>
    <row r="70" spans="2:5">
      <c r="B70" s="15">
        <v>45654</v>
      </c>
      <c r="C70" s="13"/>
      <c r="D70" s="18"/>
      <c r="E70" s="13">
        <f t="shared" si="2"/>
        <v>43</v>
      </c>
    </row>
    <row r="71" spans="2:5">
      <c r="B71" s="15">
        <v>45655</v>
      </c>
      <c r="C71" s="13"/>
      <c r="D71" s="18"/>
      <c r="E71" s="13">
        <f t="shared" si="2"/>
        <v>43</v>
      </c>
    </row>
    <row r="72" spans="2:5">
      <c r="B72" s="15">
        <v>45656</v>
      </c>
      <c r="C72" s="13"/>
      <c r="D72" s="18"/>
      <c r="E72" s="13">
        <f t="shared" si="2"/>
        <v>43</v>
      </c>
    </row>
    <row r="73" spans="2:5">
      <c r="B73" s="15">
        <v>45657</v>
      </c>
      <c r="C73" s="13"/>
      <c r="D73" s="18"/>
      <c r="E73" s="13">
        <f t="shared" si="2"/>
        <v>43</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DB99E-9BE3-427E-A851-3B219A7F1D2F}">
  <dimension ref="A1"/>
  <sheetViews>
    <sheetView tabSelected="1" topLeftCell="A5" workbookViewId="0">
      <selection activeCell="M27" sqref="M27"/>
    </sheetView>
  </sheetViews>
  <sheetFormatPr defaultRowHeight="18.75"/>
  <sheetData/>
  <phoneticPr fontId="1"/>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E2CC-DFFD-4323-977B-7958379A5E03}">
  <dimension ref="A1:G39"/>
  <sheetViews>
    <sheetView topLeftCell="A25" workbookViewId="0">
      <selection activeCell="D29" sqref="D29"/>
    </sheetView>
  </sheetViews>
  <sheetFormatPr defaultRowHeight="18.75"/>
  <sheetData>
    <row r="1" spans="1:7" s="30" customFormat="1">
      <c r="A1" s="20" t="s">
        <v>122</v>
      </c>
      <c r="G1" s="31" t="s">
        <v>132</v>
      </c>
    </row>
    <row r="2" spans="1:7">
      <c r="A2" t="s">
        <v>123</v>
      </c>
    </row>
    <row r="3" spans="1:7">
      <c r="A3" t="s">
        <v>128</v>
      </c>
      <c r="B3" t="s">
        <v>124</v>
      </c>
    </row>
    <row r="4" spans="1:7">
      <c r="C4" t="s">
        <v>125</v>
      </c>
    </row>
    <row r="5" spans="1:7">
      <c r="D5" t="s">
        <v>126</v>
      </c>
    </row>
    <row r="6" spans="1:7">
      <c r="C6" t="s">
        <v>127</v>
      </c>
    </row>
    <row r="8" spans="1:7">
      <c r="A8" t="s">
        <v>129</v>
      </c>
      <c r="B8" t="s">
        <v>130</v>
      </c>
    </row>
    <row r="9" spans="1:7">
      <c r="C9" t="s">
        <v>131</v>
      </c>
    </row>
    <row r="10" spans="1:7">
      <c r="D10" t="s">
        <v>133</v>
      </c>
    </row>
    <row r="11" spans="1:7">
      <c r="E11" t="s">
        <v>134</v>
      </c>
    </row>
    <row r="14" spans="1:7" s="32" customFormat="1">
      <c r="A14" s="32" t="s">
        <v>135</v>
      </c>
    </row>
    <row r="15" spans="1:7">
      <c r="A15" t="s">
        <v>136</v>
      </c>
    </row>
    <row r="16" spans="1:7">
      <c r="A16" t="s">
        <v>137</v>
      </c>
    </row>
    <row r="17" spans="1:2">
      <c r="A17" t="s">
        <v>138</v>
      </c>
    </row>
    <row r="18" spans="1:2">
      <c r="A18" t="s">
        <v>139</v>
      </c>
    </row>
    <row r="20" spans="1:2">
      <c r="A20" t="s">
        <v>140</v>
      </c>
    </row>
    <row r="22" spans="1:2" s="32" customFormat="1">
      <c r="A22" s="32" t="s">
        <v>141</v>
      </c>
    </row>
    <row r="23" spans="1:2">
      <c r="A23" t="s">
        <v>142</v>
      </c>
    </row>
    <row r="26" spans="1:2" s="32" customFormat="1">
      <c r="A26" s="32" t="s">
        <v>143</v>
      </c>
    </row>
    <row r="27" spans="1:2">
      <c r="A27" t="s">
        <v>144</v>
      </c>
    </row>
    <row r="28" spans="1:2">
      <c r="B28" t="s">
        <v>145</v>
      </c>
    </row>
    <row r="30" spans="1:2">
      <c r="A30" t="s">
        <v>146</v>
      </c>
    </row>
    <row r="32" spans="1:2">
      <c r="A32" t="s">
        <v>147</v>
      </c>
    </row>
    <row r="36" spans="1:1" s="30" customFormat="1">
      <c r="A36" s="30" t="s">
        <v>151</v>
      </c>
    </row>
    <row r="37" spans="1:1">
      <c r="A37" t="s">
        <v>152</v>
      </c>
    </row>
    <row r="38" spans="1:1">
      <c r="A38" t="s">
        <v>153</v>
      </c>
    </row>
    <row r="39" spans="1:1">
      <c r="A39" t="s">
        <v>154</v>
      </c>
    </row>
  </sheetData>
  <phoneticPr fontId="1"/>
  <hyperlinks>
    <hyperlink ref="G1" r:id="rId1" xr:uid="{7611AB15-6001-48DB-A775-9F4A17EC692D}"/>
  </hyperlinks>
  <pageMargins left="0.7" right="0.7" top="0.75" bottom="0.75" header="0.3" footer="0.3"/>
  <pageSetup paperSize="9"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
  <sheetViews>
    <sheetView topLeftCell="A16" zoomScale="115" zoomScaleNormal="115" workbookViewId="0">
      <selection activeCell="F3" sqref="F3"/>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 min="10" max="10" width="18.875" bestFit="1" customWidth="1"/>
    <col min="11" max="11" width="25.5" bestFit="1" customWidth="1"/>
  </cols>
  <sheetData>
    <row r="1" spans="1:11">
      <c r="A1" t="s">
        <v>0</v>
      </c>
    </row>
    <row r="2" spans="1:11">
      <c r="A2" s="22" t="s">
        <v>84</v>
      </c>
      <c r="B2" s="20" t="s">
        <v>85</v>
      </c>
      <c r="C2" s="24" t="s">
        <v>69</v>
      </c>
      <c r="D2" s="21" t="s">
        <v>1</v>
      </c>
      <c r="F2" s="3" t="s">
        <v>2</v>
      </c>
      <c r="G2">
        <f>SUM(B3:B300)</f>
        <v>147</v>
      </c>
    </row>
    <row r="3" spans="1:11">
      <c r="A3" s="23" t="s">
        <v>3</v>
      </c>
      <c r="B3">
        <v>2</v>
      </c>
      <c r="D3" t="s">
        <v>86</v>
      </c>
      <c r="F3" s="5" t="s">
        <v>4</v>
      </c>
      <c r="G3">
        <f>SUMIF(D3:D300,"完了",B3:B300)</f>
        <v>44</v>
      </c>
      <c r="J3" t="s">
        <v>114</v>
      </c>
      <c r="K3" t="s">
        <v>115</v>
      </c>
    </row>
    <row r="4" spans="1:11">
      <c r="A4" s="23" t="s">
        <v>5</v>
      </c>
      <c r="B4">
        <v>6</v>
      </c>
      <c r="D4" t="s">
        <v>86</v>
      </c>
      <c r="F4" s="4" t="s">
        <v>70</v>
      </c>
      <c r="G4">
        <f ca="1">NETWORKDAYS(G5,G6)</f>
        <v>31</v>
      </c>
      <c r="H4" t="s">
        <v>75</v>
      </c>
      <c r="I4" s="28">
        <f ca="1" xml:space="preserve"> G3 / G4</f>
        <v>1.4193548387096775</v>
      </c>
      <c r="J4">
        <f ca="1">_xlfn.DAYS(G6,G5)</f>
        <v>42</v>
      </c>
      <c r="K4" s="28">
        <f ca="1">G3/J4</f>
        <v>1.0476190476190477</v>
      </c>
    </row>
    <row r="5" spans="1:11">
      <c r="A5" s="23" t="s">
        <v>6</v>
      </c>
      <c r="F5" s="6" t="s">
        <v>71</v>
      </c>
      <c r="G5" s="29">
        <f>DATE(2024,9,30)</f>
        <v>45565</v>
      </c>
    </row>
    <row r="6" spans="1:11">
      <c r="A6" t="s">
        <v>87</v>
      </c>
      <c r="B6">
        <v>2</v>
      </c>
      <c r="D6" t="s">
        <v>86</v>
      </c>
      <c r="F6" s="7" t="s">
        <v>72</v>
      </c>
      <c r="G6" s="29">
        <f ca="1">TODAY()</f>
        <v>45607</v>
      </c>
    </row>
    <row r="7" spans="1:11">
      <c r="A7" t="s">
        <v>88</v>
      </c>
      <c r="B7">
        <v>4</v>
      </c>
      <c r="D7" t="s">
        <v>86</v>
      </c>
    </row>
    <row r="8" spans="1:11">
      <c r="A8" t="s">
        <v>9</v>
      </c>
      <c r="B8">
        <v>1</v>
      </c>
      <c r="D8" t="s">
        <v>86</v>
      </c>
      <c r="H8" t="s">
        <v>73</v>
      </c>
      <c r="I8" t="s">
        <v>74</v>
      </c>
      <c r="J8" t="s">
        <v>116</v>
      </c>
      <c r="K8" t="s">
        <v>117</v>
      </c>
    </row>
    <row r="9" spans="1:11">
      <c r="A9" t="s">
        <v>89</v>
      </c>
      <c r="B9">
        <v>1</v>
      </c>
      <c r="D9" t="s">
        <v>86</v>
      </c>
      <c r="F9" s="3" t="s">
        <v>7</v>
      </c>
      <c r="G9" s="1">
        <f>DATE(2024,12,20)</f>
        <v>45646</v>
      </c>
      <c r="H9" s="8">
        <f ca="1">NETWORKDAYS(TODAY(),G9)</f>
        <v>30</v>
      </c>
      <c r="I9" s="28">
        <f ca="1">($G$2 - $G$3) / H9</f>
        <v>3.4333333333333331</v>
      </c>
      <c r="J9">
        <f ca="1">_xlfn.DAYS(G9,$G6)</f>
        <v>39</v>
      </c>
      <c r="K9" s="28">
        <f ca="1">($G$2 - $G$3) / J9</f>
        <v>2.641025641025641</v>
      </c>
    </row>
    <row r="10" spans="1:11">
      <c r="A10" t="s">
        <v>90</v>
      </c>
      <c r="B10">
        <v>1</v>
      </c>
      <c r="D10" t="s">
        <v>86</v>
      </c>
      <c r="F10" s="2" t="s">
        <v>8</v>
      </c>
      <c r="G10" s="1">
        <f>DATE(2025,1,17)</f>
        <v>45674</v>
      </c>
      <c r="H10" s="8">
        <f t="shared" ref="H10:H11" ca="1" si="0">NETWORKDAYS(TODAY(),G10)</f>
        <v>50</v>
      </c>
      <c r="I10" s="28">
        <f t="shared" ref="I10:I11" ca="1" si="1">($G$2 - $G$3) / H10</f>
        <v>2.06</v>
      </c>
      <c r="J10">
        <f ca="1">_xlfn.DAYS(G10,$G$6)</f>
        <v>67</v>
      </c>
      <c r="K10" s="28">
        <f ca="1">($G$2 - $G$3) / J10</f>
        <v>1.5373134328358209</v>
      </c>
    </row>
    <row r="11" spans="1:11">
      <c r="A11" t="s">
        <v>11</v>
      </c>
      <c r="B11">
        <v>2</v>
      </c>
      <c r="D11" t="s">
        <v>86</v>
      </c>
      <c r="F11" s="4" t="s">
        <v>10</v>
      </c>
      <c r="G11" s="1">
        <f>DATE(2025,2,3)</f>
        <v>45691</v>
      </c>
      <c r="H11" s="8">
        <f t="shared" ca="1" si="0"/>
        <v>61</v>
      </c>
      <c r="I11" s="28">
        <f t="shared" ca="1" si="1"/>
        <v>1.6885245901639345</v>
      </c>
      <c r="J11">
        <f ca="1">_xlfn.DAYS(G11,$G$6)</f>
        <v>84</v>
      </c>
      <c r="K11" s="28">
        <f ca="1">($G$2 - $G$3) / J11</f>
        <v>1.2261904761904763</v>
      </c>
    </row>
    <row r="12" spans="1:11">
      <c r="A12" t="s">
        <v>91</v>
      </c>
      <c r="B12">
        <v>4</v>
      </c>
      <c r="D12" t="s">
        <v>86</v>
      </c>
    </row>
    <row r="13" spans="1:11">
      <c r="A13" s="23" t="s">
        <v>12</v>
      </c>
    </row>
    <row r="14" spans="1:11">
      <c r="A14" t="s">
        <v>13</v>
      </c>
      <c r="B14">
        <v>1</v>
      </c>
      <c r="C14">
        <v>0.5</v>
      </c>
      <c r="D14" s="27" t="s">
        <v>76</v>
      </c>
    </row>
    <row r="15" spans="1:11">
      <c r="A15" t="s">
        <v>14</v>
      </c>
      <c r="B15">
        <v>2</v>
      </c>
      <c r="C15">
        <v>2.5</v>
      </c>
      <c r="D15" s="27" t="s">
        <v>76</v>
      </c>
    </row>
    <row r="16" spans="1:11">
      <c r="A16" t="s">
        <v>65</v>
      </c>
      <c r="B16" s="19">
        <v>1</v>
      </c>
      <c r="D16" t="s">
        <v>86</v>
      </c>
    </row>
    <row r="17" spans="1:4">
      <c r="A17" t="s">
        <v>15</v>
      </c>
      <c r="B17">
        <v>2</v>
      </c>
      <c r="C17">
        <v>2.5</v>
      </c>
      <c r="D17" s="27" t="s">
        <v>76</v>
      </c>
    </row>
    <row r="18" spans="1:4">
      <c r="A18" t="s">
        <v>16</v>
      </c>
      <c r="B18" s="19">
        <v>2</v>
      </c>
      <c r="C18">
        <v>4</v>
      </c>
      <c r="D18" t="s">
        <v>86</v>
      </c>
    </row>
    <row r="19" spans="1:4">
      <c r="A19" s="23" t="s">
        <v>92</v>
      </c>
    </row>
    <row r="20" spans="1:4">
      <c r="A20" t="s">
        <v>93</v>
      </c>
      <c r="B20">
        <v>0.5</v>
      </c>
      <c r="C20">
        <v>0.5</v>
      </c>
      <c r="D20" s="27" t="s">
        <v>76</v>
      </c>
    </row>
    <row r="21" spans="1:4">
      <c r="A21" t="s">
        <v>17</v>
      </c>
      <c r="B21">
        <v>0.5</v>
      </c>
      <c r="C21">
        <v>0.5</v>
      </c>
      <c r="D21" s="27" t="s">
        <v>76</v>
      </c>
    </row>
    <row r="22" spans="1:4">
      <c r="A22" t="s">
        <v>94</v>
      </c>
      <c r="B22">
        <v>1</v>
      </c>
      <c r="C22">
        <v>0.5</v>
      </c>
      <c r="D22" s="27" t="s">
        <v>76</v>
      </c>
    </row>
    <row r="23" spans="1:4">
      <c r="A23" t="s">
        <v>66</v>
      </c>
      <c r="B23">
        <v>2</v>
      </c>
      <c r="C23">
        <v>0.5</v>
      </c>
      <c r="D23" s="27" t="s">
        <v>76</v>
      </c>
    </row>
    <row r="24" spans="1:4">
      <c r="A24" t="s">
        <v>95</v>
      </c>
      <c r="B24">
        <v>2</v>
      </c>
      <c r="C24">
        <v>1</v>
      </c>
      <c r="D24" s="27" t="s">
        <v>76</v>
      </c>
    </row>
    <row r="25" spans="1:4">
      <c r="A25" t="s">
        <v>96</v>
      </c>
      <c r="B25">
        <v>2</v>
      </c>
      <c r="C25">
        <v>1</v>
      </c>
      <c r="D25" s="27" t="s">
        <v>76</v>
      </c>
    </row>
    <row r="26" spans="1:4">
      <c r="A26" t="s">
        <v>18</v>
      </c>
      <c r="B26">
        <v>1</v>
      </c>
      <c r="C26">
        <v>1</v>
      </c>
      <c r="D26" s="27" t="s">
        <v>76</v>
      </c>
    </row>
    <row r="27" spans="1:4">
      <c r="A27" t="s">
        <v>19</v>
      </c>
      <c r="B27">
        <v>2</v>
      </c>
      <c r="D27" t="s">
        <v>86</v>
      </c>
    </row>
    <row r="28" spans="1:4">
      <c r="A28" t="s">
        <v>48</v>
      </c>
      <c r="B28">
        <v>1</v>
      </c>
      <c r="D28" t="s">
        <v>86</v>
      </c>
    </row>
    <row r="29" spans="1:4">
      <c r="A29" t="s">
        <v>49</v>
      </c>
      <c r="B29">
        <v>0.5</v>
      </c>
      <c r="D29" t="s">
        <v>86</v>
      </c>
    </row>
    <row r="30" spans="1:4">
      <c r="A30" t="s">
        <v>50</v>
      </c>
      <c r="B30">
        <v>1</v>
      </c>
      <c r="C30">
        <v>0.5</v>
      </c>
      <c r="D30" s="27" t="s">
        <v>76</v>
      </c>
    </row>
    <row r="31" spans="1:4">
      <c r="A31" t="s">
        <v>60</v>
      </c>
      <c r="B31">
        <v>0.5</v>
      </c>
      <c r="D31" t="s">
        <v>86</v>
      </c>
    </row>
    <row r="32" spans="1:4">
      <c r="A32" t="s">
        <v>59</v>
      </c>
      <c r="B32">
        <v>1</v>
      </c>
      <c r="D32" t="s">
        <v>86</v>
      </c>
    </row>
    <row r="33" spans="1:4">
      <c r="A33" t="s">
        <v>20</v>
      </c>
      <c r="B33">
        <v>4</v>
      </c>
      <c r="D33" t="s">
        <v>86</v>
      </c>
    </row>
    <row r="34" spans="1:4">
      <c r="A34" s="23" t="s">
        <v>21</v>
      </c>
    </row>
    <row r="35" spans="1:4">
      <c r="A35" t="s">
        <v>93</v>
      </c>
      <c r="B35">
        <v>1</v>
      </c>
      <c r="C35">
        <v>0.5</v>
      </c>
      <c r="D35" s="27" t="s">
        <v>76</v>
      </c>
    </row>
    <row r="36" spans="1:4">
      <c r="A36" t="s">
        <v>17</v>
      </c>
      <c r="B36">
        <v>0.5</v>
      </c>
      <c r="C36">
        <v>0.5</v>
      </c>
      <c r="D36" s="27" t="s">
        <v>76</v>
      </c>
    </row>
    <row r="37" spans="1:4">
      <c r="A37" t="s">
        <v>94</v>
      </c>
      <c r="B37">
        <v>2</v>
      </c>
      <c r="D37" t="s">
        <v>86</v>
      </c>
    </row>
    <row r="38" spans="1:4">
      <c r="A38" t="s">
        <v>66</v>
      </c>
      <c r="B38" s="19">
        <v>2</v>
      </c>
      <c r="D38" t="s">
        <v>86</v>
      </c>
    </row>
    <row r="39" spans="1:4">
      <c r="A39" t="s">
        <v>19</v>
      </c>
      <c r="B39">
        <v>2</v>
      </c>
      <c r="C39">
        <v>0.5</v>
      </c>
      <c r="D39" s="27" t="s">
        <v>76</v>
      </c>
    </row>
    <row r="40" spans="1:4">
      <c r="A40" t="s">
        <v>48</v>
      </c>
      <c r="B40">
        <v>0.5</v>
      </c>
      <c r="C40">
        <v>0.5</v>
      </c>
      <c r="D40" s="27" t="s">
        <v>76</v>
      </c>
    </row>
    <row r="41" spans="1:4">
      <c r="A41" t="s">
        <v>20</v>
      </c>
      <c r="B41">
        <v>4</v>
      </c>
      <c r="D41" t="s">
        <v>86</v>
      </c>
    </row>
    <row r="42" spans="1:4">
      <c r="A42" t="s">
        <v>68</v>
      </c>
      <c r="B42">
        <v>4</v>
      </c>
      <c r="D42" t="s">
        <v>86</v>
      </c>
    </row>
    <row r="43" spans="1:4">
      <c r="A43" s="23" t="s">
        <v>22</v>
      </c>
    </row>
    <row r="44" spans="1:4">
      <c r="A44" t="s">
        <v>23</v>
      </c>
      <c r="B44">
        <v>1</v>
      </c>
      <c r="C44">
        <v>1</v>
      </c>
      <c r="D44" s="27" t="s">
        <v>76</v>
      </c>
    </row>
    <row r="45" spans="1:4">
      <c r="A45" t="s">
        <v>24</v>
      </c>
      <c r="B45">
        <v>1</v>
      </c>
      <c r="D45" t="s">
        <v>86</v>
      </c>
    </row>
    <row r="46" spans="1:4">
      <c r="A46" t="s">
        <v>25</v>
      </c>
      <c r="B46">
        <v>1</v>
      </c>
      <c r="C46">
        <v>1</v>
      </c>
      <c r="D46" s="27" t="s">
        <v>76</v>
      </c>
    </row>
    <row r="47" spans="1:4">
      <c r="A47" t="s">
        <v>26</v>
      </c>
      <c r="B47">
        <v>0.5</v>
      </c>
      <c r="C47">
        <v>0.5</v>
      </c>
      <c r="D47" s="27" t="s">
        <v>76</v>
      </c>
    </row>
    <row r="48" spans="1:4">
      <c r="A48" s="23" t="s">
        <v>57</v>
      </c>
    </row>
    <row r="49" spans="1:4">
      <c r="A49" t="s">
        <v>97</v>
      </c>
      <c r="B49">
        <v>1</v>
      </c>
      <c r="D49" t="s">
        <v>86</v>
      </c>
    </row>
    <row r="50" spans="1:4">
      <c r="A50" t="s">
        <v>58</v>
      </c>
      <c r="B50">
        <v>2</v>
      </c>
      <c r="D50" t="s">
        <v>86</v>
      </c>
    </row>
    <row r="51" spans="1:4">
      <c r="A51" t="s">
        <v>98</v>
      </c>
      <c r="B51">
        <v>2</v>
      </c>
      <c r="D51" t="s">
        <v>86</v>
      </c>
    </row>
    <row r="52" spans="1:4">
      <c r="A52" s="23" t="s">
        <v>99</v>
      </c>
    </row>
    <row r="53" spans="1:4">
      <c r="A53" t="s">
        <v>61</v>
      </c>
      <c r="B53">
        <v>1</v>
      </c>
      <c r="C53">
        <v>1</v>
      </c>
      <c r="D53" s="27" t="s">
        <v>76</v>
      </c>
    </row>
    <row r="54" spans="1:4">
      <c r="A54" t="s">
        <v>64</v>
      </c>
      <c r="B54">
        <v>1</v>
      </c>
      <c r="C54">
        <v>0.5</v>
      </c>
      <c r="D54" s="27" t="s">
        <v>76</v>
      </c>
    </row>
    <row r="55" spans="1:4">
      <c r="A55" t="s">
        <v>62</v>
      </c>
      <c r="B55">
        <v>1</v>
      </c>
      <c r="C55">
        <v>0.5</v>
      </c>
      <c r="D55" s="27" t="s">
        <v>76</v>
      </c>
    </row>
    <row r="56" spans="1:4">
      <c r="A56" s="23" t="s">
        <v>100</v>
      </c>
    </row>
    <row r="57" spans="1:4">
      <c r="A57" t="s">
        <v>63</v>
      </c>
      <c r="B57">
        <v>1</v>
      </c>
      <c r="C57">
        <v>0.5</v>
      </c>
      <c r="D57" s="27" t="s">
        <v>76</v>
      </c>
    </row>
    <row r="58" spans="1:4">
      <c r="A58" t="s">
        <v>64</v>
      </c>
      <c r="B58">
        <v>1</v>
      </c>
      <c r="C58">
        <v>0.5</v>
      </c>
      <c r="D58" s="27" t="s">
        <v>76</v>
      </c>
    </row>
    <row r="59" spans="1:4">
      <c r="A59" s="23" t="s">
        <v>101</v>
      </c>
    </row>
    <row r="60" spans="1:4">
      <c r="A60" t="s">
        <v>27</v>
      </c>
      <c r="B60">
        <v>2</v>
      </c>
      <c r="C60">
        <v>1</v>
      </c>
      <c r="D60" s="27" t="s">
        <v>76</v>
      </c>
    </row>
    <row r="61" spans="1:4">
      <c r="A61" t="s">
        <v>28</v>
      </c>
      <c r="B61">
        <v>2</v>
      </c>
      <c r="C61">
        <v>1</v>
      </c>
      <c r="D61" s="27" t="s">
        <v>76</v>
      </c>
    </row>
    <row r="62" spans="1:4">
      <c r="A62" t="s">
        <v>29</v>
      </c>
      <c r="B62">
        <v>2</v>
      </c>
      <c r="C62">
        <v>1</v>
      </c>
      <c r="D62" s="27" t="s">
        <v>76</v>
      </c>
    </row>
    <row r="63" spans="1:4">
      <c r="A63" t="s">
        <v>30</v>
      </c>
      <c r="B63">
        <v>1</v>
      </c>
      <c r="D63" t="s">
        <v>86</v>
      </c>
    </row>
    <row r="64" spans="1:4">
      <c r="A64" t="s">
        <v>51</v>
      </c>
      <c r="B64" s="33">
        <v>2</v>
      </c>
      <c r="C64">
        <v>1</v>
      </c>
      <c r="D64" s="27" t="s">
        <v>76</v>
      </c>
    </row>
    <row r="65" spans="1:7">
      <c r="A65" s="23" t="s">
        <v>102</v>
      </c>
    </row>
    <row r="66" spans="1:7">
      <c r="A66" t="s">
        <v>31</v>
      </c>
      <c r="B66">
        <v>12</v>
      </c>
      <c r="D66" t="s">
        <v>86</v>
      </c>
    </row>
    <row r="67" spans="1:7">
      <c r="A67" t="s">
        <v>32</v>
      </c>
      <c r="B67">
        <v>1</v>
      </c>
      <c r="C67">
        <v>0.5</v>
      </c>
      <c r="D67" s="27" t="s">
        <v>76</v>
      </c>
    </row>
    <row r="68" spans="1:7">
      <c r="A68" t="s">
        <v>33</v>
      </c>
      <c r="B68">
        <v>1</v>
      </c>
      <c r="C68">
        <v>0.5</v>
      </c>
      <c r="D68" s="27" t="s">
        <v>76</v>
      </c>
    </row>
    <row r="69" spans="1:7">
      <c r="A69" t="s">
        <v>34</v>
      </c>
      <c r="B69">
        <v>4</v>
      </c>
      <c r="D69" t="s">
        <v>86</v>
      </c>
      <c r="G69" s="1"/>
    </row>
    <row r="70" spans="1:7">
      <c r="A70" s="23" t="s">
        <v>103</v>
      </c>
      <c r="G70" s="1"/>
    </row>
    <row r="71" spans="1:7">
      <c r="A71" t="s">
        <v>104</v>
      </c>
      <c r="B71">
        <v>0.5</v>
      </c>
      <c r="C71">
        <v>0.5</v>
      </c>
      <c r="D71" s="27" t="s">
        <v>76</v>
      </c>
      <c r="G71" s="1"/>
    </row>
    <row r="72" spans="1:7">
      <c r="A72" t="s">
        <v>35</v>
      </c>
      <c r="B72">
        <v>0.5</v>
      </c>
      <c r="C72">
        <v>0.5</v>
      </c>
      <c r="D72" s="27" t="s">
        <v>76</v>
      </c>
      <c r="G72" s="1"/>
    </row>
    <row r="73" spans="1:7">
      <c r="A73" t="s">
        <v>36</v>
      </c>
      <c r="B73">
        <v>0.5</v>
      </c>
      <c r="C73">
        <v>0.5</v>
      </c>
      <c r="D73" s="27" t="s">
        <v>76</v>
      </c>
    </row>
    <row r="74" spans="1:7">
      <c r="A74" t="s">
        <v>37</v>
      </c>
      <c r="B74">
        <v>2</v>
      </c>
      <c r="C74">
        <v>1</v>
      </c>
      <c r="D74" s="27" t="s">
        <v>76</v>
      </c>
    </row>
    <row r="75" spans="1:7">
      <c r="A75" s="23"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3"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3" t="s">
        <v>43</v>
      </c>
    </row>
    <row r="91" spans="1:4">
      <c r="A91" t="s">
        <v>44</v>
      </c>
      <c r="B91">
        <v>1</v>
      </c>
      <c r="C91">
        <v>0.5</v>
      </c>
      <c r="D91" s="27" t="s">
        <v>76</v>
      </c>
    </row>
    <row r="92" spans="1:4">
      <c r="A92" t="s">
        <v>45</v>
      </c>
      <c r="B92">
        <v>1</v>
      </c>
      <c r="C92">
        <v>0.5</v>
      </c>
      <c r="D92" s="27" t="s">
        <v>76</v>
      </c>
    </row>
    <row r="93" spans="1:4">
      <c r="A93" t="s">
        <v>46</v>
      </c>
      <c r="B93">
        <v>4</v>
      </c>
      <c r="D93" t="s">
        <v>86</v>
      </c>
    </row>
    <row r="94" spans="1:4">
      <c r="A94" t="s">
        <v>47</v>
      </c>
      <c r="B94">
        <v>2</v>
      </c>
      <c r="C94">
        <v>1</v>
      </c>
      <c r="D94" s="27" t="s">
        <v>76</v>
      </c>
    </row>
    <row r="95" spans="1:4">
      <c r="A95" s="23" t="s">
        <v>109</v>
      </c>
      <c r="B95">
        <v>2</v>
      </c>
      <c r="D95" t="s">
        <v>86</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日記</vt:lpstr>
      <vt:lpstr>シーン遷移</vt:lpstr>
      <vt:lpstr>メモ帳</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2024-11-11T03:50:57Z</dcterms:modified>
  <cp:category/>
  <cp:contentStatus/>
</cp:coreProperties>
</file>