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fko2347087\Desktop\Github\EmploymentWorks\"/>
    </mc:Choice>
  </mc:AlternateContent>
  <xr:revisionPtr revIDLastSave="0" documentId="13_ncr:1_{CD20D0DF-DE95-434B-85C1-819B45764118}" xr6:coauthVersionLast="47" xr6:coauthVersionMax="47" xr10:uidLastSave="{00000000-0000-0000-0000-000000000000}"/>
  <bookViews>
    <workbookView xWindow="-120" yWindow="-120" windowWidth="29040" windowHeight="15720" activeTab="3" xr2:uid="{00000000-000D-0000-FFFF-FFFF00000000}"/>
  </bookViews>
  <sheets>
    <sheet name="日記" sheetId="4" r:id="rId1"/>
    <sheet name="シーン遷移" sheetId="6" r:id="rId2"/>
    <sheet name="メモ帳" sheetId="5" r:id="rId3"/>
    <sheet name="アルファ" sheetId="1" r:id="rId4"/>
    <sheet name="ベータ" sheetId="2" r:id="rId5"/>
    <sheet name="マスタ" sheetId="3"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1" l="1"/>
  <c r="G9" i="1"/>
  <c r="G3" i="1"/>
  <c r="E6" i="4"/>
  <c r="E3" i="4"/>
  <c r="E4" i="4" s="1"/>
  <c r="E5" i="4" s="1"/>
  <c r="G2" i="1"/>
  <c r="E7" i="4" l="1"/>
  <c r="E8" i="4" s="1"/>
  <c r="E9" i="4" s="1"/>
  <c r="E10" i="4" s="1"/>
  <c r="E11" i="4" s="1"/>
  <c r="E12" i="4" s="1"/>
  <c r="E13" i="4" s="1"/>
  <c r="E14" i="4" s="1"/>
  <c r="E15" i="4" s="1"/>
  <c r="E16" i="4" s="1"/>
  <c r="E17" i="4" s="1"/>
  <c r="E18" i="4" s="1"/>
  <c r="E19" i="4" s="1"/>
  <c r="E20" i="4" s="1"/>
  <c r="E21" i="4" s="1"/>
  <c r="E22" i="4" s="1"/>
  <c r="E23" i="4" s="1"/>
  <c r="E24" i="4" s="1"/>
  <c r="E25" i="4" s="1"/>
  <c r="E26" i="4" s="1"/>
  <c r="E27" i="4" s="1"/>
  <c r="E28" i="4" s="1"/>
  <c r="E29" i="4" s="1"/>
  <c r="E30" i="4" s="1"/>
  <c r="E31" i="4" s="1"/>
  <c r="E32" i="4" s="1"/>
  <c r="E33" i="4" s="1"/>
  <c r="E34" i="4" s="1"/>
  <c r="E35" i="4" s="1"/>
  <c r="E36" i="4" s="1"/>
  <c r="E37" i="4" s="1"/>
  <c r="E38" i="4" s="1"/>
  <c r="E39" i="4" s="1"/>
  <c r="E40" i="4" s="1"/>
  <c r="E41" i="4" s="1"/>
  <c r="E42" i="4" s="1"/>
  <c r="E43" i="4" s="1"/>
  <c r="E44" i="4" s="1"/>
  <c r="E45" i="4" s="1"/>
  <c r="E46" i="4" s="1"/>
  <c r="E47" i="4" s="1"/>
  <c r="E48" i="4" s="1"/>
  <c r="E49" i="4" s="1"/>
  <c r="E50" i="4" s="1"/>
  <c r="E51" i="4" s="1"/>
  <c r="E52" i="4" s="1"/>
  <c r="E53" i="4" s="1"/>
  <c r="E54" i="4" s="1"/>
  <c r="E55" i="4" s="1"/>
  <c r="E56" i="4" s="1"/>
  <c r="E57" i="4" s="1"/>
  <c r="E58" i="4" s="1"/>
  <c r="E59" i="4" s="1"/>
  <c r="E60" i="4" s="1"/>
  <c r="E61" i="4" s="1"/>
  <c r="E62" i="4" s="1"/>
  <c r="E63" i="4" s="1"/>
  <c r="E64" i="4" s="1"/>
  <c r="E65" i="4" s="1"/>
  <c r="E66" i="4" s="1"/>
  <c r="E67" i="4" s="1"/>
  <c r="E68" i="4" s="1"/>
  <c r="E69" i="4" s="1"/>
  <c r="E70" i="4" s="1"/>
  <c r="E71" i="4" s="1"/>
  <c r="E72" i="4" s="1"/>
  <c r="E73" i="4" s="1"/>
  <c r="G11" i="1"/>
  <c r="G10" i="1"/>
  <c r="H11" i="1"/>
  <c r="I11" i="1" s="1"/>
  <c r="H10" i="1"/>
  <c r="I10" i="1" s="1"/>
  <c r="H9" i="1"/>
  <c r="I9" i="1" s="1"/>
  <c r="G6" i="1"/>
  <c r="J11" i="1" s="1"/>
  <c r="K11" i="1" s="1"/>
  <c r="J9" i="1" l="1"/>
  <c r="K9" i="1" s="1"/>
  <c r="J10" i="1"/>
  <c r="K10" i="1" s="1"/>
  <c r="G4" i="1"/>
  <c r="I4" i="1" s="1"/>
  <c r="J4" i="1"/>
  <c r="K4" i="1" s="1"/>
</calcChain>
</file>

<file path=xl/sharedStrings.xml><?xml version="1.0" encoding="utf-8"?>
<sst xmlns="http://schemas.openxmlformats.org/spreadsheetml/2006/main" count="264" uniqueCount="179">
  <si>
    <t>1コスト:3時間 (1日は基本2コスト)</t>
  </si>
  <si>
    <t>判定</t>
    <rPh sb="0" eb="2">
      <t>ハンテイ</t>
    </rPh>
    <phoneticPr fontId="1"/>
  </si>
  <si>
    <t>総コスト</t>
    <rPh sb="0" eb="1">
      <t>ソウ</t>
    </rPh>
    <phoneticPr fontId="1"/>
  </si>
  <si>
    <t>・クラス設計</t>
    <rPh sb="4" eb="6">
      <t>セッケイ</t>
    </rPh>
    <phoneticPr fontId="1"/>
  </si>
  <si>
    <t>消化コスト</t>
    <rPh sb="0" eb="2">
      <t>ショウカ</t>
    </rPh>
    <phoneticPr fontId="1"/>
  </si>
  <si>
    <t>・ライブラリ設計</t>
    <rPh sb="6" eb="8">
      <t>セッケイ</t>
    </rPh>
    <phoneticPr fontId="1"/>
  </si>
  <si>
    <t>・アルファ素材集め</t>
    <rPh sb="5" eb="7">
      <t>ソザイ</t>
    </rPh>
    <rPh sb="7" eb="8">
      <t>アツ</t>
    </rPh>
    <phoneticPr fontId="1"/>
  </si>
  <si>
    <t>理想</t>
    <rPh sb="0" eb="2">
      <t>リソウ</t>
    </rPh>
    <phoneticPr fontId="1"/>
  </si>
  <si>
    <t>デッドライン</t>
    <phoneticPr fontId="1"/>
  </si>
  <si>
    <t>　ー　UI素材</t>
    <rPh sb="5" eb="7">
      <t>ソザイ</t>
    </rPh>
    <phoneticPr fontId="1"/>
  </si>
  <si>
    <t>真実のデッドライン</t>
    <rPh sb="0" eb="2">
      <t>シンジツ</t>
    </rPh>
    <phoneticPr fontId="1"/>
  </si>
  <si>
    <t>　ー　マップ素材</t>
    <rPh sb="6" eb="8">
      <t>ソザイ</t>
    </rPh>
    <phoneticPr fontId="1"/>
  </si>
  <si>
    <t>・当たり判定</t>
    <rPh sb="1" eb="2">
      <t>ア</t>
    </rPh>
    <rPh sb="4" eb="6">
      <t>ハンテイ</t>
    </rPh>
    <phoneticPr fontId="1"/>
  </si>
  <si>
    <t>　－　球と球の当たり判定</t>
    <rPh sb="3" eb="4">
      <t>キュウ</t>
    </rPh>
    <rPh sb="5" eb="6">
      <t>キュウ</t>
    </rPh>
    <rPh sb="7" eb="8">
      <t>ア</t>
    </rPh>
    <rPh sb="10" eb="12">
      <t>ハンテイ</t>
    </rPh>
    <phoneticPr fontId="1"/>
  </si>
  <si>
    <t>　ー　球とカプセルの当たり判定</t>
    <rPh sb="3" eb="4">
      <t>キュウ</t>
    </rPh>
    <rPh sb="10" eb="11">
      <t>ア</t>
    </rPh>
    <rPh sb="13" eb="15">
      <t>ハンテイ</t>
    </rPh>
    <phoneticPr fontId="1"/>
  </si>
  <si>
    <t>　ー　カプセルとカプセルの当たり判定</t>
    <rPh sb="13" eb="14">
      <t>ア</t>
    </rPh>
    <rPh sb="16" eb="18">
      <t>ハンテイ</t>
    </rPh>
    <phoneticPr fontId="1"/>
  </si>
  <si>
    <t>　ー　カプセルとマップの当たり判定</t>
    <rPh sb="12" eb="13">
      <t>ア</t>
    </rPh>
    <rPh sb="15" eb="17">
      <t>ハンテイ</t>
    </rPh>
    <phoneticPr fontId="1"/>
  </si>
  <si>
    <t>　―　待機</t>
    <rPh sb="3" eb="5">
      <t>タイキ</t>
    </rPh>
    <phoneticPr fontId="1"/>
  </si>
  <si>
    <t>　―　空中</t>
    <rPh sb="3" eb="5">
      <t>クウチュウ</t>
    </rPh>
    <phoneticPr fontId="1"/>
  </si>
  <si>
    <t>　－　死亡</t>
    <rPh sb="3" eb="5">
      <t>シボウ</t>
    </rPh>
    <phoneticPr fontId="1"/>
  </si>
  <si>
    <t>　－　アニメーション実装</t>
    <rPh sb="10" eb="12">
      <t>ジッソウ</t>
    </rPh>
    <phoneticPr fontId="1"/>
  </si>
  <si>
    <t>・敵</t>
    <rPh sb="1" eb="2">
      <t>テキ</t>
    </rPh>
    <phoneticPr fontId="1"/>
  </si>
  <si>
    <t>・アニメーション処理</t>
    <rPh sb="8" eb="10">
      <t>ショリ</t>
    </rPh>
    <phoneticPr fontId="1"/>
  </si>
  <si>
    <t>　ー　再生</t>
    <rPh sb="3" eb="5">
      <t>サイセイ</t>
    </rPh>
    <phoneticPr fontId="1"/>
  </si>
  <si>
    <t>　ー　ブレンド有り再生</t>
    <rPh sb="7" eb="8">
      <t>アリ</t>
    </rPh>
    <rPh sb="9" eb="11">
      <t>サイセイ</t>
    </rPh>
    <phoneticPr fontId="1"/>
  </si>
  <si>
    <t>　ー　ブレンド有り切り替え</t>
    <rPh sb="7" eb="8">
      <t>アリ</t>
    </rPh>
    <rPh sb="9" eb="10">
      <t>キ</t>
    </rPh>
    <rPh sb="11" eb="12">
      <t>カ</t>
    </rPh>
    <phoneticPr fontId="1"/>
  </si>
  <si>
    <t>　ー　再生速度調整</t>
    <rPh sb="3" eb="5">
      <t>サイセイ</t>
    </rPh>
    <rPh sb="5" eb="7">
      <t>ソクド</t>
    </rPh>
    <rPh sb="7" eb="9">
      <t>チョウセイ</t>
    </rPh>
    <phoneticPr fontId="1"/>
  </si>
  <si>
    <t>　ー　移動</t>
  </si>
  <si>
    <t>　ー　回転</t>
  </si>
  <si>
    <t>　ー　追随</t>
  </si>
  <si>
    <t>　ー　勝利敗北演出</t>
    <rPh sb="3" eb="9">
      <t>ショウリハイボクエンシュツ</t>
    </rPh>
    <phoneticPr fontId="1"/>
  </si>
  <si>
    <t>　－　マップ設計</t>
  </si>
  <si>
    <t>　ー　配置データの保存</t>
  </si>
  <si>
    <t>　ー　配置データの読み込み</t>
  </si>
  <si>
    <t>　ー　マップ実装</t>
  </si>
  <si>
    <t>　ー　SE再生</t>
  </si>
  <si>
    <t>　ー　音量調整の処理</t>
  </si>
  <si>
    <t>　ー　音実装</t>
  </si>
  <si>
    <t>　ー　カーソル移動</t>
  </si>
  <si>
    <t>　ー　決定処理</t>
  </si>
  <si>
    <t>　ー　画面遷移</t>
  </si>
  <si>
    <t>　ー　プレイヤー操作</t>
  </si>
  <si>
    <t>　ー　カメラ操作</t>
  </si>
  <si>
    <t>・エフェクト</t>
  </si>
  <si>
    <t>　ー　エフェクト再生</t>
  </si>
  <si>
    <t>　ー　エフェクト停止</t>
  </si>
  <si>
    <t>　ー　座標回転と拡大</t>
  </si>
  <si>
    <t>　ー　エフェクト実装</t>
  </si>
  <si>
    <t>　－　被ダメージ</t>
    <rPh sb="3" eb="4">
      <t>ヒ</t>
    </rPh>
    <phoneticPr fontId="1"/>
  </si>
  <si>
    <t>　－　復活</t>
    <rPh sb="3" eb="5">
      <t>フッカツ</t>
    </rPh>
    <phoneticPr fontId="1"/>
  </si>
  <si>
    <t>　－　回復</t>
    <rPh sb="3" eb="5">
      <t>カイフク</t>
    </rPh>
    <phoneticPr fontId="1"/>
  </si>
  <si>
    <t>　―　地形との当たり判定</t>
    <rPh sb="3" eb="5">
      <t>チケイ</t>
    </rPh>
    <rPh sb="7" eb="8">
      <t>ア</t>
    </rPh>
    <rPh sb="10" eb="12">
      <t>ハンテイ</t>
    </rPh>
    <phoneticPr fontId="1"/>
  </si>
  <si>
    <t>　ー　ゲーム画面</t>
    <rPh sb="6" eb="8">
      <t>ガメン</t>
    </rPh>
    <phoneticPr fontId="1"/>
  </si>
  <si>
    <t>　―　罠強化画面</t>
    <rPh sb="3" eb="4">
      <t>ワナ</t>
    </rPh>
    <rPh sb="4" eb="8">
      <t>キョウカガメン</t>
    </rPh>
    <phoneticPr fontId="1"/>
  </si>
  <si>
    <t>　―　ポーズ画面</t>
    <rPh sb="6" eb="8">
      <t>ガメン</t>
    </rPh>
    <phoneticPr fontId="1"/>
  </si>
  <si>
    <t>　―　リザルト画面</t>
    <rPh sb="7" eb="9">
      <t>ガメン</t>
    </rPh>
    <phoneticPr fontId="1"/>
  </si>
  <si>
    <t>　―　ランキング画面</t>
    <rPh sb="8" eb="10">
      <t>ガメン</t>
    </rPh>
    <phoneticPr fontId="1"/>
  </si>
  <si>
    <t>・罠</t>
    <rPh sb="1" eb="2">
      <t>ワナ</t>
    </rPh>
    <phoneticPr fontId="1"/>
  </si>
  <si>
    <t>　ー　索敵</t>
    <rPh sb="3" eb="5">
      <t>サクテキ</t>
    </rPh>
    <phoneticPr fontId="1"/>
  </si>
  <si>
    <t>　ー　罠設置/解除</t>
    <rPh sb="3" eb="6">
      <t>ワナセッチ</t>
    </rPh>
    <rPh sb="7" eb="9">
      <t>カイジョ</t>
    </rPh>
    <phoneticPr fontId="1"/>
  </si>
  <si>
    <t>　ー　装備切り替え</t>
    <rPh sb="3" eb="6">
      <t>ソウビキ</t>
    </rPh>
    <rPh sb="7" eb="8">
      <t>カ</t>
    </rPh>
    <phoneticPr fontId="1"/>
  </si>
  <si>
    <t>　ー　当たり判定</t>
    <rPh sb="3" eb="4">
      <t>ア</t>
    </rPh>
    <rPh sb="6" eb="8">
      <t>ハンテイ</t>
    </rPh>
    <phoneticPr fontId="1"/>
  </si>
  <si>
    <t>　―　生成/破棄</t>
    <rPh sb="3" eb="5">
      <t>セイセイ</t>
    </rPh>
    <rPh sb="6" eb="8">
      <t>ハキ</t>
    </rPh>
    <phoneticPr fontId="1"/>
  </si>
  <si>
    <t>　ー　HP管理</t>
    <rPh sb="5" eb="7">
      <t>カンリ</t>
    </rPh>
    <phoneticPr fontId="1"/>
  </si>
  <si>
    <t>　―　アニメーション(物理)</t>
    <rPh sb="11" eb="13">
      <t>ブツリ</t>
    </rPh>
    <phoneticPr fontId="1"/>
  </si>
  <si>
    <t>　―　球とマップの当たり判定</t>
    <rPh sb="3" eb="4">
      <t>キュウ</t>
    </rPh>
    <rPh sb="9" eb="10">
      <t>ア</t>
    </rPh>
    <rPh sb="12" eb="14">
      <t>ハンテイ</t>
    </rPh>
    <phoneticPr fontId="1"/>
  </si>
  <si>
    <t>　ー　攻撃</t>
    <rPh sb="3" eb="5">
      <t>コウゲキ</t>
    </rPh>
    <phoneticPr fontId="1"/>
  </si>
  <si>
    <t>　ー　ステージセレクト画面</t>
    <rPh sb="11" eb="13">
      <t>ガメン</t>
    </rPh>
    <phoneticPr fontId="1"/>
  </si>
  <si>
    <t>　―　固有行動</t>
    <rPh sb="3" eb="7">
      <t>コユウコウドウ</t>
    </rPh>
    <phoneticPr fontId="1"/>
  </si>
  <si>
    <t>完了コスト</t>
    <rPh sb="0" eb="2">
      <t>カンリョウ</t>
    </rPh>
    <phoneticPr fontId="1"/>
  </si>
  <si>
    <t>現在の日数(土日除く)</t>
    <rPh sb="0" eb="2">
      <t>ゲンザイ</t>
    </rPh>
    <rPh sb="3" eb="5">
      <t>ニッスウ</t>
    </rPh>
    <rPh sb="6" eb="8">
      <t>ドニチ</t>
    </rPh>
    <rPh sb="8" eb="9">
      <t>ノゾ</t>
    </rPh>
    <phoneticPr fontId="1"/>
  </si>
  <si>
    <t>開始日</t>
    <rPh sb="0" eb="3">
      <t>カイシビ</t>
    </rPh>
    <phoneticPr fontId="1"/>
  </si>
  <si>
    <t>今日の日付</t>
    <rPh sb="0" eb="2">
      <t>キョウ</t>
    </rPh>
    <rPh sb="3" eb="5">
      <t>ヒヅケ</t>
    </rPh>
    <phoneticPr fontId="1"/>
  </si>
  <si>
    <t>残り日数(土日除く)</t>
    <rPh sb="0" eb="1">
      <t>ノコ</t>
    </rPh>
    <rPh sb="2" eb="4">
      <t>ニッスウ</t>
    </rPh>
    <rPh sb="5" eb="7">
      <t>ドニチ</t>
    </rPh>
    <rPh sb="7" eb="8">
      <t>ノゾ</t>
    </rPh>
    <phoneticPr fontId="1"/>
  </si>
  <si>
    <t>一日の消費コスト</t>
    <rPh sb="0" eb="2">
      <t>イチニチ</t>
    </rPh>
    <rPh sb="3" eb="5">
      <t>ショウヒ</t>
    </rPh>
    <phoneticPr fontId="1"/>
  </si>
  <si>
    <t>消費コスト / 日数</t>
    <rPh sb="0" eb="2">
      <t>ショウヒ</t>
    </rPh>
    <rPh sb="8" eb="10">
      <t>ニッスウ</t>
    </rPh>
    <phoneticPr fontId="1"/>
  </si>
  <si>
    <t>完了</t>
    <rPh sb="0" eb="2">
      <t>カンリョウ</t>
    </rPh>
    <phoneticPr fontId="1"/>
  </si>
  <si>
    <t>日付</t>
    <rPh sb="0" eb="2">
      <t>ヒヅケ</t>
    </rPh>
    <phoneticPr fontId="1"/>
  </si>
  <si>
    <t>進捗</t>
    <rPh sb="0" eb="2">
      <t>シンチョク</t>
    </rPh>
    <phoneticPr fontId="1"/>
  </si>
  <si>
    <t>メモ</t>
    <phoneticPr fontId="1"/>
  </si>
  <si>
    <t>進捗コスト表の作成。コピペである程度済むとはいえタスク量がとんでもなさそう。
廣本のコードを見てステートパターンを実装した。</t>
    <phoneticPr fontId="1"/>
  </si>
  <si>
    <t>当たり判定やポーションを追加した。当たったかどうかはとれるようになったけど位置補正がめんどくさそう。
ステージハンドルをゲームシーンで取得したうえでポーションに当たるとなぜかメモリが大量に残ったままになるバグが発生。理由不明。
Unityのアセットストアでよさそうなモデルを見つけて、fbxにしてみたけどどれも変になってしまって使えなさそう。よさげな敵のモデルを見つけるのに苦労しそう。</t>
    <phoneticPr fontId="1"/>
  </si>
  <si>
    <t>合計進捗</t>
    <rPh sb="0" eb="4">
      <t>ゴウケイシンチョク</t>
    </rPh>
    <phoneticPr fontId="1"/>
  </si>
  <si>
    <t>ステージの外部ファイル読み込み、Vec3型の改良、当たり判定の押出処理(カプセル同士、カプセルと球)の実装をした。カプセル同士の押出処理は完全にできてないけど明日にはできるはず。
23日に確認したメモリバグは、ステージの外部ファイル読み込みを実装した時になくなったように感じたけど、今後制作を続けていくうえで何らかの障害として復活しそう。</t>
    <phoneticPr fontId="1"/>
  </si>
  <si>
    <t>アルファ</t>
  </si>
  <si>
    <t>コスト</t>
  </si>
  <si>
    <t>未完</t>
  </si>
  <si>
    <t>　ー　モデル</t>
  </si>
  <si>
    <t>　ー　モーション</t>
  </si>
  <si>
    <t>　ー　SE</t>
  </si>
  <si>
    <t>　ー　BGM</t>
  </si>
  <si>
    <t>　ー　エフェクト</t>
  </si>
  <si>
    <t>・プレイヤー</t>
  </si>
  <si>
    <t>　―　ステータス</t>
  </si>
  <si>
    <t>　―　移動</t>
  </si>
  <si>
    <t>　―　ジャンプ</t>
  </si>
  <si>
    <t>　―　ダッシュ</t>
  </si>
  <si>
    <t>　ー　ステータス</t>
  </si>
  <si>
    <t>　ー　攻撃</t>
  </si>
  <si>
    <t>・ポーション</t>
  </si>
  <si>
    <t>・クリスタル</t>
  </si>
  <si>
    <t>・カメラ</t>
  </si>
  <si>
    <t>・マップ</t>
  </si>
  <si>
    <t>・音処理</t>
  </si>
  <si>
    <t>　ー　BGM再生</t>
  </si>
  <si>
    <t>・UI</t>
  </si>
  <si>
    <t>　ー　タイトル画面</t>
  </si>
  <si>
    <t>　ー　オプション画面</t>
  </si>
  <si>
    <t>・UX</t>
  </si>
  <si>
    <t>・ビルドテスト</t>
  </si>
  <si>
    <t>カプセル同士の押出処理ができるようになった。ObjectBase型を継承したクラスの管理をSceneGameでするようにした。</t>
    <rPh sb="4" eb="6">
      <t>ドウシ</t>
    </rPh>
    <rPh sb="7" eb="11">
      <t>オシダシショリ</t>
    </rPh>
    <rPh sb="32" eb="33">
      <t>ガタ</t>
    </rPh>
    <rPh sb="34" eb="36">
      <t>ケイショウ</t>
    </rPh>
    <rPh sb="42" eb="44">
      <t>カンリ</t>
    </rPh>
    <phoneticPr fontId="1"/>
  </si>
  <si>
    <t>10月26日
10月27日</t>
    <rPh sb="2" eb="3">
      <t>ガツ</t>
    </rPh>
    <rPh sb="5" eb="6">
      <t>ニチ</t>
    </rPh>
    <phoneticPr fontId="1"/>
  </si>
  <si>
    <t>あと、またメモリリーク的なのが発生している。リファクタリングしながら原因を探すのが次にすることな気がする。</t>
    <rPh sb="11" eb="12">
      <t>テキ</t>
    </rPh>
    <rPh sb="15" eb="17">
      <t>ハッセイ</t>
    </rPh>
    <rPh sb="34" eb="36">
      <t>ゲンイン</t>
    </rPh>
    <rPh sb="37" eb="38">
      <t>サガ</t>
    </rPh>
    <rPh sb="41" eb="42">
      <t>ツギ</t>
    </rPh>
    <rPh sb="48" eb="49">
      <t>キ</t>
    </rPh>
    <phoneticPr fontId="1"/>
  </si>
  <si>
    <t>弾を撃てるようにしたり、動かない敵、マップとの当たり判定、クリスタル、音やエフェクトなどの実装をした。考える必要があることとして、敵のStateパターン、マップとの当たり判定、リソースのロード方法など。</t>
    <rPh sb="0" eb="1">
      <t>タマ</t>
    </rPh>
    <rPh sb="2" eb="3">
      <t>ウ</t>
    </rPh>
    <rPh sb="12" eb="13">
      <t>ウゴ</t>
    </rPh>
    <rPh sb="16" eb="17">
      <t>テキ</t>
    </rPh>
    <rPh sb="23" eb="24">
      <t>ア</t>
    </rPh>
    <rPh sb="26" eb="28">
      <t>ハンテイ</t>
    </rPh>
    <rPh sb="35" eb="36">
      <t>オト</t>
    </rPh>
    <rPh sb="45" eb="47">
      <t>ジッソウ</t>
    </rPh>
    <rPh sb="51" eb="52">
      <t>カンガ</t>
    </rPh>
    <rPh sb="54" eb="56">
      <t>ヒツヨウ</t>
    </rPh>
    <rPh sb="65" eb="66">
      <t>テキ</t>
    </rPh>
    <rPh sb="82" eb="83">
      <t>ア</t>
    </rPh>
    <rPh sb="85" eb="87">
      <t>ハンテイ</t>
    </rPh>
    <rPh sb="96" eb="98">
      <t>ホウホウ</t>
    </rPh>
    <phoneticPr fontId="1"/>
  </si>
  <si>
    <t>土日含む日数</t>
    <rPh sb="0" eb="3">
      <t>ドニチフク</t>
    </rPh>
    <rPh sb="4" eb="6">
      <t>ニッスウ</t>
    </rPh>
    <phoneticPr fontId="1"/>
  </si>
  <si>
    <t>消費コスト / 土日含む日数</t>
    <rPh sb="0" eb="2">
      <t>ショウヒ</t>
    </rPh>
    <rPh sb="8" eb="11">
      <t>ドニチフク</t>
    </rPh>
    <rPh sb="12" eb="14">
      <t>ニッスウ</t>
    </rPh>
    <phoneticPr fontId="1"/>
  </si>
  <si>
    <t>残り日数(土日含む)</t>
    <rPh sb="0" eb="1">
      <t>ノコ</t>
    </rPh>
    <rPh sb="2" eb="4">
      <t>ニッスウ</t>
    </rPh>
    <rPh sb="5" eb="8">
      <t>ドニチフク</t>
    </rPh>
    <phoneticPr fontId="1"/>
  </si>
  <si>
    <t>土日込みの消費コスト</t>
    <rPh sb="0" eb="2">
      <t>ドニチ</t>
    </rPh>
    <rPh sb="2" eb="3">
      <t>コ</t>
    </rPh>
    <rPh sb="5" eb="7">
      <t>ショウヒ</t>
    </rPh>
    <phoneticPr fontId="1"/>
  </si>
  <si>
    <t>断念したUnityのモデルが使えそうだからいったんそれで行こうと思う。進捗発表を聞きながらリファクタリングしたり、リソースのロード関係を改良したり。たしろのおかげでメモリバグ消えました。感謝。
原因はshared_ptrをお互いが持ってしまってクラスそのものが削除されていなかった。</t>
    <rPh sb="0" eb="2">
      <t>ダンネン</t>
    </rPh>
    <rPh sb="14" eb="15">
      <t>ツカ</t>
    </rPh>
    <rPh sb="28" eb="29">
      <t>イ</t>
    </rPh>
    <rPh sb="32" eb="33">
      <t>オモ</t>
    </rPh>
    <rPh sb="35" eb="40">
      <t>シンチョク</t>
    </rPh>
    <rPh sb="40" eb="41">
      <t>キ</t>
    </rPh>
    <rPh sb="65" eb="67">
      <t>カンケイ</t>
    </rPh>
    <rPh sb="68" eb="70">
      <t>カイリョウ</t>
    </rPh>
    <rPh sb="87" eb="88">
      <t>キ</t>
    </rPh>
    <rPh sb="93" eb="95">
      <t>カンシャ</t>
    </rPh>
    <rPh sb="97" eb="99">
      <t>ゲンイン</t>
    </rPh>
    <rPh sb="112" eb="113">
      <t>タガ</t>
    </rPh>
    <rPh sb="115" eb="116">
      <t>モ</t>
    </rPh>
    <rPh sb="130" eb="132">
      <t>サクジョ</t>
    </rPh>
    <phoneticPr fontId="1"/>
  </si>
  <si>
    <t>Unityのモデル、きついやつはきつかった。UEのアセットストアでゴブリン的なモデルがよさそうだったけど、そもそもUEからFBXエクスポートできるのか、エクスポートして問題なく動くのかわからん過ぎて怖い。
カプセルのマップの角のがくがくするやつを直そうとしたけど無理だった。</t>
    <rPh sb="37" eb="38">
      <t>テキ</t>
    </rPh>
    <rPh sb="84" eb="86">
      <t>モンダイ</t>
    </rPh>
    <rPh sb="88" eb="89">
      <t>ウゴ</t>
    </rPh>
    <rPh sb="96" eb="97">
      <t>ス</t>
    </rPh>
    <rPh sb="99" eb="100">
      <t>コワ</t>
    </rPh>
    <rPh sb="112" eb="113">
      <t>カド</t>
    </rPh>
    <rPh sb="123" eb="124">
      <t>ナオ</t>
    </rPh>
    <rPh sb="131" eb="133">
      <t>ムリ</t>
    </rPh>
    <phoneticPr fontId="1"/>
  </si>
  <si>
    <t>プレイヤーモデルの実装やアニメーションを付けた。ジャンプがちゃんと地面につく前に着地アニメーションに入るようにできたのうれしい。でも操作の手触りがちょっと気持ち悪い気がするからUXのタスクの時に調整。
明日はプレイヤーの移動方向に応じた歩きアニメーションを実装する。</t>
    <rPh sb="9" eb="11">
      <t>ジッソウ</t>
    </rPh>
    <rPh sb="20" eb="21">
      <t>ツ</t>
    </rPh>
    <rPh sb="33" eb="35">
      <t>ジメン</t>
    </rPh>
    <rPh sb="38" eb="39">
      <t>マエ</t>
    </rPh>
    <rPh sb="40" eb="42">
      <t>チャクチ</t>
    </rPh>
    <rPh sb="50" eb="51">
      <t>ハイ</t>
    </rPh>
    <rPh sb="66" eb="68">
      <t>ソウサ</t>
    </rPh>
    <rPh sb="69" eb="71">
      <t>テザワ</t>
    </rPh>
    <rPh sb="77" eb="79">
      <t>キモ</t>
    </rPh>
    <rPh sb="80" eb="81">
      <t>ワル</t>
    </rPh>
    <rPh sb="82" eb="83">
      <t>キ</t>
    </rPh>
    <rPh sb="95" eb="96">
      <t>トキ</t>
    </rPh>
    <rPh sb="97" eb="99">
      <t>チョウセイ</t>
    </rPh>
    <rPh sb="101" eb="103">
      <t>アシタ</t>
    </rPh>
    <rPh sb="110" eb="114">
      <t>イドウホウコウ</t>
    </rPh>
    <rPh sb="115" eb="116">
      <t>オウ</t>
    </rPh>
    <rPh sb="118" eb="119">
      <t>アル</t>
    </rPh>
    <rPh sb="128" eb="130">
      <t>ジッソウ</t>
    </rPh>
    <phoneticPr fontId="1"/>
  </si>
  <si>
    <t>移動方向に応じた歩きアニメーションをつけれた。あと、プレイヤーがクロスボウを持つようになった。</t>
    <rPh sb="0" eb="4">
      <t>イドウホウコウ</t>
    </rPh>
    <rPh sb="5" eb="6">
      <t>オウ</t>
    </rPh>
    <rPh sb="8" eb="9">
      <t>アル</t>
    </rPh>
    <rPh sb="38" eb="39">
      <t>モ</t>
    </rPh>
    <phoneticPr fontId="1"/>
  </si>
  <si>
    <t>エグゾプライマルのグリッド関係について</t>
    <rPh sb="13" eb="15">
      <t>カンケイ</t>
    </rPh>
    <phoneticPr fontId="1"/>
  </si>
  <si>
    <t>そもそもマップからどうやってグリッドを作るか</t>
    <rPh sb="19" eb="20">
      <t>ツク</t>
    </rPh>
    <phoneticPr fontId="1"/>
  </si>
  <si>
    <t>罠設置可能ポイントを使うのがよさそうな気がする</t>
    <rPh sb="0" eb="1">
      <t>ワナ</t>
    </rPh>
    <rPh sb="1" eb="5">
      <t>セッチカノウ</t>
    </rPh>
    <rPh sb="10" eb="11">
      <t>ツカ</t>
    </rPh>
    <rPh sb="19" eb="20">
      <t>キ</t>
    </rPh>
    <phoneticPr fontId="1"/>
  </si>
  <si>
    <t>床罠設置可能ポイントを中心としたn×nの正方形を作る？</t>
    <rPh sb="0" eb="1">
      <t>ユカ</t>
    </rPh>
    <rPh sb="1" eb="6">
      <t>ワナセッチカノウ</t>
    </rPh>
    <rPh sb="11" eb="13">
      <t>チュウシン</t>
    </rPh>
    <rPh sb="20" eb="23">
      <t>セイホウケイ</t>
    </rPh>
    <rPh sb="24" eb="25">
      <t>ツク</t>
    </rPh>
    <phoneticPr fontId="1"/>
  </si>
  <si>
    <t>それならy座標もその床罠設置可能座標から</t>
    <rPh sb="5" eb="7">
      <t>ザヒョウ</t>
    </rPh>
    <rPh sb="10" eb="11">
      <t>ユカ</t>
    </rPh>
    <rPh sb="11" eb="18">
      <t>ワナセッチカノウザヒョウ</t>
    </rPh>
    <phoneticPr fontId="1"/>
  </si>
  <si>
    <t>段差はいけるが坂道がきつい</t>
    <rPh sb="0" eb="2">
      <t>ダンサ</t>
    </rPh>
    <rPh sb="7" eb="9">
      <t>サカミチ</t>
    </rPh>
    <phoneticPr fontId="1"/>
  </si>
  <si>
    <t>①</t>
    <phoneticPr fontId="1"/>
  </si>
  <si>
    <t>②</t>
    <phoneticPr fontId="1"/>
  </si>
  <si>
    <t>コリジョンモデルを使う？</t>
    <rPh sb="9" eb="10">
      <t>ツカ</t>
    </rPh>
    <phoneticPr fontId="1"/>
  </si>
  <si>
    <t>結局①と同じ問題</t>
    <rPh sb="0" eb="2">
      <t>ケッキョク</t>
    </rPh>
    <rPh sb="4" eb="5">
      <t>オナ</t>
    </rPh>
    <rPh sb="6" eb="8">
      <t>モンダイ</t>
    </rPh>
    <phoneticPr fontId="1"/>
  </si>
  <si>
    <t>https://gamemakers.jp/article/2024_04_12_66004/</t>
    <phoneticPr fontId="1"/>
  </si>
  <si>
    <t>MV1CollCheck_LineDimを使ってy座標に依存するグリッドを作ることはできた</t>
    <rPh sb="21" eb="22">
      <t>ツカ</t>
    </rPh>
    <rPh sb="25" eb="27">
      <t>ザヒョウ</t>
    </rPh>
    <rPh sb="28" eb="30">
      <t>イゾン</t>
    </rPh>
    <rPh sb="37" eb="38">
      <t>ツク</t>
    </rPh>
    <phoneticPr fontId="1"/>
  </si>
  <si>
    <t>一旦これをつかってやるだけやってみようかな</t>
    <rPh sb="0" eb="2">
      <t>イッタン</t>
    </rPh>
    <phoneticPr fontId="1"/>
  </si>
  <si>
    <t>グリッドに持たせたい情報</t>
    <phoneticPr fontId="1"/>
  </si>
  <si>
    <t>座標</t>
    <rPh sb="0" eb="2">
      <t>ザヒョウ</t>
    </rPh>
    <phoneticPr fontId="1"/>
  </si>
  <si>
    <t>自身のグリッドにいる敵</t>
    <rPh sb="0" eb="2">
      <t>ジシン</t>
    </rPh>
    <rPh sb="10" eb="11">
      <t>テキ</t>
    </rPh>
    <phoneticPr fontId="1"/>
  </si>
  <si>
    <t>自身のグリッドに攻撃判定を出す予定のあるトラップ</t>
    <rPh sb="0" eb="2">
      <t>ジシン</t>
    </rPh>
    <rPh sb="8" eb="12">
      <t>コウゲキハンテイ</t>
    </rPh>
    <rPh sb="13" eb="14">
      <t>ダ</t>
    </rPh>
    <rPh sb="15" eb="17">
      <t>ヨテイ</t>
    </rPh>
    <phoneticPr fontId="1"/>
  </si>
  <si>
    <t>デバッグ用の色</t>
    <rPh sb="4" eb="5">
      <t>ヨウ</t>
    </rPh>
    <rPh sb="6" eb="7">
      <t>イロ</t>
    </rPh>
    <phoneticPr fontId="1"/>
  </si>
  <si>
    <t>周囲のグリッド情報？</t>
    <rPh sb="0" eb="2">
      <t>シュウイ</t>
    </rPh>
    <rPh sb="7" eb="9">
      <t>ジョウホウ</t>
    </rPh>
    <phoneticPr fontId="1"/>
  </si>
  <si>
    <t>グリッドに持たせたい機能</t>
    <phoneticPr fontId="1"/>
  </si>
  <si>
    <t>罠の攻撃を敵に与える</t>
    <rPh sb="0" eb="1">
      <t>ワナ</t>
    </rPh>
    <rPh sb="2" eb="4">
      <t>コウゲキ</t>
    </rPh>
    <rPh sb="5" eb="6">
      <t>テキ</t>
    </rPh>
    <rPh sb="7" eb="8">
      <t>アタ</t>
    </rPh>
    <phoneticPr fontId="1"/>
  </si>
  <si>
    <t>流れ</t>
    <rPh sb="0" eb="1">
      <t>ナガ</t>
    </rPh>
    <phoneticPr fontId="1"/>
  </si>
  <si>
    <t>physics でコリジョンモデルとレイキャストして床との当たり判定をとる</t>
    <rPh sb="26" eb="27">
      <t>ユカ</t>
    </rPh>
    <rPh sb="29" eb="30">
      <t>ア</t>
    </rPh>
    <rPh sb="32" eb="34">
      <t>ハンテイ</t>
    </rPh>
    <phoneticPr fontId="1"/>
  </si>
  <si>
    <t>レイと当たった座標でグリッドを作る</t>
    <rPh sb="3" eb="4">
      <t>ア</t>
    </rPh>
    <rPh sb="7" eb="9">
      <t>ザヒョウ</t>
    </rPh>
    <rPh sb="15" eb="16">
      <t>ツク</t>
    </rPh>
    <phoneticPr fontId="1"/>
  </si>
  <si>
    <t>プレイヤーがグリッド座標と向いている方向でレイキャストして置く予定のグリッドを検出する</t>
    <rPh sb="10" eb="12">
      <t>ザヒョウ</t>
    </rPh>
    <rPh sb="13" eb="14">
      <t>ム</t>
    </rPh>
    <rPh sb="18" eb="20">
      <t>ホウコウ</t>
    </rPh>
    <rPh sb="29" eb="30">
      <t>オ</t>
    </rPh>
    <rPh sb="31" eb="33">
      <t>ヨテイ</t>
    </rPh>
    <rPh sb="39" eb="41">
      <t>ケンシュツ</t>
    </rPh>
    <phoneticPr fontId="1"/>
  </si>
  <si>
    <t>プレイヤーがトラップを置いたら置かれたグリッドとその周辺のグリッドに罠のポインタを渡す</t>
    <rPh sb="11" eb="12">
      <t>オ</t>
    </rPh>
    <rPh sb="15" eb="16">
      <t>オ</t>
    </rPh>
    <rPh sb="26" eb="28">
      <t>シュウヘン</t>
    </rPh>
    <rPh sb="34" eb="35">
      <t>ワナ</t>
    </rPh>
    <rPh sb="41" eb="42">
      <t>ワタ</t>
    </rPh>
    <phoneticPr fontId="1"/>
  </si>
  <si>
    <t>マップとの当たり判定に苦戦。</t>
    <rPh sb="5" eb="6">
      <t>ア</t>
    </rPh>
    <rPh sb="8" eb="10">
      <t>ハンテイ</t>
    </rPh>
    <rPh sb="11" eb="13">
      <t>クセン</t>
    </rPh>
    <phoneticPr fontId="1"/>
  </si>
  <si>
    <t>罠を仮設置できるようになった。</t>
    <rPh sb="0" eb="1">
      <t>ワナ</t>
    </rPh>
    <rPh sb="2" eb="3">
      <t>カリ</t>
    </rPh>
    <rPh sb="3" eb="5">
      <t>セッチ</t>
    </rPh>
    <phoneticPr fontId="1"/>
  </si>
  <si>
    <t>マップのグリッドを作成。</t>
    <rPh sb="9" eb="11">
      <t>サクセイ</t>
    </rPh>
    <phoneticPr fontId="1"/>
  </si>
  <si>
    <t>プレイヤーのスロットについて</t>
    <phoneticPr fontId="1"/>
  </si>
  <si>
    <t>0はクロスボウ固定、スロット数はステージごとに設定されていてどっかから取得してくる。</t>
    <rPh sb="7" eb="9">
      <t>コテイ</t>
    </rPh>
    <rPh sb="14" eb="15">
      <t>スウ</t>
    </rPh>
    <rPh sb="23" eb="25">
      <t>セッテイ</t>
    </rPh>
    <rPh sb="35" eb="37">
      <t>シュトク</t>
    </rPh>
    <phoneticPr fontId="1"/>
  </si>
  <si>
    <t>ゲームシーンでXかYを押すと罠選択ウィンドウが出てきて罠を選択する</t>
    <rPh sb="11" eb="12">
      <t>オ</t>
    </rPh>
    <rPh sb="14" eb="15">
      <t>ワナ</t>
    </rPh>
    <rPh sb="15" eb="17">
      <t>センタク</t>
    </rPh>
    <rPh sb="23" eb="24">
      <t>デ</t>
    </rPh>
    <rPh sb="27" eb="28">
      <t>ワナ</t>
    </rPh>
    <rPh sb="29" eb="31">
      <t>センタク</t>
    </rPh>
    <phoneticPr fontId="1"/>
  </si>
  <si>
    <t>選択した罠の順にスロットに入れていく。</t>
    <rPh sb="0" eb="2">
      <t>センタク</t>
    </rPh>
    <rPh sb="4" eb="5">
      <t>ワナ</t>
    </rPh>
    <rPh sb="6" eb="7">
      <t>ジュン</t>
    </rPh>
    <rPh sb="13" eb="14">
      <t>イ</t>
    </rPh>
    <phoneticPr fontId="1"/>
  </si>
  <si>
    <t>デバッグシーンの作成とマップとカメラの当たり判定を実装。</t>
    <rPh sb="8" eb="10">
      <t>サクセイ</t>
    </rPh>
    <rPh sb="19" eb="20">
      <t>ア</t>
    </rPh>
    <rPh sb="22" eb="24">
      <t>ハンテイ</t>
    </rPh>
    <rPh sb="25" eb="27">
      <t>ジッソウ</t>
    </rPh>
    <phoneticPr fontId="1"/>
  </si>
  <si>
    <t>シーン遷移の基盤作成</t>
    <rPh sb="3" eb="5">
      <t>センイ</t>
    </rPh>
    <rPh sb="6" eb="10">
      <t>キバンサクセイ</t>
    </rPh>
    <phoneticPr fontId="1"/>
  </si>
  <si>
    <t>UE5のFBXエクスポートと実験をした。利用規約を無視していいならたぶん行ける</t>
    <rPh sb="14" eb="16">
      <t>ジッケン</t>
    </rPh>
    <rPh sb="20" eb="24">
      <t>リヨウキヤク</t>
    </rPh>
    <rPh sb="25" eb="27">
      <t>ムシ</t>
    </rPh>
    <rPh sb="36" eb="37">
      <t>イ</t>
    </rPh>
    <phoneticPr fontId="1"/>
  </si>
  <si>
    <t>シーン遷移実装完了。利用規約無視していいらしいからモデルを買ってじっそうしたいなあ。</t>
    <rPh sb="3" eb="7">
      <t>センイジッソウ</t>
    </rPh>
    <rPh sb="7" eb="9">
      <t>カンリョウ</t>
    </rPh>
    <rPh sb="10" eb="16">
      <t>リヨウキヤクムシ</t>
    </rPh>
    <rPh sb="29" eb="30">
      <t>カ</t>
    </rPh>
    <phoneticPr fontId="1"/>
  </si>
  <si>
    <t>メモリリークの解決。安田に教えるときにMV1CollResultPolyDimTerminateをコメント化してそのままなのが原因。
Physicsのオブジェクト同士の当たり判定を計算する前にすでに試したペアじゃないかどうか、オブジェクト間の距離が離れすぎていないか計算するように</t>
    <rPh sb="7" eb="9">
      <t>カイケツ</t>
    </rPh>
    <rPh sb="10" eb="12">
      <t>ヤスダ</t>
    </rPh>
    <rPh sb="13" eb="14">
      <t>オシ</t>
    </rPh>
    <rPh sb="53" eb="54">
      <t>カ</t>
    </rPh>
    <rPh sb="63" eb="65">
      <t>ゲンイン</t>
    </rPh>
    <rPh sb="81" eb="83">
      <t>ドウシ</t>
    </rPh>
    <rPh sb="84" eb="85">
      <t>ア</t>
    </rPh>
    <rPh sb="87" eb="89">
      <t>ハンテイ</t>
    </rPh>
    <rPh sb="90" eb="92">
      <t>ケイサン</t>
    </rPh>
    <rPh sb="94" eb="95">
      <t>マエ</t>
    </rPh>
    <rPh sb="99" eb="100">
      <t>タメ</t>
    </rPh>
    <rPh sb="121" eb="123">
      <t>キョリ</t>
    </rPh>
    <rPh sb="124" eb="125">
      <t>ハナ</t>
    </rPh>
    <rPh sb="133" eb="135">
      <t>ケイサン</t>
    </rPh>
    <phoneticPr fontId="1"/>
  </si>
  <si>
    <t>敵について</t>
    <rPh sb="0" eb="1">
      <t>テキ</t>
    </rPh>
    <phoneticPr fontId="1"/>
  </si>
  <si>
    <t>敵それぞれに、ほかのオブジェクトとの当たり判定、ヘッドショット判定、策定判定を持たせるのは結構重くなりそう。敵をたくさん出したいゲームだからなおさら。</t>
    <rPh sb="0" eb="1">
      <t>テキ</t>
    </rPh>
    <rPh sb="18" eb="19">
      <t>ア</t>
    </rPh>
    <rPh sb="21" eb="23">
      <t>ハンテイ</t>
    </rPh>
    <rPh sb="31" eb="33">
      <t>ハンテイ</t>
    </rPh>
    <rPh sb="34" eb="38">
      <t>サクテイハンテイ</t>
    </rPh>
    <rPh sb="39" eb="40">
      <t>モ</t>
    </rPh>
    <rPh sb="45" eb="47">
      <t>ケッコウ</t>
    </rPh>
    <rPh sb="47" eb="48">
      <t>オモ</t>
    </rPh>
    <rPh sb="54" eb="55">
      <t>テキ</t>
    </rPh>
    <rPh sb="60" eb="61">
      <t>ダ</t>
    </rPh>
    <phoneticPr fontId="1"/>
  </si>
  <si>
    <t>それぞれに索敵範囲を持たせるのではなく、1~3人を群れとして群れの中心座標から索敵範囲を出す？</t>
    <rPh sb="5" eb="9">
      <t>サクテキハンイ</t>
    </rPh>
    <rPh sb="10" eb="11">
      <t>モ</t>
    </rPh>
    <rPh sb="23" eb="24">
      <t>ニン</t>
    </rPh>
    <rPh sb="25" eb="26">
      <t>ム</t>
    </rPh>
    <rPh sb="30" eb="31">
      <t>ム</t>
    </rPh>
    <rPh sb="33" eb="37">
      <t>チュウシンザヒョウ</t>
    </rPh>
    <rPh sb="39" eb="43">
      <t>サクテキハンイ</t>
    </rPh>
    <rPh sb="44" eb="45">
      <t>ダ</t>
    </rPh>
    <phoneticPr fontId="1"/>
  </si>
  <si>
    <t>→群れの索敵範囲に入ったらそれぞれが索敵範囲を出すようにして、群れ全員のそれぞれの索敵範囲からプレイヤーが外れたら群れの範囲に戻る</t>
    <rPh sb="1" eb="2">
      <t>ム</t>
    </rPh>
    <rPh sb="4" eb="8">
      <t>サクテキハンイ</t>
    </rPh>
    <rPh sb="9" eb="10">
      <t>ハイ</t>
    </rPh>
    <rPh sb="18" eb="22">
      <t>サクテキハンイ</t>
    </rPh>
    <rPh sb="23" eb="24">
      <t>ダ</t>
    </rPh>
    <rPh sb="31" eb="32">
      <t>ム</t>
    </rPh>
    <rPh sb="33" eb="35">
      <t>ゼンイン</t>
    </rPh>
    <rPh sb="41" eb="45">
      <t>サクテキハンイ</t>
    </rPh>
    <rPh sb="53" eb="54">
      <t>ハズ</t>
    </rPh>
    <rPh sb="57" eb="58">
      <t>ム</t>
    </rPh>
    <rPh sb="60" eb="62">
      <t>ハンイ</t>
    </rPh>
    <rPh sb="63" eb="64">
      <t>モド</t>
    </rPh>
    <phoneticPr fontId="1"/>
  </si>
  <si>
    <t>群れクラス</t>
    <rPh sb="0" eb="1">
      <t>ム</t>
    </rPh>
    <phoneticPr fontId="1"/>
  </si>
  <si>
    <t>どの敵が群れのメンバーなのか管理</t>
    <rPh sb="2" eb="3">
      <t>テキ</t>
    </rPh>
    <rPh sb="4" eb="5">
      <t>ム</t>
    </rPh>
    <rPh sb="14" eb="16">
      <t>カンリ</t>
    </rPh>
    <phoneticPr fontId="1"/>
  </si>
  <si>
    <t>群れクラス自体にもtirggerの球体当たり判定を持っておいて中心座標はメンバーの平均座標、半径は最も遠いメンバーまでの距離+αの大きさ</t>
    <rPh sb="0" eb="1">
      <t>ム</t>
    </rPh>
    <rPh sb="5" eb="7">
      <t>ジタイ</t>
    </rPh>
    <rPh sb="17" eb="19">
      <t>キュウタイ</t>
    </rPh>
    <rPh sb="19" eb="20">
      <t>ア</t>
    </rPh>
    <rPh sb="22" eb="24">
      <t>ハンテイ</t>
    </rPh>
    <rPh sb="25" eb="26">
      <t>モ</t>
    </rPh>
    <rPh sb="31" eb="35">
      <t>チュウシンザヒョウ</t>
    </rPh>
    <rPh sb="41" eb="45">
      <t>ヘイキンザヒョウ</t>
    </rPh>
    <rPh sb="46" eb="48">
      <t>ハンケイ</t>
    </rPh>
    <rPh sb="49" eb="50">
      <t>モット</t>
    </rPh>
    <rPh sb="51" eb="52">
      <t>トオ</t>
    </rPh>
    <rPh sb="60" eb="62">
      <t>キョリ</t>
    </rPh>
    <rPh sb="65" eb="66">
      <t>オオ</t>
    </rPh>
    <phoneticPr fontId="1"/>
  </si>
  <si>
    <t>前回はそれぞれがルートに沿って移動していたが、今回は群れとしてルートを移動する</t>
    <rPh sb="0" eb="2">
      <t>ゼンカイ</t>
    </rPh>
    <rPh sb="12" eb="13">
      <t>ソ</t>
    </rPh>
    <rPh sb="15" eb="17">
      <t>イドウ</t>
    </rPh>
    <rPh sb="23" eb="25">
      <t>コンカイ</t>
    </rPh>
    <rPh sb="26" eb="27">
      <t>ム</t>
    </rPh>
    <rPh sb="35" eb="37">
      <t>イドウ</t>
    </rPh>
    <phoneticPr fontId="1"/>
  </si>
  <si>
    <t>その後はそれぞれの判定に沿って行動を決める</t>
    <rPh sb="2" eb="3">
      <t>ゴ</t>
    </rPh>
    <rPh sb="9" eb="11">
      <t>ハンテイ</t>
    </rPh>
    <rPh sb="12" eb="13">
      <t>ソ</t>
    </rPh>
    <rPh sb="15" eb="17">
      <t>コウドウ</t>
    </rPh>
    <rPh sb="18" eb="19">
      <t>キ</t>
    </rPh>
    <phoneticPr fontId="1"/>
  </si>
  <si>
    <t>全員の索敵範囲外に出ていたらまた群れとしての動きに変わり、群れの索敵判定を生成する。</t>
    <rPh sb="0" eb="2">
      <t>ゼンイン</t>
    </rPh>
    <rPh sb="3" eb="8">
      <t>サクテキハンイガイ</t>
    </rPh>
    <rPh sb="9" eb="10">
      <t>デ</t>
    </rPh>
    <rPh sb="16" eb="17">
      <t>ム</t>
    </rPh>
    <rPh sb="22" eb="23">
      <t>ウゴ</t>
    </rPh>
    <rPh sb="25" eb="26">
      <t>カ</t>
    </rPh>
    <rPh sb="29" eb="30">
      <t>ム</t>
    </rPh>
    <rPh sb="32" eb="36">
      <t>サクテキハンテイ</t>
    </rPh>
    <rPh sb="37" eb="39">
      <t>セイセイ</t>
    </rPh>
    <phoneticPr fontId="1"/>
  </si>
  <si>
    <t>群れクラスの当たり判定に当たったらメンバーにそれぞれ索敵範囲を作るように要請し、群れクラスの当たり判定は削除する</t>
    <rPh sb="0" eb="1">
      <t>ム</t>
    </rPh>
    <rPh sb="6" eb="7">
      <t>ア</t>
    </rPh>
    <rPh sb="9" eb="11">
      <t>ハンテイ</t>
    </rPh>
    <rPh sb="12" eb="13">
      <t>ア</t>
    </rPh>
    <rPh sb="26" eb="30">
      <t>サクテキハンイ</t>
    </rPh>
    <rPh sb="31" eb="32">
      <t>ツク</t>
    </rPh>
    <rPh sb="36" eb="38">
      <t>ヨウセイ</t>
    </rPh>
    <rPh sb="40" eb="41">
      <t>ム</t>
    </rPh>
    <rPh sb="46" eb="47">
      <t>ア</t>
    </rPh>
    <rPh sb="49" eb="51">
      <t>ハンテイ</t>
    </rPh>
    <rPh sb="52" eb="54">
      <t>サクジョ</t>
    </rPh>
    <phoneticPr fontId="1"/>
  </si>
  <si>
    <t>索敵判定について</t>
    <rPh sb="0" eb="4">
      <t>サクテキハンテイ</t>
    </rPh>
    <phoneticPr fontId="1"/>
  </si>
  <si>
    <t>ヘッドショット判定について</t>
    <rPh sb="7" eb="9">
      <t>ハンテイ</t>
    </rPh>
    <phoneticPr fontId="1"/>
  </si>
  <si>
    <t>プレイヤーが向いている方向と、群れクラスの当たり判定でレイキャストして、当たっていたらメンバーにヘッドショット判定を出すように要請。</t>
    <rPh sb="15" eb="16">
      <t>ム</t>
    </rPh>
    <rPh sb="21" eb="22">
      <t>ア</t>
    </rPh>
    <rPh sb="24" eb="26">
      <t>ハンテイ</t>
    </rPh>
    <rPh sb="36" eb="37">
      <t>ア</t>
    </rPh>
    <rPh sb="55" eb="57">
      <t>ハンテイ</t>
    </rPh>
    <rPh sb="58" eb="59">
      <t>ダ</t>
    </rPh>
    <rPh sb="63" eb="65">
      <t>ヨウセイ</t>
    </rPh>
    <phoneticPr fontId="1"/>
  </si>
  <si>
    <t>当たっていなかったら、ヘッドショット判定を消しておくように要請する</t>
    <rPh sb="0" eb="1">
      <t>ア</t>
    </rPh>
    <rPh sb="18" eb="20">
      <t>ハンテイ</t>
    </rPh>
    <rPh sb="21" eb="22">
      <t>ケ</t>
    </rPh>
    <rPh sb="29" eb="31">
      <t>ヨウセイ</t>
    </rPh>
    <phoneticPr fontId="1"/>
  </si>
  <si>
    <t>当たり判定は常に出しておいて地形との当たり判定や、ほかオブジェクトとの当たり判定、トラップからの被弾判定ができる</t>
    <rPh sb="0" eb="1">
      <t>ア</t>
    </rPh>
    <rPh sb="3" eb="5">
      <t>ハンテイ</t>
    </rPh>
    <rPh sb="6" eb="7">
      <t>ツネ</t>
    </rPh>
    <rPh sb="8" eb="9">
      <t>ダ</t>
    </rPh>
    <rPh sb="14" eb="16">
      <t>チケイ</t>
    </rPh>
    <rPh sb="18" eb="19">
      <t>ア</t>
    </rPh>
    <rPh sb="21" eb="23">
      <t>ハンテイ</t>
    </rPh>
    <rPh sb="35" eb="36">
      <t>ア</t>
    </rPh>
    <rPh sb="38" eb="40">
      <t>ハンテイ</t>
    </rPh>
    <rPh sb="48" eb="52">
      <t>ヒダンハンテイ</t>
    </rPh>
    <phoneticPr fontId="1"/>
  </si>
  <si>
    <t>上の二つで判定を追加したり削除したりを動的にすることで処理を軽くできるか見てみたい。</t>
    <rPh sb="0" eb="1">
      <t>ウエ</t>
    </rPh>
    <rPh sb="2" eb="3">
      <t>フタ</t>
    </rPh>
    <rPh sb="5" eb="7">
      <t>ハンテイ</t>
    </rPh>
    <rPh sb="8" eb="10">
      <t>ツイカ</t>
    </rPh>
    <rPh sb="13" eb="15">
      <t>サクジョ</t>
    </rPh>
    <rPh sb="19" eb="21">
      <t>ドウテキ</t>
    </rPh>
    <rPh sb="27" eb="29">
      <t>ショリ</t>
    </rPh>
    <rPh sb="30" eb="31">
      <t>カル</t>
    </rPh>
    <rPh sb="36" eb="37">
      <t>ミ</t>
    </rPh>
    <phoneticPr fontId="1"/>
  </si>
  <si>
    <t>必要なこと</t>
    <rPh sb="0" eb="2">
      <t>ヒツヨウ</t>
    </rPh>
    <phoneticPr fontId="1"/>
  </si>
  <si>
    <t>群れクラスの実装</t>
    <rPh sb="0" eb="1">
      <t>ム</t>
    </rPh>
    <rPh sb="6" eb="8">
      <t>ジッソウ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</si>
</sst>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Red]\(0\)"/>
    <numFmt numFmtId="177" formatCode="0.0000"/>
    <numFmt numFmtId="178" formatCode="m&quot;月&quot;d&quot;日&quot;;@"/>
  </numFmts>
  <fonts count="4">
    <font>
      <sz val="11"/>
      <color theme="1"/>
      <name val="Yu Gothic"/>
      <family val="2"/>
      <scheme val="minor"/>
    </font>
    <font>
      <sz val="6"/>
      <name val="Yu Gothic"/>
      <family val="3"/>
      <charset val="128"/>
      <scheme val="minor"/>
    </font>
    <font>
      <b/>
      <sz val="11"/>
      <color theme="1"/>
      <name val="Yu Gothic"/>
      <family val="3"/>
      <charset val="128"/>
      <scheme val="minor"/>
    </font>
    <font>
      <u/>
      <sz val="11"/>
      <color theme="10"/>
      <name val="Yu Gothic"/>
      <family val="2"/>
      <scheme val="minor"/>
    </font>
  </fonts>
  <fills count="1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7"/>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7" tint="0.79998168889431442"/>
        <bgColor indexed="64"/>
      </patternFill>
    </fill>
    <fill>
      <patternFill patternType="solid">
        <fgColor theme="9"/>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8"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39">
    <xf numFmtId="0" fontId="0" fillId="0" borderId="0" xfId="0"/>
    <xf numFmtId="56" fontId="0" fillId="0" borderId="0" xfId="0" applyNumberFormat="1"/>
    <xf numFmtId="0" fontId="0" fillId="5" borderId="0" xfId="0" applyFill="1"/>
    <xf numFmtId="0" fontId="0" fillId="6" borderId="0" xfId="0" applyFill="1"/>
    <xf numFmtId="0" fontId="0" fillId="7" borderId="0" xfId="0" applyFill="1"/>
    <xf numFmtId="0" fontId="0" fillId="8" borderId="0" xfId="0" applyFill="1"/>
    <xf numFmtId="0" fontId="0" fillId="11" borderId="0" xfId="0" applyFill="1"/>
    <xf numFmtId="0" fontId="0" fillId="12" borderId="0" xfId="0" applyFill="1"/>
    <xf numFmtId="176" fontId="0" fillId="0" borderId="0" xfId="0" applyNumberFormat="1"/>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56" fontId="0" fillId="0" borderId="3" xfId="0" applyNumberFormat="1" applyBorder="1" applyAlignment="1">
      <alignment horizontal="center" vertical="center"/>
    </xf>
    <xf numFmtId="56" fontId="0" fillId="0" borderId="1" xfId="0" applyNumberFormat="1" applyBorder="1" applyAlignment="1">
      <alignment horizontal="center" vertical="center"/>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7" xfId="0" applyBorder="1" applyAlignment="1">
      <alignment horizontal="left" vertical="center"/>
    </xf>
    <xf numFmtId="0" fontId="0" fillId="13" borderId="0" xfId="0" applyFill="1"/>
    <xf numFmtId="0" fontId="2" fillId="2" borderId="0" xfId="0" applyFont="1" applyFill="1"/>
    <xf numFmtId="0" fontId="2" fillId="3" borderId="0" xfId="0" applyFont="1" applyFill="1"/>
    <xf numFmtId="0" fontId="0" fillId="4" borderId="0" xfId="0" applyFill="1"/>
    <xf numFmtId="0" fontId="0" fillId="9" borderId="0" xfId="0" applyFill="1"/>
    <xf numFmtId="0" fontId="2" fillId="10" borderId="0" xfId="0" applyFont="1" applyFill="1"/>
    <xf numFmtId="0" fontId="0" fillId="0" borderId="8" xfId="0" applyBorder="1" applyAlignment="1">
      <alignment vertical="center"/>
    </xf>
    <xf numFmtId="0" fontId="0" fillId="0" borderId="3" xfId="0" applyBorder="1" applyAlignment="1">
      <alignment vertical="center"/>
    </xf>
    <xf numFmtId="0" fontId="0" fillId="14" borderId="0" xfId="0" applyFill="1"/>
    <xf numFmtId="177" fontId="0" fillId="0" borderId="0" xfId="0" applyNumberFormat="1"/>
    <xf numFmtId="178" fontId="0" fillId="0" borderId="0" xfId="0" applyNumberFormat="1"/>
    <xf numFmtId="0" fontId="0" fillId="2" borderId="0" xfId="0" applyFill="1"/>
    <xf numFmtId="0" fontId="3" fillId="2" borderId="0" xfId="1" applyFill="1"/>
    <xf numFmtId="0" fontId="0" fillId="15" borderId="0" xfId="0" applyFill="1"/>
    <xf numFmtId="0" fontId="0" fillId="0" borderId="0" xfId="0" applyFill="1"/>
    <xf numFmtId="0" fontId="0" fillId="16" borderId="0" xfId="0" applyFill="1"/>
    <xf numFmtId="56" fontId="0" fillId="0" borderId="8" xfId="0" applyNumberFormat="1" applyBorder="1" applyAlignment="1">
      <alignment horizontal="center" vertical="center" wrapText="1"/>
    </xf>
    <xf numFmtId="56" fontId="0" fillId="0" borderId="3" xfId="0" applyNumberFormat="1"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676275</xdr:colOff>
      <xdr:row>7</xdr:row>
      <xdr:rowOff>9525</xdr:rowOff>
    </xdr:from>
    <xdr:to>
      <xdr:col>2</xdr:col>
      <xdr:colOff>323850</xdr:colOff>
      <xdr:row>8</xdr:row>
      <xdr:rowOff>95250</xdr:rowOff>
    </xdr:to>
    <xdr:sp macro="" textlink="">
      <xdr:nvSpPr>
        <xdr:cNvPr id="5" name="正方形/長方形 4">
          <a:extLst>
            <a:ext uri="{FF2B5EF4-FFF2-40B4-BE49-F238E27FC236}">
              <a16:creationId xmlns:a16="http://schemas.microsoft.com/office/drawing/2014/main" id="{4309753B-0593-4E03-99BD-641A41D55E85}"/>
            </a:ext>
          </a:extLst>
        </xdr:cNvPr>
        <xdr:cNvSpPr/>
      </xdr:nvSpPr>
      <xdr:spPr>
        <a:xfrm>
          <a:off x="676275" y="2867025"/>
          <a:ext cx="1019175"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4</xdr:col>
      <xdr:colOff>9525</xdr:colOff>
      <xdr:row>7</xdr:row>
      <xdr:rowOff>9525</xdr:rowOff>
    </xdr:from>
    <xdr:to>
      <xdr:col>5</xdr:col>
      <xdr:colOff>342900</xdr:colOff>
      <xdr:row>8</xdr:row>
      <xdr:rowOff>95250</xdr:rowOff>
    </xdr:to>
    <xdr:sp macro="" textlink="">
      <xdr:nvSpPr>
        <xdr:cNvPr id="7" name="正方形/長方形 6">
          <a:extLst>
            <a:ext uri="{FF2B5EF4-FFF2-40B4-BE49-F238E27FC236}">
              <a16:creationId xmlns:a16="http://schemas.microsoft.com/office/drawing/2014/main" id="{E352F952-B66C-4417-8120-FFFB6DAAF7CF}"/>
            </a:ext>
          </a:extLst>
        </xdr:cNvPr>
        <xdr:cNvSpPr/>
      </xdr:nvSpPr>
      <xdr:spPr>
        <a:xfrm>
          <a:off x="2752725" y="2867025"/>
          <a:ext cx="1019175"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セレクト</a:t>
          </a:r>
        </a:p>
      </xdr:txBody>
    </xdr:sp>
    <xdr:clientData/>
  </xdr:twoCellAnchor>
  <xdr:twoCellAnchor>
    <xdr:from>
      <xdr:col>7</xdr:col>
      <xdr:colOff>0</xdr:colOff>
      <xdr:row>7</xdr:row>
      <xdr:rowOff>9525</xdr:rowOff>
    </xdr:from>
    <xdr:to>
      <xdr:col>8</xdr:col>
      <xdr:colOff>628650</xdr:colOff>
      <xdr:row>8</xdr:row>
      <xdr:rowOff>95250</xdr:rowOff>
    </xdr:to>
    <xdr:sp macro="" textlink="">
      <xdr:nvSpPr>
        <xdr:cNvPr id="8" name="正方形/長方形 7">
          <a:extLst>
            <a:ext uri="{FF2B5EF4-FFF2-40B4-BE49-F238E27FC236}">
              <a16:creationId xmlns:a16="http://schemas.microsoft.com/office/drawing/2014/main" id="{6514814E-33AE-4923-98FB-180EA01FDD27}"/>
            </a:ext>
          </a:extLst>
        </xdr:cNvPr>
        <xdr:cNvSpPr/>
      </xdr:nvSpPr>
      <xdr:spPr>
        <a:xfrm>
          <a:off x="4800600" y="2867025"/>
          <a:ext cx="1314450"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ステージセレクト</a:t>
          </a:r>
        </a:p>
      </xdr:txBody>
    </xdr:sp>
    <xdr:clientData/>
  </xdr:twoCellAnchor>
  <xdr:twoCellAnchor>
    <xdr:from>
      <xdr:col>7</xdr:col>
      <xdr:colOff>9525</xdr:colOff>
      <xdr:row>18</xdr:row>
      <xdr:rowOff>0</xdr:rowOff>
    </xdr:from>
    <xdr:to>
      <xdr:col>8</xdr:col>
      <xdr:colOff>638175</xdr:colOff>
      <xdr:row>19</xdr:row>
      <xdr:rowOff>85725</xdr:rowOff>
    </xdr:to>
    <xdr:sp macro="" textlink="">
      <xdr:nvSpPr>
        <xdr:cNvPr id="9" name="正方形/長方形 8">
          <a:extLst>
            <a:ext uri="{FF2B5EF4-FFF2-40B4-BE49-F238E27FC236}">
              <a16:creationId xmlns:a16="http://schemas.microsoft.com/office/drawing/2014/main" id="{54049BFA-127F-4A43-92A9-884EC2618875}"/>
            </a:ext>
          </a:extLst>
        </xdr:cNvPr>
        <xdr:cNvSpPr/>
      </xdr:nvSpPr>
      <xdr:spPr>
        <a:xfrm>
          <a:off x="4810125" y="5476875"/>
          <a:ext cx="1314450" cy="32385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強化</a:t>
          </a:r>
        </a:p>
      </xdr:txBody>
    </xdr:sp>
    <xdr:clientData/>
  </xdr:twoCellAnchor>
  <xdr:twoCellAnchor>
    <xdr:from>
      <xdr:col>7</xdr:col>
      <xdr:colOff>9525</xdr:colOff>
      <xdr:row>22</xdr:row>
      <xdr:rowOff>0</xdr:rowOff>
    </xdr:from>
    <xdr:to>
      <xdr:col>8</xdr:col>
      <xdr:colOff>638175</xdr:colOff>
      <xdr:row>23</xdr:row>
      <xdr:rowOff>85725</xdr:rowOff>
    </xdr:to>
    <xdr:sp macro="" textlink="">
      <xdr:nvSpPr>
        <xdr:cNvPr id="10" name="正方形/長方形 9">
          <a:extLst>
            <a:ext uri="{FF2B5EF4-FFF2-40B4-BE49-F238E27FC236}">
              <a16:creationId xmlns:a16="http://schemas.microsoft.com/office/drawing/2014/main" id="{E5CFDD49-3BE0-4C69-ABA6-B9E090933872}"/>
            </a:ext>
          </a:extLst>
        </xdr:cNvPr>
        <xdr:cNvSpPr/>
      </xdr:nvSpPr>
      <xdr:spPr>
        <a:xfrm>
          <a:off x="4810125" y="6429375"/>
          <a:ext cx="1314450" cy="32385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オプション</a:t>
          </a:r>
        </a:p>
      </xdr:txBody>
    </xdr:sp>
    <xdr:clientData/>
  </xdr:twoCellAnchor>
  <xdr:twoCellAnchor>
    <xdr:from>
      <xdr:col>7</xdr:col>
      <xdr:colOff>9525</xdr:colOff>
      <xdr:row>24</xdr:row>
      <xdr:rowOff>0</xdr:rowOff>
    </xdr:from>
    <xdr:to>
      <xdr:col>8</xdr:col>
      <xdr:colOff>638175</xdr:colOff>
      <xdr:row>25</xdr:row>
      <xdr:rowOff>85725</xdr:rowOff>
    </xdr:to>
    <xdr:sp macro="" textlink="">
      <xdr:nvSpPr>
        <xdr:cNvPr id="11" name="正方形/長方形 10">
          <a:extLst>
            <a:ext uri="{FF2B5EF4-FFF2-40B4-BE49-F238E27FC236}">
              <a16:creationId xmlns:a16="http://schemas.microsoft.com/office/drawing/2014/main" id="{F03658F0-F2EA-4910-99DF-2B2891476A54}"/>
            </a:ext>
          </a:extLst>
        </xdr:cNvPr>
        <xdr:cNvSpPr/>
      </xdr:nvSpPr>
      <xdr:spPr>
        <a:xfrm>
          <a:off x="4810125" y="6905625"/>
          <a:ext cx="1314450" cy="323850"/>
        </a:xfrm>
        <a:prstGeom prst="rect">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ゲーム終了</a:t>
          </a:r>
        </a:p>
      </xdr:txBody>
    </xdr:sp>
    <xdr:clientData/>
  </xdr:twoCellAnchor>
  <xdr:twoCellAnchor>
    <xdr:from>
      <xdr:col>7</xdr:col>
      <xdr:colOff>9525</xdr:colOff>
      <xdr:row>19</xdr:row>
      <xdr:rowOff>228600</xdr:rowOff>
    </xdr:from>
    <xdr:to>
      <xdr:col>8</xdr:col>
      <xdr:colOff>638175</xdr:colOff>
      <xdr:row>21</xdr:row>
      <xdr:rowOff>76200</xdr:rowOff>
    </xdr:to>
    <xdr:sp macro="" textlink="">
      <xdr:nvSpPr>
        <xdr:cNvPr id="12" name="正方形/長方形 11">
          <a:extLst>
            <a:ext uri="{FF2B5EF4-FFF2-40B4-BE49-F238E27FC236}">
              <a16:creationId xmlns:a16="http://schemas.microsoft.com/office/drawing/2014/main" id="{E329F26B-846F-4B8C-9A03-B92E290C5239}"/>
            </a:ext>
          </a:extLst>
        </xdr:cNvPr>
        <xdr:cNvSpPr/>
      </xdr:nvSpPr>
      <xdr:spPr>
        <a:xfrm>
          <a:off x="4810125" y="5943600"/>
          <a:ext cx="1314450" cy="32385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ランキング</a:t>
          </a:r>
        </a:p>
      </xdr:txBody>
    </xdr:sp>
    <xdr:clientData/>
  </xdr:twoCellAnchor>
  <xdr:twoCellAnchor>
    <xdr:from>
      <xdr:col>2</xdr:col>
      <xdr:colOff>323850</xdr:colOff>
      <xdr:row>7</xdr:row>
      <xdr:rowOff>171450</xdr:rowOff>
    </xdr:from>
    <xdr:to>
      <xdr:col>4</xdr:col>
      <xdr:colOff>9525</xdr:colOff>
      <xdr:row>7</xdr:row>
      <xdr:rowOff>171450</xdr:rowOff>
    </xdr:to>
    <xdr:cxnSp macro="">
      <xdr:nvCxnSpPr>
        <xdr:cNvPr id="14" name="直線矢印コネクタ 13">
          <a:extLst>
            <a:ext uri="{FF2B5EF4-FFF2-40B4-BE49-F238E27FC236}">
              <a16:creationId xmlns:a16="http://schemas.microsoft.com/office/drawing/2014/main" id="{E75F6E0E-E0B2-46F4-A75A-F2059AFFA2E6}"/>
            </a:ext>
          </a:extLst>
        </xdr:cNvPr>
        <xdr:cNvCxnSpPr>
          <a:stCxn id="5" idx="3"/>
          <a:endCxn id="7" idx="1"/>
        </xdr:cNvCxnSpPr>
      </xdr:nvCxnSpPr>
      <xdr:spPr>
        <a:xfrm>
          <a:off x="1695450" y="3028950"/>
          <a:ext cx="10572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342900</xdr:colOff>
      <xdr:row>7</xdr:row>
      <xdr:rowOff>171450</xdr:rowOff>
    </xdr:from>
    <xdr:to>
      <xdr:col>7</xdr:col>
      <xdr:colOff>9525</xdr:colOff>
      <xdr:row>18</xdr:row>
      <xdr:rowOff>161925</xdr:rowOff>
    </xdr:to>
    <xdr:cxnSp macro="">
      <xdr:nvCxnSpPr>
        <xdr:cNvPr id="18" name="コネクタ: カギ線 17">
          <a:extLst>
            <a:ext uri="{FF2B5EF4-FFF2-40B4-BE49-F238E27FC236}">
              <a16:creationId xmlns:a16="http://schemas.microsoft.com/office/drawing/2014/main" id="{893E7FA4-1296-4C70-9F23-21DDC17A2214}"/>
            </a:ext>
          </a:extLst>
        </xdr:cNvPr>
        <xdr:cNvCxnSpPr>
          <a:stCxn id="7" idx="3"/>
          <a:endCxn id="9" idx="1"/>
        </xdr:cNvCxnSpPr>
      </xdr:nvCxnSpPr>
      <xdr:spPr>
        <a:xfrm>
          <a:off x="3771900" y="3028950"/>
          <a:ext cx="1038225" cy="260985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342900</xdr:colOff>
      <xdr:row>7</xdr:row>
      <xdr:rowOff>171450</xdr:rowOff>
    </xdr:from>
    <xdr:to>
      <xdr:col>7</xdr:col>
      <xdr:colOff>9525</xdr:colOff>
      <xdr:row>20</xdr:row>
      <xdr:rowOff>152400</xdr:rowOff>
    </xdr:to>
    <xdr:cxnSp macro="">
      <xdr:nvCxnSpPr>
        <xdr:cNvPr id="23" name="コネクタ: カギ線 22">
          <a:extLst>
            <a:ext uri="{FF2B5EF4-FFF2-40B4-BE49-F238E27FC236}">
              <a16:creationId xmlns:a16="http://schemas.microsoft.com/office/drawing/2014/main" id="{B0C0CD81-9127-440E-AE30-C7D7C4F8984E}"/>
            </a:ext>
          </a:extLst>
        </xdr:cNvPr>
        <xdr:cNvCxnSpPr>
          <a:stCxn id="7" idx="3"/>
          <a:endCxn id="12" idx="1"/>
        </xdr:cNvCxnSpPr>
      </xdr:nvCxnSpPr>
      <xdr:spPr>
        <a:xfrm>
          <a:off x="3771900" y="3028950"/>
          <a:ext cx="1038225" cy="3076575"/>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342900</xdr:colOff>
      <xdr:row>7</xdr:row>
      <xdr:rowOff>171450</xdr:rowOff>
    </xdr:from>
    <xdr:to>
      <xdr:col>7</xdr:col>
      <xdr:colOff>9525</xdr:colOff>
      <xdr:row>22</xdr:row>
      <xdr:rowOff>161925</xdr:rowOff>
    </xdr:to>
    <xdr:cxnSp macro="">
      <xdr:nvCxnSpPr>
        <xdr:cNvPr id="26" name="コネクタ: カギ線 25">
          <a:extLst>
            <a:ext uri="{FF2B5EF4-FFF2-40B4-BE49-F238E27FC236}">
              <a16:creationId xmlns:a16="http://schemas.microsoft.com/office/drawing/2014/main" id="{0A9D6642-F2EE-4954-A812-7601AFED1D59}"/>
            </a:ext>
          </a:extLst>
        </xdr:cNvPr>
        <xdr:cNvCxnSpPr>
          <a:stCxn id="7" idx="3"/>
          <a:endCxn id="10" idx="1"/>
        </xdr:cNvCxnSpPr>
      </xdr:nvCxnSpPr>
      <xdr:spPr>
        <a:xfrm>
          <a:off x="3771900" y="3028950"/>
          <a:ext cx="1038225" cy="356235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342900</xdr:colOff>
      <xdr:row>7</xdr:row>
      <xdr:rowOff>171450</xdr:rowOff>
    </xdr:from>
    <xdr:to>
      <xdr:col>7</xdr:col>
      <xdr:colOff>9525</xdr:colOff>
      <xdr:row>24</xdr:row>
      <xdr:rowOff>161925</xdr:rowOff>
    </xdr:to>
    <xdr:cxnSp macro="">
      <xdr:nvCxnSpPr>
        <xdr:cNvPr id="29" name="コネクタ: カギ線 28">
          <a:extLst>
            <a:ext uri="{FF2B5EF4-FFF2-40B4-BE49-F238E27FC236}">
              <a16:creationId xmlns:a16="http://schemas.microsoft.com/office/drawing/2014/main" id="{FF778853-7100-4BC5-AE4E-BEC701DA458E}"/>
            </a:ext>
          </a:extLst>
        </xdr:cNvPr>
        <xdr:cNvCxnSpPr>
          <a:stCxn id="7" idx="3"/>
          <a:endCxn id="11" idx="1"/>
        </xdr:cNvCxnSpPr>
      </xdr:nvCxnSpPr>
      <xdr:spPr>
        <a:xfrm>
          <a:off x="3771900" y="3028950"/>
          <a:ext cx="1038225" cy="40386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342900</xdr:colOff>
      <xdr:row>7</xdr:row>
      <xdr:rowOff>171450</xdr:rowOff>
    </xdr:from>
    <xdr:to>
      <xdr:col>7</xdr:col>
      <xdr:colOff>0</xdr:colOff>
      <xdr:row>7</xdr:row>
      <xdr:rowOff>171450</xdr:rowOff>
    </xdr:to>
    <xdr:cxnSp macro="">
      <xdr:nvCxnSpPr>
        <xdr:cNvPr id="33" name="直線矢印コネクタ 32">
          <a:extLst>
            <a:ext uri="{FF2B5EF4-FFF2-40B4-BE49-F238E27FC236}">
              <a16:creationId xmlns:a16="http://schemas.microsoft.com/office/drawing/2014/main" id="{5E013778-1000-44EC-87F4-54FE35F5C733}"/>
            </a:ext>
          </a:extLst>
        </xdr:cNvPr>
        <xdr:cNvCxnSpPr>
          <a:stCxn id="7" idx="3"/>
          <a:endCxn id="8" idx="1"/>
        </xdr:cNvCxnSpPr>
      </xdr:nvCxnSpPr>
      <xdr:spPr>
        <a:xfrm>
          <a:off x="3771900" y="3028950"/>
          <a:ext cx="10287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7</xdr:row>
      <xdr:rowOff>0</xdr:rowOff>
    </xdr:from>
    <xdr:to>
      <xdr:col>11</xdr:col>
      <xdr:colOff>628650</xdr:colOff>
      <xdr:row>8</xdr:row>
      <xdr:rowOff>85725</xdr:rowOff>
    </xdr:to>
    <xdr:sp macro="" textlink="">
      <xdr:nvSpPr>
        <xdr:cNvPr id="36" name="正方形/長方形 35">
          <a:extLst>
            <a:ext uri="{FF2B5EF4-FFF2-40B4-BE49-F238E27FC236}">
              <a16:creationId xmlns:a16="http://schemas.microsoft.com/office/drawing/2014/main" id="{A51E02C7-04B6-4DC6-A9D0-DACEBA70432A}"/>
            </a:ext>
          </a:extLst>
        </xdr:cNvPr>
        <xdr:cNvSpPr/>
      </xdr:nvSpPr>
      <xdr:spPr>
        <a:xfrm>
          <a:off x="6858000" y="2857500"/>
          <a:ext cx="1314450"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各ステージ</a:t>
          </a:r>
        </a:p>
      </xdr:txBody>
    </xdr:sp>
    <xdr:clientData/>
  </xdr:twoCellAnchor>
  <xdr:twoCellAnchor>
    <xdr:from>
      <xdr:col>10</xdr:col>
      <xdr:colOff>0</xdr:colOff>
      <xdr:row>11</xdr:row>
      <xdr:rowOff>0</xdr:rowOff>
    </xdr:from>
    <xdr:to>
      <xdr:col>11</xdr:col>
      <xdr:colOff>628650</xdr:colOff>
      <xdr:row>12</xdr:row>
      <xdr:rowOff>85725</xdr:rowOff>
    </xdr:to>
    <xdr:sp macro="" textlink="">
      <xdr:nvSpPr>
        <xdr:cNvPr id="37" name="正方形/長方形 36">
          <a:extLst>
            <a:ext uri="{FF2B5EF4-FFF2-40B4-BE49-F238E27FC236}">
              <a16:creationId xmlns:a16="http://schemas.microsoft.com/office/drawing/2014/main" id="{DB2016F7-9795-437C-82FD-7911F7D8C841}"/>
            </a:ext>
          </a:extLst>
        </xdr:cNvPr>
        <xdr:cNvSpPr/>
      </xdr:nvSpPr>
      <xdr:spPr>
        <a:xfrm>
          <a:off x="6858000" y="3810000"/>
          <a:ext cx="1314450" cy="32385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ポーズ</a:t>
          </a:r>
        </a:p>
      </xdr:txBody>
    </xdr:sp>
    <xdr:clientData/>
  </xdr:twoCellAnchor>
  <xdr:twoCellAnchor>
    <xdr:from>
      <xdr:col>5</xdr:col>
      <xdr:colOff>342900</xdr:colOff>
      <xdr:row>7</xdr:row>
      <xdr:rowOff>171450</xdr:rowOff>
    </xdr:from>
    <xdr:to>
      <xdr:col>7</xdr:col>
      <xdr:colOff>0</xdr:colOff>
      <xdr:row>7</xdr:row>
      <xdr:rowOff>171450</xdr:rowOff>
    </xdr:to>
    <xdr:cxnSp macro="">
      <xdr:nvCxnSpPr>
        <xdr:cNvPr id="38" name="直線矢印コネクタ 37">
          <a:extLst>
            <a:ext uri="{FF2B5EF4-FFF2-40B4-BE49-F238E27FC236}">
              <a16:creationId xmlns:a16="http://schemas.microsoft.com/office/drawing/2014/main" id="{754A7B63-D559-4906-878E-DFCCAF7C4B81}"/>
            </a:ext>
          </a:extLst>
        </xdr:cNvPr>
        <xdr:cNvCxnSpPr>
          <a:stCxn id="8" idx="1"/>
          <a:endCxn id="7" idx="3"/>
        </xdr:cNvCxnSpPr>
      </xdr:nvCxnSpPr>
      <xdr:spPr>
        <a:xfrm flipH="1">
          <a:off x="3771900" y="3028950"/>
          <a:ext cx="10287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628650</xdr:colOff>
      <xdr:row>7</xdr:row>
      <xdr:rowOff>161925</xdr:rowOff>
    </xdr:from>
    <xdr:to>
      <xdr:col>10</xdr:col>
      <xdr:colOff>0</xdr:colOff>
      <xdr:row>7</xdr:row>
      <xdr:rowOff>171450</xdr:rowOff>
    </xdr:to>
    <xdr:cxnSp macro="">
      <xdr:nvCxnSpPr>
        <xdr:cNvPr id="41" name="直線矢印コネクタ 40">
          <a:extLst>
            <a:ext uri="{FF2B5EF4-FFF2-40B4-BE49-F238E27FC236}">
              <a16:creationId xmlns:a16="http://schemas.microsoft.com/office/drawing/2014/main" id="{79E995B3-39CE-4227-9A8C-B70E90A5685B}"/>
            </a:ext>
          </a:extLst>
        </xdr:cNvPr>
        <xdr:cNvCxnSpPr>
          <a:stCxn id="8" idx="3"/>
          <a:endCxn id="36" idx="1"/>
        </xdr:cNvCxnSpPr>
      </xdr:nvCxnSpPr>
      <xdr:spPr>
        <a:xfrm flipV="1">
          <a:off x="6115050" y="3019425"/>
          <a:ext cx="7429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657225</xdr:colOff>
      <xdr:row>8</xdr:row>
      <xdr:rowOff>85725</xdr:rowOff>
    </xdr:from>
    <xdr:to>
      <xdr:col>10</xdr:col>
      <xdr:colOff>657225</xdr:colOff>
      <xdr:row>11</xdr:row>
      <xdr:rowOff>0</xdr:rowOff>
    </xdr:to>
    <xdr:cxnSp macro="">
      <xdr:nvCxnSpPr>
        <xdr:cNvPr id="44" name="直線矢印コネクタ 43">
          <a:extLst>
            <a:ext uri="{FF2B5EF4-FFF2-40B4-BE49-F238E27FC236}">
              <a16:creationId xmlns:a16="http://schemas.microsoft.com/office/drawing/2014/main" id="{97AC164B-B6E8-43E0-9034-645A2E03D2F9}"/>
            </a:ext>
          </a:extLst>
        </xdr:cNvPr>
        <xdr:cNvCxnSpPr>
          <a:stCxn id="36" idx="2"/>
          <a:endCxn id="37" idx="0"/>
        </xdr:cNvCxnSpPr>
      </xdr:nvCxnSpPr>
      <xdr:spPr>
        <a:xfrm>
          <a:off x="7515225" y="3181350"/>
          <a:ext cx="0" cy="628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657225</xdr:colOff>
      <xdr:row>8</xdr:row>
      <xdr:rowOff>85725</xdr:rowOff>
    </xdr:from>
    <xdr:to>
      <xdr:col>10</xdr:col>
      <xdr:colOff>657225</xdr:colOff>
      <xdr:row>11</xdr:row>
      <xdr:rowOff>0</xdr:rowOff>
    </xdr:to>
    <xdr:cxnSp macro="">
      <xdr:nvCxnSpPr>
        <xdr:cNvPr id="47" name="直線矢印コネクタ 46">
          <a:extLst>
            <a:ext uri="{FF2B5EF4-FFF2-40B4-BE49-F238E27FC236}">
              <a16:creationId xmlns:a16="http://schemas.microsoft.com/office/drawing/2014/main" id="{297DA520-4D14-4DD3-9D72-A9074F9B7F33}"/>
            </a:ext>
          </a:extLst>
        </xdr:cNvPr>
        <xdr:cNvCxnSpPr>
          <a:stCxn id="37" idx="0"/>
          <a:endCxn id="36" idx="2"/>
        </xdr:cNvCxnSpPr>
      </xdr:nvCxnSpPr>
      <xdr:spPr>
        <a:xfrm flipV="1">
          <a:off x="7515225" y="3181350"/>
          <a:ext cx="0" cy="628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638176</xdr:colOff>
      <xdr:row>11</xdr:row>
      <xdr:rowOff>161924</xdr:rowOff>
    </xdr:from>
    <xdr:to>
      <xdr:col>10</xdr:col>
      <xdr:colOff>1</xdr:colOff>
      <xdr:row>22</xdr:row>
      <xdr:rowOff>161924</xdr:rowOff>
    </xdr:to>
    <xdr:cxnSp macro="">
      <xdr:nvCxnSpPr>
        <xdr:cNvPr id="51" name="コネクタ: カギ線 50">
          <a:extLst>
            <a:ext uri="{FF2B5EF4-FFF2-40B4-BE49-F238E27FC236}">
              <a16:creationId xmlns:a16="http://schemas.microsoft.com/office/drawing/2014/main" id="{F474D676-EAA8-4498-98D6-A3D4DE0E6355}"/>
            </a:ext>
          </a:extLst>
        </xdr:cNvPr>
        <xdr:cNvCxnSpPr>
          <a:stCxn id="37" idx="1"/>
          <a:endCxn id="10" idx="3"/>
        </xdr:cNvCxnSpPr>
      </xdr:nvCxnSpPr>
      <xdr:spPr>
        <a:xfrm rot="10800000" flipV="1">
          <a:off x="6124576" y="3971924"/>
          <a:ext cx="733425" cy="26193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638175</xdr:colOff>
      <xdr:row>11</xdr:row>
      <xdr:rowOff>161925</xdr:rowOff>
    </xdr:from>
    <xdr:to>
      <xdr:col>10</xdr:col>
      <xdr:colOff>0</xdr:colOff>
      <xdr:row>22</xdr:row>
      <xdr:rowOff>161925</xdr:rowOff>
    </xdr:to>
    <xdr:cxnSp macro="">
      <xdr:nvCxnSpPr>
        <xdr:cNvPr id="54" name="コネクタ: カギ線 53">
          <a:extLst>
            <a:ext uri="{FF2B5EF4-FFF2-40B4-BE49-F238E27FC236}">
              <a16:creationId xmlns:a16="http://schemas.microsoft.com/office/drawing/2014/main" id="{7BAC042C-577C-48C5-8A78-A8C5A03E2D12}"/>
            </a:ext>
          </a:extLst>
        </xdr:cNvPr>
        <xdr:cNvCxnSpPr>
          <a:stCxn id="10" idx="3"/>
          <a:endCxn id="37" idx="1"/>
        </xdr:cNvCxnSpPr>
      </xdr:nvCxnSpPr>
      <xdr:spPr>
        <a:xfrm flipV="1">
          <a:off x="6124575" y="3971925"/>
          <a:ext cx="733425" cy="26193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519113</xdr:colOff>
      <xdr:row>8</xdr:row>
      <xdr:rowOff>95250</xdr:rowOff>
    </xdr:from>
    <xdr:to>
      <xdr:col>10</xdr:col>
      <xdr:colOff>657225</xdr:colOff>
      <xdr:row>12</xdr:row>
      <xdr:rowOff>85725</xdr:rowOff>
    </xdr:to>
    <xdr:cxnSp macro="">
      <xdr:nvCxnSpPr>
        <xdr:cNvPr id="57" name="コネクタ: カギ線 56">
          <a:extLst>
            <a:ext uri="{FF2B5EF4-FFF2-40B4-BE49-F238E27FC236}">
              <a16:creationId xmlns:a16="http://schemas.microsoft.com/office/drawing/2014/main" id="{B3482AC7-6500-4635-BB93-CB8B605D7BEB}"/>
            </a:ext>
          </a:extLst>
        </xdr:cNvPr>
        <xdr:cNvCxnSpPr>
          <a:stCxn id="37" idx="2"/>
          <a:endCxn id="7" idx="2"/>
        </xdr:cNvCxnSpPr>
      </xdr:nvCxnSpPr>
      <xdr:spPr>
        <a:xfrm rot="5400000" flipH="1">
          <a:off x="4917281" y="1535907"/>
          <a:ext cx="942975" cy="4252912"/>
        </a:xfrm>
        <a:prstGeom prst="bentConnector3">
          <a:avLst>
            <a:gd name="adj1" fmla="val -11818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7</xdr:row>
      <xdr:rowOff>9525</xdr:rowOff>
    </xdr:from>
    <xdr:to>
      <xdr:col>14</xdr:col>
      <xdr:colOff>628650</xdr:colOff>
      <xdr:row>8</xdr:row>
      <xdr:rowOff>95250</xdr:rowOff>
    </xdr:to>
    <xdr:sp macro="" textlink="">
      <xdr:nvSpPr>
        <xdr:cNvPr id="61" name="正方形/長方形 60">
          <a:extLst>
            <a:ext uri="{FF2B5EF4-FFF2-40B4-BE49-F238E27FC236}">
              <a16:creationId xmlns:a16="http://schemas.microsoft.com/office/drawing/2014/main" id="{228BCBDC-52BA-4968-8038-F1F904C7ABB2}"/>
            </a:ext>
          </a:extLst>
        </xdr:cNvPr>
        <xdr:cNvSpPr/>
      </xdr:nvSpPr>
      <xdr:spPr>
        <a:xfrm>
          <a:off x="8915400" y="2867025"/>
          <a:ext cx="1314450" cy="32385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リザルト</a:t>
          </a:r>
        </a:p>
      </xdr:txBody>
    </xdr:sp>
    <xdr:clientData/>
  </xdr:twoCellAnchor>
  <xdr:twoCellAnchor>
    <xdr:from>
      <xdr:col>11</xdr:col>
      <xdr:colOff>514350</xdr:colOff>
      <xdr:row>8</xdr:row>
      <xdr:rowOff>85725</xdr:rowOff>
    </xdr:from>
    <xdr:to>
      <xdr:col>11</xdr:col>
      <xdr:colOff>514350</xdr:colOff>
      <xdr:row>11</xdr:row>
      <xdr:rowOff>0</xdr:rowOff>
    </xdr:to>
    <xdr:cxnSp macro="">
      <xdr:nvCxnSpPr>
        <xdr:cNvPr id="82" name="直線矢印コネクタ 81">
          <a:extLst>
            <a:ext uri="{FF2B5EF4-FFF2-40B4-BE49-F238E27FC236}">
              <a16:creationId xmlns:a16="http://schemas.microsoft.com/office/drawing/2014/main" id="{FF20D08C-06C0-4B2A-8800-994F4E766515}"/>
            </a:ext>
          </a:extLst>
        </xdr:cNvPr>
        <xdr:cNvCxnSpPr/>
      </xdr:nvCxnSpPr>
      <xdr:spPr>
        <a:xfrm flipV="1">
          <a:off x="8058150" y="3181350"/>
          <a:ext cx="0" cy="628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628650</xdr:colOff>
      <xdr:row>7</xdr:row>
      <xdr:rowOff>161925</xdr:rowOff>
    </xdr:from>
    <xdr:to>
      <xdr:col>13</xdr:col>
      <xdr:colOff>0</xdr:colOff>
      <xdr:row>7</xdr:row>
      <xdr:rowOff>171450</xdr:rowOff>
    </xdr:to>
    <xdr:cxnSp macro="">
      <xdr:nvCxnSpPr>
        <xdr:cNvPr id="83" name="直線矢印コネクタ 82">
          <a:extLst>
            <a:ext uri="{FF2B5EF4-FFF2-40B4-BE49-F238E27FC236}">
              <a16:creationId xmlns:a16="http://schemas.microsoft.com/office/drawing/2014/main" id="{FAD08702-2C68-4A4C-AFA3-1308DA366EBA}"/>
            </a:ext>
          </a:extLst>
        </xdr:cNvPr>
        <xdr:cNvCxnSpPr>
          <a:stCxn id="36" idx="3"/>
          <a:endCxn id="61" idx="1"/>
        </xdr:cNvCxnSpPr>
      </xdr:nvCxnSpPr>
      <xdr:spPr>
        <a:xfrm>
          <a:off x="8172450" y="3019425"/>
          <a:ext cx="7429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7</xdr:row>
      <xdr:rowOff>161925</xdr:rowOff>
    </xdr:from>
    <xdr:to>
      <xdr:col>14</xdr:col>
      <xdr:colOff>628650</xdr:colOff>
      <xdr:row>7</xdr:row>
      <xdr:rowOff>171450</xdr:rowOff>
    </xdr:to>
    <xdr:cxnSp macro="">
      <xdr:nvCxnSpPr>
        <xdr:cNvPr id="93" name="コネクタ: カギ線 92">
          <a:extLst>
            <a:ext uri="{FF2B5EF4-FFF2-40B4-BE49-F238E27FC236}">
              <a16:creationId xmlns:a16="http://schemas.microsoft.com/office/drawing/2014/main" id="{6D44D977-4679-4F01-A394-5AF63BAAA0B7}"/>
            </a:ext>
          </a:extLst>
        </xdr:cNvPr>
        <xdr:cNvCxnSpPr>
          <a:stCxn id="61" idx="3"/>
          <a:endCxn id="36" idx="1"/>
        </xdr:cNvCxnSpPr>
      </xdr:nvCxnSpPr>
      <xdr:spPr>
        <a:xfrm flipH="1" flipV="1">
          <a:off x="6858000" y="3019425"/>
          <a:ext cx="3371850" cy="9525"/>
        </a:xfrm>
        <a:prstGeom prst="bentConnector5">
          <a:avLst>
            <a:gd name="adj1" fmla="val -6780"/>
            <a:gd name="adj2" fmla="val 4200000"/>
            <a:gd name="adj3" fmla="val 10678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7</xdr:row>
      <xdr:rowOff>171450</xdr:rowOff>
    </xdr:from>
    <xdr:to>
      <xdr:col>14</xdr:col>
      <xdr:colOff>628650</xdr:colOff>
      <xdr:row>7</xdr:row>
      <xdr:rowOff>184150</xdr:rowOff>
    </xdr:to>
    <xdr:cxnSp macro="">
      <xdr:nvCxnSpPr>
        <xdr:cNvPr id="99" name="コネクタ: カギ線 98">
          <a:extLst>
            <a:ext uri="{FF2B5EF4-FFF2-40B4-BE49-F238E27FC236}">
              <a16:creationId xmlns:a16="http://schemas.microsoft.com/office/drawing/2014/main" id="{F97D4127-FAA5-4017-9517-8C447E66A299}"/>
            </a:ext>
          </a:extLst>
        </xdr:cNvPr>
        <xdr:cNvCxnSpPr>
          <a:stCxn id="61" idx="3"/>
          <a:endCxn id="8" idx="1"/>
        </xdr:cNvCxnSpPr>
      </xdr:nvCxnSpPr>
      <xdr:spPr>
        <a:xfrm flipH="1">
          <a:off x="4800600" y="2076450"/>
          <a:ext cx="5429250" cy="12700"/>
        </a:xfrm>
        <a:prstGeom prst="bentConnector5">
          <a:avLst>
            <a:gd name="adj1" fmla="val -4211"/>
            <a:gd name="adj2" fmla="val -3150000"/>
            <a:gd name="adj3" fmla="val 10421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638175</xdr:colOff>
      <xdr:row>7</xdr:row>
      <xdr:rowOff>171450</xdr:rowOff>
    </xdr:from>
    <xdr:to>
      <xdr:col>14</xdr:col>
      <xdr:colOff>628650</xdr:colOff>
      <xdr:row>18</xdr:row>
      <xdr:rowOff>161925</xdr:rowOff>
    </xdr:to>
    <xdr:cxnSp macro="">
      <xdr:nvCxnSpPr>
        <xdr:cNvPr id="104" name="コネクタ: カギ線 103">
          <a:extLst>
            <a:ext uri="{FF2B5EF4-FFF2-40B4-BE49-F238E27FC236}">
              <a16:creationId xmlns:a16="http://schemas.microsoft.com/office/drawing/2014/main" id="{DB776C20-8AAC-47FE-8064-7E5047524D0D}"/>
            </a:ext>
          </a:extLst>
        </xdr:cNvPr>
        <xdr:cNvCxnSpPr>
          <a:stCxn id="61" idx="3"/>
          <a:endCxn id="9" idx="3"/>
        </xdr:cNvCxnSpPr>
      </xdr:nvCxnSpPr>
      <xdr:spPr>
        <a:xfrm flipH="1">
          <a:off x="6124575" y="3028950"/>
          <a:ext cx="4105275" cy="2609850"/>
        </a:xfrm>
        <a:prstGeom prst="bentConnector3">
          <a:avLst>
            <a:gd name="adj1" fmla="val -556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638175</xdr:colOff>
      <xdr:row>7</xdr:row>
      <xdr:rowOff>171450</xdr:rowOff>
    </xdr:from>
    <xdr:to>
      <xdr:col>14</xdr:col>
      <xdr:colOff>628650</xdr:colOff>
      <xdr:row>20</xdr:row>
      <xdr:rowOff>152400</xdr:rowOff>
    </xdr:to>
    <xdr:cxnSp macro="">
      <xdr:nvCxnSpPr>
        <xdr:cNvPr id="107" name="コネクタ: カギ線 106">
          <a:extLst>
            <a:ext uri="{FF2B5EF4-FFF2-40B4-BE49-F238E27FC236}">
              <a16:creationId xmlns:a16="http://schemas.microsoft.com/office/drawing/2014/main" id="{F6C4DD96-3D9A-4860-889F-9054AE169581}"/>
            </a:ext>
          </a:extLst>
        </xdr:cNvPr>
        <xdr:cNvCxnSpPr>
          <a:stCxn id="61" idx="3"/>
          <a:endCxn id="12" idx="3"/>
        </xdr:cNvCxnSpPr>
      </xdr:nvCxnSpPr>
      <xdr:spPr>
        <a:xfrm flipH="1">
          <a:off x="6124575" y="3028950"/>
          <a:ext cx="4105275" cy="3076575"/>
        </a:xfrm>
        <a:prstGeom prst="bentConnector3">
          <a:avLst>
            <a:gd name="adj1" fmla="val -556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638175</xdr:colOff>
      <xdr:row>7</xdr:row>
      <xdr:rowOff>171450</xdr:rowOff>
    </xdr:from>
    <xdr:to>
      <xdr:col>14</xdr:col>
      <xdr:colOff>628650</xdr:colOff>
      <xdr:row>22</xdr:row>
      <xdr:rowOff>161925</xdr:rowOff>
    </xdr:to>
    <xdr:cxnSp macro="">
      <xdr:nvCxnSpPr>
        <xdr:cNvPr id="110" name="コネクタ: カギ線 109">
          <a:extLst>
            <a:ext uri="{FF2B5EF4-FFF2-40B4-BE49-F238E27FC236}">
              <a16:creationId xmlns:a16="http://schemas.microsoft.com/office/drawing/2014/main" id="{A3D95345-FAD0-4ECB-9D5A-A4892FD383F7}"/>
            </a:ext>
          </a:extLst>
        </xdr:cNvPr>
        <xdr:cNvCxnSpPr>
          <a:stCxn id="61" idx="3"/>
          <a:endCxn id="10" idx="3"/>
        </xdr:cNvCxnSpPr>
      </xdr:nvCxnSpPr>
      <xdr:spPr>
        <a:xfrm flipH="1">
          <a:off x="6124575" y="3028950"/>
          <a:ext cx="4105275" cy="3562350"/>
        </a:xfrm>
        <a:prstGeom prst="bentConnector3">
          <a:avLst>
            <a:gd name="adj1" fmla="val -556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167053</xdr:colOff>
      <xdr:row>50</xdr:row>
      <xdr:rowOff>38101</xdr:rowOff>
    </xdr:from>
    <xdr:to>
      <xdr:col>2</xdr:col>
      <xdr:colOff>636709</xdr:colOff>
      <xdr:row>54</xdr:row>
      <xdr:rowOff>203690</xdr:rowOff>
    </xdr:to>
    <xdr:sp macro="" textlink="">
      <xdr:nvSpPr>
        <xdr:cNvPr id="4" name="楕円 3">
          <a:extLst>
            <a:ext uri="{FF2B5EF4-FFF2-40B4-BE49-F238E27FC236}">
              <a16:creationId xmlns:a16="http://schemas.microsoft.com/office/drawing/2014/main" id="{104A2001-E182-408E-8466-0144F9267558}"/>
            </a:ext>
          </a:extLst>
        </xdr:cNvPr>
        <xdr:cNvSpPr/>
      </xdr:nvSpPr>
      <xdr:spPr>
        <a:xfrm>
          <a:off x="855784" y="11885736"/>
          <a:ext cx="1158387" cy="1132742"/>
        </a:xfrm>
        <a:prstGeom prst="ellipse">
          <a:avLst/>
        </a:prstGeom>
        <a:noFill/>
        <a:ln w="38100"/>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622790</xdr:colOff>
      <xdr:row>52</xdr:row>
      <xdr:rowOff>16119</xdr:rowOff>
    </xdr:from>
    <xdr:to>
      <xdr:col>2</xdr:col>
      <xdr:colOff>203423</xdr:colOff>
      <xdr:row>54</xdr:row>
      <xdr:rowOff>68722</xdr:rowOff>
    </xdr:to>
    <xdr:sp macro="" textlink="">
      <xdr:nvSpPr>
        <xdr:cNvPr id="2" name="楕円 1">
          <a:extLst>
            <a:ext uri="{FF2B5EF4-FFF2-40B4-BE49-F238E27FC236}">
              <a16:creationId xmlns:a16="http://schemas.microsoft.com/office/drawing/2014/main" id="{2B7815FA-6445-4F5C-9A94-1C8EB9A3400F}"/>
            </a:ext>
          </a:extLst>
        </xdr:cNvPr>
        <xdr:cNvSpPr/>
      </xdr:nvSpPr>
      <xdr:spPr>
        <a:xfrm>
          <a:off x="1311521" y="12347331"/>
          <a:ext cx="269364" cy="53617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613264</xdr:colOff>
      <xdr:row>51</xdr:row>
      <xdr:rowOff>61547</xdr:rowOff>
    </xdr:from>
    <xdr:to>
      <xdr:col>2</xdr:col>
      <xdr:colOff>236570</xdr:colOff>
      <xdr:row>52</xdr:row>
      <xdr:rowOff>96690</xdr:rowOff>
    </xdr:to>
    <xdr:sp macro="" textlink="">
      <xdr:nvSpPr>
        <xdr:cNvPr id="3" name="楕円 2">
          <a:extLst>
            <a:ext uri="{FF2B5EF4-FFF2-40B4-BE49-F238E27FC236}">
              <a16:creationId xmlns:a16="http://schemas.microsoft.com/office/drawing/2014/main" id="{81C02FCA-C15B-41E7-9A70-EF2E248E8EEF}"/>
            </a:ext>
          </a:extLst>
        </xdr:cNvPr>
        <xdr:cNvSpPr/>
      </xdr:nvSpPr>
      <xdr:spPr>
        <a:xfrm>
          <a:off x="1301995" y="12150970"/>
          <a:ext cx="312037" cy="276932"/>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279156</xdr:colOff>
      <xdr:row>50</xdr:row>
      <xdr:rowOff>67408</xdr:rowOff>
    </xdr:from>
    <xdr:to>
      <xdr:col>4</xdr:col>
      <xdr:colOff>60081</xdr:colOff>
      <xdr:row>54</xdr:row>
      <xdr:rowOff>232997</xdr:rowOff>
    </xdr:to>
    <xdr:sp macro="" textlink="">
      <xdr:nvSpPr>
        <xdr:cNvPr id="5" name="楕円 4">
          <a:extLst>
            <a:ext uri="{FF2B5EF4-FFF2-40B4-BE49-F238E27FC236}">
              <a16:creationId xmlns:a16="http://schemas.microsoft.com/office/drawing/2014/main" id="{D1660B44-5C8F-45CD-88B5-520276CBA238}"/>
            </a:ext>
          </a:extLst>
        </xdr:cNvPr>
        <xdr:cNvSpPr/>
      </xdr:nvSpPr>
      <xdr:spPr>
        <a:xfrm>
          <a:off x="1656618" y="11915043"/>
          <a:ext cx="1158386" cy="1132742"/>
        </a:xfrm>
        <a:prstGeom prst="ellipse">
          <a:avLst/>
        </a:prstGeom>
        <a:noFill/>
        <a:ln w="38100"/>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38834</xdr:colOff>
      <xdr:row>52</xdr:row>
      <xdr:rowOff>16119</xdr:rowOff>
    </xdr:from>
    <xdr:to>
      <xdr:col>3</xdr:col>
      <xdr:colOff>308198</xdr:colOff>
      <xdr:row>54</xdr:row>
      <xdr:rowOff>68722</xdr:rowOff>
    </xdr:to>
    <xdr:sp macro="" textlink="">
      <xdr:nvSpPr>
        <xdr:cNvPr id="6" name="楕円 5">
          <a:extLst>
            <a:ext uri="{FF2B5EF4-FFF2-40B4-BE49-F238E27FC236}">
              <a16:creationId xmlns:a16="http://schemas.microsoft.com/office/drawing/2014/main" id="{61818698-E397-4BF5-AC59-68C96BE21A67}"/>
            </a:ext>
          </a:extLst>
        </xdr:cNvPr>
        <xdr:cNvSpPr/>
      </xdr:nvSpPr>
      <xdr:spPr>
        <a:xfrm>
          <a:off x="2105026" y="12347331"/>
          <a:ext cx="269364" cy="53617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17585</xdr:colOff>
      <xdr:row>51</xdr:row>
      <xdr:rowOff>90855</xdr:rowOff>
    </xdr:from>
    <xdr:to>
      <xdr:col>3</xdr:col>
      <xdr:colOff>326691</xdr:colOff>
      <xdr:row>52</xdr:row>
      <xdr:rowOff>125998</xdr:rowOff>
    </xdr:to>
    <xdr:sp macro="" textlink="">
      <xdr:nvSpPr>
        <xdr:cNvPr id="7" name="楕円 6">
          <a:extLst>
            <a:ext uri="{FF2B5EF4-FFF2-40B4-BE49-F238E27FC236}">
              <a16:creationId xmlns:a16="http://schemas.microsoft.com/office/drawing/2014/main" id="{FF72AFBD-5DB7-4A88-91AE-0D36AB2CB04B}"/>
            </a:ext>
          </a:extLst>
        </xdr:cNvPr>
        <xdr:cNvSpPr/>
      </xdr:nvSpPr>
      <xdr:spPr>
        <a:xfrm>
          <a:off x="2083777" y="12180278"/>
          <a:ext cx="309106" cy="276932"/>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427893</xdr:colOff>
      <xdr:row>50</xdr:row>
      <xdr:rowOff>76199</xdr:rowOff>
    </xdr:from>
    <xdr:to>
      <xdr:col>5</xdr:col>
      <xdr:colOff>205887</xdr:colOff>
      <xdr:row>54</xdr:row>
      <xdr:rowOff>241788</xdr:rowOff>
    </xdr:to>
    <xdr:sp macro="" textlink="">
      <xdr:nvSpPr>
        <xdr:cNvPr id="8" name="楕円 7">
          <a:extLst>
            <a:ext uri="{FF2B5EF4-FFF2-40B4-BE49-F238E27FC236}">
              <a16:creationId xmlns:a16="http://schemas.microsoft.com/office/drawing/2014/main" id="{1170CE63-487E-4E8E-BB8B-3F9FAB8486C3}"/>
            </a:ext>
          </a:extLst>
        </xdr:cNvPr>
        <xdr:cNvSpPr/>
      </xdr:nvSpPr>
      <xdr:spPr>
        <a:xfrm>
          <a:off x="2494085" y="11923834"/>
          <a:ext cx="1155456" cy="1132742"/>
        </a:xfrm>
        <a:prstGeom prst="ellipse">
          <a:avLst/>
        </a:prstGeom>
        <a:noFill/>
        <a:ln w="38100"/>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191967</xdr:colOff>
      <xdr:row>51</xdr:row>
      <xdr:rowOff>241055</xdr:rowOff>
    </xdr:from>
    <xdr:to>
      <xdr:col>4</xdr:col>
      <xdr:colOff>464261</xdr:colOff>
      <xdr:row>54</xdr:row>
      <xdr:rowOff>48206</xdr:rowOff>
    </xdr:to>
    <xdr:sp macro="" textlink="">
      <xdr:nvSpPr>
        <xdr:cNvPr id="9" name="楕円 8">
          <a:extLst>
            <a:ext uri="{FF2B5EF4-FFF2-40B4-BE49-F238E27FC236}">
              <a16:creationId xmlns:a16="http://schemas.microsoft.com/office/drawing/2014/main" id="{BFE6936E-A16C-4957-8018-A0C5ECAF5606}"/>
            </a:ext>
          </a:extLst>
        </xdr:cNvPr>
        <xdr:cNvSpPr/>
      </xdr:nvSpPr>
      <xdr:spPr>
        <a:xfrm>
          <a:off x="2946890" y="12330478"/>
          <a:ext cx="272294" cy="53251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163391</xdr:colOff>
      <xdr:row>51</xdr:row>
      <xdr:rowOff>121627</xdr:rowOff>
    </xdr:from>
    <xdr:to>
      <xdr:col>4</xdr:col>
      <xdr:colOff>475427</xdr:colOff>
      <xdr:row>52</xdr:row>
      <xdr:rowOff>160433</xdr:rowOff>
    </xdr:to>
    <xdr:sp macro="" textlink="">
      <xdr:nvSpPr>
        <xdr:cNvPr id="10" name="楕円 9">
          <a:extLst>
            <a:ext uri="{FF2B5EF4-FFF2-40B4-BE49-F238E27FC236}">
              <a16:creationId xmlns:a16="http://schemas.microsoft.com/office/drawing/2014/main" id="{7C4FF683-2D0D-4806-8F08-A261A067DB2B}"/>
            </a:ext>
          </a:extLst>
        </xdr:cNvPr>
        <xdr:cNvSpPr/>
      </xdr:nvSpPr>
      <xdr:spPr>
        <a:xfrm>
          <a:off x="2918314" y="12211050"/>
          <a:ext cx="312036" cy="280595"/>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181708</xdr:colOff>
      <xdr:row>52</xdr:row>
      <xdr:rowOff>14653</xdr:rowOff>
    </xdr:from>
    <xdr:to>
      <xdr:col>6</xdr:col>
      <xdr:colOff>451072</xdr:colOff>
      <xdr:row>54</xdr:row>
      <xdr:rowOff>67256</xdr:rowOff>
    </xdr:to>
    <xdr:sp macro="" textlink="">
      <xdr:nvSpPr>
        <xdr:cNvPr id="11" name="楕円 10">
          <a:extLst>
            <a:ext uri="{FF2B5EF4-FFF2-40B4-BE49-F238E27FC236}">
              <a16:creationId xmlns:a16="http://schemas.microsoft.com/office/drawing/2014/main" id="{43ECEA81-C174-4597-9043-2928D01F6169}"/>
            </a:ext>
          </a:extLst>
        </xdr:cNvPr>
        <xdr:cNvSpPr/>
      </xdr:nvSpPr>
      <xdr:spPr>
        <a:xfrm>
          <a:off x="4314093" y="12345865"/>
          <a:ext cx="269364" cy="53617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172182</xdr:colOff>
      <xdr:row>51</xdr:row>
      <xdr:rowOff>60081</xdr:rowOff>
    </xdr:from>
    <xdr:to>
      <xdr:col>6</xdr:col>
      <xdr:colOff>484219</xdr:colOff>
      <xdr:row>52</xdr:row>
      <xdr:rowOff>95224</xdr:rowOff>
    </xdr:to>
    <xdr:sp macro="" textlink="">
      <xdr:nvSpPr>
        <xdr:cNvPr id="12" name="楕円 11">
          <a:extLst>
            <a:ext uri="{FF2B5EF4-FFF2-40B4-BE49-F238E27FC236}">
              <a16:creationId xmlns:a16="http://schemas.microsoft.com/office/drawing/2014/main" id="{5248B128-3AD0-4A29-AEC9-ACB0E7FD5A83}"/>
            </a:ext>
          </a:extLst>
        </xdr:cNvPr>
        <xdr:cNvSpPr/>
      </xdr:nvSpPr>
      <xdr:spPr>
        <a:xfrm>
          <a:off x="4304567" y="12149504"/>
          <a:ext cx="312037" cy="276932"/>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645502</xdr:colOff>
      <xdr:row>51</xdr:row>
      <xdr:rowOff>183173</xdr:rowOff>
    </xdr:from>
    <xdr:to>
      <xdr:col>7</xdr:col>
      <xdr:colOff>226136</xdr:colOff>
      <xdr:row>53</xdr:row>
      <xdr:rowOff>235775</xdr:rowOff>
    </xdr:to>
    <xdr:sp macro="" textlink="">
      <xdr:nvSpPr>
        <xdr:cNvPr id="13" name="楕円 12">
          <a:extLst>
            <a:ext uri="{FF2B5EF4-FFF2-40B4-BE49-F238E27FC236}">
              <a16:creationId xmlns:a16="http://schemas.microsoft.com/office/drawing/2014/main" id="{EB34D0D7-068B-4270-A321-99B14EAE36FB}"/>
            </a:ext>
          </a:extLst>
        </xdr:cNvPr>
        <xdr:cNvSpPr/>
      </xdr:nvSpPr>
      <xdr:spPr>
        <a:xfrm>
          <a:off x="4777887" y="12272596"/>
          <a:ext cx="269364" cy="53617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624253</xdr:colOff>
      <xdr:row>51</xdr:row>
      <xdr:rowOff>16120</xdr:rowOff>
    </xdr:from>
    <xdr:to>
      <xdr:col>7</xdr:col>
      <xdr:colOff>244629</xdr:colOff>
      <xdr:row>52</xdr:row>
      <xdr:rowOff>51263</xdr:rowOff>
    </xdr:to>
    <xdr:sp macro="" textlink="">
      <xdr:nvSpPr>
        <xdr:cNvPr id="14" name="楕円 13">
          <a:extLst>
            <a:ext uri="{FF2B5EF4-FFF2-40B4-BE49-F238E27FC236}">
              <a16:creationId xmlns:a16="http://schemas.microsoft.com/office/drawing/2014/main" id="{A4B6A598-9DF3-44DE-A13C-7AB99B6CB1F7}"/>
            </a:ext>
          </a:extLst>
        </xdr:cNvPr>
        <xdr:cNvSpPr/>
      </xdr:nvSpPr>
      <xdr:spPr>
        <a:xfrm>
          <a:off x="4756638" y="12105543"/>
          <a:ext cx="309106" cy="276932"/>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439617</xdr:colOff>
      <xdr:row>51</xdr:row>
      <xdr:rowOff>239590</xdr:rowOff>
    </xdr:from>
    <xdr:to>
      <xdr:col>8</xdr:col>
      <xdr:colOff>23180</xdr:colOff>
      <xdr:row>54</xdr:row>
      <xdr:rowOff>46741</xdr:rowOff>
    </xdr:to>
    <xdr:sp macro="" textlink="">
      <xdr:nvSpPr>
        <xdr:cNvPr id="15" name="楕円 14">
          <a:extLst>
            <a:ext uri="{FF2B5EF4-FFF2-40B4-BE49-F238E27FC236}">
              <a16:creationId xmlns:a16="http://schemas.microsoft.com/office/drawing/2014/main" id="{02C3D8F9-F3E3-47A5-B453-A68271AC0C6B}"/>
            </a:ext>
          </a:extLst>
        </xdr:cNvPr>
        <xdr:cNvSpPr/>
      </xdr:nvSpPr>
      <xdr:spPr>
        <a:xfrm>
          <a:off x="5260732" y="12329013"/>
          <a:ext cx="272294" cy="53251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411041</xdr:colOff>
      <xdr:row>51</xdr:row>
      <xdr:rowOff>120162</xdr:rowOff>
    </xdr:from>
    <xdr:to>
      <xdr:col>8</xdr:col>
      <xdr:colOff>34346</xdr:colOff>
      <xdr:row>52</xdr:row>
      <xdr:rowOff>158968</xdr:rowOff>
    </xdr:to>
    <xdr:sp macro="" textlink="">
      <xdr:nvSpPr>
        <xdr:cNvPr id="16" name="楕円 15">
          <a:extLst>
            <a:ext uri="{FF2B5EF4-FFF2-40B4-BE49-F238E27FC236}">
              <a16:creationId xmlns:a16="http://schemas.microsoft.com/office/drawing/2014/main" id="{E82574DD-0900-4866-9137-CFF53E3CCDC5}"/>
            </a:ext>
          </a:extLst>
        </xdr:cNvPr>
        <xdr:cNvSpPr/>
      </xdr:nvSpPr>
      <xdr:spPr>
        <a:xfrm>
          <a:off x="5232156" y="12209585"/>
          <a:ext cx="312036" cy="280595"/>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499696</xdr:colOff>
      <xdr:row>49</xdr:row>
      <xdr:rowOff>1464</xdr:rowOff>
    </xdr:from>
    <xdr:to>
      <xdr:col>8</xdr:col>
      <xdr:colOff>271096</xdr:colOff>
      <xdr:row>56</xdr:row>
      <xdr:rowOff>110414</xdr:rowOff>
    </xdr:to>
    <xdr:sp macro="" textlink="">
      <xdr:nvSpPr>
        <xdr:cNvPr id="17" name="楕円 16">
          <a:extLst>
            <a:ext uri="{FF2B5EF4-FFF2-40B4-BE49-F238E27FC236}">
              <a16:creationId xmlns:a16="http://schemas.microsoft.com/office/drawing/2014/main" id="{1C873723-7867-459C-A910-D9F1314142D1}"/>
            </a:ext>
          </a:extLst>
        </xdr:cNvPr>
        <xdr:cNvSpPr/>
      </xdr:nvSpPr>
      <xdr:spPr>
        <a:xfrm>
          <a:off x="3943350" y="11607310"/>
          <a:ext cx="1837592" cy="1801469"/>
        </a:xfrm>
        <a:prstGeom prst="ellipse">
          <a:avLst/>
        </a:prstGeom>
        <a:noFill/>
        <a:ln w="38100"/>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gamemakers.jp/article/2024_04_12_66004/"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0511F-411A-45D9-B355-96C9DA45960D}">
  <dimension ref="B1:E73"/>
  <sheetViews>
    <sheetView topLeftCell="D7" zoomScale="85" zoomScaleNormal="85" workbookViewId="0">
      <selection activeCell="D25" sqref="D25"/>
    </sheetView>
  </sheetViews>
  <sheetFormatPr defaultRowHeight="18.75"/>
  <cols>
    <col min="2" max="2" width="12.875" customWidth="1"/>
    <col min="4" max="4" width="178.875" bestFit="1" customWidth="1"/>
    <col min="5" max="5" width="9.25" bestFit="1" customWidth="1"/>
  </cols>
  <sheetData>
    <row r="1" spans="2:5" ht="19.5" thickBot="1"/>
    <row r="2" spans="2:5" ht="19.5" thickBot="1">
      <c r="B2" s="9" t="s">
        <v>77</v>
      </c>
      <c r="C2" s="10" t="s">
        <v>78</v>
      </c>
      <c r="D2" s="11" t="s">
        <v>79</v>
      </c>
      <c r="E2" s="10" t="s">
        <v>82</v>
      </c>
    </row>
    <row r="3" spans="2:5" ht="37.5">
      <c r="B3" s="14">
        <v>45587</v>
      </c>
      <c r="C3" s="12">
        <v>7.5</v>
      </c>
      <c r="D3" s="16" t="s">
        <v>80</v>
      </c>
      <c r="E3" s="12">
        <f>SUM(C3,F2)</f>
        <v>7.5</v>
      </c>
    </row>
    <row r="4" spans="2:5" ht="56.25">
      <c r="B4" s="15">
        <v>45588</v>
      </c>
      <c r="C4" s="13">
        <v>7.5</v>
      </c>
      <c r="D4" s="17" t="s">
        <v>81</v>
      </c>
      <c r="E4" s="13">
        <f t="shared" ref="E4:E35" si="0">SUM(C4,E3)</f>
        <v>15</v>
      </c>
    </row>
    <row r="5" spans="2:5" ht="37.5">
      <c r="B5" s="15">
        <v>45589</v>
      </c>
      <c r="C5" s="13">
        <v>4</v>
      </c>
      <c r="D5" s="17" t="s">
        <v>83</v>
      </c>
      <c r="E5" s="13">
        <f t="shared" si="0"/>
        <v>19</v>
      </c>
    </row>
    <row r="6" spans="2:5">
      <c r="B6" s="15">
        <v>45590</v>
      </c>
      <c r="C6" s="13">
        <v>2</v>
      </c>
      <c r="D6" s="18" t="s">
        <v>110</v>
      </c>
      <c r="E6" s="13">
        <f>SUM(C6,E5)</f>
        <v>21</v>
      </c>
    </row>
    <row r="7" spans="2:5">
      <c r="B7" s="35" t="s">
        <v>111</v>
      </c>
      <c r="C7" s="37">
        <v>15.5</v>
      </c>
      <c r="D7" s="25" t="s">
        <v>113</v>
      </c>
      <c r="E7" s="13">
        <f t="shared" si="0"/>
        <v>36.5</v>
      </c>
    </row>
    <row r="8" spans="2:5">
      <c r="B8" s="36"/>
      <c r="C8" s="38"/>
      <c r="D8" s="26" t="s">
        <v>112</v>
      </c>
      <c r="E8" s="13">
        <f t="shared" si="0"/>
        <v>36.5</v>
      </c>
    </row>
    <row r="9" spans="2:5" ht="37.5">
      <c r="B9" s="15">
        <v>45593</v>
      </c>
      <c r="C9" s="13">
        <v>0</v>
      </c>
      <c r="D9" s="17" t="s">
        <v>118</v>
      </c>
      <c r="E9" s="13">
        <f t="shared" si="0"/>
        <v>36.5</v>
      </c>
    </row>
    <row r="10" spans="2:5" ht="56.25">
      <c r="B10" s="15">
        <v>45594</v>
      </c>
      <c r="C10" s="13">
        <v>2</v>
      </c>
      <c r="D10" s="17" t="s">
        <v>119</v>
      </c>
      <c r="E10" s="13">
        <f t="shared" si="0"/>
        <v>38.5</v>
      </c>
    </row>
    <row r="11" spans="2:5" ht="56.25">
      <c r="B11" s="15">
        <v>45595</v>
      </c>
      <c r="C11" s="13">
        <v>3.5</v>
      </c>
      <c r="D11" s="17" t="s">
        <v>120</v>
      </c>
      <c r="E11" s="13">
        <f t="shared" si="0"/>
        <v>42</v>
      </c>
    </row>
    <row r="12" spans="2:5">
      <c r="B12" s="15">
        <v>45596</v>
      </c>
      <c r="C12" s="13"/>
      <c r="D12" s="18" t="s">
        <v>121</v>
      </c>
      <c r="E12" s="13">
        <f t="shared" si="0"/>
        <v>42</v>
      </c>
    </row>
    <row r="13" spans="2:5">
      <c r="B13" s="15">
        <v>45597</v>
      </c>
      <c r="C13" s="13"/>
      <c r="D13" s="18"/>
      <c r="E13" s="13">
        <f t="shared" si="0"/>
        <v>42</v>
      </c>
    </row>
    <row r="14" spans="2:5">
      <c r="B14" s="15">
        <v>45598</v>
      </c>
      <c r="C14" s="13"/>
      <c r="D14" s="18"/>
      <c r="E14" s="13">
        <f t="shared" si="0"/>
        <v>42</v>
      </c>
    </row>
    <row r="15" spans="2:5">
      <c r="B15" s="15">
        <v>45599</v>
      </c>
      <c r="C15" s="13"/>
      <c r="D15" s="18"/>
      <c r="E15" s="13">
        <f t="shared" si="0"/>
        <v>42</v>
      </c>
    </row>
    <row r="16" spans="2:5">
      <c r="B16" s="15">
        <v>45600</v>
      </c>
      <c r="C16" s="13"/>
      <c r="D16" s="18"/>
      <c r="E16" s="13">
        <f t="shared" si="0"/>
        <v>42</v>
      </c>
    </row>
    <row r="17" spans="2:5">
      <c r="B17" s="15">
        <v>45601</v>
      </c>
      <c r="C17" s="13"/>
      <c r="D17" s="18" t="s">
        <v>148</v>
      </c>
      <c r="E17" s="13">
        <f t="shared" si="0"/>
        <v>42</v>
      </c>
    </row>
    <row r="18" spans="2:5">
      <c r="B18" s="15">
        <v>45602</v>
      </c>
      <c r="C18" s="13"/>
      <c r="D18" s="18" t="s">
        <v>149</v>
      </c>
      <c r="E18" s="13">
        <f t="shared" si="0"/>
        <v>42</v>
      </c>
    </row>
    <row r="19" spans="2:5">
      <c r="B19" s="15">
        <v>45603</v>
      </c>
      <c r="C19" s="13"/>
      <c r="D19" s="18" t="s">
        <v>150</v>
      </c>
      <c r="E19" s="13">
        <f t="shared" si="0"/>
        <v>42</v>
      </c>
    </row>
    <row r="20" spans="2:5">
      <c r="B20" s="15">
        <v>45604</v>
      </c>
      <c r="C20" s="13">
        <v>1</v>
      </c>
      <c r="D20" s="18" t="s">
        <v>155</v>
      </c>
      <c r="E20" s="13">
        <f t="shared" si="0"/>
        <v>43</v>
      </c>
    </row>
    <row r="21" spans="2:5">
      <c r="B21" s="15">
        <v>45605</v>
      </c>
      <c r="C21" s="13"/>
      <c r="D21" s="18"/>
      <c r="E21" s="13">
        <f t="shared" si="0"/>
        <v>43</v>
      </c>
    </row>
    <row r="22" spans="2:5">
      <c r="B22" s="15">
        <v>45606</v>
      </c>
      <c r="C22" s="13"/>
      <c r="D22" s="18" t="s">
        <v>157</v>
      </c>
      <c r="E22" s="13">
        <f t="shared" si="0"/>
        <v>43</v>
      </c>
    </row>
    <row r="23" spans="2:5">
      <c r="B23" s="15">
        <v>45607</v>
      </c>
      <c r="C23" s="13"/>
      <c r="D23" s="18" t="s">
        <v>156</v>
      </c>
      <c r="E23" s="13">
        <f t="shared" si="0"/>
        <v>43</v>
      </c>
    </row>
    <row r="24" spans="2:5">
      <c r="B24" s="15">
        <v>45608</v>
      </c>
      <c r="C24" s="13"/>
      <c r="D24" s="18" t="s">
        <v>158</v>
      </c>
      <c r="E24" s="13">
        <f t="shared" si="0"/>
        <v>43</v>
      </c>
    </row>
    <row r="25" spans="2:5" ht="37.5">
      <c r="B25" s="15">
        <v>45609</v>
      </c>
      <c r="C25" s="13"/>
      <c r="D25" s="17" t="s">
        <v>159</v>
      </c>
      <c r="E25" s="13">
        <f t="shared" si="0"/>
        <v>43</v>
      </c>
    </row>
    <row r="26" spans="2:5">
      <c r="B26" s="15">
        <v>45610</v>
      </c>
      <c r="C26" s="13"/>
      <c r="D26" s="18"/>
      <c r="E26" s="13">
        <f t="shared" si="0"/>
        <v>43</v>
      </c>
    </row>
    <row r="27" spans="2:5">
      <c r="B27" s="15">
        <v>45611</v>
      </c>
      <c r="C27" s="13"/>
      <c r="D27" s="18"/>
      <c r="E27" s="13">
        <f t="shared" si="0"/>
        <v>43</v>
      </c>
    </row>
    <row r="28" spans="2:5">
      <c r="B28" s="15">
        <v>45612</v>
      </c>
      <c r="C28" s="13"/>
      <c r="D28" s="18"/>
      <c r="E28" s="13">
        <f t="shared" si="0"/>
        <v>43</v>
      </c>
    </row>
    <row r="29" spans="2:5">
      <c r="B29" s="15">
        <v>45613</v>
      </c>
      <c r="C29" s="13"/>
      <c r="D29" s="18"/>
      <c r="E29" s="13">
        <f t="shared" si="0"/>
        <v>43</v>
      </c>
    </row>
    <row r="30" spans="2:5">
      <c r="B30" s="15">
        <v>45614</v>
      </c>
      <c r="C30" s="13"/>
      <c r="D30" s="18"/>
      <c r="E30" s="13">
        <f t="shared" si="0"/>
        <v>43</v>
      </c>
    </row>
    <row r="31" spans="2:5">
      <c r="B31" s="15">
        <v>45615</v>
      </c>
      <c r="C31" s="13"/>
      <c r="D31" s="18"/>
      <c r="E31" s="13">
        <f t="shared" si="0"/>
        <v>43</v>
      </c>
    </row>
    <row r="32" spans="2:5">
      <c r="B32" s="15">
        <v>45616</v>
      </c>
      <c r="C32" s="13"/>
      <c r="D32" s="18"/>
      <c r="E32" s="13">
        <f t="shared" si="0"/>
        <v>43</v>
      </c>
    </row>
    <row r="33" spans="2:5">
      <c r="B33" s="15">
        <v>45617</v>
      </c>
      <c r="C33" s="13"/>
      <c r="D33" s="18"/>
      <c r="E33" s="13">
        <f t="shared" si="0"/>
        <v>43</v>
      </c>
    </row>
    <row r="34" spans="2:5">
      <c r="B34" s="15">
        <v>45618</v>
      </c>
      <c r="C34" s="13"/>
      <c r="D34" s="18"/>
      <c r="E34" s="13">
        <f t="shared" si="0"/>
        <v>43</v>
      </c>
    </row>
    <row r="35" spans="2:5">
      <c r="B35" s="15">
        <v>45619</v>
      </c>
      <c r="C35" s="13"/>
      <c r="D35" s="18"/>
      <c r="E35" s="13">
        <f t="shared" si="0"/>
        <v>43</v>
      </c>
    </row>
    <row r="36" spans="2:5">
      <c r="B36" s="15">
        <v>45620</v>
      </c>
      <c r="C36" s="13"/>
      <c r="D36" s="18"/>
      <c r="E36" s="13">
        <f t="shared" ref="E36:E67" si="1">SUM(C36,E35)</f>
        <v>43</v>
      </c>
    </row>
    <row r="37" spans="2:5">
      <c r="B37" s="15">
        <v>45621</v>
      </c>
      <c r="C37" s="13"/>
      <c r="D37" s="18"/>
      <c r="E37" s="13">
        <f t="shared" si="1"/>
        <v>43</v>
      </c>
    </row>
    <row r="38" spans="2:5">
      <c r="B38" s="15">
        <v>45622</v>
      </c>
      <c r="C38" s="13"/>
      <c r="D38" s="18"/>
      <c r="E38" s="13">
        <f t="shared" si="1"/>
        <v>43</v>
      </c>
    </row>
    <row r="39" spans="2:5">
      <c r="B39" s="15">
        <v>45623</v>
      </c>
      <c r="C39" s="13"/>
      <c r="D39" s="18"/>
      <c r="E39" s="13">
        <f t="shared" si="1"/>
        <v>43</v>
      </c>
    </row>
    <row r="40" spans="2:5">
      <c r="B40" s="15">
        <v>45624</v>
      </c>
      <c r="C40" s="13"/>
      <c r="D40" s="18"/>
      <c r="E40" s="13">
        <f t="shared" si="1"/>
        <v>43</v>
      </c>
    </row>
    <row r="41" spans="2:5">
      <c r="B41" s="15">
        <v>45625</v>
      </c>
      <c r="C41" s="13"/>
      <c r="D41" s="18"/>
      <c r="E41" s="13">
        <f t="shared" si="1"/>
        <v>43</v>
      </c>
    </row>
    <row r="42" spans="2:5">
      <c r="B42" s="15">
        <v>45626</v>
      </c>
      <c r="C42" s="13"/>
      <c r="D42" s="18"/>
      <c r="E42" s="13">
        <f t="shared" si="1"/>
        <v>43</v>
      </c>
    </row>
    <row r="43" spans="2:5">
      <c r="B43" s="15">
        <v>45627</v>
      </c>
      <c r="C43" s="13"/>
      <c r="D43" s="18"/>
      <c r="E43" s="13">
        <f t="shared" si="1"/>
        <v>43</v>
      </c>
    </row>
    <row r="44" spans="2:5">
      <c r="B44" s="15">
        <v>45628</v>
      </c>
      <c r="C44" s="13"/>
      <c r="D44" s="18"/>
      <c r="E44" s="13">
        <f t="shared" si="1"/>
        <v>43</v>
      </c>
    </row>
    <row r="45" spans="2:5">
      <c r="B45" s="15">
        <v>45629</v>
      </c>
      <c r="C45" s="13"/>
      <c r="D45" s="18"/>
      <c r="E45" s="13">
        <f t="shared" si="1"/>
        <v>43</v>
      </c>
    </row>
    <row r="46" spans="2:5">
      <c r="B46" s="15">
        <v>45630</v>
      </c>
      <c r="C46" s="13"/>
      <c r="D46" s="18"/>
      <c r="E46" s="13">
        <f t="shared" si="1"/>
        <v>43</v>
      </c>
    </row>
    <row r="47" spans="2:5">
      <c r="B47" s="15">
        <v>45631</v>
      </c>
      <c r="C47" s="13"/>
      <c r="D47" s="18"/>
      <c r="E47" s="13">
        <f t="shared" si="1"/>
        <v>43</v>
      </c>
    </row>
    <row r="48" spans="2:5">
      <c r="B48" s="15">
        <v>45632</v>
      </c>
      <c r="C48" s="13"/>
      <c r="D48" s="18"/>
      <c r="E48" s="13">
        <f t="shared" si="1"/>
        <v>43</v>
      </c>
    </row>
    <row r="49" spans="2:5">
      <c r="B49" s="15">
        <v>45633</v>
      </c>
      <c r="C49" s="13"/>
      <c r="D49" s="18"/>
      <c r="E49" s="13">
        <f t="shared" si="1"/>
        <v>43</v>
      </c>
    </row>
    <row r="50" spans="2:5">
      <c r="B50" s="15">
        <v>45634</v>
      </c>
      <c r="C50" s="13"/>
      <c r="D50" s="18"/>
      <c r="E50" s="13">
        <f t="shared" si="1"/>
        <v>43</v>
      </c>
    </row>
    <row r="51" spans="2:5">
      <c r="B51" s="15">
        <v>45635</v>
      </c>
      <c r="C51" s="13"/>
      <c r="D51" s="18"/>
      <c r="E51" s="13">
        <f t="shared" si="1"/>
        <v>43</v>
      </c>
    </row>
    <row r="52" spans="2:5">
      <c r="B52" s="15">
        <v>45636</v>
      </c>
      <c r="C52" s="13"/>
      <c r="D52" s="18"/>
      <c r="E52" s="13">
        <f t="shared" si="1"/>
        <v>43</v>
      </c>
    </row>
    <row r="53" spans="2:5">
      <c r="B53" s="15">
        <v>45637</v>
      </c>
      <c r="C53" s="13"/>
      <c r="D53" s="18"/>
      <c r="E53" s="13">
        <f t="shared" si="1"/>
        <v>43</v>
      </c>
    </row>
    <row r="54" spans="2:5">
      <c r="B54" s="15">
        <v>45638</v>
      </c>
      <c r="C54" s="13"/>
      <c r="D54" s="18"/>
      <c r="E54" s="13">
        <f t="shared" si="1"/>
        <v>43</v>
      </c>
    </row>
    <row r="55" spans="2:5">
      <c r="B55" s="15">
        <v>45639</v>
      </c>
      <c r="C55" s="13"/>
      <c r="D55" s="18"/>
      <c r="E55" s="13">
        <f t="shared" si="1"/>
        <v>43</v>
      </c>
    </row>
    <row r="56" spans="2:5">
      <c r="B56" s="15">
        <v>45640</v>
      </c>
      <c r="C56" s="13"/>
      <c r="D56" s="18"/>
      <c r="E56" s="13">
        <f t="shared" si="1"/>
        <v>43</v>
      </c>
    </row>
    <row r="57" spans="2:5">
      <c r="B57" s="15">
        <v>45641</v>
      </c>
      <c r="C57" s="13"/>
      <c r="D57" s="18"/>
      <c r="E57" s="13">
        <f t="shared" si="1"/>
        <v>43</v>
      </c>
    </row>
    <row r="58" spans="2:5">
      <c r="B58" s="15">
        <v>45642</v>
      </c>
      <c r="C58" s="13"/>
      <c r="D58" s="18"/>
      <c r="E58" s="13">
        <f t="shared" si="1"/>
        <v>43</v>
      </c>
    </row>
    <row r="59" spans="2:5">
      <c r="B59" s="15">
        <v>45643</v>
      </c>
      <c r="C59" s="13"/>
      <c r="D59" s="18"/>
      <c r="E59" s="13">
        <f t="shared" si="1"/>
        <v>43</v>
      </c>
    </row>
    <row r="60" spans="2:5">
      <c r="B60" s="15">
        <v>45644</v>
      </c>
      <c r="C60" s="13"/>
      <c r="D60" s="18"/>
      <c r="E60" s="13">
        <f t="shared" si="1"/>
        <v>43</v>
      </c>
    </row>
    <row r="61" spans="2:5">
      <c r="B61" s="15">
        <v>45645</v>
      </c>
      <c r="C61" s="13"/>
      <c r="D61" s="18"/>
      <c r="E61" s="13">
        <f t="shared" si="1"/>
        <v>43</v>
      </c>
    </row>
    <row r="62" spans="2:5">
      <c r="B62" s="15">
        <v>45646</v>
      </c>
      <c r="C62" s="13"/>
      <c r="D62" s="18"/>
      <c r="E62" s="13">
        <f t="shared" si="1"/>
        <v>43</v>
      </c>
    </row>
    <row r="63" spans="2:5">
      <c r="B63" s="15">
        <v>45647</v>
      </c>
      <c r="C63" s="13"/>
      <c r="D63" s="18"/>
      <c r="E63" s="13">
        <f t="shared" si="1"/>
        <v>43</v>
      </c>
    </row>
    <row r="64" spans="2:5">
      <c r="B64" s="15">
        <v>45648</v>
      </c>
      <c r="C64" s="13"/>
      <c r="D64" s="18"/>
      <c r="E64" s="13">
        <f t="shared" si="1"/>
        <v>43</v>
      </c>
    </row>
    <row r="65" spans="2:5">
      <c r="B65" s="15">
        <v>45649</v>
      </c>
      <c r="C65" s="13"/>
      <c r="D65" s="18"/>
      <c r="E65" s="13">
        <f t="shared" si="1"/>
        <v>43</v>
      </c>
    </row>
    <row r="66" spans="2:5">
      <c r="B66" s="15">
        <v>45650</v>
      </c>
      <c r="C66" s="13"/>
      <c r="D66" s="18"/>
      <c r="E66" s="13">
        <f t="shared" si="1"/>
        <v>43</v>
      </c>
    </row>
    <row r="67" spans="2:5">
      <c r="B67" s="15">
        <v>45651</v>
      </c>
      <c r="C67" s="13"/>
      <c r="D67" s="18"/>
      <c r="E67" s="13">
        <f t="shared" si="1"/>
        <v>43</v>
      </c>
    </row>
    <row r="68" spans="2:5">
      <c r="B68" s="15">
        <v>45652</v>
      </c>
      <c r="C68" s="13"/>
      <c r="D68" s="18"/>
      <c r="E68" s="13">
        <f t="shared" ref="E68:E73" si="2">SUM(C68,E67)</f>
        <v>43</v>
      </c>
    </row>
    <row r="69" spans="2:5">
      <c r="B69" s="15">
        <v>45653</v>
      </c>
      <c r="C69" s="13"/>
      <c r="D69" s="18"/>
      <c r="E69" s="13">
        <f t="shared" si="2"/>
        <v>43</v>
      </c>
    </row>
    <row r="70" spans="2:5">
      <c r="B70" s="15">
        <v>45654</v>
      </c>
      <c r="C70" s="13"/>
      <c r="D70" s="18"/>
      <c r="E70" s="13">
        <f t="shared" si="2"/>
        <v>43</v>
      </c>
    </row>
    <row r="71" spans="2:5">
      <c r="B71" s="15">
        <v>45655</v>
      </c>
      <c r="C71" s="13"/>
      <c r="D71" s="18"/>
      <c r="E71" s="13">
        <f t="shared" si="2"/>
        <v>43</v>
      </c>
    </row>
    <row r="72" spans="2:5">
      <c r="B72" s="15">
        <v>45656</v>
      </c>
      <c r="C72" s="13"/>
      <c r="D72" s="18"/>
      <c r="E72" s="13">
        <f t="shared" si="2"/>
        <v>43</v>
      </c>
    </row>
    <row r="73" spans="2:5">
      <c r="B73" s="15">
        <v>45657</v>
      </c>
      <c r="C73" s="13"/>
      <c r="D73" s="18"/>
      <c r="E73" s="13">
        <f t="shared" si="2"/>
        <v>43</v>
      </c>
    </row>
  </sheetData>
  <mergeCells count="2">
    <mergeCell ref="B7:B8"/>
    <mergeCell ref="C7:C8"/>
  </mergeCells>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DB99E-9BE3-427E-A851-3B219A7F1D2F}">
  <dimension ref="A1"/>
  <sheetViews>
    <sheetView topLeftCell="A5" workbookViewId="0">
      <selection activeCell="S10" sqref="S10"/>
    </sheetView>
  </sheetViews>
  <sheetFormatPr defaultRowHeight="18.75"/>
  <sheetData/>
  <phoneticPr fontId="1"/>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0E2CC-DFFD-4323-977B-7958379A5E03}">
  <dimension ref="A1:G80"/>
  <sheetViews>
    <sheetView topLeftCell="A61" zoomScaleNormal="100" workbookViewId="0">
      <selection activeCell="S76" sqref="S76"/>
    </sheetView>
  </sheetViews>
  <sheetFormatPr defaultRowHeight="18.75"/>
  <sheetData>
    <row r="1" spans="1:7" s="30" customFormat="1">
      <c r="A1" s="20" t="s">
        <v>122</v>
      </c>
      <c r="G1" s="31" t="s">
        <v>132</v>
      </c>
    </row>
    <row r="2" spans="1:7">
      <c r="A2" t="s">
        <v>123</v>
      </c>
    </row>
    <row r="3" spans="1:7">
      <c r="A3" t="s">
        <v>128</v>
      </c>
      <c r="B3" t="s">
        <v>124</v>
      </c>
    </row>
    <row r="4" spans="1:7">
      <c r="C4" t="s">
        <v>125</v>
      </c>
    </row>
    <row r="5" spans="1:7">
      <c r="D5" t="s">
        <v>126</v>
      </c>
    </row>
    <row r="6" spans="1:7">
      <c r="C6" t="s">
        <v>127</v>
      </c>
    </row>
    <row r="8" spans="1:7">
      <c r="A8" t="s">
        <v>129</v>
      </c>
      <c r="B8" t="s">
        <v>130</v>
      </c>
    </row>
    <row r="9" spans="1:7">
      <c r="C9" t="s">
        <v>131</v>
      </c>
    </row>
    <row r="10" spans="1:7">
      <c r="D10" t="s">
        <v>133</v>
      </c>
    </row>
    <row r="11" spans="1:7">
      <c r="E11" t="s">
        <v>134</v>
      </c>
    </row>
    <row r="14" spans="1:7" s="32" customFormat="1">
      <c r="A14" s="32" t="s">
        <v>135</v>
      </c>
    </row>
    <row r="15" spans="1:7">
      <c r="A15" t="s">
        <v>136</v>
      </c>
    </row>
    <row r="16" spans="1:7">
      <c r="A16" t="s">
        <v>137</v>
      </c>
    </row>
    <row r="17" spans="1:2">
      <c r="A17" t="s">
        <v>138</v>
      </c>
    </row>
    <row r="18" spans="1:2">
      <c r="A18" t="s">
        <v>139</v>
      </c>
    </row>
    <row r="20" spans="1:2">
      <c r="A20" t="s">
        <v>140</v>
      </c>
    </row>
    <row r="22" spans="1:2" s="32" customFormat="1">
      <c r="A22" s="32" t="s">
        <v>141</v>
      </c>
    </row>
    <row r="23" spans="1:2">
      <c r="A23" t="s">
        <v>142</v>
      </c>
    </row>
    <row r="26" spans="1:2" s="32" customFormat="1">
      <c r="A26" s="32" t="s">
        <v>143</v>
      </c>
    </row>
    <row r="27" spans="1:2">
      <c r="A27" t="s">
        <v>144</v>
      </c>
    </row>
    <row r="28" spans="1:2">
      <c r="B28" t="s">
        <v>145</v>
      </c>
    </row>
    <row r="30" spans="1:2">
      <c r="A30" t="s">
        <v>146</v>
      </c>
    </row>
    <row r="32" spans="1:2">
      <c r="A32" t="s">
        <v>147</v>
      </c>
    </row>
    <row r="36" spans="1:1" s="30" customFormat="1">
      <c r="A36" s="30" t="s">
        <v>151</v>
      </c>
    </row>
    <row r="37" spans="1:1">
      <c r="A37" t="s">
        <v>152</v>
      </c>
    </row>
    <row r="38" spans="1:1">
      <c r="A38" t="s">
        <v>153</v>
      </c>
    </row>
    <row r="39" spans="1:1">
      <c r="A39" t="s">
        <v>154</v>
      </c>
    </row>
    <row r="47" spans="1:1" s="30" customFormat="1">
      <c r="A47" s="30" t="s">
        <v>160</v>
      </c>
    </row>
    <row r="48" spans="1:1">
      <c r="A48" t="s">
        <v>161</v>
      </c>
    </row>
    <row r="49" spans="1:3" s="34" customFormat="1">
      <c r="A49" s="34" t="s">
        <v>171</v>
      </c>
    </row>
    <row r="58" spans="1:3">
      <c r="B58" t="s">
        <v>162</v>
      </c>
    </row>
    <row r="59" spans="1:3">
      <c r="C59" t="s">
        <v>163</v>
      </c>
    </row>
    <row r="61" spans="1:3">
      <c r="B61" t="s">
        <v>164</v>
      </c>
    </row>
    <row r="62" spans="1:3">
      <c r="B62" t="s">
        <v>165</v>
      </c>
    </row>
    <row r="63" spans="1:3">
      <c r="B63" t="s">
        <v>166</v>
      </c>
    </row>
    <row r="64" spans="1:3">
      <c r="B64" t="s">
        <v>167</v>
      </c>
    </row>
    <row r="66" spans="1:3">
      <c r="B66" t="s">
        <v>170</v>
      </c>
    </row>
    <row r="67" spans="1:3">
      <c r="B67" t="s">
        <v>168</v>
      </c>
    </row>
    <row r="68" spans="1:3">
      <c r="B68" t="s">
        <v>169</v>
      </c>
    </row>
    <row r="70" spans="1:3" s="34" customFormat="1">
      <c r="A70" s="34" t="s">
        <v>172</v>
      </c>
    </row>
    <row r="71" spans="1:3">
      <c r="B71" t="s">
        <v>173</v>
      </c>
    </row>
    <row r="72" spans="1:3">
      <c r="C72" t="s">
        <v>174</v>
      </c>
    </row>
    <row r="75" spans="1:3">
      <c r="A75" t="s">
        <v>175</v>
      </c>
    </row>
    <row r="76" spans="1:3">
      <c r="B76" t="s">
        <v>176</v>
      </c>
    </row>
    <row r="79" spans="1:3">
      <c r="A79" t="s">
        <v>177</v>
      </c>
    </row>
    <row r="80" spans="1:3">
      <c r="A80" t="s">
        <v>178</v>
      </c>
    </row>
  </sheetData>
  <phoneticPr fontId="1"/>
  <hyperlinks>
    <hyperlink ref="G1" r:id="rId1" xr:uid="{7611AB15-6001-48DB-A775-9F4A17EC692D}"/>
  </hyperlinks>
  <pageMargins left="0.7" right="0.7" top="0.75" bottom="0.75" header="0.3" footer="0.3"/>
  <pageSetup paperSize="9" orientation="portrait" horizontalDpi="1200" verticalDpi="120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5"/>
  <sheetViews>
    <sheetView tabSelected="1" zoomScale="115" zoomScaleNormal="115" workbookViewId="0">
      <selection activeCell="E27" sqref="E27"/>
    </sheetView>
  </sheetViews>
  <sheetFormatPr defaultRowHeight="18.75"/>
  <cols>
    <col min="1" max="1" width="45" customWidth="1"/>
    <col min="2" max="3" width="12.375" customWidth="1"/>
    <col min="4" max="4" width="12.625" customWidth="1"/>
    <col min="5" max="5" width="8.875" customWidth="1"/>
    <col min="6" max="6" width="17.625" customWidth="1"/>
    <col min="7" max="7" width="14.375" customWidth="1"/>
    <col min="8" max="8" width="18.875" bestFit="1" customWidth="1"/>
    <col min="9" max="9" width="17.25" bestFit="1" customWidth="1"/>
    <col min="10" max="10" width="18.875" bestFit="1" customWidth="1"/>
    <col min="11" max="11" width="25.5" bestFit="1" customWidth="1"/>
  </cols>
  <sheetData>
    <row r="1" spans="1:11">
      <c r="A1" t="s">
        <v>0</v>
      </c>
    </row>
    <row r="2" spans="1:11">
      <c r="A2" s="22" t="s">
        <v>84</v>
      </c>
      <c r="B2" s="20" t="s">
        <v>85</v>
      </c>
      <c r="C2" s="24" t="s">
        <v>69</v>
      </c>
      <c r="D2" s="21" t="s">
        <v>1</v>
      </c>
      <c r="F2" s="3" t="s">
        <v>2</v>
      </c>
      <c r="G2">
        <f>SUM(B3:B300)</f>
        <v>147</v>
      </c>
    </row>
    <row r="3" spans="1:11">
      <c r="A3" s="23" t="s">
        <v>3</v>
      </c>
      <c r="B3">
        <v>2</v>
      </c>
      <c r="D3" t="s">
        <v>86</v>
      </c>
      <c r="F3" s="5" t="s">
        <v>4</v>
      </c>
      <c r="G3">
        <f>SUMIF(D3:D300,"完了",B3:B300)</f>
        <v>50</v>
      </c>
      <c r="J3" t="s">
        <v>114</v>
      </c>
      <c r="K3" t="s">
        <v>115</v>
      </c>
    </row>
    <row r="4" spans="1:11">
      <c r="A4" s="23" t="s">
        <v>5</v>
      </c>
      <c r="B4">
        <v>6</v>
      </c>
      <c r="D4" t="s">
        <v>86</v>
      </c>
      <c r="F4" s="4" t="s">
        <v>70</v>
      </c>
      <c r="G4">
        <f ca="1">NETWORKDAYS(G5,G6)</f>
        <v>35</v>
      </c>
      <c r="H4" t="s">
        <v>75</v>
      </c>
      <c r="I4" s="28">
        <f ca="1" xml:space="preserve"> G3 / G4</f>
        <v>1.4285714285714286</v>
      </c>
      <c r="J4">
        <f ca="1">_xlfn.DAYS(G6,G5)</f>
        <v>46</v>
      </c>
      <c r="K4" s="28">
        <f ca="1">G3/J4</f>
        <v>1.0869565217391304</v>
      </c>
    </row>
    <row r="5" spans="1:11">
      <c r="A5" s="23" t="s">
        <v>6</v>
      </c>
      <c r="F5" s="6" t="s">
        <v>71</v>
      </c>
      <c r="G5" s="29">
        <f>DATE(2024,9,30)</f>
        <v>45565</v>
      </c>
    </row>
    <row r="6" spans="1:11">
      <c r="A6" t="s">
        <v>87</v>
      </c>
      <c r="B6">
        <v>2</v>
      </c>
      <c r="D6" t="s">
        <v>86</v>
      </c>
      <c r="F6" s="7" t="s">
        <v>72</v>
      </c>
      <c r="G6" s="29">
        <f ca="1">TODAY()</f>
        <v>45611</v>
      </c>
    </row>
    <row r="7" spans="1:11">
      <c r="A7" t="s">
        <v>88</v>
      </c>
      <c r="B7">
        <v>4</v>
      </c>
      <c r="D7" t="s">
        <v>86</v>
      </c>
    </row>
    <row r="8" spans="1:11">
      <c r="A8" t="s">
        <v>9</v>
      </c>
      <c r="B8">
        <v>1</v>
      </c>
      <c r="D8" t="s">
        <v>86</v>
      </c>
      <c r="H8" t="s">
        <v>73</v>
      </c>
      <c r="I8" t="s">
        <v>74</v>
      </c>
      <c r="J8" t="s">
        <v>116</v>
      </c>
      <c r="K8" t="s">
        <v>117</v>
      </c>
    </row>
    <row r="9" spans="1:11">
      <c r="A9" t="s">
        <v>89</v>
      </c>
      <c r="B9">
        <v>1</v>
      </c>
      <c r="D9" t="s">
        <v>86</v>
      </c>
      <c r="F9" s="3" t="s">
        <v>7</v>
      </c>
      <c r="G9" s="1">
        <f>DATE(2024,12,20)</f>
        <v>45646</v>
      </c>
      <c r="H9" s="8">
        <f ca="1">NETWORKDAYS(TODAY(),G9)</f>
        <v>26</v>
      </c>
      <c r="I9" s="28">
        <f ca="1">($G$2 - $G$3) / H9</f>
        <v>3.7307692307692308</v>
      </c>
      <c r="J9">
        <f ca="1">_xlfn.DAYS(G9,$G6)</f>
        <v>35</v>
      </c>
      <c r="K9" s="28">
        <f ca="1">($G$2 - $G$3) / J9</f>
        <v>2.7714285714285714</v>
      </c>
    </row>
    <row r="10" spans="1:11">
      <c r="A10" t="s">
        <v>90</v>
      </c>
      <c r="B10">
        <v>1</v>
      </c>
      <c r="D10" t="s">
        <v>86</v>
      </c>
      <c r="F10" s="2" t="s">
        <v>8</v>
      </c>
      <c r="G10" s="1">
        <f>DATE(2025,1,17)</f>
        <v>45674</v>
      </c>
      <c r="H10" s="8">
        <f t="shared" ref="H10:H11" ca="1" si="0">NETWORKDAYS(TODAY(),G10)</f>
        <v>46</v>
      </c>
      <c r="I10" s="28">
        <f t="shared" ref="I10:I11" ca="1" si="1">($G$2 - $G$3) / H10</f>
        <v>2.1086956521739131</v>
      </c>
      <c r="J10">
        <f ca="1">_xlfn.DAYS(G10,$G$6)</f>
        <v>63</v>
      </c>
      <c r="K10" s="28">
        <f ca="1">($G$2 - $G$3) / J10</f>
        <v>1.5396825396825398</v>
      </c>
    </row>
    <row r="11" spans="1:11">
      <c r="A11" t="s">
        <v>11</v>
      </c>
      <c r="B11">
        <v>2</v>
      </c>
      <c r="D11" t="s">
        <v>86</v>
      </c>
      <c r="F11" s="4" t="s">
        <v>10</v>
      </c>
      <c r="G11" s="1">
        <f>DATE(2025,2,3)</f>
        <v>45691</v>
      </c>
      <c r="H11" s="8">
        <f t="shared" ca="1" si="0"/>
        <v>57</v>
      </c>
      <c r="I11" s="28">
        <f t="shared" ca="1" si="1"/>
        <v>1.7017543859649122</v>
      </c>
      <c r="J11">
        <f ca="1">_xlfn.DAYS(G11,$G$6)</f>
        <v>80</v>
      </c>
      <c r="K11" s="28">
        <f ca="1">($G$2 - $G$3) / J11</f>
        <v>1.2124999999999999</v>
      </c>
    </row>
    <row r="12" spans="1:11">
      <c r="A12" t="s">
        <v>91</v>
      </c>
      <c r="B12">
        <v>4</v>
      </c>
      <c r="D12" t="s">
        <v>86</v>
      </c>
    </row>
    <row r="13" spans="1:11">
      <c r="A13" s="23" t="s">
        <v>12</v>
      </c>
    </row>
    <row r="14" spans="1:11">
      <c r="A14" t="s">
        <v>13</v>
      </c>
      <c r="B14">
        <v>1</v>
      </c>
      <c r="C14">
        <v>0.5</v>
      </c>
      <c r="D14" s="27" t="s">
        <v>76</v>
      </c>
    </row>
    <row r="15" spans="1:11">
      <c r="A15" t="s">
        <v>14</v>
      </c>
      <c r="B15">
        <v>2</v>
      </c>
      <c r="C15">
        <v>2.5</v>
      </c>
      <c r="D15" s="27" t="s">
        <v>76</v>
      </c>
    </row>
    <row r="16" spans="1:11">
      <c r="A16" t="s">
        <v>65</v>
      </c>
      <c r="B16" s="19">
        <v>1</v>
      </c>
      <c r="D16" s="27" t="s">
        <v>76</v>
      </c>
    </row>
    <row r="17" spans="1:4">
      <c r="A17" t="s">
        <v>15</v>
      </c>
      <c r="B17">
        <v>2</v>
      </c>
      <c r="C17">
        <v>2.5</v>
      </c>
      <c r="D17" s="27" t="s">
        <v>76</v>
      </c>
    </row>
    <row r="18" spans="1:4">
      <c r="A18" t="s">
        <v>16</v>
      </c>
      <c r="B18" s="19">
        <v>2</v>
      </c>
      <c r="C18">
        <v>4</v>
      </c>
      <c r="D18" s="27" t="s">
        <v>76</v>
      </c>
    </row>
    <row r="19" spans="1:4">
      <c r="A19" s="23" t="s">
        <v>92</v>
      </c>
    </row>
    <row r="20" spans="1:4">
      <c r="A20" t="s">
        <v>93</v>
      </c>
      <c r="B20">
        <v>0.5</v>
      </c>
      <c r="C20">
        <v>0.5</v>
      </c>
      <c r="D20" s="27" t="s">
        <v>76</v>
      </c>
    </row>
    <row r="21" spans="1:4">
      <c r="A21" t="s">
        <v>17</v>
      </c>
      <c r="B21">
        <v>0.5</v>
      </c>
      <c r="C21">
        <v>0.5</v>
      </c>
      <c r="D21" s="27" t="s">
        <v>76</v>
      </c>
    </row>
    <row r="22" spans="1:4">
      <c r="A22" t="s">
        <v>94</v>
      </c>
      <c r="B22">
        <v>1</v>
      </c>
      <c r="C22">
        <v>0.5</v>
      </c>
      <c r="D22" s="27" t="s">
        <v>76</v>
      </c>
    </row>
    <row r="23" spans="1:4">
      <c r="A23" t="s">
        <v>66</v>
      </c>
      <c r="B23">
        <v>2</v>
      </c>
      <c r="C23">
        <v>0.5</v>
      </c>
      <c r="D23" s="27" t="s">
        <v>76</v>
      </c>
    </row>
    <row r="24" spans="1:4">
      <c r="A24" t="s">
        <v>95</v>
      </c>
      <c r="B24">
        <v>2</v>
      </c>
      <c r="C24">
        <v>1</v>
      </c>
      <c r="D24" s="27" t="s">
        <v>76</v>
      </c>
    </row>
    <row r="25" spans="1:4">
      <c r="A25" t="s">
        <v>96</v>
      </c>
      <c r="B25">
        <v>2</v>
      </c>
      <c r="C25">
        <v>1</v>
      </c>
      <c r="D25" s="27" t="s">
        <v>76</v>
      </c>
    </row>
    <row r="26" spans="1:4">
      <c r="A26" t="s">
        <v>18</v>
      </c>
      <c r="B26">
        <v>1</v>
      </c>
      <c r="C26">
        <v>1</v>
      </c>
      <c r="D26" s="27" t="s">
        <v>76</v>
      </c>
    </row>
    <row r="27" spans="1:4">
      <c r="A27" t="s">
        <v>19</v>
      </c>
      <c r="B27">
        <v>2</v>
      </c>
      <c r="D27" s="27" t="s">
        <v>76</v>
      </c>
    </row>
    <row r="28" spans="1:4">
      <c r="A28" t="s">
        <v>48</v>
      </c>
      <c r="B28">
        <v>1</v>
      </c>
      <c r="D28" s="27" t="s">
        <v>76</v>
      </c>
    </row>
    <row r="29" spans="1:4">
      <c r="A29" t="s">
        <v>49</v>
      </c>
      <c r="B29">
        <v>0.5</v>
      </c>
      <c r="D29" t="s">
        <v>86</v>
      </c>
    </row>
    <row r="30" spans="1:4">
      <c r="A30" t="s">
        <v>50</v>
      </c>
      <c r="B30">
        <v>1</v>
      </c>
      <c r="C30">
        <v>0.5</v>
      </c>
      <c r="D30" s="27" t="s">
        <v>76</v>
      </c>
    </row>
    <row r="31" spans="1:4">
      <c r="A31" t="s">
        <v>60</v>
      </c>
      <c r="B31">
        <v>0.5</v>
      </c>
      <c r="D31" t="s">
        <v>86</v>
      </c>
    </row>
    <row r="32" spans="1:4">
      <c r="A32" t="s">
        <v>59</v>
      </c>
      <c r="B32">
        <v>1</v>
      </c>
      <c r="D32" t="s">
        <v>86</v>
      </c>
    </row>
    <row r="33" spans="1:4">
      <c r="A33" t="s">
        <v>20</v>
      </c>
      <c r="B33">
        <v>4</v>
      </c>
      <c r="D33" t="s">
        <v>86</v>
      </c>
    </row>
    <row r="34" spans="1:4">
      <c r="A34" s="23" t="s">
        <v>21</v>
      </c>
    </row>
    <row r="35" spans="1:4">
      <c r="A35" t="s">
        <v>93</v>
      </c>
      <c r="B35">
        <v>1</v>
      </c>
      <c r="C35">
        <v>0.5</v>
      </c>
      <c r="D35" s="27" t="s">
        <v>76</v>
      </c>
    </row>
    <row r="36" spans="1:4">
      <c r="A36" t="s">
        <v>17</v>
      </c>
      <c r="B36">
        <v>0.5</v>
      </c>
      <c r="C36">
        <v>0.5</v>
      </c>
      <c r="D36" s="27" t="s">
        <v>76</v>
      </c>
    </row>
    <row r="37" spans="1:4">
      <c r="A37" t="s">
        <v>94</v>
      </c>
      <c r="B37">
        <v>2</v>
      </c>
      <c r="D37" t="s">
        <v>86</v>
      </c>
    </row>
    <row r="38" spans="1:4">
      <c r="A38" t="s">
        <v>66</v>
      </c>
      <c r="B38" s="19">
        <v>2</v>
      </c>
      <c r="D38" t="s">
        <v>86</v>
      </c>
    </row>
    <row r="39" spans="1:4">
      <c r="A39" t="s">
        <v>19</v>
      </c>
      <c r="B39">
        <v>2</v>
      </c>
      <c r="C39">
        <v>0.5</v>
      </c>
      <c r="D39" s="27" t="s">
        <v>76</v>
      </c>
    </row>
    <row r="40" spans="1:4">
      <c r="A40" t="s">
        <v>48</v>
      </c>
      <c r="B40">
        <v>0.5</v>
      </c>
      <c r="C40">
        <v>0.5</v>
      </c>
      <c r="D40" s="27" t="s">
        <v>76</v>
      </c>
    </row>
    <row r="41" spans="1:4">
      <c r="A41" t="s">
        <v>20</v>
      </c>
      <c r="B41">
        <v>4</v>
      </c>
      <c r="D41" t="s">
        <v>86</v>
      </c>
    </row>
    <row r="42" spans="1:4">
      <c r="A42" t="s">
        <v>68</v>
      </c>
      <c r="B42">
        <v>4</v>
      </c>
      <c r="D42" t="s">
        <v>86</v>
      </c>
    </row>
    <row r="43" spans="1:4">
      <c r="A43" s="23" t="s">
        <v>22</v>
      </c>
    </row>
    <row r="44" spans="1:4">
      <c r="A44" t="s">
        <v>23</v>
      </c>
      <c r="B44">
        <v>1</v>
      </c>
      <c r="C44">
        <v>1</v>
      </c>
      <c r="D44" s="27" t="s">
        <v>76</v>
      </c>
    </row>
    <row r="45" spans="1:4">
      <c r="A45" t="s">
        <v>24</v>
      </c>
      <c r="B45">
        <v>1</v>
      </c>
      <c r="D45" t="s">
        <v>86</v>
      </c>
    </row>
    <row r="46" spans="1:4">
      <c r="A46" t="s">
        <v>25</v>
      </c>
      <c r="B46">
        <v>1</v>
      </c>
      <c r="C46">
        <v>1</v>
      </c>
      <c r="D46" s="27" t="s">
        <v>76</v>
      </c>
    </row>
    <row r="47" spans="1:4">
      <c r="A47" t="s">
        <v>26</v>
      </c>
      <c r="B47">
        <v>0.5</v>
      </c>
      <c r="C47">
        <v>0.5</v>
      </c>
      <c r="D47" s="27" t="s">
        <v>76</v>
      </c>
    </row>
    <row r="48" spans="1:4">
      <c r="A48" s="23" t="s">
        <v>57</v>
      </c>
    </row>
    <row r="49" spans="1:4">
      <c r="A49" t="s">
        <v>97</v>
      </c>
      <c r="B49">
        <v>1</v>
      </c>
      <c r="D49" t="s">
        <v>86</v>
      </c>
    </row>
    <row r="50" spans="1:4">
      <c r="A50" t="s">
        <v>58</v>
      </c>
      <c r="B50">
        <v>2</v>
      </c>
      <c r="D50" t="s">
        <v>86</v>
      </c>
    </row>
    <row r="51" spans="1:4">
      <c r="A51" t="s">
        <v>98</v>
      </c>
      <c r="B51">
        <v>2</v>
      </c>
      <c r="D51" t="s">
        <v>86</v>
      </c>
    </row>
    <row r="52" spans="1:4">
      <c r="A52" s="23" t="s">
        <v>99</v>
      </c>
    </row>
    <row r="53" spans="1:4">
      <c r="A53" t="s">
        <v>61</v>
      </c>
      <c r="B53">
        <v>1</v>
      </c>
      <c r="C53">
        <v>1</v>
      </c>
      <c r="D53" s="27" t="s">
        <v>76</v>
      </c>
    </row>
    <row r="54" spans="1:4">
      <c r="A54" t="s">
        <v>64</v>
      </c>
      <c r="B54">
        <v>1</v>
      </c>
      <c r="C54">
        <v>0.5</v>
      </c>
      <c r="D54" s="27" t="s">
        <v>76</v>
      </c>
    </row>
    <row r="55" spans="1:4">
      <c r="A55" t="s">
        <v>62</v>
      </c>
      <c r="B55">
        <v>1</v>
      </c>
      <c r="C55">
        <v>0.5</v>
      </c>
      <c r="D55" s="27" t="s">
        <v>76</v>
      </c>
    </row>
    <row r="56" spans="1:4">
      <c r="A56" s="23" t="s">
        <v>100</v>
      </c>
    </row>
    <row r="57" spans="1:4">
      <c r="A57" t="s">
        <v>63</v>
      </c>
      <c r="B57">
        <v>1</v>
      </c>
      <c r="C57">
        <v>0.5</v>
      </c>
      <c r="D57" s="27" t="s">
        <v>76</v>
      </c>
    </row>
    <row r="58" spans="1:4">
      <c r="A58" t="s">
        <v>64</v>
      </c>
      <c r="B58">
        <v>1</v>
      </c>
      <c r="C58">
        <v>0.5</v>
      </c>
      <c r="D58" s="27" t="s">
        <v>76</v>
      </c>
    </row>
    <row r="59" spans="1:4">
      <c r="A59" s="23" t="s">
        <v>101</v>
      </c>
    </row>
    <row r="60" spans="1:4">
      <c r="A60" t="s">
        <v>27</v>
      </c>
      <c r="B60">
        <v>2</v>
      </c>
      <c r="C60">
        <v>1</v>
      </c>
      <c r="D60" s="27" t="s">
        <v>76</v>
      </c>
    </row>
    <row r="61" spans="1:4">
      <c r="A61" t="s">
        <v>28</v>
      </c>
      <c r="B61">
        <v>2</v>
      </c>
      <c r="C61">
        <v>1</v>
      </c>
      <c r="D61" s="27" t="s">
        <v>76</v>
      </c>
    </row>
    <row r="62" spans="1:4">
      <c r="A62" t="s">
        <v>29</v>
      </c>
      <c r="B62">
        <v>2</v>
      </c>
      <c r="C62">
        <v>1</v>
      </c>
      <c r="D62" s="27" t="s">
        <v>76</v>
      </c>
    </row>
    <row r="63" spans="1:4">
      <c r="A63" t="s">
        <v>30</v>
      </c>
      <c r="B63">
        <v>1</v>
      </c>
      <c r="D63" t="s">
        <v>86</v>
      </c>
    </row>
    <row r="64" spans="1:4">
      <c r="A64" t="s">
        <v>51</v>
      </c>
      <c r="B64" s="33">
        <v>2</v>
      </c>
      <c r="C64">
        <v>1</v>
      </c>
      <c r="D64" s="27" t="s">
        <v>76</v>
      </c>
    </row>
    <row r="65" spans="1:7">
      <c r="A65" s="23" t="s">
        <v>102</v>
      </c>
    </row>
    <row r="66" spans="1:7">
      <c r="A66" t="s">
        <v>31</v>
      </c>
      <c r="B66">
        <v>12</v>
      </c>
      <c r="D66" t="s">
        <v>86</v>
      </c>
    </row>
    <row r="67" spans="1:7">
      <c r="A67" t="s">
        <v>32</v>
      </c>
      <c r="B67">
        <v>1</v>
      </c>
      <c r="C67">
        <v>0.5</v>
      </c>
      <c r="D67" s="27" t="s">
        <v>76</v>
      </c>
    </row>
    <row r="68" spans="1:7">
      <c r="A68" t="s">
        <v>33</v>
      </c>
      <c r="B68">
        <v>1</v>
      </c>
      <c r="C68">
        <v>0.5</v>
      </c>
      <c r="D68" s="27" t="s">
        <v>76</v>
      </c>
    </row>
    <row r="69" spans="1:7">
      <c r="A69" t="s">
        <v>34</v>
      </c>
      <c r="B69">
        <v>4</v>
      </c>
      <c r="D69" t="s">
        <v>86</v>
      </c>
      <c r="G69" s="1"/>
    </row>
    <row r="70" spans="1:7">
      <c r="A70" s="23" t="s">
        <v>103</v>
      </c>
      <c r="G70" s="1"/>
    </row>
    <row r="71" spans="1:7">
      <c r="A71" t="s">
        <v>104</v>
      </c>
      <c r="B71">
        <v>0.5</v>
      </c>
      <c r="C71">
        <v>0.5</v>
      </c>
      <c r="D71" s="27" t="s">
        <v>76</v>
      </c>
      <c r="G71" s="1"/>
    </row>
    <row r="72" spans="1:7">
      <c r="A72" t="s">
        <v>35</v>
      </c>
      <c r="B72">
        <v>0.5</v>
      </c>
      <c r="C72">
        <v>0.5</v>
      </c>
      <c r="D72" s="27" t="s">
        <v>76</v>
      </c>
      <c r="G72" s="1"/>
    </row>
    <row r="73" spans="1:7">
      <c r="A73" t="s">
        <v>36</v>
      </c>
      <c r="B73">
        <v>0.5</v>
      </c>
      <c r="C73">
        <v>0.5</v>
      </c>
      <c r="D73" s="27" t="s">
        <v>76</v>
      </c>
    </row>
    <row r="74" spans="1:7">
      <c r="A74" t="s">
        <v>37</v>
      </c>
      <c r="B74">
        <v>2</v>
      </c>
      <c r="C74">
        <v>1</v>
      </c>
      <c r="D74" s="27" t="s">
        <v>76</v>
      </c>
    </row>
    <row r="75" spans="1:7">
      <c r="A75" s="23" t="s">
        <v>105</v>
      </c>
    </row>
    <row r="76" spans="1:7">
      <c r="A76" t="s">
        <v>106</v>
      </c>
      <c r="B76">
        <v>1</v>
      </c>
      <c r="D76" t="s">
        <v>86</v>
      </c>
    </row>
    <row r="77" spans="1:7">
      <c r="A77" t="s">
        <v>67</v>
      </c>
      <c r="B77">
        <v>2</v>
      </c>
      <c r="D77" t="s">
        <v>86</v>
      </c>
    </row>
    <row r="78" spans="1:7">
      <c r="A78" t="s">
        <v>53</v>
      </c>
      <c r="B78">
        <v>3</v>
      </c>
      <c r="D78" t="s">
        <v>86</v>
      </c>
    </row>
    <row r="79" spans="1:7">
      <c r="A79" t="s">
        <v>52</v>
      </c>
      <c r="B79">
        <v>4</v>
      </c>
      <c r="D79" t="s">
        <v>86</v>
      </c>
    </row>
    <row r="80" spans="1:7">
      <c r="A80" t="s">
        <v>54</v>
      </c>
      <c r="B80">
        <v>1</v>
      </c>
      <c r="D80" t="s">
        <v>86</v>
      </c>
    </row>
    <row r="81" spans="1:4">
      <c r="A81" t="s">
        <v>107</v>
      </c>
      <c r="B81">
        <v>2</v>
      </c>
      <c r="D81" t="s">
        <v>86</v>
      </c>
    </row>
    <row r="82" spans="1:4">
      <c r="A82" t="s">
        <v>55</v>
      </c>
      <c r="B82">
        <v>2</v>
      </c>
      <c r="D82" t="s">
        <v>86</v>
      </c>
    </row>
    <row r="83" spans="1:4">
      <c r="A83" t="s">
        <v>56</v>
      </c>
      <c r="B83">
        <v>2</v>
      </c>
      <c r="D83" t="s">
        <v>86</v>
      </c>
    </row>
    <row r="84" spans="1:4">
      <c r="A84" s="23" t="s">
        <v>108</v>
      </c>
    </row>
    <row r="85" spans="1:4">
      <c r="A85" t="s">
        <v>38</v>
      </c>
      <c r="B85">
        <v>1</v>
      </c>
      <c r="D85" t="s">
        <v>86</v>
      </c>
    </row>
    <row r="86" spans="1:4">
      <c r="A86" t="s">
        <v>39</v>
      </c>
      <c r="B86">
        <v>1</v>
      </c>
      <c r="D86" t="s">
        <v>86</v>
      </c>
    </row>
    <row r="87" spans="1:4">
      <c r="A87" t="s">
        <v>40</v>
      </c>
      <c r="B87">
        <v>1</v>
      </c>
      <c r="D87" t="s">
        <v>86</v>
      </c>
    </row>
    <row r="88" spans="1:4">
      <c r="A88" t="s">
        <v>41</v>
      </c>
      <c r="B88">
        <v>4</v>
      </c>
      <c r="D88" t="s">
        <v>86</v>
      </c>
    </row>
    <row r="89" spans="1:4">
      <c r="A89" t="s">
        <v>42</v>
      </c>
      <c r="B89">
        <v>3</v>
      </c>
      <c r="D89" t="s">
        <v>86</v>
      </c>
    </row>
    <row r="90" spans="1:4">
      <c r="A90" s="23" t="s">
        <v>43</v>
      </c>
    </row>
    <row r="91" spans="1:4">
      <c r="A91" t="s">
        <v>44</v>
      </c>
      <c r="B91">
        <v>1</v>
      </c>
      <c r="C91">
        <v>0.5</v>
      </c>
      <c r="D91" s="27" t="s">
        <v>76</v>
      </c>
    </row>
    <row r="92" spans="1:4">
      <c r="A92" t="s">
        <v>45</v>
      </c>
      <c r="B92">
        <v>1</v>
      </c>
      <c r="C92">
        <v>0.5</v>
      </c>
      <c r="D92" s="27" t="s">
        <v>76</v>
      </c>
    </row>
    <row r="93" spans="1:4">
      <c r="A93" t="s">
        <v>46</v>
      </c>
      <c r="B93">
        <v>4</v>
      </c>
      <c r="D93" t="s">
        <v>86</v>
      </c>
    </row>
    <row r="94" spans="1:4">
      <c r="A94" t="s">
        <v>47</v>
      </c>
      <c r="B94">
        <v>2</v>
      </c>
      <c r="C94">
        <v>1</v>
      </c>
      <c r="D94" s="27" t="s">
        <v>76</v>
      </c>
    </row>
    <row r="95" spans="1:4">
      <c r="A95" s="23" t="s">
        <v>109</v>
      </c>
      <c r="B95">
        <v>2</v>
      </c>
      <c r="D95" t="s">
        <v>86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4416D-9062-4DAF-A047-57AB4A8BE771}">
  <dimension ref="A1"/>
  <sheetViews>
    <sheetView workbookViewId="0">
      <selection activeCell="C27" sqref="C27"/>
    </sheetView>
  </sheetViews>
  <sheetFormatPr defaultRowHeight="18.75"/>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D2C22-999A-42D4-BD4F-8D4FC0E5041D}">
  <dimension ref="A1"/>
  <sheetViews>
    <sheetView workbookViewId="0">
      <selection activeCell="D27" sqref="D27"/>
    </sheetView>
  </sheetViews>
  <sheetFormatPr defaultRowHeight="18.75"/>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534661B278935E44B366872DF9464E45" ma:contentTypeVersion="15" ma:contentTypeDescription="新しいドキュメントを作成します。" ma:contentTypeScope="" ma:versionID="87be336555b78707b8880fee16249c2c">
  <xsd:schema xmlns:xsd="http://www.w3.org/2001/XMLSchema" xmlns:xs="http://www.w3.org/2001/XMLSchema" xmlns:p="http://schemas.microsoft.com/office/2006/metadata/properties" xmlns:ns2="56f67181-167d-4f85-a438-a55f61d398e9" xmlns:ns3="c2562f78-638f-4b8f-b708-acdd87129c74" targetNamespace="http://schemas.microsoft.com/office/2006/metadata/properties" ma:root="true" ma:fieldsID="b22ecc2f48af7f73de819eeebf1146e0" ns2:_="" ns3:_="">
    <xsd:import namespace="56f67181-167d-4f85-a438-a55f61d398e9"/>
    <xsd:import namespace="c2562f78-638f-4b8f-b708-acdd87129c7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f67181-167d-4f85-a438-a55f61d398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c7b788f1-635f-435b-a825-11a9aec0b64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2562f78-638f-4b8f-b708-acdd87129c7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1fa207a8-dc4c-48c7-9959-f59fd9d8478d}" ma:internalName="TaxCatchAll" ma:showField="CatchAllData" ma:web="c2562f78-638f-4b8f-b708-acdd87129c74">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190CBB-BB0C-4724-8D0C-40D036F01BF3}">
  <ds:schemaRefs>
    <ds:schemaRef ds:uri="http://schemas.microsoft.com/sharepoint/v3/contenttype/forms"/>
  </ds:schemaRefs>
</ds:datastoreItem>
</file>

<file path=customXml/itemProps2.xml><?xml version="1.0" encoding="utf-8"?>
<ds:datastoreItem xmlns:ds="http://schemas.openxmlformats.org/officeDocument/2006/customXml" ds:itemID="{22D4B94D-3C2D-4C37-8BEA-C78ED4B786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f67181-167d-4f85-a438-a55f61d398e9"/>
    <ds:schemaRef ds:uri="c2562f78-638f-4b8f-b708-acdd87129c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日記</vt:lpstr>
      <vt:lpstr>シーン遷移</vt:lpstr>
      <vt:lpstr>メモ帳</vt:lpstr>
      <vt:lpstr>アルファ</vt:lpstr>
      <vt:lpstr>ベータ</vt:lpstr>
      <vt:lpstr>マスタ</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teacherM</dc:creator>
  <cp:keywords/>
  <dc:description/>
  <cp:lastModifiedBy>仲田　伊織</cp:lastModifiedBy>
  <cp:revision/>
  <dcterms:created xsi:type="dcterms:W3CDTF">2015-06-05T18:19:34Z</dcterms:created>
  <dcterms:modified xsi:type="dcterms:W3CDTF">2024-11-15T00:25:04Z</dcterms:modified>
  <cp:category/>
  <cp:contentStatus/>
</cp:coreProperties>
</file>