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363B65E5-C895-4BE7-90BB-785841FF6E81}" xr6:coauthVersionLast="47" xr6:coauthVersionMax="47" xr10:uidLastSave="{00000000-0000-0000-0000-000000000000}"/>
  <bookViews>
    <workbookView xWindow="-120" yWindow="-16320" windowWidth="29040" windowHeight="15720" activeTab="2"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<sst xmlns="http://schemas.openxmlformats.org/spreadsheetml/2006/main" count="308" uniqueCount="220">
  <si>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</si>
  <si>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</si>
  <si>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</si>
  <si>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</si>
  <si>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</si>
  <si>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</si>
  <si>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</si>
  <si>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</si>
  <si>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</si>
  <si>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</si>
  <si>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</si>
  <si>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</si>
  <si>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</si>
  <si>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</si>
  <si>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</si>
  <si>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</si>
  <si>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</si>
  <si>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</si>
  <si>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</si>
  <si>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</si>
  <si>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</si>
  <si>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</si>
  <si>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</si>
  <si>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</si>
  <si>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</si>
  <si>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</si>
  <si>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</si>
  <si>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</si>
  <si>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</si>
  <si>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</si>
  <si>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</si>
  <si>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</si>
  <si>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</si>
  <si>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</si>
  <si>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</si>
  <si>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</si>
  <si>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</si>
  <si>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</si>
  <si>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</si>
  <si>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</si>
  <si>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</si>
  <si>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</si>
  <si>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</si>
  <si>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</si>
  <si>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</si>
  <si>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</si>
  <si>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</si>
  <si>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</si>
  <si>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</si>
  <si>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</si>
  <si>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</si>
  <si>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</si>
  <si>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</si>
  <si>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</si>
  <si>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</si>
  <si>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</si>
  <si>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</si>
  <si>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</si>
  <si>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</si>
  <si>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</si>
  <si>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</si>
  <si>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</si>
  <si>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</si>
  <si>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</si>
  <si>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</si>
  <si>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</si>
  <si>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</si>
  <si>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</si>
  <si>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</si>
  <si>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</si>
  <si>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</si>
  <si>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</si>
  <si>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</si>
  <si>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</si>
  <si>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</si>
  <si>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</si>
  <si>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</si>
  <si>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</si>
  <si>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</si>
  <si>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</si>
  <si>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</si>
  <si>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</si>
  <si>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</si>
  <si>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</si>
  <si>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</si>
  <si>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</si>
  <si>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</si>
  <si>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</si>
  <si>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</si>
  <si>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</si>
  <si>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</si>
  <si>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</si>
  <si>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</si>
  <si>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</si>
  <si>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</si>
  <si>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</si>
  <si>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</si>
  <si>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</si>
  <si>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</si>
  <si>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</si>
  <si>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</si>
  <si>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</si>
  <si>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</si>
  <si>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</si>
  <si>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</si>
  <si>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</si>
  <si>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</si>
  <si>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</si>
  <si>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</si>
  <si>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</si>
  <si>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</si>
  <si>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</si>
  <si>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</si>
  <si>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</si>
  <si>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</si>
  <si>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</si>
  <si>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</si>
  <si>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</si>
  <si>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</si>
  <si>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</si>
  <si>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</si>
  <si>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</si>
  <si>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</si>
  <si>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</si>
  <si>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</si>
  <si>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</si>
  <si>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</si>
  <si>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</si>
  <si>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</si>
  <si>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</si>
  <si>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</si>
  <si>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</si>
  <si>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</si>
  <si>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</si>
  <si>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</si>
  <si>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</si>
  <si>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</si>
  <si>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</si>
  <si>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</si>
  <si>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</si>
  <si>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</si>
  <si>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</si>
  <si>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</si>
  <si>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</si>
  <si>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</si>
  <si>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</si>
  <si>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</si>
  <si>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</si>
  <si>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</si>
  <si>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</si>
  <si>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</si>
  <si>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</si>
  <si>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</si>
  <si>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</si>
  <si>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</si>
  <si>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</si>
  <si>
    <t>シーン遷移の基盤作成</t>
    <rPh sb="3" eb="5">
      <t>センイ</t>
    </rPh>
    <rPh sb="6" eb="10">
      <t>キバンサクセイ</t>
    </rPh>
    <phoneticPr fontId="1"/>
  </si>
  <si>
    <t>UE5のFBXエクスポートと実験をした。利用規約を無視していいならたぶん行ける</t>
    <rPh sb="14" eb="16">
      <t>ジッケン</t>
    </rPh>
    <rPh sb="20" eb="24">
      <t>リヨウキヤク</t>
    </rPh>
    <rPh sb="25" eb="27">
      <t>ムシ</t>
    </rPh>
    <rPh sb="36" eb="37">
      <t>イ</t>
    </rPh>
    <phoneticPr fontId="1"/>
  </si>
  <si>
    <t>シーン遷移実装完了。利用規約無視していいらしいからモデルを買ってじっそうしたいなあ。</t>
    <rPh sb="3" eb="7">
      <t>センイジッソウ</t>
    </rPh>
    <rPh sb="7" eb="9">
      <t>カンリョウ</t>
    </rPh>
    <rPh sb="10" eb="16">
      <t>リヨウキヤクムシ</t>
    </rPh>
    <rPh sb="29" eb="30">
      <t>カ</t>
    </rPh>
    <phoneticPr fontId="1"/>
  </si>
  <si>
    <t>メモリリークの解決。安田に教えるときにMV1CollResultPolyDimTerminateをコメント化してそのままなのが原因。
Physicsのオブジェクト同士の当たり判定を計算する前にすでに試したペアじゃないかどうか、オブジェクト間の距離が離れすぎていないか計算するように</t>
    <rPh sb="7" eb="9">
      <t>カイケツ</t>
    </rPh>
    <rPh sb="10" eb="12">
      <t>ヤスダ</t>
    </rPh>
    <rPh sb="13" eb="14">
      <t>オシ</t>
    </rPh>
    <rPh sb="53" eb="54">
      <t>カ</t>
    </rPh>
    <rPh sb="63" eb="65">
      <t>ゲンイン</t>
    </rPh>
    <rPh sb="81" eb="83">
      <t>ドウシ</t>
    </rPh>
    <rPh sb="84" eb="85">
      <t>ア</t>
    </rPh>
    <rPh sb="87" eb="89">
      <t>ハンテイ</t>
    </rPh>
    <rPh sb="90" eb="92">
      <t>ケイサン</t>
    </rPh>
    <rPh sb="94" eb="95">
      <t>マエ</t>
    </rPh>
    <rPh sb="99" eb="100">
      <t>タメ</t>
    </rPh>
    <rPh sb="121" eb="123">
      <t>キョリ</t>
    </rPh>
    <rPh sb="124" eb="125">
      <t>ハナ</t>
    </rPh>
    <rPh sb="133" eb="135">
      <t>ケイサン</t>
    </rPh>
    <phoneticPr fontId="1"/>
  </si>
  <si>
    <t>敵について</t>
    <rPh sb="0" eb="1">
      <t>テキ</t>
    </rPh>
    <phoneticPr fontId="1"/>
  </si>
  <si>
    <t>敵それぞれに、ほかのオブジェクトとの当たり判定、ヘッドショット判定、策定判定を持たせるのは結構重くなりそう。敵をたくさん出したいゲームだからなおさら。</t>
    <rPh sb="0" eb="1">
      <t>テキ</t>
    </rPh>
    <rPh sb="18" eb="19">
      <t>ア</t>
    </rPh>
    <rPh sb="21" eb="23">
      <t>ハンテイ</t>
    </rPh>
    <rPh sb="31" eb="33">
      <t>ハンテイ</t>
    </rPh>
    <rPh sb="34" eb="38">
      <t>サクテイハンテイ</t>
    </rPh>
    <rPh sb="39" eb="40">
      <t>モ</t>
    </rPh>
    <rPh sb="45" eb="47">
      <t>ケッコウ</t>
    </rPh>
    <rPh sb="47" eb="48">
      <t>オモ</t>
    </rPh>
    <rPh sb="54" eb="55">
      <t>テキ</t>
    </rPh>
    <rPh sb="60" eb="61">
      <t>ダ</t>
    </rPh>
    <phoneticPr fontId="1"/>
  </si>
  <si>
    <t>それぞれに索敵範囲を持たせるのではなく、1~3人を群れとして群れの中心座標から索敵範囲を出す？</t>
    <rPh sb="5" eb="9">
      <t>サクテキハンイ</t>
    </rPh>
    <rPh sb="10" eb="11">
      <t>モ</t>
    </rPh>
    <rPh sb="23" eb="24">
      <t>ニン</t>
    </rPh>
    <rPh sb="25" eb="26">
      <t>ム</t>
    </rPh>
    <rPh sb="30" eb="31">
      <t>ム</t>
    </rPh>
    <rPh sb="33" eb="37">
      <t>チュウシンザヒョウ</t>
    </rPh>
    <rPh sb="39" eb="43">
      <t>サクテキハンイ</t>
    </rPh>
    <rPh sb="44" eb="45">
      <t>ダ</t>
    </rPh>
    <phoneticPr fontId="1"/>
  </si>
  <si>
    <t>→群れの索敵範囲に入ったらそれぞれが索敵範囲を出すようにして、群れ全員のそれぞれの索敵範囲からプレイヤーが外れたら群れの範囲に戻る</t>
    <rPh sb="1" eb="2">
      <t>ム</t>
    </rPh>
    <rPh sb="4" eb="8">
      <t>サクテキハンイ</t>
    </rPh>
    <rPh sb="9" eb="10">
      <t>ハイ</t>
    </rPh>
    <rPh sb="18" eb="22">
      <t>サクテキハンイ</t>
    </rPh>
    <rPh sb="23" eb="24">
      <t>ダ</t>
    </rPh>
    <rPh sb="31" eb="32">
      <t>ム</t>
    </rPh>
    <rPh sb="33" eb="35">
      <t>ゼンイン</t>
    </rPh>
    <rPh sb="41" eb="45">
      <t>サクテキハンイ</t>
    </rPh>
    <rPh sb="53" eb="54">
      <t>ハズ</t>
    </rPh>
    <rPh sb="57" eb="58">
      <t>ム</t>
    </rPh>
    <rPh sb="60" eb="62">
      <t>ハンイ</t>
    </rPh>
    <rPh sb="63" eb="64">
      <t>モド</t>
    </rPh>
    <phoneticPr fontId="1"/>
  </si>
  <si>
    <t>群れクラス</t>
    <rPh sb="0" eb="1">
      <t>ム</t>
    </rPh>
    <phoneticPr fontId="1"/>
  </si>
  <si>
    <t>どの敵が群れのメンバーなのか管理</t>
    <rPh sb="2" eb="3">
      <t>テキ</t>
    </rPh>
    <rPh sb="4" eb="5">
      <t>ム</t>
    </rPh>
    <rPh sb="14" eb="16">
      <t>カンリ</t>
    </rPh>
    <phoneticPr fontId="1"/>
  </si>
  <si>
    <t>群れクラス自体にもtirggerの球体当たり判定を持っておいて中心座標はメンバーの平均座標、半径は最も遠いメンバーまでの距離+αの大きさ</t>
    <rPh sb="0" eb="1">
      <t>ム</t>
    </rPh>
    <rPh sb="5" eb="7">
      <t>ジタイ</t>
    </rPh>
    <rPh sb="17" eb="19">
      <t>キュウタイ</t>
    </rPh>
    <rPh sb="19" eb="20">
      <t>ア</t>
    </rPh>
    <rPh sb="22" eb="24">
      <t>ハンテイ</t>
    </rPh>
    <rPh sb="25" eb="26">
      <t>モ</t>
    </rPh>
    <rPh sb="31" eb="35">
      <t>チュウシンザヒョウ</t>
    </rPh>
    <rPh sb="41" eb="45">
      <t>ヘイキンザヒョウ</t>
    </rPh>
    <rPh sb="46" eb="48">
      <t>ハンケイ</t>
    </rPh>
    <rPh sb="49" eb="50">
      <t>モット</t>
    </rPh>
    <rPh sb="51" eb="52">
      <t>トオ</t>
    </rPh>
    <rPh sb="60" eb="62">
      <t>キョリ</t>
    </rPh>
    <rPh sb="65" eb="66">
      <t>オオ</t>
    </rPh>
    <phoneticPr fontId="1"/>
  </si>
  <si>
    <t>前回はそれぞれがルートに沿って移動していたが、今回は群れとしてルートを移動する</t>
    <rPh sb="0" eb="2">
      <t>ゼンカイ</t>
    </rPh>
    <rPh sb="12" eb="13">
      <t>ソ</t>
    </rPh>
    <rPh sb="15" eb="17">
      <t>イドウ</t>
    </rPh>
    <rPh sb="23" eb="25">
      <t>コンカイ</t>
    </rPh>
    <rPh sb="26" eb="27">
      <t>ム</t>
    </rPh>
    <rPh sb="35" eb="37">
      <t>イドウ</t>
    </rPh>
    <phoneticPr fontId="1"/>
  </si>
  <si>
    <t>その後はそれぞれの判定に沿って行動を決める</t>
    <rPh sb="2" eb="3">
      <t>ゴ</t>
    </rPh>
    <rPh sb="9" eb="11">
      <t>ハンテイ</t>
    </rPh>
    <rPh sb="12" eb="13">
      <t>ソ</t>
    </rPh>
    <rPh sb="15" eb="17">
      <t>コウドウ</t>
    </rPh>
    <rPh sb="18" eb="19">
      <t>キ</t>
    </rPh>
    <phoneticPr fontId="1"/>
  </si>
  <si>
    <t>全員の索敵範囲外に出ていたらまた群れとしての動きに変わり、群れの索敵判定を生成する。</t>
    <rPh sb="0" eb="2">
      <t>ゼンイン</t>
    </rPh>
    <rPh sb="3" eb="8">
      <t>サクテキハンイガイ</t>
    </rPh>
    <rPh sb="9" eb="10">
      <t>デ</t>
    </rPh>
    <rPh sb="16" eb="17">
      <t>ム</t>
    </rPh>
    <rPh sb="22" eb="23">
      <t>ウゴ</t>
    </rPh>
    <rPh sb="25" eb="26">
      <t>カ</t>
    </rPh>
    <rPh sb="29" eb="30">
      <t>ム</t>
    </rPh>
    <rPh sb="32" eb="36">
      <t>サクテキハンテイ</t>
    </rPh>
    <rPh sb="37" eb="39">
      <t>セイセイ</t>
    </rPh>
    <phoneticPr fontId="1"/>
  </si>
  <si>
    <t>群れクラスの当たり判定に当たったらメンバーにそれぞれ索敵範囲を作るように要請し、群れクラスの当たり判定は削除する</t>
    <rPh sb="0" eb="1">
      <t>ム</t>
    </rPh>
    <rPh sb="6" eb="7">
      <t>ア</t>
    </rPh>
    <rPh sb="9" eb="11">
      <t>ハンテイ</t>
    </rPh>
    <rPh sb="12" eb="13">
      <t>ア</t>
    </rPh>
    <rPh sb="26" eb="30">
      <t>サクテキハンイ</t>
    </rPh>
    <rPh sb="31" eb="32">
      <t>ツク</t>
    </rPh>
    <rPh sb="36" eb="38">
      <t>ヨウセイ</t>
    </rPh>
    <rPh sb="40" eb="41">
      <t>ム</t>
    </rPh>
    <rPh sb="46" eb="47">
      <t>ア</t>
    </rPh>
    <rPh sb="49" eb="51">
      <t>ハンテイ</t>
    </rPh>
    <rPh sb="52" eb="54">
      <t>サクジョ</t>
    </rPh>
    <phoneticPr fontId="1"/>
  </si>
  <si>
    <t>索敵判定について</t>
    <rPh sb="0" eb="4">
      <t>サクテキハンテイ</t>
    </rPh>
    <phoneticPr fontId="1"/>
  </si>
  <si>
    <t>ヘッドショット判定について</t>
    <rPh sb="7" eb="9">
      <t>ハンテイ</t>
    </rPh>
    <phoneticPr fontId="1"/>
  </si>
  <si>
    <t>プレイヤーが向いている方向と、群れクラスの当たり判定でレイキャストして、当たっていたらメンバーにヘッドショット判定を出すように要請。</t>
    <rPh sb="15" eb="16">
      <t>ム</t>
    </rPh>
    <rPh sb="21" eb="22">
      <t>ア</t>
    </rPh>
    <rPh sb="24" eb="26">
      <t>ハンテイ</t>
    </rPh>
    <rPh sb="36" eb="37">
      <t>ア</t>
    </rPh>
    <rPh sb="55" eb="57">
      <t>ハンテイ</t>
    </rPh>
    <rPh sb="58" eb="59">
      <t>ダ</t>
    </rPh>
    <rPh sb="63" eb="65">
      <t>ヨウセイ</t>
    </rPh>
    <phoneticPr fontId="1"/>
  </si>
  <si>
    <t>当たっていなかったら、ヘッドショット判定を消しておくように要請する</t>
    <rPh sb="0" eb="1">
      <t>ア</t>
    </rPh>
    <rPh sb="18" eb="20">
      <t>ハンテイ</t>
    </rPh>
    <rPh sb="21" eb="22">
      <t>ケ</t>
    </rPh>
    <rPh sb="29" eb="31">
      <t>ヨウセイ</t>
    </rPh>
    <phoneticPr fontId="1"/>
  </si>
  <si>
    <t>当たり判定は常に出しておいて地形との当たり判定や、ほかオブジェクトとの当たり判定、トラップからの被弾判定ができる</t>
    <rPh sb="0" eb="1">
      <t>ア</t>
    </rPh>
    <rPh sb="3" eb="5">
      <t>ハンテイ</t>
    </rPh>
    <rPh sb="6" eb="7">
      <t>ツネ</t>
    </rPh>
    <rPh sb="8" eb="9">
      <t>ダ</t>
    </rPh>
    <rPh sb="14" eb="16">
      <t>チケイ</t>
    </rPh>
    <rPh sb="18" eb="19">
      <t>ア</t>
    </rPh>
    <rPh sb="21" eb="23">
      <t>ハンテイ</t>
    </rPh>
    <rPh sb="35" eb="36">
      <t>ア</t>
    </rPh>
    <rPh sb="38" eb="40">
      <t>ハンテイ</t>
    </rPh>
    <rPh sb="48" eb="52">
      <t>ヒダンハンテイ</t>
    </rPh>
    <phoneticPr fontId="1"/>
  </si>
  <si>
    <t>上の二つで判定を追加したり削除したりを動的にすることで処理を軽くできるか見てみたい。</t>
    <rPh sb="0" eb="1">
      <t>ウエ</t>
    </rPh>
    <rPh sb="2" eb="3">
      <t>フタ</t>
    </rPh>
    <rPh sb="5" eb="7">
      <t>ハンテイ</t>
    </rPh>
    <rPh sb="8" eb="10">
      <t>ツイカ</t>
    </rPh>
    <rPh sb="13" eb="15">
      <t>サクジョ</t>
    </rPh>
    <rPh sb="19" eb="21">
      <t>ドウテキ</t>
    </rPh>
    <rPh sb="27" eb="29">
      <t>ショリ</t>
    </rPh>
    <rPh sb="30" eb="31">
      <t>カル</t>
    </rPh>
    <rPh sb="36" eb="37">
      <t>ミ</t>
    </rPh>
    <phoneticPr fontId="1"/>
  </si>
  <si>
    <t>必要なこと</t>
    <rPh sb="0" eb="2">
      <t>ヒツヨウ</t>
    </rPh>
    <phoneticPr fontId="1"/>
  </si>
  <si>
    <t>群れクラスの実装</t>
    <rPh sb="0" eb="1">
      <t>ム</t>
    </rPh>
    <rPh sb="6" eb="8">
      <t>ジッソウ</t>
    </rPh>
    <phoneticPr fontId="1"/>
  </si>
  <si>
    <t>敵の当たり判定数をなるべく減らすために群れ機能を考えた。</t>
    <rPh sb="0" eb="1">
      <t>テキ</t>
    </rPh>
    <rPh sb="2" eb="3">
      <t>ア</t>
    </rPh>
    <rPh sb="5" eb="8">
      <t>ハンテイスウ</t>
    </rPh>
    <rPh sb="13" eb="14">
      <t>ヘ</t>
    </rPh>
    <rPh sb="19" eb="20">
      <t>ム</t>
    </rPh>
    <rPh sb="21" eb="23">
      <t>キノウ</t>
    </rPh>
    <rPh sb="24" eb="25">
      <t>カンガ</t>
    </rPh>
    <phoneticPr fontId="1"/>
  </si>
  <si>
    <t>PhysicsやCollidableを結構変えた。自身に複数の当たり判定があるとき、どの当たり判定に何が当たったかを判定できるようにした。
けど、On〇〇Enterが一番外側の判定が当たった時にしか呼ばれなくて、索敵範囲外から矢を撃っても敵にダメージが入らなくなってしまった。</t>
    <rPh sb="19" eb="22">
      <t>ケッコウカ</t>
    </rPh>
    <rPh sb="25" eb="27">
      <t>ジシン</t>
    </rPh>
    <rPh sb="28" eb="30">
      <t>フクスウ</t>
    </rPh>
    <rPh sb="31" eb="32">
      <t>ア</t>
    </rPh>
    <rPh sb="34" eb="36">
      <t>ハンテイ</t>
    </rPh>
    <rPh sb="44" eb="45">
      <t>ア</t>
    </rPh>
    <rPh sb="58" eb="60">
      <t>ハンテイ</t>
    </rPh>
    <rPh sb="83" eb="87">
      <t>イチバンソトガワ</t>
    </rPh>
    <rPh sb="88" eb="90">
      <t>ハンテイ</t>
    </rPh>
    <rPh sb="106" eb="111">
      <t>サクテキハンイガイ</t>
    </rPh>
    <rPh sb="113" eb="114">
      <t>ヤ</t>
    </rPh>
    <rPh sb="115" eb="116">
      <t>ウ</t>
    </rPh>
    <rPh sb="119" eb="120">
      <t>テキ</t>
    </rPh>
    <rPh sb="126" eb="127">
      <t>ハイ</t>
    </rPh>
    <phoneticPr fontId="1"/>
  </si>
  <si>
    <t>シェーダーを使えそうな部分を考えた。</t>
    <rPh sb="6" eb="7">
      <t>ツカ</t>
    </rPh>
    <rPh sb="11" eb="13">
      <t>ブブン</t>
    </rPh>
    <rPh sb="14" eb="15">
      <t>カンガ</t>
    </rPh>
    <phoneticPr fontId="1"/>
  </si>
  <si>
    <t>モデルを買って、UEからfbxでエキスポートしてみた。もともと入っていたアニメーションを使うか、mixamoのアニメーションを使うか検討しよう。</t>
    <rPh sb="4" eb="5">
      <t>カ</t>
    </rPh>
    <rPh sb="31" eb="32">
      <t>ハイ</t>
    </rPh>
    <rPh sb="44" eb="45">
      <t>ツカ</t>
    </rPh>
    <rPh sb="63" eb="64">
      <t>ツカ</t>
    </rPh>
    <rPh sb="66" eb="68">
      <t>ケントウ</t>
    </rPh>
    <phoneticPr fontId="1"/>
  </si>
  <si>
    <t>敵の移動と攻撃を実装してみた。</t>
    <rPh sb="0" eb="1">
      <t>テキ</t>
    </rPh>
    <rPh sb="2" eb="4">
      <t>イドウ</t>
    </rPh>
    <rPh sb="5" eb="7">
      <t>コウゲキ</t>
    </rPh>
    <rPh sb="8" eb="10">
      <t>ジッソウ</t>
    </rPh>
    <phoneticPr fontId="1"/>
  </si>
  <si>
    <t>もしくは、</t>
    <phoneticPr fontId="1"/>
  </si>
  <si>
    <t>矢に二つの当たり判定をのっけて、黄色い当たり判定にあたった敵のヘッドショット判定を出現させる？</t>
    <rPh sb="0" eb="1">
      <t>ヤ</t>
    </rPh>
    <rPh sb="2" eb="3">
      <t>フタ</t>
    </rPh>
    <rPh sb="5" eb="6">
      <t>ア</t>
    </rPh>
    <rPh sb="8" eb="10">
      <t>ハンテイ</t>
    </rPh>
    <rPh sb="16" eb="18">
      <t>キイロ</t>
    </rPh>
    <rPh sb="19" eb="20">
      <t>ア</t>
    </rPh>
    <rPh sb="22" eb="24">
      <t>ハンテイ</t>
    </rPh>
    <rPh sb="29" eb="30">
      <t>テキ</t>
    </rPh>
    <rPh sb="38" eb="40">
      <t>ハンテイ</t>
    </rPh>
    <rPh sb="41" eb="43">
      <t>シュツゲン</t>
    </rPh>
    <phoneticPr fontId="1"/>
  </si>
  <si>
    <t>矢はたくさん撃つ想定だからあまり実用的ではないかも~</t>
    <rPh sb="0" eb="1">
      <t>ヤ</t>
    </rPh>
    <rPh sb="6" eb="7">
      <t>ウ</t>
    </rPh>
    <rPh sb="8" eb="10">
      <t>ソウテイ</t>
    </rPh>
    <rPh sb="16" eb="19">
      <t>ジツヨウテキ</t>
    </rPh>
    <phoneticPr fontId="1"/>
  </si>
  <si>
    <t>シェーダーについて</t>
    <phoneticPr fontId="1"/>
  </si>
  <si>
    <t>シェーダーが使えそうな表現</t>
    <rPh sb="6" eb="7">
      <t>ツカ</t>
    </rPh>
    <rPh sb="11" eb="13">
      <t>ヒョウゲン</t>
    </rPh>
    <phoneticPr fontId="1"/>
  </si>
  <si>
    <t>・死亡した敵が消える表現(授業でやったディゾルブ的な)</t>
    <rPh sb="1" eb="3">
      <t>シボウ</t>
    </rPh>
    <rPh sb="5" eb="6">
      <t>テキ</t>
    </rPh>
    <rPh sb="7" eb="8">
      <t>キ</t>
    </rPh>
    <rPh sb="10" eb="12">
      <t>ヒョウゲン</t>
    </rPh>
    <rPh sb="13" eb="15">
      <t>ジュギョウ</t>
    </rPh>
    <rPh sb="24" eb="25">
      <t>テキ</t>
    </rPh>
    <phoneticPr fontId="1"/>
  </si>
  <si>
    <t>・マップの壁に壁かけ松明的なのを設置してその周りを少し明るくするライティング系</t>
    <rPh sb="5" eb="6">
      <t>カベ</t>
    </rPh>
    <rPh sb="7" eb="8">
      <t>カベ</t>
    </rPh>
    <rPh sb="10" eb="12">
      <t>タイマツ</t>
    </rPh>
    <rPh sb="12" eb="13">
      <t>テキ</t>
    </rPh>
    <rPh sb="16" eb="18">
      <t>セッチ</t>
    </rPh>
    <rPh sb="22" eb="23">
      <t>マワ</t>
    </rPh>
    <rPh sb="25" eb="26">
      <t>スコ</t>
    </rPh>
    <rPh sb="27" eb="28">
      <t>アカ</t>
    </rPh>
    <rPh sb="38" eb="39">
      <t>ケイ</t>
    </rPh>
    <phoneticPr fontId="1"/>
  </si>
  <si>
    <t>・落下死亡判定がある地形の水面表現(右の感じ。もうちょい普通の海的なイメージ)</t>
    <rPh sb="1" eb="7">
      <t>ラッカシボウハンテイ</t>
    </rPh>
    <rPh sb="10" eb="12">
      <t>チケイ</t>
    </rPh>
    <rPh sb="13" eb="17">
      <t>スイメンヒョウゲン</t>
    </rPh>
    <rPh sb="18" eb="19">
      <t>ミギ</t>
    </rPh>
    <rPh sb="20" eb="21">
      <t>カン</t>
    </rPh>
    <rPh sb="28" eb="30">
      <t>フツウ</t>
    </rPh>
    <rPh sb="31" eb="33">
      <t>ウミテキ</t>
    </rPh>
    <phoneticPr fontId="1"/>
  </si>
  <si>
    <t>・モデル周りのシェーダー？(輪郭線やトゥーンなど)</t>
    <rPh sb="4" eb="5">
      <t>マワ</t>
    </rPh>
    <rPh sb="14" eb="17">
      <t>リンカクセン</t>
    </rPh>
    <phoneticPr fontId="1"/>
  </si>
  <si>
    <t>1. 屈折と反射を組み合わせたシェーダー</t>
  </si>
  <si>
    <t>クリスタルに透明感を持たせつつ、周囲の光やオブジェクトを反射・屈折するようにシェーダーを作ることで、豪華でリアルな見た目を演出できます。スクリーンスペースリフレクション（SSR）を活用して反射を再現するのも効果的です。</t>
  </si>
  <si>
    <t>2. カスタムグリッタリング効果</t>
  </si>
  <si>
    <t>クリスタル表面に特定の角度でのみ輝きやきらめきを生じるようにし、プレイヤーの視点や光源の位置に応じて変化するグリッタリングエフェクトを加えると、神秘的な雰囲気を出せます。</t>
  </si>
  <si>
    <t>3. 内側からの発光</t>
  </si>
  <si>
    <t>クリスタルの中心部から外側に向けてグラデーション的に光を放つようなエミッシブ効果を組み込むと、神秘的で高級感を出せます。タイミングやイベントに応じて発光の強さを変化させることで、さらに動的な演出も可能です。</t>
  </si>
  <si>
    <t>クリスタルの表面を通るエネルギーの流れや輝きが見えるように、ノイズテクスチャを利用して時間とともに変化する模様を作ると、常に動きを感じさせる豪華な外観に仕上がります。</t>
  </si>
  <si>
    <r>
      <t>概要</t>
    </r>
    <r>
      <rPr>
        <sz val="11"/>
        <color theme="1"/>
        <rFont val="Yu Gothic"/>
        <family val="2"/>
        <scheme val="minor"/>
      </rPr>
      <t>: クリスタルに透明な素材を作り、周囲の環境を反射・屈折する効果を与えることでリアルな見た目を実現します。屈折効果を利用して奥行き感を出し、反射効果でクリスタルの表面に周囲の環境が映り込むようにします。</t>
    </r>
  </si>
  <si>
    <r>
      <t>実装方法</t>
    </r>
    <r>
      <rPr>
        <sz val="11"/>
        <color theme="1"/>
        <rFont val="Yu Gothic"/>
        <family val="2"/>
        <scheme val="minor"/>
      </rPr>
      <t>:</t>
    </r>
  </si>
  <si>
    <r>
      <t>透明なマテリアルを作成し、屈折インデックスを指定します（Unityなら</t>
    </r>
    <r>
      <rPr>
        <sz val="10"/>
        <color theme="1"/>
        <rFont val="Arial Unicode MS"/>
        <family val="2"/>
      </rPr>
      <t>Standard</t>
    </r>
    <r>
      <rPr>
        <sz val="11"/>
        <color theme="1"/>
        <rFont val="Yu Gothic"/>
        <family val="2"/>
        <scheme val="minor"/>
      </rPr>
      <t>マテリアルを</t>
    </r>
    <r>
      <rPr>
        <sz val="10"/>
        <color theme="1"/>
        <rFont val="Arial Unicode MS"/>
        <family val="2"/>
      </rPr>
      <t>Transparent</t>
    </r>
    <r>
      <rPr>
        <sz val="11"/>
        <color theme="1"/>
        <rFont val="Yu Gothic"/>
        <family val="2"/>
        <scheme val="minor"/>
      </rPr>
      <t>に設定して屈折を調整）。</t>
    </r>
  </si>
  <si>
    <t>環境マップやスクリーンスペースリフレクションを使って反射をシミュレート。</t>
  </si>
  <si>
    <t>物理ベースレンダリング（PBR）を活用し、リアルな光の反射を演出。</t>
  </si>
  <si>
    <r>
      <t>概要</t>
    </r>
    <r>
      <rPr>
        <sz val="11"/>
        <color theme="1"/>
        <rFont val="Yu Gothic"/>
        <family val="2"/>
        <scheme val="minor"/>
      </rPr>
      <t>: 表面にランダムな輝きや星のようなきらめきを表示することで、クリスタルの豪華さを引き立てます。</t>
    </r>
  </si>
  <si>
    <t>法線ベクトルを使用して、特定の角度でのみ反射や輝きを発生させるカスタムシェーダーを作ります。</t>
  </si>
  <si>
    <t>ランダムなノイズテクスチャを加えて、きらめきの場所や強さを変化させるとより動的になります。</t>
  </si>
  <si>
    <t>シェーダーグラフで条件分岐を用い、ライティングの強さに応じて輝きの強度を調整可能。</t>
  </si>
  <si>
    <r>
      <t>概要</t>
    </r>
    <r>
      <rPr>
        <sz val="11"/>
        <color theme="1"/>
        <rFont val="Yu Gothic"/>
        <family val="2"/>
        <scheme val="minor"/>
      </rPr>
      <t>: クリスタルの内部から光を放つように見せるエフェクトを作ります。これにより、特に暗い環境で美しい発光が際立ちます。</t>
    </r>
  </si>
  <si>
    <t>エミッシブ（発光）プロパティを持つマテリアルを使用。発光の色や強さを調整可能。</t>
  </si>
  <si>
    <t>内側からのグラデーション発光を作るために、カスタムベクトルを使ってクリスタル内部の中心から外側にかけてエミッシブ効果を設定する。</t>
  </si>
  <si>
    <r>
      <t>時間ベースの変化を加えるために</t>
    </r>
    <r>
      <rPr>
        <sz val="10"/>
        <color theme="1"/>
        <rFont val="Arial Unicode MS"/>
        <family val="2"/>
      </rPr>
      <t>sin()</t>
    </r>
    <r>
      <rPr>
        <sz val="11"/>
        <color theme="1"/>
        <rFont val="Yu Gothic"/>
        <family val="2"/>
        <scheme val="minor"/>
      </rPr>
      <t>や</t>
    </r>
    <r>
      <rPr>
        <sz val="10"/>
        <color theme="1"/>
        <rFont val="Arial Unicode MS"/>
        <family val="2"/>
      </rPr>
      <t>cos()</t>
    </r>
    <r>
      <rPr>
        <sz val="11"/>
        <color theme="1"/>
        <rFont val="Yu Gothic"/>
        <family val="2"/>
        <scheme val="minor"/>
      </rPr>
      <t>を使用し、周期的に発光を変化させることもできます。</t>
    </r>
  </si>
  <si>
    <r>
      <t>概要</t>
    </r>
    <r>
      <rPr>
        <sz val="11"/>
        <color theme="1"/>
        <rFont val="Yu Gothic"/>
        <family val="2"/>
        <scheme val="minor"/>
      </rPr>
      <t>: クリスタル表面にエネルギーの流れや輝きを演出するためにノイズテクスチャを使用します。</t>
    </r>
  </si>
  <si>
    <t>ノイズテクスチャをタイム変数と組み合わせて、表面に動的な模様を生成。</t>
  </si>
  <si>
    <t>アニメーションでテクスチャのオフセットを変化させ、エネルギーが流れるような動きを再現。</t>
  </si>
  <si>
    <t>シェーダーグラフを使い、時間の経過に応じて色や輝きの変化をリアルタイムにコントロール可能。</t>
  </si>
  <si>
    <t>・クリスタル周りを派手に見せるためのシェーダー？</t>
    <rPh sb="6" eb="7">
      <t>マワ</t>
    </rPh>
    <rPh sb="9" eb="11">
      <t>ハデ</t>
    </rPh>
    <rPh sb="12" eb="13">
      <t>ミ</t>
    </rPh>
    <phoneticPr fontId="1"/>
  </si>
  <si>
    <t>4. ノイズテクスチャを使った動的変化</t>
    <phoneticPr fontId="1"/>
  </si>
  <si>
    <t>あまりにも実装できるかわからんが下の案など</t>
    <rPh sb="5" eb="7">
      <t>ジッソウ</t>
    </rPh>
    <rPh sb="16" eb="17">
      <t>シタ</t>
    </rPh>
    <rPh sb="18" eb="19">
      <t>アン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</si>
</sst>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5">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
      <sz val="10"/>
      <color theme="1"/>
      <name val="Arial Unicode MS"/>
      <family val="2"/>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16" borderId="0" xfId="0" applyFill="1"/>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indent="2"/>
    </xf>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74</xdr:row>
      <xdr:rowOff>85725</xdr:rowOff>
    </xdr:from>
    <xdr:to>
      <xdr:col>4</xdr:col>
      <xdr:colOff>314325</xdr:colOff>
      <xdr:row>79</xdr:row>
      <xdr:rowOff>66675</xdr:rowOff>
    </xdr:to>
    <xdr:sp macro="" textlink="">
      <xdr:nvSpPr>
        <xdr:cNvPr id="20" name="楕円 19">
          <a:extLst>
            <a:ext uri="{FF2B5EF4-FFF2-40B4-BE49-F238E27FC236}">
              <a16:creationId xmlns:a16="http://schemas.microsoft.com/office/drawing/2014/main" id="{014072C6-40E7-2AE1-A35F-D87D9F573F44}"/>
            </a:ext>
          </a:extLst>
        </xdr:cNvPr>
        <xdr:cNvSpPr/>
      </xdr:nvSpPr>
      <xdr:spPr>
        <a:xfrm>
          <a:off x="1114425" y="17706975"/>
          <a:ext cx="1943100" cy="1171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167053</xdr:colOff>
      <xdr:row>50</xdr:row>
      <xdr:rowOff>38101</xdr:rowOff>
    </xdr:from>
    <xdr:to>
      <xdr:col>2</xdr:col>
      <xdr:colOff>636709</xdr:colOff>
      <xdr:row>54</xdr:row>
      <xdr:rowOff>203690</xdr:rowOff>
    </xdr:to>
    <xdr:sp macro="" textlink="">
      <xdr:nvSpPr>
        <xdr:cNvPr id="4" name="楕円 3">
          <a:extLst>
            <a:ext uri="{FF2B5EF4-FFF2-40B4-BE49-F238E27FC236}">
              <a16:creationId xmlns:a16="http://schemas.microsoft.com/office/drawing/2014/main" id="{104A2001-E182-408E-8466-0144F9267558}"/>
            </a:ext>
          </a:extLst>
        </xdr:cNvPr>
        <xdr:cNvSpPr/>
      </xdr:nvSpPr>
      <xdr:spPr>
        <a:xfrm>
          <a:off x="855784" y="11885736"/>
          <a:ext cx="1158387"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622790</xdr:colOff>
      <xdr:row>52</xdr:row>
      <xdr:rowOff>16119</xdr:rowOff>
    </xdr:from>
    <xdr:to>
      <xdr:col>2</xdr:col>
      <xdr:colOff>203423</xdr:colOff>
      <xdr:row>54</xdr:row>
      <xdr:rowOff>68722</xdr:rowOff>
    </xdr:to>
    <xdr:sp macro="" textlink="">
      <xdr:nvSpPr>
        <xdr:cNvPr id="2" name="楕円 1">
          <a:extLst>
            <a:ext uri="{FF2B5EF4-FFF2-40B4-BE49-F238E27FC236}">
              <a16:creationId xmlns:a16="http://schemas.microsoft.com/office/drawing/2014/main" id="{2B7815FA-6445-4F5C-9A94-1C8EB9A3400F}"/>
            </a:ext>
          </a:extLst>
        </xdr:cNvPr>
        <xdr:cNvSpPr/>
      </xdr:nvSpPr>
      <xdr:spPr>
        <a:xfrm>
          <a:off x="1311521"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613264</xdr:colOff>
      <xdr:row>51</xdr:row>
      <xdr:rowOff>61547</xdr:rowOff>
    </xdr:from>
    <xdr:to>
      <xdr:col>2</xdr:col>
      <xdr:colOff>236570</xdr:colOff>
      <xdr:row>52</xdr:row>
      <xdr:rowOff>96690</xdr:rowOff>
    </xdr:to>
    <xdr:sp macro="" textlink="">
      <xdr:nvSpPr>
        <xdr:cNvPr id="3" name="楕円 2">
          <a:extLst>
            <a:ext uri="{FF2B5EF4-FFF2-40B4-BE49-F238E27FC236}">
              <a16:creationId xmlns:a16="http://schemas.microsoft.com/office/drawing/2014/main" id="{81C02FCA-C15B-41E7-9A70-EF2E248E8EEF}"/>
            </a:ext>
          </a:extLst>
        </xdr:cNvPr>
        <xdr:cNvSpPr/>
      </xdr:nvSpPr>
      <xdr:spPr>
        <a:xfrm>
          <a:off x="1301995" y="12150970"/>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279156</xdr:colOff>
      <xdr:row>50</xdr:row>
      <xdr:rowOff>67408</xdr:rowOff>
    </xdr:from>
    <xdr:to>
      <xdr:col>4</xdr:col>
      <xdr:colOff>60081</xdr:colOff>
      <xdr:row>54</xdr:row>
      <xdr:rowOff>232997</xdr:rowOff>
    </xdr:to>
    <xdr:sp macro="" textlink="">
      <xdr:nvSpPr>
        <xdr:cNvPr id="5" name="楕円 4">
          <a:extLst>
            <a:ext uri="{FF2B5EF4-FFF2-40B4-BE49-F238E27FC236}">
              <a16:creationId xmlns:a16="http://schemas.microsoft.com/office/drawing/2014/main" id="{D1660B44-5C8F-45CD-88B5-520276CBA238}"/>
            </a:ext>
          </a:extLst>
        </xdr:cNvPr>
        <xdr:cNvSpPr/>
      </xdr:nvSpPr>
      <xdr:spPr>
        <a:xfrm>
          <a:off x="1656618" y="11915043"/>
          <a:ext cx="115838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38834</xdr:colOff>
      <xdr:row>52</xdr:row>
      <xdr:rowOff>16119</xdr:rowOff>
    </xdr:from>
    <xdr:to>
      <xdr:col>3</xdr:col>
      <xdr:colOff>308198</xdr:colOff>
      <xdr:row>54</xdr:row>
      <xdr:rowOff>68722</xdr:rowOff>
    </xdr:to>
    <xdr:sp macro="" textlink="">
      <xdr:nvSpPr>
        <xdr:cNvPr id="6" name="楕円 5">
          <a:extLst>
            <a:ext uri="{FF2B5EF4-FFF2-40B4-BE49-F238E27FC236}">
              <a16:creationId xmlns:a16="http://schemas.microsoft.com/office/drawing/2014/main" id="{61818698-E397-4BF5-AC59-68C96BE21A67}"/>
            </a:ext>
          </a:extLst>
        </xdr:cNvPr>
        <xdr:cNvSpPr/>
      </xdr:nvSpPr>
      <xdr:spPr>
        <a:xfrm>
          <a:off x="2105026"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17585</xdr:colOff>
      <xdr:row>51</xdr:row>
      <xdr:rowOff>90855</xdr:rowOff>
    </xdr:from>
    <xdr:to>
      <xdr:col>3</xdr:col>
      <xdr:colOff>326691</xdr:colOff>
      <xdr:row>52</xdr:row>
      <xdr:rowOff>125998</xdr:rowOff>
    </xdr:to>
    <xdr:sp macro="" textlink="">
      <xdr:nvSpPr>
        <xdr:cNvPr id="7" name="楕円 6">
          <a:extLst>
            <a:ext uri="{FF2B5EF4-FFF2-40B4-BE49-F238E27FC236}">
              <a16:creationId xmlns:a16="http://schemas.microsoft.com/office/drawing/2014/main" id="{FF72AFBD-5DB7-4A88-91AE-0D36AB2CB04B}"/>
            </a:ext>
          </a:extLst>
        </xdr:cNvPr>
        <xdr:cNvSpPr/>
      </xdr:nvSpPr>
      <xdr:spPr>
        <a:xfrm>
          <a:off x="2083777" y="12180278"/>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427893</xdr:colOff>
      <xdr:row>50</xdr:row>
      <xdr:rowOff>76199</xdr:rowOff>
    </xdr:from>
    <xdr:to>
      <xdr:col>5</xdr:col>
      <xdr:colOff>205887</xdr:colOff>
      <xdr:row>54</xdr:row>
      <xdr:rowOff>241788</xdr:rowOff>
    </xdr:to>
    <xdr:sp macro="" textlink="">
      <xdr:nvSpPr>
        <xdr:cNvPr id="8" name="楕円 7">
          <a:extLst>
            <a:ext uri="{FF2B5EF4-FFF2-40B4-BE49-F238E27FC236}">
              <a16:creationId xmlns:a16="http://schemas.microsoft.com/office/drawing/2014/main" id="{1170CE63-487E-4E8E-BB8B-3F9FAB8486C3}"/>
            </a:ext>
          </a:extLst>
        </xdr:cNvPr>
        <xdr:cNvSpPr/>
      </xdr:nvSpPr>
      <xdr:spPr>
        <a:xfrm>
          <a:off x="2494085" y="11923834"/>
          <a:ext cx="115545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191967</xdr:colOff>
      <xdr:row>51</xdr:row>
      <xdr:rowOff>241055</xdr:rowOff>
    </xdr:from>
    <xdr:to>
      <xdr:col>4</xdr:col>
      <xdr:colOff>464261</xdr:colOff>
      <xdr:row>54</xdr:row>
      <xdr:rowOff>48206</xdr:rowOff>
    </xdr:to>
    <xdr:sp macro="" textlink="">
      <xdr:nvSpPr>
        <xdr:cNvPr id="9" name="楕円 8">
          <a:extLst>
            <a:ext uri="{FF2B5EF4-FFF2-40B4-BE49-F238E27FC236}">
              <a16:creationId xmlns:a16="http://schemas.microsoft.com/office/drawing/2014/main" id="{BFE6936E-A16C-4957-8018-A0C5ECAF5606}"/>
            </a:ext>
          </a:extLst>
        </xdr:cNvPr>
        <xdr:cNvSpPr/>
      </xdr:nvSpPr>
      <xdr:spPr>
        <a:xfrm>
          <a:off x="2946890" y="12330478"/>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163391</xdr:colOff>
      <xdr:row>51</xdr:row>
      <xdr:rowOff>121627</xdr:rowOff>
    </xdr:from>
    <xdr:to>
      <xdr:col>4</xdr:col>
      <xdr:colOff>475427</xdr:colOff>
      <xdr:row>52</xdr:row>
      <xdr:rowOff>160433</xdr:rowOff>
    </xdr:to>
    <xdr:sp macro="" textlink="">
      <xdr:nvSpPr>
        <xdr:cNvPr id="10" name="楕円 9">
          <a:extLst>
            <a:ext uri="{FF2B5EF4-FFF2-40B4-BE49-F238E27FC236}">
              <a16:creationId xmlns:a16="http://schemas.microsoft.com/office/drawing/2014/main" id="{7C4FF683-2D0D-4806-8F08-A261A067DB2B}"/>
            </a:ext>
          </a:extLst>
        </xdr:cNvPr>
        <xdr:cNvSpPr/>
      </xdr:nvSpPr>
      <xdr:spPr>
        <a:xfrm>
          <a:off x="2918314" y="12211050"/>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181708</xdr:colOff>
      <xdr:row>52</xdr:row>
      <xdr:rowOff>14653</xdr:rowOff>
    </xdr:from>
    <xdr:to>
      <xdr:col>6</xdr:col>
      <xdr:colOff>451072</xdr:colOff>
      <xdr:row>54</xdr:row>
      <xdr:rowOff>67256</xdr:rowOff>
    </xdr:to>
    <xdr:sp macro="" textlink="">
      <xdr:nvSpPr>
        <xdr:cNvPr id="11" name="楕円 10">
          <a:extLst>
            <a:ext uri="{FF2B5EF4-FFF2-40B4-BE49-F238E27FC236}">
              <a16:creationId xmlns:a16="http://schemas.microsoft.com/office/drawing/2014/main" id="{43ECEA81-C174-4597-9043-2928D01F6169}"/>
            </a:ext>
          </a:extLst>
        </xdr:cNvPr>
        <xdr:cNvSpPr/>
      </xdr:nvSpPr>
      <xdr:spPr>
        <a:xfrm>
          <a:off x="4314093" y="12345865"/>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172182</xdr:colOff>
      <xdr:row>51</xdr:row>
      <xdr:rowOff>60081</xdr:rowOff>
    </xdr:from>
    <xdr:to>
      <xdr:col>6</xdr:col>
      <xdr:colOff>484219</xdr:colOff>
      <xdr:row>52</xdr:row>
      <xdr:rowOff>95224</xdr:rowOff>
    </xdr:to>
    <xdr:sp macro="" textlink="">
      <xdr:nvSpPr>
        <xdr:cNvPr id="12" name="楕円 11">
          <a:extLst>
            <a:ext uri="{FF2B5EF4-FFF2-40B4-BE49-F238E27FC236}">
              <a16:creationId xmlns:a16="http://schemas.microsoft.com/office/drawing/2014/main" id="{5248B128-3AD0-4A29-AEC9-ACB0E7FD5A83}"/>
            </a:ext>
          </a:extLst>
        </xdr:cNvPr>
        <xdr:cNvSpPr/>
      </xdr:nvSpPr>
      <xdr:spPr>
        <a:xfrm>
          <a:off x="4304567" y="12149504"/>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645502</xdr:colOff>
      <xdr:row>51</xdr:row>
      <xdr:rowOff>183173</xdr:rowOff>
    </xdr:from>
    <xdr:to>
      <xdr:col>7</xdr:col>
      <xdr:colOff>226136</xdr:colOff>
      <xdr:row>53</xdr:row>
      <xdr:rowOff>235775</xdr:rowOff>
    </xdr:to>
    <xdr:sp macro="" textlink="">
      <xdr:nvSpPr>
        <xdr:cNvPr id="13" name="楕円 12">
          <a:extLst>
            <a:ext uri="{FF2B5EF4-FFF2-40B4-BE49-F238E27FC236}">
              <a16:creationId xmlns:a16="http://schemas.microsoft.com/office/drawing/2014/main" id="{EB34D0D7-068B-4270-A321-99B14EAE36FB}"/>
            </a:ext>
          </a:extLst>
        </xdr:cNvPr>
        <xdr:cNvSpPr/>
      </xdr:nvSpPr>
      <xdr:spPr>
        <a:xfrm>
          <a:off x="4777887" y="12272596"/>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624253</xdr:colOff>
      <xdr:row>51</xdr:row>
      <xdr:rowOff>16120</xdr:rowOff>
    </xdr:from>
    <xdr:to>
      <xdr:col>7</xdr:col>
      <xdr:colOff>244629</xdr:colOff>
      <xdr:row>52</xdr:row>
      <xdr:rowOff>51263</xdr:rowOff>
    </xdr:to>
    <xdr:sp macro="" textlink="">
      <xdr:nvSpPr>
        <xdr:cNvPr id="14" name="楕円 13">
          <a:extLst>
            <a:ext uri="{FF2B5EF4-FFF2-40B4-BE49-F238E27FC236}">
              <a16:creationId xmlns:a16="http://schemas.microsoft.com/office/drawing/2014/main" id="{A4B6A598-9DF3-44DE-A13C-7AB99B6CB1F7}"/>
            </a:ext>
          </a:extLst>
        </xdr:cNvPr>
        <xdr:cNvSpPr/>
      </xdr:nvSpPr>
      <xdr:spPr>
        <a:xfrm>
          <a:off x="4756638" y="12105543"/>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439617</xdr:colOff>
      <xdr:row>51</xdr:row>
      <xdr:rowOff>239590</xdr:rowOff>
    </xdr:from>
    <xdr:to>
      <xdr:col>8</xdr:col>
      <xdr:colOff>23180</xdr:colOff>
      <xdr:row>54</xdr:row>
      <xdr:rowOff>46741</xdr:rowOff>
    </xdr:to>
    <xdr:sp macro="" textlink="">
      <xdr:nvSpPr>
        <xdr:cNvPr id="15" name="楕円 14">
          <a:extLst>
            <a:ext uri="{FF2B5EF4-FFF2-40B4-BE49-F238E27FC236}">
              <a16:creationId xmlns:a16="http://schemas.microsoft.com/office/drawing/2014/main" id="{02C3D8F9-F3E3-47A5-B453-A68271AC0C6B}"/>
            </a:ext>
          </a:extLst>
        </xdr:cNvPr>
        <xdr:cNvSpPr/>
      </xdr:nvSpPr>
      <xdr:spPr>
        <a:xfrm>
          <a:off x="5260732" y="12329013"/>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411041</xdr:colOff>
      <xdr:row>51</xdr:row>
      <xdr:rowOff>120162</xdr:rowOff>
    </xdr:from>
    <xdr:to>
      <xdr:col>8</xdr:col>
      <xdr:colOff>34346</xdr:colOff>
      <xdr:row>52</xdr:row>
      <xdr:rowOff>158968</xdr:rowOff>
    </xdr:to>
    <xdr:sp macro="" textlink="">
      <xdr:nvSpPr>
        <xdr:cNvPr id="16" name="楕円 15">
          <a:extLst>
            <a:ext uri="{FF2B5EF4-FFF2-40B4-BE49-F238E27FC236}">
              <a16:creationId xmlns:a16="http://schemas.microsoft.com/office/drawing/2014/main" id="{E82574DD-0900-4866-9137-CFF53E3CCDC5}"/>
            </a:ext>
          </a:extLst>
        </xdr:cNvPr>
        <xdr:cNvSpPr/>
      </xdr:nvSpPr>
      <xdr:spPr>
        <a:xfrm>
          <a:off x="5232156" y="12209585"/>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499696</xdr:colOff>
      <xdr:row>49</xdr:row>
      <xdr:rowOff>1464</xdr:rowOff>
    </xdr:from>
    <xdr:to>
      <xdr:col>8</xdr:col>
      <xdr:colOff>271096</xdr:colOff>
      <xdr:row>56</xdr:row>
      <xdr:rowOff>110414</xdr:rowOff>
    </xdr:to>
    <xdr:sp macro="" textlink="">
      <xdr:nvSpPr>
        <xdr:cNvPr id="17" name="楕円 16">
          <a:extLst>
            <a:ext uri="{FF2B5EF4-FFF2-40B4-BE49-F238E27FC236}">
              <a16:creationId xmlns:a16="http://schemas.microsoft.com/office/drawing/2014/main" id="{1C873723-7867-459C-A910-D9F1314142D1}"/>
            </a:ext>
          </a:extLst>
        </xdr:cNvPr>
        <xdr:cNvSpPr/>
      </xdr:nvSpPr>
      <xdr:spPr>
        <a:xfrm>
          <a:off x="3943350" y="11607310"/>
          <a:ext cx="1837592" cy="180146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495300</xdr:colOff>
      <xdr:row>75</xdr:row>
      <xdr:rowOff>66675</xdr:rowOff>
    </xdr:from>
    <xdr:to>
      <xdr:col>6</xdr:col>
      <xdr:colOff>523875</xdr:colOff>
      <xdr:row>77</xdr:row>
      <xdr:rowOff>228600</xdr:rowOff>
    </xdr:to>
    <xdr:sp macro="" textlink="">
      <xdr:nvSpPr>
        <xdr:cNvPr id="21" name="楕円 20">
          <a:extLst>
            <a:ext uri="{FF2B5EF4-FFF2-40B4-BE49-F238E27FC236}">
              <a16:creationId xmlns:a16="http://schemas.microsoft.com/office/drawing/2014/main" id="{C75FB4AF-23FE-A9CF-633D-1315867DB7C5}"/>
            </a:ext>
          </a:extLst>
        </xdr:cNvPr>
        <xdr:cNvSpPr/>
      </xdr:nvSpPr>
      <xdr:spPr>
        <a:xfrm>
          <a:off x="1181100" y="17926050"/>
          <a:ext cx="3457575" cy="638175"/>
        </a:xfrm>
        <a:prstGeom prst="ellipse">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0</xdr:colOff>
      <xdr:row>76</xdr:row>
      <xdr:rowOff>28575</xdr:rowOff>
    </xdr:from>
    <xdr:to>
      <xdr:col>4</xdr:col>
      <xdr:colOff>95250</xdr:colOff>
      <xdr:row>77</xdr:row>
      <xdr:rowOff>9525</xdr:rowOff>
    </xdr:to>
    <xdr:sp macro="" textlink="">
      <xdr:nvSpPr>
        <xdr:cNvPr id="19" name="矢印: 右 18">
          <a:extLst>
            <a:ext uri="{FF2B5EF4-FFF2-40B4-BE49-F238E27FC236}">
              <a16:creationId xmlns:a16="http://schemas.microsoft.com/office/drawing/2014/main" id="{6E68F5AB-3F44-69AB-49D4-970F40ADB7A4}"/>
            </a:ext>
          </a:extLst>
        </xdr:cNvPr>
        <xdr:cNvSpPr/>
      </xdr:nvSpPr>
      <xdr:spPr>
        <a:xfrm>
          <a:off x="1371600" y="18126075"/>
          <a:ext cx="1466850" cy="219075"/>
        </a:xfrm>
        <a:prstGeom prst="rightArrow">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11</xdr:col>
      <xdr:colOff>295275</xdr:colOff>
      <xdr:row>90</xdr:row>
      <xdr:rowOff>20490</xdr:rowOff>
    </xdr:from>
    <xdr:to>
      <xdr:col>18</xdr:col>
      <xdr:colOff>438150</xdr:colOff>
      <xdr:row>101</xdr:row>
      <xdr:rowOff>180974</xdr:rowOff>
    </xdr:to>
    <xdr:pic>
      <xdr:nvPicPr>
        <xdr:cNvPr id="23" name="図 22">
          <a:extLst>
            <a:ext uri="{FF2B5EF4-FFF2-40B4-BE49-F238E27FC236}">
              <a16:creationId xmlns:a16="http://schemas.microsoft.com/office/drawing/2014/main" id="{1DFC043B-6A47-46EE-AF16-07948E5397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075" y="21451740"/>
          <a:ext cx="4943475" cy="27798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7" zoomScale="85" zoomScaleNormal="85" workbookViewId="0">
      <selection activeCell="D30" sqref="D30"/>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7" t="s">
        <v>111</v>
      </c>
      <c r="C7" s="39">
        <v>15.5</v>
      </c>
      <c r="D7" s="25" t="s">
        <v>113</v>
      </c>
      <c r="E7" s="13">
        <f t="shared" si="0"/>
        <v>36.5</v>
      </c>
    </row>
    <row r="8" spans="2:5">
      <c r="B8" s="38"/>
      <c r="C8" s="40"/>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t="s">
        <v>157</v>
      </c>
      <c r="E22" s="13">
        <f t="shared" si="0"/>
        <v>43</v>
      </c>
    </row>
    <row r="23" spans="2:5">
      <c r="B23" s="15">
        <v>45607</v>
      </c>
      <c r="C23" s="13"/>
      <c r="D23" s="18" t="s">
        <v>156</v>
      </c>
      <c r="E23" s="13">
        <f t="shared" si="0"/>
        <v>43</v>
      </c>
    </row>
    <row r="24" spans="2:5">
      <c r="B24" s="15">
        <v>45608</v>
      </c>
      <c r="C24" s="13"/>
      <c r="D24" s="18" t="s">
        <v>158</v>
      </c>
      <c r="E24" s="13">
        <f t="shared" si="0"/>
        <v>43</v>
      </c>
    </row>
    <row r="25" spans="2:5" ht="37.5">
      <c r="B25" s="15">
        <v>45609</v>
      </c>
      <c r="C25" s="13"/>
      <c r="D25" s="17" t="s">
        <v>159</v>
      </c>
      <c r="E25" s="13">
        <f t="shared" si="0"/>
        <v>43</v>
      </c>
    </row>
    <row r="26" spans="2:5">
      <c r="B26" s="15">
        <v>45610</v>
      </c>
      <c r="C26" s="13"/>
      <c r="D26" s="18" t="s">
        <v>179</v>
      </c>
      <c r="E26" s="13">
        <f t="shared" si="0"/>
        <v>43</v>
      </c>
    </row>
    <row r="27" spans="2:5" ht="37.5">
      <c r="B27" s="15">
        <v>45611</v>
      </c>
      <c r="C27" s="13"/>
      <c r="D27" s="17" t="s">
        <v>180</v>
      </c>
      <c r="E27" s="13">
        <f t="shared" si="0"/>
        <v>43</v>
      </c>
    </row>
    <row r="28" spans="2:5">
      <c r="B28" s="15">
        <v>45612</v>
      </c>
      <c r="C28" s="13"/>
      <c r="D28" s="18" t="s">
        <v>181</v>
      </c>
      <c r="E28" s="13">
        <f t="shared" si="0"/>
        <v>43</v>
      </c>
    </row>
    <row r="29" spans="2:5">
      <c r="B29" s="15">
        <v>45613</v>
      </c>
      <c r="C29" s="13"/>
      <c r="D29" s="18" t="s">
        <v>182</v>
      </c>
      <c r="E29" s="13">
        <f t="shared" si="0"/>
        <v>43</v>
      </c>
    </row>
    <row r="30" spans="2:5">
      <c r="B30" s="15">
        <v>45614</v>
      </c>
      <c r="C30" s="13"/>
      <c r="D30" s="18" t="s">
        <v>183</v>
      </c>
      <c r="E30" s="13">
        <f t="shared" si="0"/>
        <v>43</v>
      </c>
    </row>
    <row r="31" spans="2:5">
      <c r="B31" s="15">
        <v>45615</v>
      </c>
      <c r="C31" s="13"/>
      <c r="D31" s="18"/>
      <c r="E31" s="13">
        <f t="shared" si="0"/>
        <v>43</v>
      </c>
    </row>
    <row r="32" spans="2:5">
      <c r="B32" s="15">
        <v>45616</v>
      </c>
      <c r="C32" s="13"/>
      <c r="D32" s="18"/>
      <c r="E32" s="13">
        <f t="shared" si="0"/>
        <v>43</v>
      </c>
    </row>
    <row r="33" spans="2:5">
      <c r="B33" s="15">
        <v>45617</v>
      </c>
      <c r="C33" s="13"/>
      <c r="D33" s="18"/>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J134"/>
  <sheetViews>
    <sheetView tabSelected="1" topLeftCell="A96" zoomScaleNormal="100" workbookViewId="0">
      <selection activeCell="R110" sqref="R110"/>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row r="47" spans="1:1" s="30" customFormat="1">
      <c r="A47" s="30" t="s">
        <v>160</v>
      </c>
    </row>
    <row r="48" spans="1:1">
      <c r="A48" t="s">
        <v>161</v>
      </c>
    </row>
    <row r="49" spans="1:3" s="33" customFormat="1">
      <c r="A49" s="33" t="s">
        <v>171</v>
      </c>
    </row>
    <row r="58" spans="1:3">
      <c r="B58" t="s">
        <v>162</v>
      </c>
    </row>
    <row r="59" spans="1:3">
      <c r="C59" t="s">
        <v>163</v>
      </c>
    </row>
    <row r="61" spans="1:3">
      <c r="B61" t="s">
        <v>164</v>
      </c>
    </row>
    <row r="62" spans="1:3">
      <c r="B62" t="s">
        <v>165</v>
      </c>
    </row>
    <row r="63" spans="1:3">
      <c r="B63" t="s">
        <v>166</v>
      </c>
    </row>
    <row r="64" spans="1:3">
      <c r="B64" t="s">
        <v>167</v>
      </c>
    </row>
    <row r="66" spans="1:10">
      <c r="B66" t="s">
        <v>170</v>
      </c>
    </row>
    <row r="67" spans="1:10">
      <c r="B67" t="s">
        <v>168</v>
      </c>
    </row>
    <row r="68" spans="1:10">
      <c r="B68" t="s">
        <v>169</v>
      </c>
    </row>
    <row r="70" spans="1:10" s="33" customFormat="1">
      <c r="A70" s="33" t="s">
        <v>172</v>
      </c>
    </row>
    <row r="71" spans="1:10">
      <c r="B71" t="s">
        <v>173</v>
      </c>
    </row>
    <row r="72" spans="1:10">
      <c r="C72" t="s">
        <v>174</v>
      </c>
    </row>
    <row r="74" spans="1:10">
      <c r="B74" t="s">
        <v>184</v>
      </c>
    </row>
    <row r="76" spans="1:10">
      <c r="I76" t="s">
        <v>185</v>
      </c>
    </row>
    <row r="77" spans="1:10">
      <c r="J77" t="s">
        <v>186</v>
      </c>
    </row>
    <row r="81" spans="1:3">
      <c r="B81" t="s">
        <v>176</v>
      </c>
    </row>
    <row r="83" spans="1:3">
      <c r="A83" t="s">
        <v>175</v>
      </c>
    </row>
    <row r="85" spans="1:3">
      <c r="A85" t="s">
        <v>177</v>
      </c>
    </row>
    <row r="86" spans="1:3">
      <c r="A86" t="s">
        <v>178</v>
      </c>
    </row>
    <row r="89" spans="1:3" s="30" customFormat="1">
      <c r="A89" s="30" t="s">
        <v>187</v>
      </c>
    </row>
    <row r="90" spans="1:3">
      <c r="B90" t="s">
        <v>188</v>
      </c>
    </row>
    <row r="91" spans="1:3">
      <c r="B91" t="s">
        <v>189</v>
      </c>
    </row>
    <row r="92" spans="1:3">
      <c r="B92" t="s">
        <v>190</v>
      </c>
    </row>
    <row r="93" spans="1:3">
      <c r="B93" t="s">
        <v>191</v>
      </c>
    </row>
    <row r="94" spans="1:3">
      <c r="B94" t="s">
        <v>192</v>
      </c>
    </row>
    <row r="95" spans="1:3">
      <c r="B95" t="s">
        <v>217</v>
      </c>
    </row>
    <row r="96" spans="1:3">
      <c r="C96" t="s">
        <v>219</v>
      </c>
    </row>
    <row r="104" spans="2:2">
      <c r="B104" s="35" t="s">
        <v>193</v>
      </c>
    </row>
    <row r="105" spans="2:2">
      <c r="B105" s="34" t="s">
        <v>194</v>
      </c>
    </row>
    <row r="106" spans="2:2">
      <c r="B106" s="35" t="s">
        <v>200</v>
      </c>
    </row>
    <row r="107" spans="2:2">
      <c r="B107" s="35" t="s">
        <v>201</v>
      </c>
    </row>
    <row r="108" spans="2:2">
      <c r="B108" s="36" t="s">
        <v>202</v>
      </c>
    </row>
    <row r="109" spans="2:2">
      <c r="B109" s="36" t="s">
        <v>203</v>
      </c>
    </row>
    <row r="110" spans="2:2">
      <c r="B110" s="36" t="s">
        <v>204</v>
      </c>
    </row>
    <row r="111" spans="2:2">
      <c r="B111" s="34"/>
    </row>
    <row r="112" spans="2:2">
      <c r="B112" s="35" t="s">
        <v>195</v>
      </c>
    </row>
    <row r="113" spans="2:2">
      <c r="B113" s="34" t="s">
        <v>196</v>
      </c>
    </row>
    <row r="114" spans="2:2">
      <c r="B114" s="35" t="s">
        <v>205</v>
      </c>
    </row>
    <row r="115" spans="2:2">
      <c r="B115" s="35" t="s">
        <v>201</v>
      </c>
    </row>
    <row r="116" spans="2:2">
      <c r="B116" s="36" t="s">
        <v>206</v>
      </c>
    </row>
    <row r="117" spans="2:2">
      <c r="B117" s="36" t="s">
        <v>207</v>
      </c>
    </row>
    <row r="118" spans="2:2">
      <c r="B118" s="36" t="s">
        <v>208</v>
      </c>
    </row>
    <row r="119" spans="2:2">
      <c r="B119" s="34"/>
    </row>
    <row r="120" spans="2:2">
      <c r="B120" s="35" t="s">
        <v>197</v>
      </c>
    </row>
    <row r="121" spans="2:2">
      <c r="B121" s="34" t="s">
        <v>198</v>
      </c>
    </row>
    <row r="122" spans="2:2">
      <c r="B122" s="35" t="s">
        <v>209</v>
      </c>
    </row>
    <row r="123" spans="2:2">
      <c r="B123" s="35" t="s">
        <v>201</v>
      </c>
    </row>
    <row r="124" spans="2:2">
      <c r="B124" s="36" t="s">
        <v>210</v>
      </c>
    </row>
    <row r="125" spans="2:2">
      <c r="B125" s="36" t="s">
        <v>211</v>
      </c>
    </row>
    <row r="126" spans="2:2">
      <c r="B126" s="36" t="s">
        <v>212</v>
      </c>
    </row>
    <row r="127" spans="2:2">
      <c r="B127" s="34"/>
    </row>
    <row r="128" spans="2:2">
      <c r="B128" s="35" t="s">
        <v>218</v>
      </c>
    </row>
    <row r="129" spans="2:2">
      <c r="B129" s="34" t="s">
        <v>199</v>
      </c>
    </row>
    <row r="130" spans="2:2">
      <c r="B130" s="35" t="s">
        <v>213</v>
      </c>
    </row>
    <row r="131" spans="2:2">
      <c r="B131" s="35" t="s">
        <v>201</v>
      </c>
    </row>
    <row r="132" spans="2:2">
      <c r="B132" s="36" t="s">
        <v>214</v>
      </c>
    </row>
    <row r="133" spans="2:2">
      <c r="B133" s="36" t="s">
        <v>215</v>
      </c>
    </row>
    <row r="134" spans="2:2">
      <c r="B134" s="36" t="s">
        <v>216</v>
      </c>
    </row>
  </sheetData>
  <phoneticPr fontId="1"/>
  <hyperlinks>
    <hyperlink ref="G1" r:id="rId1" xr:uid="{7611AB15-6001-48DB-A775-9F4A17EC692D}"/>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19" zoomScale="115" zoomScaleNormal="115" workbookViewId="0">
      <selection activeCell="F14" sqref="F1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50.5</v>
      </c>
      <c r="J3" t="s">
        <v>114</v>
      </c>
      <c r="K3" t="s">
        <v>115</v>
      </c>
    </row>
    <row r="4" spans="1:11">
      <c r="A4" s="23" t="s">
        <v>5</v>
      </c>
      <c r="B4">
        <v>6</v>
      </c>
      <c r="D4" t="s">
        <v>86</v>
      </c>
      <c r="F4" s="4" t="s">
        <v>70</v>
      </c>
      <c r="G4">
        <f ca="1">NETWORKDAYS(G5,G6)</f>
        <v>37</v>
      </c>
      <c r="H4" t="s">
        <v>75</v>
      </c>
      <c r="I4" s="28">
        <f ca="1" xml:space="preserve"> G3 / G4</f>
        <v>1.3648648648648649</v>
      </c>
      <c r="J4">
        <f ca="1">_xlfn.DAYS(G6,G5)</f>
        <v>50</v>
      </c>
      <c r="K4" s="28">
        <f ca="1">G3/J4</f>
        <v>1.01</v>
      </c>
    </row>
    <row r="5" spans="1:11">
      <c r="A5" s="23" t="s">
        <v>6</v>
      </c>
      <c r="F5" s="6" t="s">
        <v>71</v>
      </c>
      <c r="G5" s="29">
        <f>DATE(2024,9,30)</f>
        <v>45565</v>
      </c>
    </row>
    <row r="6" spans="1:11">
      <c r="A6" t="s">
        <v>87</v>
      </c>
      <c r="B6">
        <v>2</v>
      </c>
      <c r="D6" t="s">
        <v>86</v>
      </c>
      <c r="F6" s="7" t="s">
        <v>72</v>
      </c>
      <c r="G6" s="29">
        <f ca="1">TODAY()</f>
        <v>45615</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24</v>
      </c>
      <c r="I9" s="28">
        <f ca="1">($G$2 - $G$3) / H9</f>
        <v>4.020833333333333</v>
      </c>
      <c r="J9">
        <f ca="1">_xlfn.DAYS(G9,$G6)</f>
        <v>31</v>
      </c>
      <c r="K9" s="28">
        <f ca="1">($G$2 - $G$3) / J9</f>
        <v>3.1129032258064515</v>
      </c>
    </row>
    <row r="10" spans="1:11">
      <c r="A10" t="s">
        <v>90</v>
      </c>
      <c r="B10">
        <v>1</v>
      </c>
      <c r="D10" t="s">
        <v>86</v>
      </c>
      <c r="F10" s="2" t="s">
        <v>8</v>
      </c>
      <c r="G10" s="1">
        <f>DATE(2025,1,17)</f>
        <v>45674</v>
      </c>
      <c r="H10" s="8">
        <f t="shared" ref="H10:H11" ca="1" si="0">NETWORKDAYS(TODAY(),G10)</f>
        <v>44</v>
      </c>
      <c r="I10" s="28">
        <f t="shared" ref="I10:I11" ca="1" si="1">($G$2 - $G$3) / H10</f>
        <v>2.1931818181818183</v>
      </c>
      <c r="J10">
        <f ca="1">_xlfn.DAYS(G10,$G$6)</f>
        <v>59</v>
      </c>
      <c r="K10" s="28">
        <f ca="1">($G$2 - $G$3) / J10</f>
        <v>1.6355932203389831</v>
      </c>
    </row>
    <row r="11" spans="1:11">
      <c r="A11" t="s">
        <v>11</v>
      </c>
      <c r="B11">
        <v>2</v>
      </c>
      <c r="D11" t="s">
        <v>86</v>
      </c>
      <c r="F11" s="4" t="s">
        <v>10</v>
      </c>
      <c r="G11" s="1">
        <f>DATE(2025,2,3)</f>
        <v>45691</v>
      </c>
      <c r="H11" s="8">
        <f t="shared" ca="1" si="0"/>
        <v>55</v>
      </c>
      <c r="I11" s="28">
        <f t="shared" ca="1" si="1"/>
        <v>1.7545454545454546</v>
      </c>
      <c r="J11">
        <f ca="1">_xlfn.DAYS(G11,$G$6)</f>
        <v>76</v>
      </c>
      <c r="K11" s="28">
        <f ca="1">($G$2 - $G$3) / J11</f>
        <v>1.2697368421052631</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s="27" t="s">
        <v>76</v>
      </c>
    </row>
    <row r="17" spans="1:4">
      <c r="A17" t="s">
        <v>15</v>
      </c>
      <c r="B17">
        <v>2</v>
      </c>
      <c r="C17">
        <v>2.5</v>
      </c>
      <c r="D17" s="27" t="s">
        <v>76</v>
      </c>
    </row>
    <row r="18" spans="1:4">
      <c r="A18" t="s">
        <v>16</v>
      </c>
      <c r="B18" s="19">
        <v>2</v>
      </c>
      <c r="C18">
        <v>4</v>
      </c>
      <c r="D18" s="27" t="s">
        <v>76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s="27" t="s">
        <v>76</v>
      </c>
    </row>
    <row r="28" spans="1:4">
      <c r="A28" t="s">
        <v>48</v>
      </c>
      <c r="B28">
        <v>1</v>
      </c>
      <c r="D28" s="27" t="s">
        <v>76</v>
      </c>
    </row>
    <row r="29" spans="1:4">
      <c r="A29" t="s">
        <v>49</v>
      </c>
      <c r="B29">
        <v>0.5</v>
      </c>
      <c r="D29" s="27" t="s">
        <v>76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2024-11-19T08:44:00Z</dcterms:modified>
  <cp:category/>
  <cp:contentStatus/>
</cp:coreProperties>
</file>