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E3E8CD46-78A3-4AD3-AAE7-E639DD411F31}" xr6:coauthVersionLast="47" xr6:coauthVersionMax="47" xr10:uidLastSave="{00000000-0000-0000-0000-000000000000}"/>
  <bookViews>
    <workbookView xWindow="-120" yWindow="-120" windowWidth="29040" windowHeight="157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<sst xmlns="http://schemas.openxmlformats.org/spreadsheetml/2006/main" count="207" uniqueCount="122">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</sst>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topLeftCell="B1" zoomScale="85" zoomScaleNormal="85" workbookViewId="0">
      <selection activeCell="D12" sqref="D12"/>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0" t="s">
        <v>111</v>
      </c>
      <c r="C7" s="32">
        <v>15.5</v>
      </c>
      <c r="D7" s="25" t="s">
        <v>113</v>
      </c>
      <c r="E7" s="13">
        <f t="shared" si="0"/>
        <v>36.5</v>
      </c>
    </row>
    <row r="8" spans="2:5">
      <c r="B8" s="31"/>
      <c r="C8" s="33"/>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c r="E17" s="13">
        <f t="shared" si="0"/>
        <v>42</v>
      </c>
    </row>
    <row r="18" spans="2:5">
      <c r="B18" s="15">
        <v>45602</v>
      </c>
      <c r="C18" s="13"/>
      <c r="D18" s="18"/>
      <c r="E18" s="13">
        <f t="shared" si="0"/>
        <v>42</v>
      </c>
    </row>
    <row r="19" spans="2:5">
      <c r="B19" s="15">
        <v>45603</v>
      </c>
      <c r="C19" s="13"/>
      <c r="D19" s="18"/>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opLeftCell="A73" zoomScale="115" zoomScaleNormal="115" workbookViewId="0">
      <selection activeCell="E44" sqref="E4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24</v>
      </c>
      <c r="H4" t="s">
        <v>75</v>
      </c>
      <c r="I4" s="28">
        <f ca="1" xml:space="preserve"> G3 / G4</f>
        <v>1.75</v>
      </c>
      <c r="J4">
        <f ca="1">_xlfn.DAYS(G6,G5)</f>
        <v>31</v>
      </c>
      <c r="K4" s="28">
        <f ca="1">G3/J4</f>
        <v>1.3548387096774193</v>
      </c>
    </row>
    <row r="5" spans="1:11">
      <c r="A5" s="23" t="s">
        <v>6</v>
      </c>
      <c r="F5" s="6" t="s">
        <v>71</v>
      </c>
      <c r="G5" s="29">
        <f>DATE(2024,9,30)</f>
        <v>45565</v>
      </c>
    </row>
    <row r="6" spans="1:11">
      <c r="A6" t="s">
        <v>87</v>
      </c>
      <c r="B6">
        <v>2</v>
      </c>
      <c r="D6" t="s">
        <v>86</v>
      </c>
      <c r="F6" s="7" t="s">
        <v>72</v>
      </c>
      <c r="G6" s="29">
        <f ca="1">TODAY()</f>
        <v>45596</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37</v>
      </c>
      <c r="I9" s="28">
        <f ca="1">($G$2 - $G$3) / H9</f>
        <v>2.8378378378378377</v>
      </c>
      <c r="J9">
        <f ca="1">_xlfn.DAYS(G9,$G6)</f>
        <v>50</v>
      </c>
      <c r="K9" s="28">
        <f ca="1">($G$2 - $G$3) / J9</f>
        <v>2.1</v>
      </c>
    </row>
    <row r="10" spans="1:11">
      <c r="A10" t="s">
        <v>90</v>
      </c>
      <c r="B10">
        <v>1</v>
      </c>
      <c r="D10" t="s">
        <v>86</v>
      </c>
      <c r="F10" s="2" t="s">
        <v>8</v>
      </c>
      <c r="G10" s="1">
        <f>DATE(2025,1,17)</f>
        <v>45674</v>
      </c>
      <c r="H10" s="8">
        <f t="shared" ref="H10:H11" ca="1" si="0">NETWORKDAYS(TODAY(),G10)</f>
        <v>57</v>
      </c>
      <c r="I10" s="28">
        <f t="shared" ref="I10:I11" ca="1" si="1">($G$2 - $G$3) / H10</f>
        <v>1.8421052631578947</v>
      </c>
      <c r="J10">
        <f ca="1">_xlfn.DAYS(G10,$G$6)</f>
        <v>78</v>
      </c>
      <c r="K10" s="28">
        <f ca="1">($G$2 - $G$3) / J10</f>
        <v>1.3461538461538463</v>
      </c>
    </row>
    <row r="11" spans="1:11">
      <c r="A11" t="s">
        <v>11</v>
      </c>
      <c r="B11">
        <v>2</v>
      </c>
      <c r="D11" t="s">
        <v>86</v>
      </c>
      <c r="F11" s="4" t="s">
        <v>10</v>
      </c>
      <c r="G11" s="1">
        <f>DATE(2025,2,3)</f>
        <v>45691</v>
      </c>
      <c r="H11" s="8">
        <f t="shared" ca="1" si="0"/>
        <v>68</v>
      </c>
      <c r="I11" s="28">
        <f t="shared" ca="1" si="1"/>
        <v>1.5441176470588236</v>
      </c>
      <c r="J11">
        <f ca="1">_xlfn.DAYS(G11,$G$6)</f>
        <v>95</v>
      </c>
      <c r="K11" s="28">
        <f ca="1">($G$2 - $G$3) / J11</f>
        <v>1.1052631578947369</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2024-10-31T07:03:46Z</dcterms:modified>
  <cp:category/>
  <cp:contentStatus/>
</cp:coreProperties>
</file>