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Navdeep\Documents\"/>
    </mc:Choice>
  </mc:AlternateContent>
  <bookViews>
    <workbookView xWindow="0" yWindow="0" windowWidth="15345" windowHeight="4455"/>
  </bookViews>
  <sheets>
    <sheet name="THE REAL ANAL" sheetId="4" r:id="rId1"/>
    <sheet name="CalCC" sheetId="1" r:id="rId2"/>
    <sheet name="CS 0401" sheetId="5" r:id="rId3"/>
    <sheet name="Argument" sheetId="6" r:id="rId4"/>
    <sheet name="Circuits, the Easy One" sheetId="7" r:id="rId5"/>
    <sheet name="ENGR ANAL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2" i="7"/>
  <c r="H9" i="7"/>
  <c r="E26" i="7"/>
  <c r="E16" i="7"/>
  <c r="B1" i="7" s="1"/>
  <c r="B7" i="7"/>
  <c r="E13" i="7"/>
  <c r="E25" i="7"/>
  <c r="E23" i="7"/>
  <c r="H8" i="7"/>
  <c r="E22" i="7"/>
  <c r="E21" i="7"/>
  <c r="H7" i="7"/>
  <c r="E11" i="7"/>
  <c r="E12" i="7"/>
  <c r="B6" i="7"/>
  <c r="E10" i="7"/>
  <c r="E9" i="7"/>
  <c r="B5" i="7"/>
  <c r="E6" i="7"/>
  <c r="E5" i="7"/>
  <c r="H4" i="7"/>
  <c r="E4" i="7"/>
  <c r="E3" i="7"/>
  <c r="D13" i="7"/>
  <c r="D14" i="7"/>
  <c r="D15" i="7" s="1"/>
  <c r="D8" i="7"/>
  <c r="D9" i="7"/>
  <c r="D10" i="7"/>
  <c r="D11" i="7"/>
  <c r="D12" i="7" s="1"/>
  <c r="D7" i="7"/>
  <c r="B8" i="7" l="1"/>
  <c r="B8" i="6"/>
  <c r="H13" i="5" l="1"/>
  <c r="B4" i="5" s="1"/>
  <c r="B7" i="5" s="1"/>
  <c r="K31" i="4" l="1"/>
  <c r="J31" i="4"/>
  <c r="B4" i="1" l="1"/>
  <c r="H12" i="1" l="1"/>
  <c r="F31" i="4" l="1"/>
  <c r="E31" i="4"/>
  <c r="I13" i="1" l="1"/>
  <c r="G14" i="1"/>
  <c r="B5" i="1" l="1"/>
  <c r="B18" i="4" l="1"/>
  <c r="B5" i="4" s="1"/>
  <c r="J32" i="4" l="1"/>
  <c r="B3" i="4" s="1"/>
  <c r="E32" i="4"/>
  <c r="B4" i="4" s="1"/>
  <c r="B3" i="2"/>
  <c r="K27" i="2"/>
  <c r="J27" i="2"/>
  <c r="B4" i="2"/>
  <c r="E25" i="2"/>
  <c r="F24" i="2"/>
  <c r="E24" i="2"/>
  <c r="B5" i="2"/>
  <c r="B17" i="2"/>
  <c r="B8" i="4" l="1"/>
  <c r="J28" i="2"/>
  <c r="B8" i="2"/>
</calcChain>
</file>

<file path=xl/sharedStrings.xml><?xml version="1.0" encoding="utf-8"?>
<sst xmlns="http://schemas.openxmlformats.org/spreadsheetml/2006/main" count="87" uniqueCount="48">
  <si>
    <t>Quizzes</t>
  </si>
  <si>
    <t>HW</t>
  </si>
  <si>
    <t>Exam 1</t>
  </si>
  <si>
    <t>Exam 2</t>
  </si>
  <si>
    <t>Final</t>
  </si>
  <si>
    <t>GRADE</t>
  </si>
  <si>
    <t>Test 1</t>
  </si>
  <si>
    <t>Test 2</t>
  </si>
  <si>
    <t>Ind. Web Page</t>
  </si>
  <si>
    <t>Team Web Page</t>
  </si>
  <si>
    <t>Writing Assignment Breakdown</t>
  </si>
  <si>
    <t>Writing Assignments</t>
  </si>
  <si>
    <t>Presentation</t>
  </si>
  <si>
    <t>Total</t>
  </si>
  <si>
    <t>Quiz Breakdown</t>
  </si>
  <si>
    <t>Points Attained</t>
  </si>
  <si>
    <t>Points Possible</t>
  </si>
  <si>
    <t>#</t>
  </si>
  <si>
    <t>Grade</t>
  </si>
  <si>
    <t>Total:</t>
  </si>
  <si>
    <t>HW Breakdown</t>
  </si>
  <si>
    <t>Midterm</t>
  </si>
  <si>
    <t>Quizzes/HW</t>
  </si>
  <si>
    <t>Quiz 1</t>
  </si>
  <si>
    <t>Quiz 2</t>
  </si>
  <si>
    <t>Quiz 3</t>
  </si>
  <si>
    <t>Quiz 4</t>
  </si>
  <si>
    <t>Quiz 5</t>
  </si>
  <si>
    <t>Quiz 6</t>
  </si>
  <si>
    <t>LON CAPA</t>
  </si>
  <si>
    <t>Programs</t>
  </si>
  <si>
    <t>QOTD</t>
  </si>
  <si>
    <t>Labs</t>
  </si>
  <si>
    <t>Total HW</t>
  </si>
  <si>
    <t>HW1</t>
  </si>
  <si>
    <t>HW2</t>
  </si>
  <si>
    <t>HW3</t>
  </si>
  <si>
    <t>HW4</t>
  </si>
  <si>
    <t>PDR</t>
  </si>
  <si>
    <t>Paper</t>
  </si>
  <si>
    <t>Speech</t>
  </si>
  <si>
    <t>Debate</t>
  </si>
  <si>
    <t>Homework</t>
  </si>
  <si>
    <t>Lab</t>
  </si>
  <si>
    <t>Pre-Quizzes</t>
  </si>
  <si>
    <t>Midterm 1</t>
  </si>
  <si>
    <t>Midterm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</si>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</sst>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85" zoomScaleNormal="85" workbookViewId="0">
      <selection activeCell="C23" sqref="C23"/>
    </sheetView>
  </sheetViews>
  <sheetFormatPr defaultRowHeight="15" x14ac:dyDescent="0.25"/>
  <cols>
    <col min="1" max="1" width="20.28515625" customWidth="1"/>
    <col min="5" max="5" width="12.28515625" customWidth="1"/>
    <col min="9" max="9" width="12.42578125" customWidth="1"/>
  </cols>
  <sheetData>
    <row r="1" spans="1:11" x14ac:dyDescent="0.25">
      <c r="A1" t="s">
        <v>21</v>
      </c>
      <c r="B1">
        <v>87</v>
      </c>
    </row>
    <row r="2" spans="1:11" x14ac:dyDescent="0.25">
      <c r="A2" t="s">
        <v>4</v>
      </c>
      <c r="B2">
        <v>93</v>
      </c>
    </row>
    <row r="3" spans="1:11" x14ac:dyDescent="0.25">
      <c r="A3" t="s">
        <v>1</v>
      </c>
      <c r="B3">
        <f>J32</f>
        <v>97.034898976646545</v>
      </c>
    </row>
    <row r="4" spans="1:11" x14ac:dyDescent="0.25">
      <c r="A4" t="s">
        <v>0</v>
      </c>
      <c r="B4">
        <f>E32</f>
        <v>92.561983471074385</v>
      </c>
    </row>
    <row r="5" spans="1:11" x14ac:dyDescent="0.25">
      <c r="A5" s="1" t="s">
        <v>11</v>
      </c>
      <c r="B5">
        <f>B18</f>
        <v>96.5</v>
      </c>
    </row>
    <row r="8" spans="1:11" x14ac:dyDescent="0.25">
      <c r="A8" t="s">
        <v>5</v>
      </c>
      <c r="B8">
        <f>0.3*B1+0.3*B2+0.1*B3+0.1*B4+0.2*B5</f>
        <v>92.259688244772093</v>
      </c>
    </row>
    <row r="11" spans="1:11" ht="30" x14ac:dyDescent="0.25">
      <c r="A11" s="1" t="s">
        <v>10</v>
      </c>
      <c r="E11" s="1" t="s">
        <v>14</v>
      </c>
      <c r="I11" s="1" t="s">
        <v>20</v>
      </c>
    </row>
    <row r="12" spans="1:11" ht="30" x14ac:dyDescent="0.25">
      <c r="A12">
        <v>1</v>
      </c>
      <c r="B12">
        <v>98</v>
      </c>
      <c r="D12" t="s">
        <v>17</v>
      </c>
      <c r="E12" s="1" t="s">
        <v>15</v>
      </c>
      <c r="F12" s="1" t="s">
        <v>16</v>
      </c>
      <c r="I12" t="s">
        <v>17</v>
      </c>
      <c r="J12" s="1" t="s">
        <v>15</v>
      </c>
      <c r="K12" s="1" t="s">
        <v>16</v>
      </c>
    </row>
    <row r="13" spans="1:11" x14ac:dyDescent="0.25">
      <c r="A13">
        <v>2</v>
      </c>
      <c r="B13">
        <v>98</v>
      </c>
      <c r="D13">
        <v>1</v>
      </c>
      <c r="E13">
        <v>22</v>
      </c>
      <c r="F13">
        <v>27</v>
      </c>
      <c r="I13">
        <v>1</v>
      </c>
      <c r="J13">
        <v>33</v>
      </c>
      <c r="K13">
        <v>33</v>
      </c>
    </row>
    <row r="14" spans="1:11" x14ac:dyDescent="0.25">
      <c r="A14">
        <v>3</v>
      </c>
      <c r="B14">
        <v>98</v>
      </c>
      <c r="D14">
        <v>2</v>
      </c>
      <c r="E14">
        <v>29</v>
      </c>
      <c r="F14">
        <v>36</v>
      </c>
      <c r="I14">
        <v>2</v>
      </c>
      <c r="J14">
        <v>120</v>
      </c>
      <c r="K14">
        <v>120</v>
      </c>
    </row>
    <row r="15" spans="1:11" x14ac:dyDescent="0.25">
      <c r="A15">
        <v>4</v>
      </c>
      <c r="B15">
        <v>98</v>
      </c>
      <c r="D15">
        <v>3</v>
      </c>
      <c r="E15">
        <v>41</v>
      </c>
      <c r="F15">
        <v>41</v>
      </c>
      <c r="I15">
        <v>3</v>
      </c>
      <c r="J15">
        <v>250</v>
      </c>
      <c r="K15">
        <v>250</v>
      </c>
    </row>
    <row r="16" spans="1:11" x14ac:dyDescent="0.25">
      <c r="A16" s="2">
        <v>5</v>
      </c>
      <c r="B16">
        <v>90</v>
      </c>
      <c r="D16">
        <v>4</v>
      </c>
      <c r="E16">
        <v>60</v>
      </c>
      <c r="F16">
        <v>80</v>
      </c>
      <c r="I16">
        <v>4</v>
      </c>
      <c r="J16">
        <v>135</v>
      </c>
      <c r="K16">
        <v>128</v>
      </c>
    </row>
    <row r="17" spans="1:11" x14ac:dyDescent="0.25">
      <c r="A17">
        <v>6</v>
      </c>
      <c r="B17">
        <v>97</v>
      </c>
      <c r="D17">
        <v>5</v>
      </c>
      <c r="E17">
        <v>40</v>
      </c>
      <c r="F17">
        <v>46</v>
      </c>
      <c r="I17">
        <v>5</v>
      </c>
      <c r="J17">
        <v>300</v>
      </c>
      <c r="K17">
        <v>300</v>
      </c>
    </row>
    <row r="18" spans="1:11" x14ac:dyDescent="0.25">
      <c r="A18" s="2" t="s">
        <v>13</v>
      </c>
      <c r="B18">
        <f>AVERAGE(B12:B17)</f>
        <v>96.5</v>
      </c>
      <c r="D18">
        <v>6</v>
      </c>
      <c r="E18">
        <v>80</v>
      </c>
      <c r="F18">
        <v>80</v>
      </c>
      <c r="I18">
        <v>6</v>
      </c>
      <c r="J18">
        <v>315</v>
      </c>
      <c r="K18">
        <v>330</v>
      </c>
    </row>
    <row r="19" spans="1:11" x14ac:dyDescent="0.25">
      <c r="D19">
        <v>7</v>
      </c>
      <c r="E19">
        <v>20</v>
      </c>
      <c r="F19">
        <v>21</v>
      </c>
      <c r="I19">
        <v>7</v>
      </c>
      <c r="J19">
        <v>335</v>
      </c>
      <c r="K19">
        <v>360</v>
      </c>
    </row>
    <row r="20" spans="1:11" x14ac:dyDescent="0.25">
      <c r="D20">
        <v>8</v>
      </c>
      <c r="E20">
        <v>22</v>
      </c>
      <c r="F20">
        <v>28</v>
      </c>
      <c r="I20">
        <v>8</v>
      </c>
      <c r="J20">
        <v>100</v>
      </c>
      <c r="K20">
        <v>100</v>
      </c>
    </row>
    <row r="21" spans="1:11" x14ac:dyDescent="0.25">
      <c r="D21">
        <v>9</v>
      </c>
      <c r="E21">
        <v>70</v>
      </c>
      <c r="F21">
        <v>80</v>
      </c>
      <c r="I21">
        <v>9</v>
      </c>
      <c r="J21">
        <v>190</v>
      </c>
      <c r="K21">
        <v>200</v>
      </c>
    </row>
    <row r="22" spans="1:11" x14ac:dyDescent="0.25">
      <c r="D22">
        <v>10</v>
      </c>
      <c r="E22">
        <v>145</v>
      </c>
      <c r="F22">
        <v>160</v>
      </c>
      <c r="I22">
        <v>10</v>
      </c>
      <c r="J22">
        <v>340</v>
      </c>
      <c r="K22">
        <v>390</v>
      </c>
    </row>
    <row r="23" spans="1:11" x14ac:dyDescent="0.25">
      <c r="D23">
        <v>11</v>
      </c>
      <c r="E23">
        <v>9</v>
      </c>
      <c r="F23">
        <v>16</v>
      </c>
      <c r="I23">
        <v>11</v>
      </c>
      <c r="J23">
        <v>140</v>
      </c>
      <c r="K23">
        <v>140</v>
      </c>
    </row>
    <row r="24" spans="1:11" x14ac:dyDescent="0.25">
      <c r="D24">
        <v>12</v>
      </c>
      <c r="E24">
        <v>90</v>
      </c>
      <c r="F24">
        <v>90</v>
      </c>
      <c r="I24">
        <v>12</v>
      </c>
      <c r="J24">
        <v>260</v>
      </c>
      <c r="K24">
        <v>280</v>
      </c>
    </row>
    <row r="25" spans="1:11" x14ac:dyDescent="0.25">
      <c r="D25">
        <v>13</v>
      </c>
      <c r="E25">
        <v>170</v>
      </c>
      <c r="F25">
        <v>170</v>
      </c>
      <c r="I25">
        <v>13</v>
      </c>
      <c r="J25">
        <v>280</v>
      </c>
      <c r="K25">
        <v>280</v>
      </c>
    </row>
    <row r="26" spans="1:11" x14ac:dyDescent="0.25">
      <c r="D26">
        <v>14</v>
      </c>
      <c r="E26">
        <v>30</v>
      </c>
      <c r="F26">
        <v>30</v>
      </c>
      <c r="I26">
        <v>14</v>
      </c>
      <c r="J26">
        <v>260</v>
      </c>
      <c r="K26">
        <v>260</v>
      </c>
    </row>
    <row r="27" spans="1:11" x14ac:dyDescent="0.25">
      <c r="D27">
        <v>15</v>
      </c>
      <c r="E27">
        <v>100</v>
      </c>
      <c r="F27">
        <v>100</v>
      </c>
      <c r="I27">
        <v>15</v>
      </c>
      <c r="J27">
        <v>280</v>
      </c>
      <c r="K27">
        <v>280</v>
      </c>
    </row>
    <row r="28" spans="1:11" x14ac:dyDescent="0.25">
      <c r="D28">
        <v>16</v>
      </c>
      <c r="E28">
        <v>58</v>
      </c>
      <c r="F28">
        <v>58</v>
      </c>
      <c r="I28">
        <v>16</v>
      </c>
      <c r="J28">
        <v>360</v>
      </c>
      <c r="K28">
        <v>360</v>
      </c>
    </row>
    <row r="29" spans="1:11" x14ac:dyDescent="0.25">
      <c r="D29">
        <v>17</v>
      </c>
      <c r="E29">
        <v>110</v>
      </c>
      <c r="F29">
        <v>115</v>
      </c>
    </row>
    <row r="30" spans="1:11" x14ac:dyDescent="0.25">
      <c r="D30">
        <v>18</v>
      </c>
      <c r="E30">
        <v>24</v>
      </c>
      <c r="F30">
        <v>32</v>
      </c>
    </row>
    <row r="31" spans="1:11" x14ac:dyDescent="0.25">
      <c r="D31" t="s">
        <v>19</v>
      </c>
      <c r="E31">
        <f>SUM(E13:E30)</f>
        <v>1120</v>
      </c>
      <c r="F31">
        <f>SUM(F13:F30)</f>
        <v>1210</v>
      </c>
      <c r="I31" t="s">
        <v>19</v>
      </c>
      <c r="J31">
        <f>SUM(J13:J28)</f>
        <v>3698</v>
      </c>
      <c r="K31">
        <f>SUM(K13:K28)</f>
        <v>3811</v>
      </c>
    </row>
    <row r="32" spans="1:11" x14ac:dyDescent="0.25">
      <c r="D32" t="s">
        <v>18</v>
      </c>
      <c r="E32">
        <f>E31/F31*100</f>
        <v>92.561983471074385</v>
      </c>
      <c r="I32" t="s">
        <v>18</v>
      </c>
      <c r="J32">
        <f>J31/K31*100</f>
        <v>97.034898976646545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6" sqref="E16"/>
    </sheetView>
  </sheetViews>
  <sheetFormatPr defaultRowHeight="15" x14ac:dyDescent="0.25"/>
  <cols>
    <col min="1" max="1" width="11.85546875" bestFit="1" customWidth="1"/>
    <col min="6" max="6" width="10" bestFit="1" customWidth="1"/>
  </cols>
  <sheetData>
    <row r="1" spans="1:9" x14ac:dyDescent="0.25">
      <c r="A1" t="s">
        <v>2</v>
      </c>
      <c r="B1">
        <v>98</v>
      </c>
    </row>
    <row r="2" spans="1:9" x14ac:dyDescent="0.25">
      <c r="A2" t="s">
        <v>3</v>
      </c>
      <c r="B2">
        <v>94</v>
      </c>
    </row>
    <row r="3" spans="1:9" x14ac:dyDescent="0.25">
      <c r="A3" t="s">
        <v>4</v>
      </c>
      <c r="B3">
        <v>97</v>
      </c>
    </row>
    <row r="4" spans="1:9" x14ac:dyDescent="0.25">
      <c r="A4" t="s">
        <v>22</v>
      </c>
      <c r="B4">
        <f>H12</f>
        <v>86.666666666666671</v>
      </c>
    </row>
    <row r="5" spans="1:9" x14ac:dyDescent="0.25">
      <c r="A5" t="s">
        <v>5</v>
      </c>
      <c r="B5">
        <f>0.25*B1+0.25*B2+0.3*B3+0.2*B4</f>
        <v>94.433333333333337</v>
      </c>
    </row>
    <row r="7" spans="1:9" x14ac:dyDescent="0.25">
      <c r="F7" t="s">
        <v>23</v>
      </c>
      <c r="G7">
        <v>95</v>
      </c>
    </row>
    <row r="8" spans="1:9" x14ac:dyDescent="0.25">
      <c r="F8" t="s">
        <v>24</v>
      </c>
      <c r="G8">
        <v>100</v>
      </c>
    </row>
    <row r="9" spans="1:9" x14ac:dyDescent="0.25">
      <c r="F9" t="s">
        <v>25</v>
      </c>
      <c r="G9">
        <v>90</v>
      </c>
    </row>
    <row r="10" spans="1:9" x14ac:dyDescent="0.25">
      <c r="F10" t="s">
        <v>26</v>
      </c>
      <c r="G10">
        <v>95</v>
      </c>
    </row>
    <row r="11" spans="1:9" x14ac:dyDescent="0.25">
      <c r="F11" t="s">
        <v>27</v>
      </c>
      <c r="G11">
        <v>90</v>
      </c>
    </row>
    <row r="12" spans="1:9" x14ac:dyDescent="0.25">
      <c r="F12" t="s">
        <v>28</v>
      </c>
      <c r="G12">
        <v>50</v>
      </c>
      <c r="H12">
        <f>AVERAGE(G7:G12)</f>
        <v>86.666666666666671</v>
      </c>
    </row>
    <row r="13" spans="1:9" x14ac:dyDescent="0.25">
      <c r="F13" t="s">
        <v>29</v>
      </c>
      <c r="G13">
        <v>100</v>
      </c>
      <c r="I13">
        <f>AVERAGE(G7:G13)</f>
        <v>88.571428571428569</v>
      </c>
    </row>
    <row r="14" spans="1:9" x14ac:dyDescent="0.25">
      <c r="G14">
        <f>0.5*G13+0.5*H12</f>
        <v>93.333333333333343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"/>
    </sheetView>
  </sheetViews>
  <sheetFormatPr defaultRowHeight="15" x14ac:dyDescent="0.25"/>
  <cols>
    <col min="1" max="1" width="11.85546875" bestFit="1" customWidth="1"/>
  </cols>
  <sheetData>
    <row r="1" spans="1:8" x14ac:dyDescent="0.25">
      <c r="A1" t="s">
        <v>2</v>
      </c>
      <c r="B1">
        <v>95</v>
      </c>
    </row>
    <row r="2" spans="1:8" x14ac:dyDescent="0.25">
      <c r="A2" t="s">
        <v>3</v>
      </c>
      <c r="B2">
        <v>65</v>
      </c>
    </row>
    <row r="3" spans="1:8" x14ac:dyDescent="0.25">
      <c r="A3" t="s">
        <v>0</v>
      </c>
      <c r="B3">
        <v>86</v>
      </c>
    </row>
    <row r="4" spans="1:8" x14ac:dyDescent="0.25">
      <c r="A4" t="s">
        <v>30</v>
      </c>
      <c r="B4">
        <f>H13</f>
        <v>104.25</v>
      </c>
    </row>
    <row r="5" spans="1:8" x14ac:dyDescent="0.25">
      <c r="A5" t="s">
        <v>32</v>
      </c>
      <c r="B5">
        <v>100</v>
      </c>
    </row>
    <row r="6" spans="1:8" x14ac:dyDescent="0.25">
      <c r="A6" t="s">
        <v>31</v>
      </c>
      <c r="B6">
        <v>97</v>
      </c>
    </row>
    <row r="7" spans="1:8" x14ac:dyDescent="0.25">
      <c r="A7" t="s">
        <v>5</v>
      </c>
      <c r="B7">
        <f>0.22*B1+0.22*B2+0.1*B3+0.28*B4+0.1*B5+0.08*B6</f>
        <v>90.750000000000014</v>
      </c>
    </row>
    <row r="9" spans="1:8" x14ac:dyDescent="0.25">
      <c r="G9" t="s">
        <v>34</v>
      </c>
      <c r="H9">
        <v>103</v>
      </c>
    </row>
    <row r="10" spans="1:8" x14ac:dyDescent="0.25">
      <c r="G10" t="s">
        <v>35</v>
      </c>
      <c r="H10">
        <v>108</v>
      </c>
    </row>
    <row r="11" spans="1:8" x14ac:dyDescent="0.25">
      <c r="G11" t="s">
        <v>36</v>
      </c>
      <c r="H11">
        <v>108</v>
      </c>
    </row>
    <row r="12" spans="1:8" x14ac:dyDescent="0.25">
      <c r="G12" t="s">
        <v>37</v>
      </c>
      <c r="H12">
        <v>98</v>
      </c>
    </row>
    <row r="13" spans="1:8" x14ac:dyDescent="0.25">
      <c r="G13" t="s">
        <v>33</v>
      </c>
      <c r="H13">
        <f>AVERAGE(H9:H12)</f>
        <v>104.25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9" sqref="G9"/>
    </sheetView>
  </sheetViews>
  <sheetFormatPr defaultRowHeight="15" x14ac:dyDescent="0.25"/>
  <sheetData>
    <row r="1" spans="1:2" x14ac:dyDescent="0.25">
      <c r="A1" t="s">
        <v>0</v>
      </c>
      <c r="B1">
        <v>100</v>
      </c>
    </row>
    <row r="2" spans="1:2" x14ac:dyDescent="0.25">
      <c r="A2" t="s">
        <v>38</v>
      </c>
      <c r="B2">
        <v>20</v>
      </c>
    </row>
    <row r="3" spans="1:2" x14ac:dyDescent="0.25">
      <c r="A3" t="s">
        <v>39</v>
      </c>
      <c r="B3">
        <v>58</v>
      </c>
    </row>
    <row r="4" spans="1:2" x14ac:dyDescent="0.25">
      <c r="A4" t="s">
        <v>40</v>
      </c>
      <c r="B4">
        <v>48</v>
      </c>
    </row>
    <row r="5" spans="1:2" x14ac:dyDescent="0.25">
      <c r="A5" t="s">
        <v>21</v>
      </c>
      <c r="B5">
        <v>60</v>
      </c>
    </row>
    <row r="6" spans="1:2" x14ac:dyDescent="0.25">
      <c r="A6" t="s">
        <v>4</v>
      </c>
      <c r="B6">
        <v>34</v>
      </c>
    </row>
    <row r="7" spans="1:2" x14ac:dyDescent="0.25">
      <c r="A7" t="s">
        <v>41</v>
      </c>
      <c r="B7">
        <v>50</v>
      </c>
    </row>
    <row r="8" spans="1:2" x14ac:dyDescent="0.25">
      <c r="B8">
        <f>SUM(B1:B7)/400</f>
        <v>0.92500000000000004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14" sqref="G14"/>
    </sheetView>
  </sheetViews>
  <sheetFormatPr defaultRowHeight="15" x14ac:dyDescent="0.25"/>
  <cols>
    <col min="1" max="1" width="11.5703125" bestFit="1" customWidth="1"/>
    <col min="4" max="4" width="10.7109375" bestFit="1" customWidth="1"/>
  </cols>
  <sheetData>
    <row r="1" spans="1:8" x14ac:dyDescent="0.25">
      <c r="A1" t="s">
        <v>42</v>
      </c>
      <c r="B1">
        <f>E16*100</f>
        <v>95.79717504717506</v>
      </c>
      <c r="D1" t="s">
        <v>42</v>
      </c>
      <c r="G1" t="s">
        <v>0</v>
      </c>
    </row>
    <row r="2" spans="1:8" x14ac:dyDescent="0.25">
      <c r="A2" t="s">
        <v>43</v>
      </c>
      <c r="B2">
        <f>E26*100</f>
        <v>96.349206349206355</v>
      </c>
    </row>
    <row r="3" spans="1:8" x14ac:dyDescent="0.25">
      <c r="A3" t="s">
        <v>44</v>
      </c>
      <c r="B3">
        <v>100</v>
      </c>
      <c r="D3">
        <v>1</v>
      </c>
      <c r="E3">
        <f>28/32</f>
        <v>0.875</v>
      </c>
      <c r="G3">
        <v>1</v>
      </c>
      <c r="H3">
        <v>1</v>
      </c>
    </row>
    <row r="4" spans="1:8" x14ac:dyDescent="0.25">
      <c r="A4" t="s">
        <v>0</v>
      </c>
      <c r="B4">
        <f>H9*100</f>
        <v>81.666666666666657</v>
      </c>
      <c r="D4">
        <v>2</v>
      </c>
      <c r="E4">
        <f>74/66</f>
        <v>1.1212121212121211</v>
      </c>
      <c r="G4">
        <v>2</v>
      </c>
      <c r="H4">
        <f>6/8</f>
        <v>0.75</v>
      </c>
    </row>
    <row r="5" spans="1:8" x14ac:dyDescent="0.25">
      <c r="A5" t="s">
        <v>45</v>
      </c>
      <c r="B5">
        <f>47.5/50*100</f>
        <v>95</v>
      </c>
      <c r="D5">
        <v>3</v>
      </c>
      <c r="E5">
        <f>47/48</f>
        <v>0.97916666666666663</v>
      </c>
      <c r="G5">
        <v>3</v>
      </c>
      <c r="H5">
        <v>1</v>
      </c>
    </row>
    <row r="6" spans="1:8" x14ac:dyDescent="0.25">
      <c r="A6" t="s">
        <v>46</v>
      </c>
      <c r="B6">
        <f>60/62*100</f>
        <v>96.774193548387103</v>
      </c>
      <c r="D6">
        <v>4</v>
      </c>
      <c r="E6">
        <f>39/40</f>
        <v>0.97499999999999998</v>
      </c>
      <c r="G6">
        <v>4</v>
      </c>
      <c r="H6">
        <v>0.75</v>
      </c>
    </row>
    <row r="7" spans="1:8" x14ac:dyDescent="0.25">
      <c r="A7" t="s">
        <v>4</v>
      </c>
      <c r="B7">
        <f>69/74*100</f>
        <v>93.243243243243242</v>
      </c>
      <c r="D7">
        <f>D6+1</f>
        <v>5</v>
      </c>
      <c r="E7" s="3">
        <v>0.9</v>
      </c>
      <c r="G7">
        <v>5</v>
      </c>
      <c r="H7">
        <f>6/10</f>
        <v>0.6</v>
      </c>
    </row>
    <row r="8" spans="1:8" x14ac:dyDescent="0.25">
      <c r="B8">
        <f>0.1364*B1+0.1364*B2+0.0455*B3+0.0909*B4+0.1818*B5+0.1818*B6+0.2273*B7</f>
        <v>94.24100399875239</v>
      </c>
      <c r="D8">
        <f t="shared" ref="D8:D15" si="0">D7+1</f>
        <v>6</v>
      </c>
      <c r="E8">
        <v>1</v>
      </c>
      <c r="G8">
        <v>6</v>
      </c>
      <c r="H8">
        <f>8/10</f>
        <v>0.8</v>
      </c>
    </row>
    <row r="9" spans="1:8" x14ac:dyDescent="0.25">
      <c r="D9">
        <f t="shared" si="0"/>
        <v>7</v>
      </c>
      <c r="E9">
        <f>29/30</f>
        <v>0.96666666666666667</v>
      </c>
      <c r="G9" t="s">
        <v>47</v>
      </c>
      <c r="H9">
        <f>AVERAGE(H3:H8)</f>
        <v>0.81666666666666654</v>
      </c>
    </row>
    <row r="10" spans="1:8" x14ac:dyDescent="0.25">
      <c r="D10">
        <f t="shared" si="0"/>
        <v>8</v>
      </c>
      <c r="E10">
        <f>48/50</f>
        <v>0.96</v>
      </c>
    </row>
    <row r="11" spans="1:8" x14ac:dyDescent="0.25">
      <c r="D11">
        <f t="shared" si="0"/>
        <v>9</v>
      </c>
      <c r="E11">
        <f>35.5/36</f>
        <v>0.98611111111111116</v>
      </c>
    </row>
    <row r="12" spans="1:8" x14ac:dyDescent="0.25">
      <c r="D12">
        <f t="shared" si="0"/>
        <v>10</v>
      </c>
      <c r="E12">
        <f>17/21</f>
        <v>0.80952380952380953</v>
      </c>
    </row>
    <row r="13" spans="1:8" x14ac:dyDescent="0.25">
      <c r="D13">
        <f>D12+1</f>
        <v>11</v>
      </c>
      <c r="E13">
        <f>37/42</f>
        <v>0.88095238095238093</v>
      </c>
    </row>
    <row r="14" spans="1:8" x14ac:dyDescent="0.25">
      <c r="D14">
        <f t="shared" si="0"/>
        <v>12</v>
      </c>
      <c r="E14">
        <v>1</v>
      </c>
    </row>
    <row r="15" spans="1:8" x14ac:dyDescent="0.25">
      <c r="D15">
        <f t="shared" si="0"/>
        <v>13</v>
      </c>
      <c r="E15">
        <v>1</v>
      </c>
    </row>
    <row r="16" spans="1:8" x14ac:dyDescent="0.25">
      <c r="D16" t="s">
        <v>47</v>
      </c>
      <c r="E16">
        <f>AVERAGE(E3:E15)</f>
        <v>0.95797175047175054</v>
      </c>
    </row>
    <row r="18" spans="4:5" x14ac:dyDescent="0.25">
      <c r="D18" t="s">
        <v>43</v>
      </c>
    </row>
    <row r="20" spans="4:5" x14ac:dyDescent="0.25">
      <c r="D20">
        <v>1</v>
      </c>
      <c r="E20">
        <v>1</v>
      </c>
    </row>
    <row r="21" spans="4:5" x14ac:dyDescent="0.25">
      <c r="D21">
        <v>2</v>
      </c>
      <c r="E21">
        <f>34/35</f>
        <v>0.97142857142857142</v>
      </c>
    </row>
    <row r="22" spans="4:5" x14ac:dyDescent="0.25">
      <c r="D22">
        <v>3</v>
      </c>
      <c r="E22">
        <f>27/30</f>
        <v>0.9</v>
      </c>
    </row>
    <row r="23" spans="4:5" x14ac:dyDescent="0.25">
      <c r="D23">
        <v>4</v>
      </c>
      <c r="E23">
        <f>33/35</f>
        <v>0.94285714285714284</v>
      </c>
    </row>
    <row r="24" spans="4:5" x14ac:dyDescent="0.25">
      <c r="D24">
        <v>5</v>
      </c>
      <c r="E24">
        <v>1</v>
      </c>
    </row>
    <row r="25" spans="4:5" x14ac:dyDescent="0.25">
      <c r="D25">
        <v>6</v>
      </c>
      <c r="E25">
        <f>29/30</f>
        <v>0.96666666666666667</v>
      </c>
    </row>
    <row r="26" spans="4:5" x14ac:dyDescent="0.25">
      <c r="D26" t="s">
        <v>47</v>
      </c>
      <c r="E26">
        <f>AVERAGE(E20:E25)</f>
        <v>0.96349206349206351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selection activeCell="B5" sqref="B5"/>
    </sheetView>
  </sheetViews>
  <sheetFormatPr defaultRowHeight="15" x14ac:dyDescent="0.25"/>
  <cols>
    <col min="1" max="1" width="20.28515625" bestFit="1" customWidth="1"/>
    <col min="5" max="5" width="12.28515625" customWidth="1"/>
    <col min="9" max="9" width="12.42578125" customWidth="1"/>
  </cols>
  <sheetData>
    <row r="1" spans="1:11" x14ac:dyDescent="0.25">
      <c r="A1" t="s">
        <v>6</v>
      </c>
      <c r="B1">
        <v>95</v>
      </c>
    </row>
    <row r="2" spans="1:11" x14ac:dyDescent="0.25">
      <c r="A2" t="s">
        <v>7</v>
      </c>
      <c r="B2">
        <v>88</v>
      </c>
    </row>
    <row r="3" spans="1:11" x14ac:dyDescent="0.25">
      <c r="A3" t="s">
        <v>1</v>
      </c>
      <c r="B3">
        <f>J28</f>
        <v>94.897959183673478</v>
      </c>
    </row>
    <row r="4" spans="1:11" x14ac:dyDescent="0.25">
      <c r="A4" t="s">
        <v>0</v>
      </c>
      <c r="B4">
        <f>E25</f>
        <v>92.695214105793454</v>
      </c>
    </row>
    <row r="5" spans="1:11" x14ac:dyDescent="0.25">
      <c r="A5" s="1" t="s">
        <v>11</v>
      </c>
      <c r="B5">
        <f>B17</f>
        <v>94.899999999999991</v>
      </c>
    </row>
    <row r="6" spans="1:11" x14ac:dyDescent="0.25">
      <c r="A6" t="s">
        <v>8</v>
      </c>
      <c r="B6">
        <v>100</v>
      </c>
    </row>
    <row r="7" spans="1:11" x14ac:dyDescent="0.25">
      <c r="A7" t="s">
        <v>9</v>
      </c>
      <c r="B7">
        <v>98</v>
      </c>
    </row>
    <row r="8" spans="1:11" x14ac:dyDescent="0.25">
      <c r="A8" t="s">
        <v>5</v>
      </c>
      <c r="B8">
        <f>0.28*B1+0.2*B2+0.1*B3+0.14*B4+0.2*B5+0.04*B6+0.04*B7</f>
        <v>93.567125893178442</v>
      </c>
    </row>
    <row r="11" spans="1:11" ht="30" x14ac:dyDescent="0.25">
      <c r="A11" s="1" t="s">
        <v>10</v>
      </c>
      <c r="E11" s="1" t="s">
        <v>14</v>
      </c>
      <c r="I11" s="1" t="s">
        <v>20</v>
      </c>
    </row>
    <row r="12" spans="1:11" ht="30" x14ac:dyDescent="0.25">
      <c r="A12">
        <v>1</v>
      </c>
      <c r="B12">
        <v>97</v>
      </c>
      <c r="D12" t="s">
        <v>17</v>
      </c>
      <c r="E12" s="1" t="s">
        <v>15</v>
      </c>
      <c r="F12" s="1" t="s">
        <v>16</v>
      </c>
      <c r="I12" t="s">
        <v>17</v>
      </c>
      <c r="J12" s="1" t="s">
        <v>15</v>
      </c>
      <c r="K12" s="1" t="s">
        <v>16</v>
      </c>
    </row>
    <row r="13" spans="1:11" x14ac:dyDescent="0.25">
      <c r="A13">
        <v>2</v>
      </c>
      <c r="B13">
        <v>85</v>
      </c>
      <c r="D13">
        <v>1</v>
      </c>
      <c r="E13">
        <v>17</v>
      </c>
      <c r="F13">
        <v>20</v>
      </c>
      <c r="I13">
        <v>1</v>
      </c>
      <c r="J13">
        <v>25</v>
      </c>
      <c r="K13">
        <v>30</v>
      </c>
    </row>
    <row r="14" spans="1:11" x14ac:dyDescent="0.25">
      <c r="A14">
        <v>3</v>
      </c>
      <c r="B14">
        <v>97</v>
      </c>
      <c r="D14">
        <v>2</v>
      </c>
      <c r="E14">
        <v>20</v>
      </c>
      <c r="F14">
        <v>20</v>
      </c>
      <c r="I14">
        <v>2</v>
      </c>
      <c r="J14">
        <v>30</v>
      </c>
      <c r="K14">
        <v>30</v>
      </c>
    </row>
    <row r="15" spans="1:11" x14ac:dyDescent="0.25">
      <c r="A15">
        <v>4</v>
      </c>
      <c r="B15">
        <v>97</v>
      </c>
      <c r="D15">
        <v>3</v>
      </c>
      <c r="E15">
        <v>25</v>
      </c>
      <c r="F15">
        <v>25</v>
      </c>
      <c r="I15">
        <v>3</v>
      </c>
      <c r="J15">
        <v>28</v>
      </c>
      <c r="K15">
        <v>30</v>
      </c>
    </row>
    <row r="16" spans="1:11" x14ac:dyDescent="0.25">
      <c r="A16" s="2" t="s">
        <v>12</v>
      </c>
      <c r="B16">
        <v>100</v>
      </c>
      <c r="D16">
        <v>4</v>
      </c>
      <c r="E16">
        <v>30</v>
      </c>
      <c r="F16">
        <v>30</v>
      </c>
      <c r="I16">
        <v>4</v>
      </c>
      <c r="J16">
        <v>50</v>
      </c>
      <c r="K16">
        <v>50</v>
      </c>
    </row>
    <row r="17" spans="1:11" x14ac:dyDescent="0.25">
      <c r="A17" s="2" t="s">
        <v>13</v>
      </c>
      <c r="B17">
        <f>0.15*B12+0.2*B13+0.25*B14+0.3*B15+0.1*B16</f>
        <v>94.899999999999991</v>
      </c>
      <c r="D17">
        <v>5</v>
      </c>
      <c r="E17">
        <v>30</v>
      </c>
      <c r="F17">
        <v>30</v>
      </c>
      <c r="I17">
        <v>5</v>
      </c>
      <c r="J17">
        <v>65</v>
      </c>
      <c r="K17">
        <v>65</v>
      </c>
    </row>
    <row r="18" spans="1:11" x14ac:dyDescent="0.25">
      <c r="D18">
        <v>6</v>
      </c>
      <c r="E18">
        <v>20</v>
      </c>
      <c r="F18">
        <v>20</v>
      </c>
      <c r="I18">
        <v>6</v>
      </c>
      <c r="J18">
        <v>97</v>
      </c>
      <c r="K18">
        <v>100</v>
      </c>
    </row>
    <row r="19" spans="1:11" x14ac:dyDescent="0.25">
      <c r="D19">
        <v>7</v>
      </c>
      <c r="E19">
        <v>70</v>
      </c>
      <c r="F19">
        <v>85</v>
      </c>
      <c r="I19">
        <v>7</v>
      </c>
      <c r="J19">
        <v>107</v>
      </c>
      <c r="K19">
        <v>138</v>
      </c>
    </row>
    <row r="20" spans="1:11" x14ac:dyDescent="0.25">
      <c r="D20">
        <v>8</v>
      </c>
      <c r="E20">
        <v>55</v>
      </c>
      <c r="F20">
        <v>54</v>
      </c>
      <c r="I20">
        <v>8</v>
      </c>
      <c r="J20">
        <v>86</v>
      </c>
      <c r="K20">
        <v>100</v>
      </c>
    </row>
    <row r="21" spans="1:11" x14ac:dyDescent="0.25">
      <c r="D21">
        <v>9</v>
      </c>
      <c r="E21">
        <v>18</v>
      </c>
      <c r="F21">
        <v>18</v>
      </c>
      <c r="I21">
        <v>9</v>
      </c>
      <c r="J21">
        <v>55</v>
      </c>
      <c r="K21">
        <v>55</v>
      </c>
    </row>
    <row r="22" spans="1:11" x14ac:dyDescent="0.25">
      <c r="D22">
        <v>10</v>
      </c>
      <c r="E22">
        <v>43</v>
      </c>
      <c r="F22">
        <v>55</v>
      </c>
      <c r="I22">
        <v>10</v>
      </c>
      <c r="J22">
        <v>115</v>
      </c>
      <c r="K22">
        <v>115</v>
      </c>
    </row>
    <row r="23" spans="1:11" x14ac:dyDescent="0.25">
      <c r="D23">
        <v>11</v>
      </c>
      <c r="E23">
        <v>40</v>
      </c>
      <c r="F23">
        <v>40</v>
      </c>
      <c r="I23">
        <v>11</v>
      </c>
      <c r="J23">
        <v>100</v>
      </c>
      <c r="K23">
        <v>100</v>
      </c>
    </row>
    <row r="24" spans="1:11" x14ac:dyDescent="0.25">
      <c r="D24" t="s">
        <v>19</v>
      </c>
      <c r="E24">
        <f>SUM(E13:E23)</f>
        <v>368</v>
      </c>
      <c r="F24">
        <f>SUM(F13:F23)</f>
        <v>397</v>
      </c>
      <c r="I24">
        <v>12</v>
      </c>
      <c r="J24">
        <v>70</v>
      </c>
      <c r="K24">
        <v>70</v>
      </c>
    </row>
    <row r="25" spans="1:11" x14ac:dyDescent="0.25">
      <c r="D25" t="s">
        <v>18</v>
      </c>
      <c r="E25">
        <f>E24/F24*100</f>
        <v>92.695214105793454</v>
      </c>
      <c r="I25">
        <v>13</v>
      </c>
      <c r="J25">
        <v>85</v>
      </c>
      <c r="K25">
        <v>85</v>
      </c>
    </row>
    <row r="26" spans="1:11" x14ac:dyDescent="0.25">
      <c r="I26">
        <v>14</v>
      </c>
      <c r="J26">
        <v>110</v>
      </c>
      <c r="K26">
        <v>110</v>
      </c>
    </row>
    <row r="27" spans="1:11" x14ac:dyDescent="0.25">
      <c r="I27" t="s">
        <v>19</v>
      </c>
      <c r="J27">
        <f>SUM(J13:J26)</f>
        <v>1023</v>
      </c>
      <c r="K27">
        <f>SUM(K13:K26)</f>
        <v>1078</v>
      </c>
    </row>
    <row r="28" spans="1:11" x14ac:dyDescent="0.25">
      <c r="I28" t="s">
        <v>18</v>
      </c>
      <c r="J28">
        <f>J27/K27*100</f>
        <v>94.897959183673478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 REAL ANAL</vt:lpstr>
      <vt:lpstr>CalCC</vt:lpstr>
      <vt:lpstr>CS 0401</vt:lpstr>
      <vt:lpstr>Argument</vt:lpstr>
      <vt:lpstr>Circuits, the Easy One</vt:lpstr>
      <vt:lpstr>ENGR 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 Handa</dc:creator>
  <cp:lastModifiedBy>Navdeep Handa</cp:lastModifiedBy>
  <dcterms:created xsi:type="dcterms:W3CDTF">2016-12-07T03:40:36Z</dcterms:created>
  <dcterms:modified xsi:type="dcterms:W3CDTF">2017-12-20T01:13:42Z</dcterms:modified>
</cp:coreProperties>
</file>