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Default Extension="data" ContentType="application/vnd.openxmlformats-officedocument.model+data"/>
  <Override PartName="/xl/charts/style1.xml" ContentType="application/vnd.ms-office.chartstyle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codeName="ThisWorkbook"/>
  <bookViews>
    <workbookView xWindow="2985" yWindow="2445" windowWidth="20730" windowHeight="11760"/>
  </bookViews>
  <sheets>
    <sheet name="Loan Calculator" sheetId="1" r:id="rId1"/>
  </sheets>
  <definedNames>
    <definedName name="_xlcn.Loan1" hidden="1">Loan[]</definedName>
    <definedName name="ColumnTitle1">Loan[[#Headers],[Pmt No.]]</definedName>
    <definedName name="EndingBalance">-FV(InterestRate/12,PaymentNumber,-MonthlyPayment,LoanAmount)</definedName>
    <definedName name="HeaderRow">ROW('Loan Calculator'!$16:$16)</definedName>
    <definedName name="InterestAmt">-IPMT(InterestRate/12,PaymentNumber,NumberOfPayments,LoanAmount)</definedName>
    <definedName name="InterestRate">'Loan Calculator'!$D$6</definedName>
    <definedName name="LastCol">COUNTA('Loan Calculator'!$16:$16)</definedName>
    <definedName name="LastRow">MATCH(9.99E+307,'Loan Calculator'!$B:$B)</definedName>
    <definedName name="LoanAmount">'Loan Calculator'!$D$5</definedName>
    <definedName name="LoanIsGood">IF(LoanAmount*InterestRate*LoanYears*LoanStartDate&gt;0,1,0)</definedName>
    <definedName name="LoanIsNotPaid">IF(PaymentNumber&lt;=NumberOfPayments,1,0)</definedName>
    <definedName name="LoanStartDate">'Loan Calculator'!$D$8</definedName>
    <definedName name="LoanValue">-FV(InterestRate/12,PaymentNumber-1,-MonthlyPayment,LoanAmount)</definedName>
    <definedName name="LoanYears">'Loan Calculator'!$D$7</definedName>
    <definedName name="MonthlyPayment">-PMT(InterestRate/12,NumberOfPayments,LoanAmount)</definedName>
    <definedName name="NumberOfPayments">'Loan Calculator'!$D$12</definedName>
    <definedName name="PaymentDate">DATE(YEAR(LoanStartDate),MONTH(LoanStartDate)+PaymentNumber,DAY(LoanStartDate))</definedName>
    <definedName name="PaymentNumber">ROW()-HeaderRow</definedName>
    <definedName name="Principal">-PPMT(InterestRate/12,PaymentNumber,NumberOfPayments,LoanAmount)</definedName>
    <definedName name="_xlnm.Print_Area" localSheetId="0">'Loan Calculator'!$A:$I</definedName>
    <definedName name="_xlnm.Print_Titles" localSheetId="0">'Loan Calculator'!$16:$16</definedName>
    <definedName name="PrintArea_SET">OFFSET('Loan Calculator'!$B$2,,,LastRow,LastCol)</definedName>
    <definedName name="RowTitleRegion1..D6">'Loan Calculator'!$B$5</definedName>
    <definedName name="RowTitleRegion2..H6">'Loan Calculator'!$B$11</definedName>
    <definedName name="Total_Interest">'Loan Calculator'!$D$13</definedName>
    <definedName name="TotalLoanCost">'Loan Calculator'!$D$14</definedName>
  </definedNames>
  <calcPr calcId="124519"/>
  <pivotCaches>
    <pivotCache cacheId="1" r:id="rId2"/>
  </pivotCaches>
  <fileRecoveryPr repairLoad="1"/>
  <extLst xmlns:x15="http://schemas.microsoft.com/office/spreadsheetml/2010/11/main">
    <ext uri="{FCE2AD5D-F65C-4FA6-A056-5C36A1767C68}">
      <x15:dataModel>
        <x15:modelTables>
          <x15:modelTable id="Loan" name="Loan" connection="Loan"/>
        </x15:modelTables>
        <x15:extLst>
          <ext xmlns:x16="http://schemas.microsoft.com/office/spreadsheetml/2014/11/main" uri="{9835A34E-60A6-4A7C-AAB8-D5F71C897F49}">
            <x16:modelTimeGroupings>
              <x16:modelTimeGrouping tableName="Loan" columnName="Payment Date" columnId="Payment Date">
                <x16:calculatedTimeColumn columnName="Payment Date (Year)" columnId="Payment Date (Year)" contentType="years" isSelected="1"/>
                <x16:calculatedTimeColumn columnName="Payment Date (Quarter)" columnId="Payment Date (Quarter)" contentType="quarters" isSelected="1"/>
                <x16:calculatedTimeColumn columnName="Payment Date (Month Index)" columnId="Payment Date (Month Index)" contentType="monthsindex" isSelected="1"/>
                <x16:calculatedTimeColumn columnName="Payment Date (Month)" columnId="Payment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/>
  <c r="D12" l="1"/>
  <c r="H17" l="1"/>
  <c r="H21"/>
  <c r="H25"/>
  <c r="H29"/>
  <c r="H33"/>
  <c r="H37"/>
  <c r="H41"/>
  <c r="H45"/>
  <c r="H49"/>
  <c r="H53"/>
  <c r="H57"/>
  <c r="H61"/>
  <c r="H65"/>
  <c r="H69"/>
  <c r="H73"/>
  <c r="H77"/>
  <c r="H81"/>
  <c r="H85"/>
  <c r="H89"/>
  <c r="H93"/>
  <c r="H97"/>
  <c r="H101"/>
  <c r="H105"/>
  <c r="H109"/>
  <c r="H113"/>
  <c r="H117"/>
  <c r="H121"/>
  <c r="H125"/>
  <c r="H129"/>
  <c r="H133"/>
  <c r="H137"/>
  <c r="H141"/>
  <c r="H145"/>
  <c r="H149"/>
  <c r="H153"/>
  <c r="H157"/>
  <c r="H161"/>
  <c r="H165"/>
  <c r="H169"/>
  <c r="H173"/>
  <c r="H177"/>
  <c r="H181"/>
  <c r="H185"/>
  <c r="H189"/>
  <c r="H193"/>
  <c r="H197"/>
  <c r="H201"/>
  <c r="H205"/>
  <c r="H209"/>
  <c r="H213"/>
  <c r="H217"/>
  <c r="H221"/>
  <c r="H225"/>
  <c r="H229"/>
  <c r="H233"/>
  <c r="H237"/>
  <c r="H241"/>
  <c r="H245"/>
  <c r="H249"/>
  <c r="H253"/>
  <c r="H257"/>
  <c r="H261"/>
  <c r="H265"/>
  <c r="H18"/>
  <c r="H22"/>
  <c r="H26"/>
  <c r="H30"/>
  <c r="H34"/>
  <c r="H38"/>
  <c r="H42"/>
  <c r="H46"/>
  <c r="H50"/>
  <c r="H54"/>
  <c r="H58"/>
  <c r="H62"/>
  <c r="H66"/>
  <c r="H70"/>
  <c r="H74"/>
  <c r="H78"/>
  <c r="H82"/>
  <c r="H86"/>
  <c r="H90"/>
  <c r="H94"/>
  <c r="H98"/>
  <c r="H102"/>
  <c r="H106"/>
  <c r="H110"/>
  <c r="H114"/>
  <c r="H118"/>
  <c r="H122"/>
  <c r="H126"/>
  <c r="H130"/>
  <c r="H134"/>
  <c r="H138"/>
  <c r="H142"/>
  <c r="H146"/>
  <c r="H150"/>
  <c r="H154"/>
  <c r="H158"/>
  <c r="H162"/>
  <c r="H166"/>
  <c r="H170"/>
  <c r="H174"/>
  <c r="H178"/>
  <c r="H182"/>
  <c r="H186"/>
  <c r="H190"/>
  <c r="H194"/>
  <c r="H198"/>
  <c r="H202"/>
  <c r="H206"/>
  <c r="H210"/>
  <c r="H214"/>
  <c r="H218"/>
  <c r="H222"/>
  <c r="H226"/>
  <c r="H230"/>
  <c r="H234"/>
  <c r="H238"/>
  <c r="H242"/>
  <c r="H246"/>
  <c r="H250"/>
  <c r="H254"/>
  <c r="H258"/>
  <c r="H262"/>
  <c r="H266"/>
  <c r="H270"/>
  <c r="H19"/>
  <c r="H23"/>
  <c r="H27"/>
  <c r="H31"/>
  <c r="H35"/>
  <c r="H39"/>
  <c r="H43"/>
  <c r="H47"/>
  <c r="H51"/>
  <c r="H55"/>
  <c r="H59"/>
  <c r="H63"/>
  <c r="H67"/>
  <c r="H71"/>
  <c r="H75"/>
  <c r="H79"/>
  <c r="H83"/>
  <c r="H87"/>
  <c r="H91"/>
  <c r="H95"/>
  <c r="H99"/>
  <c r="H103"/>
  <c r="H107"/>
  <c r="H111"/>
  <c r="H115"/>
  <c r="H119"/>
  <c r="H123"/>
  <c r="H127"/>
  <c r="H131"/>
  <c r="H135"/>
  <c r="H139"/>
  <c r="H143"/>
  <c r="H147"/>
  <c r="H151"/>
  <c r="H155"/>
  <c r="H159"/>
  <c r="H163"/>
  <c r="H167"/>
  <c r="H171"/>
  <c r="H175"/>
  <c r="H179"/>
  <c r="H183"/>
  <c r="H187"/>
  <c r="H191"/>
  <c r="H195"/>
  <c r="H199"/>
  <c r="H203"/>
  <c r="H207"/>
  <c r="H211"/>
  <c r="H215"/>
  <c r="H219"/>
  <c r="H223"/>
  <c r="H227"/>
  <c r="H231"/>
  <c r="H235"/>
  <c r="H239"/>
  <c r="H243"/>
  <c r="H247"/>
  <c r="H251"/>
  <c r="H255"/>
  <c r="H259"/>
  <c r="H263"/>
  <c r="H267"/>
  <c r="H271"/>
  <c r="H275"/>
  <c r="H279"/>
  <c r="H283"/>
  <c r="H287"/>
  <c r="H291"/>
  <c r="H295"/>
  <c r="H299"/>
  <c r="H303"/>
  <c r="H307"/>
  <c r="H311"/>
  <c r="H315"/>
  <c r="H319"/>
  <c r="H323"/>
  <c r="H327"/>
  <c r="H331"/>
  <c r="H335"/>
  <c r="H339"/>
  <c r="H343"/>
  <c r="H347"/>
  <c r="H351"/>
  <c r="H355"/>
  <c r="H20"/>
  <c r="H36"/>
  <c r="H52"/>
  <c r="H68"/>
  <c r="H84"/>
  <c r="H100"/>
  <c r="H116"/>
  <c r="H132"/>
  <c r="H148"/>
  <c r="H164"/>
  <c r="H180"/>
  <c r="H196"/>
  <c r="H212"/>
  <c r="H228"/>
  <c r="H244"/>
  <c r="H260"/>
  <c r="H272"/>
  <c r="H277"/>
  <c r="H282"/>
  <c r="H288"/>
  <c r="H293"/>
  <c r="H298"/>
  <c r="H304"/>
  <c r="H309"/>
  <c r="H314"/>
  <c r="H320"/>
  <c r="H325"/>
  <c r="H330"/>
  <c r="H336"/>
  <c r="H341"/>
  <c r="H346"/>
  <c r="H352"/>
  <c r="H357"/>
  <c r="H361"/>
  <c r="H365"/>
  <c r="H369"/>
  <c r="H373"/>
  <c r="H28"/>
  <c r="H76"/>
  <c r="H108"/>
  <c r="H140"/>
  <c r="H172"/>
  <c r="H188"/>
  <c r="H236"/>
  <c r="H268"/>
  <c r="H280"/>
  <c r="H290"/>
  <c r="H301"/>
  <c r="H312"/>
  <c r="H322"/>
  <c r="H333"/>
  <c r="H344"/>
  <c r="H354"/>
  <c r="H363"/>
  <c r="H371"/>
  <c r="H32"/>
  <c r="H64"/>
  <c r="H96"/>
  <c r="H128"/>
  <c r="H160"/>
  <c r="H192"/>
  <c r="H224"/>
  <c r="H256"/>
  <c r="H276"/>
  <c r="H286"/>
  <c r="H297"/>
  <c r="H308"/>
  <c r="H318"/>
  <c r="H329"/>
  <c r="H340"/>
  <c r="H350"/>
  <c r="H360"/>
  <c r="H368"/>
  <c r="H376"/>
  <c r="H24"/>
  <c r="H40"/>
  <c r="H56"/>
  <c r="H72"/>
  <c r="H88"/>
  <c r="H104"/>
  <c r="H120"/>
  <c r="H136"/>
  <c r="H152"/>
  <c r="H168"/>
  <c r="H184"/>
  <c r="H200"/>
  <c r="H216"/>
  <c r="H232"/>
  <c r="H248"/>
  <c r="H264"/>
  <c r="H273"/>
  <c r="H278"/>
  <c r="H284"/>
  <c r="H289"/>
  <c r="H294"/>
  <c r="H300"/>
  <c r="H305"/>
  <c r="H310"/>
  <c r="H316"/>
  <c r="H321"/>
  <c r="H326"/>
  <c r="H332"/>
  <c r="H337"/>
  <c r="H342"/>
  <c r="H348"/>
  <c r="H353"/>
  <c r="H358"/>
  <c r="H362"/>
  <c r="H366"/>
  <c r="H370"/>
  <c r="H374"/>
  <c r="H44"/>
  <c r="H60"/>
  <c r="H92"/>
  <c r="H124"/>
  <c r="H156"/>
  <c r="H204"/>
  <c r="H220"/>
  <c r="H252"/>
  <c r="H274"/>
  <c r="H285"/>
  <c r="H296"/>
  <c r="H306"/>
  <c r="H317"/>
  <c r="H328"/>
  <c r="H338"/>
  <c r="H349"/>
  <c r="H359"/>
  <c r="H367"/>
  <c r="H375"/>
  <c r="H48"/>
  <c r="H80"/>
  <c r="H112"/>
  <c r="H144"/>
  <c r="H176"/>
  <c r="H208"/>
  <c r="H240"/>
  <c r="H269"/>
  <c r="H281"/>
  <c r="H292"/>
  <c r="H302"/>
  <c r="H313"/>
  <c r="H324"/>
  <c r="H334"/>
  <c r="H345"/>
  <c r="H356"/>
  <c r="H364"/>
  <c r="H372"/>
  <c r="G17"/>
  <c r="G21"/>
  <c r="G25"/>
  <c r="G29"/>
  <c r="G33"/>
  <c r="G37"/>
  <c r="G41"/>
  <c r="G45"/>
  <c r="G49"/>
  <c r="G53"/>
  <c r="G57"/>
  <c r="G61"/>
  <c r="G65"/>
  <c r="G69"/>
  <c r="G73"/>
  <c r="G77"/>
  <c r="G81"/>
  <c r="G85"/>
  <c r="G89"/>
  <c r="G93"/>
  <c r="G97"/>
  <c r="G101"/>
  <c r="G105"/>
  <c r="G109"/>
  <c r="G113"/>
  <c r="G117"/>
  <c r="G121"/>
  <c r="G125"/>
  <c r="G129"/>
  <c r="G133"/>
  <c r="G137"/>
  <c r="G141"/>
  <c r="G145"/>
  <c r="G149"/>
  <c r="G153"/>
  <c r="G157"/>
  <c r="G161"/>
  <c r="G165"/>
  <c r="G169"/>
  <c r="G173"/>
  <c r="G177"/>
  <c r="G181"/>
  <c r="G185"/>
  <c r="G189"/>
  <c r="G193"/>
  <c r="G197"/>
  <c r="G201"/>
  <c r="G205"/>
  <c r="G209"/>
  <c r="G213"/>
  <c r="G217"/>
  <c r="G221"/>
  <c r="G225"/>
  <c r="G229"/>
  <c r="G233"/>
  <c r="G237"/>
  <c r="G241"/>
  <c r="G245"/>
  <c r="G249"/>
  <c r="G253"/>
  <c r="G257"/>
  <c r="G261"/>
  <c r="G265"/>
  <c r="G18"/>
  <c r="G22"/>
  <c r="G26"/>
  <c r="G30"/>
  <c r="G34"/>
  <c r="G38"/>
  <c r="G42"/>
  <c r="G46"/>
  <c r="G50"/>
  <c r="G54"/>
  <c r="G58"/>
  <c r="G62"/>
  <c r="G66"/>
  <c r="G70"/>
  <c r="G74"/>
  <c r="G78"/>
  <c r="G82"/>
  <c r="G86"/>
  <c r="G90"/>
  <c r="G94"/>
  <c r="G98"/>
  <c r="G102"/>
  <c r="G106"/>
  <c r="G110"/>
  <c r="G114"/>
  <c r="G118"/>
  <c r="G122"/>
  <c r="G126"/>
  <c r="G130"/>
  <c r="G134"/>
  <c r="G138"/>
  <c r="G142"/>
  <c r="G146"/>
  <c r="G150"/>
  <c r="G154"/>
  <c r="G158"/>
  <c r="G162"/>
  <c r="G166"/>
  <c r="G170"/>
  <c r="G174"/>
  <c r="G178"/>
  <c r="G182"/>
  <c r="G186"/>
  <c r="G190"/>
  <c r="G194"/>
  <c r="G198"/>
  <c r="G202"/>
  <c r="G206"/>
  <c r="G210"/>
  <c r="G214"/>
  <c r="G218"/>
  <c r="G222"/>
  <c r="G226"/>
  <c r="G230"/>
  <c r="G234"/>
  <c r="G238"/>
  <c r="G242"/>
  <c r="G246"/>
  <c r="G250"/>
  <c r="G254"/>
  <c r="G258"/>
  <c r="G262"/>
  <c r="G266"/>
  <c r="G270"/>
  <c r="G274"/>
  <c r="G278"/>
  <c r="G19"/>
  <c r="G23"/>
  <c r="G27"/>
  <c r="G31"/>
  <c r="G35"/>
  <c r="G39"/>
  <c r="G43"/>
  <c r="G47"/>
  <c r="G51"/>
  <c r="G55"/>
  <c r="G59"/>
  <c r="G63"/>
  <c r="G67"/>
  <c r="G71"/>
  <c r="G75"/>
  <c r="G79"/>
  <c r="G83"/>
  <c r="G87"/>
  <c r="G91"/>
  <c r="G95"/>
  <c r="G99"/>
  <c r="G103"/>
  <c r="G107"/>
  <c r="G111"/>
  <c r="G115"/>
  <c r="G119"/>
  <c r="G123"/>
  <c r="G127"/>
  <c r="G131"/>
  <c r="G135"/>
  <c r="G139"/>
  <c r="G143"/>
  <c r="G147"/>
  <c r="G151"/>
  <c r="G155"/>
  <c r="G159"/>
  <c r="G163"/>
  <c r="G167"/>
  <c r="G171"/>
  <c r="G175"/>
  <c r="G179"/>
  <c r="G183"/>
  <c r="G187"/>
  <c r="G191"/>
  <c r="G195"/>
  <c r="G199"/>
  <c r="G203"/>
  <c r="G207"/>
  <c r="G211"/>
  <c r="G215"/>
  <c r="G219"/>
  <c r="G223"/>
  <c r="G227"/>
  <c r="G231"/>
  <c r="G235"/>
  <c r="G239"/>
  <c r="G243"/>
  <c r="G247"/>
  <c r="G251"/>
  <c r="G255"/>
  <c r="G259"/>
  <c r="G263"/>
  <c r="G267"/>
  <c r="G271"/>
  <c r="G275"/>
  <c r="G279"/>
  <c r="G283"/>
  <c r="G287"/>
  <c r="G291"/>
  <c r="G295"/>
  <c r="G299"/>
  <c r="G303"/>
  <c r="G307"/>
  <c r="G311"/>
  <c r="G315"/>
  <c r="G319"/>
  <c r="G323"/>
  <c r="G327"/>
  <c r="G331"/>
  <c r="G335"/>
  <c r="G339"/>
  <c r="G343"/>
  <c r="G347"/>
  <c r="G351"/>
  <c r="G355"/>
  <c r="G20"/>
  <c r="G36"/>
  <c r="G52"/>
  <c r="G68"/>
  <c r="G84"/>
  <c r="G100"/>
  <c r="G116"/>
  <c r="G132"/>
  <c r="G148"/>
  <c r="G164"/>
  <c r="G180"/>
  <c r="G196"/>
  <c r="G212"/>
  <c r="G228"/>
  <c r="G244"/>
  <c r="G260"/>
  <c r="G272"/>
  <c r="G280"/>
  <c r="G285"/>
  <c r="G290"/>
  <c r="G296"/>
  <c r="G301"/>
  <c r="G306"/>
  <c r="G312"/>
  <c r="G317"/>
  <c r="G322"/>
  <c r="G328"/>
  <c r="G333"/>
  <c r="G338"/>
  <c r="G344"/>
  <c r="G349"/>
  <c r="G354"/>
  <c r="G359"/>
  <c r="G363"/>
  <c r="G367"/>
  <c r="G371"/>
  <c r="G375"/>
  <c r="G350"/>
  <c r="G356"/>
  <c r="G364"/>
  <c r="G372"/>
  <c r="G376"/>
  <c r="G44"/>
  <c r="G76"/>
  <c r="G108"/>
  <c r="G124"/>
  <c r="G156"/>
  <c r="G172"/>
  <c r="G204"/>
  <c r="G236"/>
  <c r="G268"/>
  <c r="G276"/>
  <c r="G288"/>
  <c r="G298"/>
  <c r="G304"/>
  <c r="G314"/>
  <c r="G325"/>
  <c r="G330"/>
  <c r="G341"/>
  <c r="G352"/>
  <c r="G357"/>
  <c r="G365"/>
  <c r="G369"/>
  <c r="G32"/>
  <c r="G64"/>
  <c r="G80"/>
  <c r="G112"/>
  <c r="G144"/>
  <c r="G176"/>
  <c r="G192"/>
  <c r="G224"/>
  <c r="G240"/>
  <c r="G269"/>
  <c r="G277"/>
  <c r="G289"/>
  <c r="G300"/>
  <c r="G305"/>
  <c r="G316"/>
  <c r="G326"/>
  <c r="G337"/>
  <c r="G342"/>
  <c r="G353"/>
  <c r="G362"/>
  <c r="G366"/>
  <c r="G374"/>
  <c r="G24"/>
  <c r="G40"/>
  <c r="G56"/>
  <c r="G72"/>
  <c r="G88"/>
  <c r="G104"/>
  <c r="G120"/>
  <c r="G136"/>
  <c r="G152"/>
  <c r="G168"/>
  <c r="G184"/>
  <c r="G200"/>
  <c r="G216"/>
  <c r="G232"/>
  <c r="G248"/>
  <c r="G264"/>
  <c r="G273"/>
  <c r="G281"/>
  <c r="G286"/>
  <c r="G292"/>
  <c r="G297"/>
  <c r="G302"/>
  <c r="G308"/>
  <c r="G313"/>
  <c r="G318"/>
  <c r="G324"/>
  <c r="G329"/>
  <c r="G334"/>
  <c r="G340"/>
  <c r="G345"/>
  <c r="G360"/>
  <c r="G368"/>
  <c r="G28"/>
  <c r="G60"/>
  <c r="G92"/>
  <c r="G140"/>
  <c r="G188"/>
  <c r="G220"/>
  <c r="G252"/>
  <c r="G282"/>
  <c r="G293"/>
  <c r="G309"/>
  <c r="G320"/>
  <c r="G336"/>
  <c r="G346"/>
  <c r="G361"/>
  <c r="G373"/>
  <c r="G48"/>
  <c r="G96"/>
  <c r="G128"/>
  <c r="G160"/>
  <c r="G208"/>
  <c r="G256"/>
  <c r="G284"/>
  <c r="G294"/>
  <c r="G310"/>
  <c r="G321"/>
  <c r="G332"/>
  <c r="G348"/>
  <c r="G358"/>
  <c r="G370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29"/>
  <c r="F133"/>
  <c r="F137"/>
  <c r="F141"/>
  <c r="F145"/>
  <c r="F149"/>
  <c r="F153"/>
  <c r="F157"/>
  <c r="F161"/>
  <c r="F165"/>
  <c r="F169"/>
  <c r="F173"/>
  <c r="F177"/>
  <c r="F181"/>
  <c r="F185"/>
  <c r="F189"/>
  <c r="F193"/>
  <c r="F197"/>
  <c r="F201"/>
  <c r="F205"/>
  <c r="F209"/>
  <c r="F213"/>
  <c r="F217"/>
  <c r="F221"/>
  <c r="F225"/>
  <c r="F229"/>
  <c r="F233"/>
  <c r="F237"/>
  <c r="F241"/>
  <c r="F245"/>
  <c r="F249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0"/>
  <c r="F94"/>
  <c r="F98"/>
  <c r="F102"/>
  <c r="F106"/>
  <c r="F110"/>
  <c r="F114"/>
  <c r="F118"/>
  <c r="F122"/>
  <c r="F126"/>
  <c r="F130"/>
  <c r="F134"/>
  <c r="F138"/>
  <c r="F142"/>
  <c r="F146"/>
  <c r="F150"/>
  <c r="F154"/>
  <c r="F158"/>
  <c r="F162"/>
  <c r="F166"/>
  <c r="F170"/>
  <c r="F174"/>
  <c r="F178"/>
  <c r="F182"/>
  <c r="F186"/>
  <c r="F190"/>
  <c r="F194"/>
  <c r="F198"/>
  <c r="F202"/>
  <c r="F206"/>
  <c r="F210"/>
  <c r="F214"/>
  <c r="F218"/>
  <c r="F222"/>
  <c r="F226"/>
  <c r="F230"/>
  <c r="F234"/>
  <c r="F238"/>
  <c r="F242"/>
  <c r="F246"/>
  <c r="F2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255"/>
  <c r="F259"/>
  <c r="F263"/>
  <c r="F267"/>
  <c r="F271"/>
  <c r="F275"/>
  <c r="F279"/>
  <c r="F283"/>
  <c r="F287"/>
  <c r="F291"/>
  <c r="F295"/>
  <c r="F299"/>
  <c r="F303"/>
  <c r="F307"/>
  <c r="F311"/>
  <c r="F315"/>
  <c r="F319"/>
  <c r="F323"/>
  <c r="F327"/>
  <c r="F331"/>
  <c r="F335"/>
  <c r="F339"/>
  <c r="F343"/>
  <c r="F347"/>
  <c r="F351"/>
  <c r="F355"/>
  <c r="F20"/>
  <c r="F36"/>
  <c r="F52"/>
  <c r="F68"/>
  <c r="F84"/>
  <c r="F100"/>
  <c r="F116"/>
  <c r="F132"/>
  <c r="F148"/>
  <c r="F164"/>
  <c r="F180"/>
  <c r="F196"/>
  <c r="F212"/>
  <c r="F228"/>
  <c r="F244"/>
  <c r="F260"/>
  <c r="F276"/>
  <c r="F292"/>
  <c r="F308"/>
  <c r="F324"/>
  <c r="F340"/>
  <c r="F352"/>
  <c r="F358"/>
  <c r="F362"/>
  <c r="F366"/>
  <c r="F370"/>
  <c r="F374"/>
  <c r="F44"/>
  <c r="F92"/>
  <c r="F124"/>
  <c r="F156"/>
  <c r="F188"/>
  <c r="F220"/>
  <c r="F252"/>
  <c r="F284"/>
  <c r="F316"/>
  <c r="F348"/>
  <c r="F360"/>
  <c r="F368"/>
  <c r="F376"/>
  <c r="F48"/>
  <c r="F80"/>
  <c r="F112"/>
  <c r="F144"/>
  <c r="F176"/>
  <c r="F208"/>
  <c r="F240"/>
  <c r="F272"/>
  <c r="F304"/>
  <c r="F336"/>
  <c r="F357"/>
  <c r="F365"/>
  <c r="F373"/>
  <c r="F24"/>
  <c r="F40"/>
  <c r="F56"/>
  <c r="F72"/>
  <c r="F88"/>
  <c r="F104"/>
  <c r="F120"/>
  <c r="F136"/>
  <c r="F152"/>
  <c r="F168"/>
  <c r="F184"/>
  <c r="F200"/>
  <c r="F216"/>
  <c r="F232"/>
  <c r="F248"/>
  <c r="F264"/>
  <c r="F280"/>
  <c r="F296"/>
  <c r="F312"/>
  <c r="F328"/>
  <c r="F344"/>
  <c r="F353"/>
  <c r="F359"/>
  <c r="F363"/>
  <c r="F367"/>
  <c r="F371"/>
  <c r="F375"/>
  <c r="F28"/>
  <c r="F60"/>
  <c r="F76"/>
  <c r="F108"/>
  <c r="F140"/>
  <c r="F172"/>
  <c r="F204"/>
  <c r="F236"/>
  <c r="F268"/>
  <c r="F300"/>
  <c r="F332"/>
  <c r="F356"/>
  <c r="F364"/>
  <c r="F372"/>
  <c r="F32"/>
  <c r="F64"/>
  <c r="F96"/>
  <c r="F128"/>
  <c r="F160"/>
  <c r="F192"/>
  <c r="F224"/>
  <c r="F256"/>
  <c r="F288"/>
  <c r="F320"/>
  <c r="F349"/>
  <c r="F361"/>
  <c r="F369"/>
  <c r="E17"/>
  <c r="E21"/>
  <c r="E25"/>
  <c r="E29"/>
  <c r="E33"/>
  <c r="E37"/>
  <c r="E41"/>
  <c r="E45"/>
  <c r="E49"/>
  <c r="E53"/>
  <c r="E57"/>
  <c r="E61"/>
  <c r="E65"/>
  <c r="E69"/>
  <c r="E73"/>
  <c r="E77"/>
  <c r="E81"/>
  <c r="E85"/>
  <c r="E89"/>
  <c r="E93"/>
  <c r="E97"/>
  <c r="E101"/>
  <c r="E105"/>
  <c r="E109"/>
  <c r="E113"/>
  <c r="E117"/>
  <c r="E121"/>
  <c r="E125"/>
  <c r="E129"/>
  <c r="E133"/>
  <c r="E137"/>
  <c r="E141"/>
  <c r="E145"/>
  <c r="E149"/>
  <c r="E153"/>
  <c r="E157"/>
  <c r="E161"/>
  <c r="E165"/>
  <c r="E169"/>
  <c r="E173"/>
  <c r="E177"/>
  <c r="E181"/>
  <c r="E185"/>
  <c r="E189"/>
  <c r="E193"/>
  <c r="E197"/>
  <c r="E201"/>
  <c r="E205"/>
  <c r="E209"/>
  <c r="E213"/>
  <c r="E217"/>
  <c r="E221"/>
  <c r="E225"/>
  <c r="E229"/>
  <c r="E233"/>
  <c r="E237"/>
  <c r="E241"/>
  <c r="E245"/>
  <c r="E249"/>
  <c r="E253"/>
  <c r="E257"/>
  <c r="E261"/>
  <c r="E265"/>
  <c r="E269"/>
  <c r="E273"/>
  <c r="E277"/>
  <c r="E281"/>
  <c r="E285"/>
  <c r="E289"/>
  <c r="E293"/>
  <c r="E297"/>
  <c r="E301"/>
  <c r="E305"/>
  <c r="E309"/>
  <c r="E313"/>
  <c r="E317"/>
  <c r="E321"/>
  <c r="E325"/>
  <c r="E329"/>
  <c r="E333"/>
  <c r="E337"/>
  <c r="E341"/>
  <c r="E345"/>
  <c r="E349"/>
  <c r="E353"/>
  <c r="E18"/>
  <c r="E22"/>
  <c r="E26"/>
  <c r="E30"/>
  <c r="E34"/>
  <c r="E38"/>
  <c r="E42"/>
  <c r="E46"/>
  <c r="E50"/>
  <c r="E54"/>
  <c r="E58"/>
  <c r="E62"/>
  <c r="E66"/>
  <c r="E70"/>
  <c r="E74"/>
  <c r="E78"/>
  <c r="E82"/>
  <c r="E86"/>
  <c r="E90"/>
  <c r="E94"/>
  <c r="E98"/>
  <c r="E102"/>
  <c r="E106"/>
  <c r="E110"/>
  <c r="E114"/>
  <c r="E118"/>
  <c r="E122"/>
  <c r="E126"/>
  <c r="E130"/>
  <c r="E134"/>
  <c r="E138"/>
  <c r="E142"/>
  <c r="E146"/>
  <c r="E150"/>
  <c r="E154"/>
  <c r="E158"/>
  <c r="E162"/>
  <c r="E166"/>
  <c r="E170"/>
  <c r="E174"/>
  <c r="E178"/>
  <c r="E182"/>
  <c r="E186"/>
  <c r="E190"/>
  <c r="E194"/>
  <c r="E198"/>
  <c r="E202"/>
  <c r="E206"/>
  <c r="E210"/>
  <c r="E214"/>
  <c r="E218"/>
  <c r="E222"/>
  <c r="E226"/>
  <c r="E230"/>
  <c r="E234"/>
  <c r="E238"/>
  <c r="E242"/>
  <c r="E246"/>
  <c r="E250"/>
  <c r="E254"/>
  <c r="E258"/>
  <c r="E262"/>
  <c r="E266"/>
  <c r="E270"/>
  <c r="E274"/>
  <c r="E278"/>
  <c r="E282"/>
  <c r="E286"/>
  <c r="E290"/>
  <c r="E294"/>
  <c r="E298"/>
  <c r="E302"/>
  <c r="E306"/>
  <c r="E310"/>
  <c r="E314"/>
  <c r="E318"/>
  <c r="E322"/>
  <c r="E326"/>
  <c r="E330"/>
  <c r="E334"/>
  <c r="E338"/>
  <c r="E342"/>
  <c r="E346"/>
  <c r="E350"/>
  <c r="E354"/>
  <c r="E19"/>
  <c r="E23"/>
  <c r="E27"/>
  <c r="E31"/>
  <c r="E35"/>
  <c r="E39"/>
  <c r="E43"/>
  <c r="E47"/>
  <c r="E51"/>
  <c r="E55"/>
  <c r="E59"/>
  <c r="E63"/>
  <c r="E67"/>
  <c r="E71"/>
  <c r="E75"/>
  <c r="E79"/>
  <c r="E83"/>
  <c r="E87"/>
  <c r="E91"/>
  <c r="E95"/>
  <c r="E99"/>
  <c r="E103"/>
  <c r="E107"/>
  <c r="E111"/>
  <c r="E115"/>
  <c r="E119"/>
  <c r="E123"/>
  <c r="E127"/>
  <c r="E131"/>
  <c r="E135"/>
  <c r="E139"/>
  <c r="E143"/>
  <c r="E147"/>
  <c r="E151"/>
  <c r="E155"/>
  <c r="E159"/>
  <c r="E163"/>
  <c r="E167"/>
  <c r="E171"/>
  <c r="E175"/>
  <c r="E179"/>
  <c r="E183"/>
  <c r="E187"/>
  <c r="E191"/>
  <c r="E195"/>
  <c r="E199"/>
  <c r="E203"/>
  <c r="E207"/>
  <c r="E211"/>
  <c r="E215"/>
  <c r="E219"/>
  <c r="E223"/>
  <c r="E227"/>
  <c r="E231"/>
  <c r="E235"/>
  <c r="E239"/>
  <c r="E243"/>
  <c r="E247"/>
  <c r="E251"/>
  <c r="E255"/>
  <c r="E259"/>
  <c r="E263"/>
  <c r="E267"/>
  <c r="E271"/>
  <c r="E275"/>
  <c r="E279"/>
  <c r="E283"/>
  <c r="E287"/>
  <c r="E291"/>
  <c r="E295"/>
  <c r="E299"/>
  <c r="E303"/>
  <c r="E307"/>
  <c r="E311"/>
  <c r="E315"/>
  <c r="E319"/>
  <c r="E323"/>
  <c r="E327"/>
  <c r="E331"/>
  <c r="E335"/>
  <c r="E339"/>
  <c r="E343"/>
  <c r="E347"/>
  <c r="E351"/>
  <c r="E355"/>
  <c r="E20"/>
  <c r="E36"/>
  <c r="E52"/>
  <c r="E68"/>
  <c r="E84"/>
  <c r="E100"/>
  <c r="E116"/>
  <c r="E132"/>
  <c r="E148"/>
  <c r="E164"/>
  <c r="E180"/>
  <c r="E196"/>
  <c r="E212"/>
  <c r="E228"/>
  <c r="E244"/>
  <c r="E260"/>
  <c r="E276"/>
  <c r="E292"/>
  <c r="E308"/>
  <c r="E324"/>
  <c r="E340"/>
  <c r="E356"/>
  <c r="E360"/>
  <c r="E364"/>
  <c r="E368"/>
  <c r="E372"/>
  <c r="E376"/>
  <c r="E373"/>
  <c r="E44"/>
  <c r="E60"/>
  <c r="E92"/>
  <c r="E108"/>
  <c r="E140"/>
  <c r="E172"/>
  <c r="E204"/>
  <c r="E236"/>
  <c r="E252"/>
  <c r="E284"/>
  <c r="E300"/>
  <c r="E332"/>
  <c r="E358"/>
  <c r="E366"/>
  <c r="E370"/>
  <c r="E32"/>
  <c r="E64"/>
  <c r="E96"/>
  <c r="E112"/>
  <c r="E144"/>
  <c r="E176"/>
  <c r="E192"/>
  <c r="E224"/>
  <c r="E256"/>
  <c r="E272"/>
  <c r="E304"/>
  <c r="E336"/>
  <c r="E359"/>
  <c r="E363"/>
  <c r="E371"/>
  <c r="E375"/>
  <c r="E24"/>
  <c r="E40"/>
  <c r="E56"/>
  <c r="E72"/>
  <c r="E88"/>
  <c r="E104"/>
  <c r="E120"/>
  <c r="E136"/>
  <c r="E152"/>
  <c r="E168"/>
  <c r="E184"/>
  <c r="E200"/>
  <c r="E216"/>
  <c r="E232"/>
  <c r="E248"/>
  <c r="E264"/>
  <c r="E280"/>
  <c r="E296"/>
  <c r="E312"/>
  <c r="E328"/>
  <c r="E344"/>
  <c r="E357"/>
  <c r="E361"/>
  <c r="E365"/>
  <c r="E369"/>
  <c r="E28"/>
  <c r="E76"/>
  <c r="E124"/>
  <c r="E156"/>
  <c r="E188"/>
  <c r="E220"/>
  <c r="E268"/>
  <c r="E316"/>
  <c r="E348"/>
  <c r="E362"/>
  <c r="E374"/>
  <c r="E48"/>
  <c r="E80"/>
  <c r="E128"/>
  <c r="E160"/>
  <c r="E208"/>
  <c r="E240"/>
  <c r="E288"/>
  <c r="E320"/>
  <c r="E352"/>
  <c r="E367"/>
  <c r="C17"/>
  <c r="C21"/>
  <c r="C25"/>
  <c r="C29"/>
  <c r="C33"/>
  <c r="C37"/>
  <c r="C41"/>
  <c r="C45"/>
  <c r="C49"/>
  <c r="C53"/>
  <c r="C57"/>
  <c r="C61"/>
  <c r="C65"/>
  <c r="C69"/>
  <c r="C73"/>
  <c r="C77"/>
  <c r="C81"/>
  <c r="C85"/>
  <c r="C89"/>
  <c r="C93"/>
  <c r="C97"/>
  <c r="C101"/>
  <c r="C105"/>
  <c r="C109"/>
  <c r="C113"/>
  <c r="C117"/>
  <c r="C121"/>
  <c r="C125"/>
  <c r="C129"/>
  <c r="C133"/>
  <c r="C137"/>
  <c r="C141"/>
  <c r="C145"/>
  <c r="C149"/>
  <c r="C153"/>
  <c r="C157"/>
  <c r="C161"/>
  <c r="C165"/>
  <c r="C169"/>
  <c r="C173"/>
  <c r="C177"/>
  <c r="C181"/>
  <c r="C185"/>
  <c r="C189"/>
  <c r="C193"/>
  <c r="C197"/>
  <c r="C201"/>
  <c r="C205"/>
  <c r="C209"/>
  <c r="C213"/>
  <c r="C217"/>
  <c r="C221"/>
  <c r="C225"/>
  <c r="C229"/>
  <c r="C233"/>
  <c r="C237"/>
  <c r="C241"/>
  <c r="C245"/>
  <c r="C249"/>
  <c r="C253"/>
  <c r="C257"/>
  <c r="C261"/>
  <c r="C265"/>
  <c r="C269"/>
  <c r="C273"/>
  <c r="C277"/>
  <c r="C281"/>
  <c r="C285"/>
  <c r="C289"/>
  <c r="C293"/>
  <c r="C297"/>
  <c r="C301"/>
  <c r="C305"/>
  <c r="C309"/>
  <c r="C18"/>
  <c r="C22"/>
  <c r="C26"/>
  <c r="C30"/>
  <c r="C34"/>
  <c r="C38"/>
  <c r="C42"/>
  <c r="C46"/>
  <c r="C50"/>
  <c r="C54"/>
  <c r="C58"/>
  <c r="C62"/>
  <c r="C66"/>
  <c r="C70"/>
  <c r="C74"/>
  <c r="C78"/>
  <c r="C82"/>
  <c r="C86"/>
  <c r="C90"/>
  <c r="C94"/>
  <c r="C98"/>
  <c r="C102"/>
  <c r="C106"/>
  <c r="C110"/>
  <c r="C114"/>
  <c r="C118"/>
  <c r="C122"/>
  <c r="C126"/>
  <c r="C130"/>
  <c r="C134"/>
  <c r="C138"/>
  <c r="C142"/>
  <c r="C146"/>
  <c r="C150"/>
  <c r="C154"/>
  <c r="C158"/>
  <c r="C162"/>
  <c r="C166"/>
  <c r="C170"/>
  <c r="C174"/>
  <c r="C178"/>
  <c r="C182"/>
  <c r="C186"/>
  <c r="C190"/>
  <c r="C194"/>
  <c r="C198"/>
  <c r="C202"/>
  <c r="C206"/>
  <c r="C210"/>
  <c r="C214"/>
  <c r="C218"/>
  <c r="C222"/>
  <c r="C226"/>
  <c r="C230"/>
  <c r="C234"/>
  <c r="C238"/>
  <c r="C242"/>
  <c r="C246"/>
  <c r="C250"/>
  <c r="C254"/>
  <c r="C258"/>
  <c r="C262"/>
  <c r="C266"/>
  <c r="C270"/>
  <c r="C274"/>
  <c r="C278"/>
  <c r="C282"/>
  <c r="C286"/>
  <c r="C290"/>
  <c r="C19"/>
  <c r="C23"/>
  <c r="C27"/>
  <c r="C31"/>
  <c r="C35"/>
  <c r="C39"/>
  <c r="C43"/>
  <c r="C47"/>
  <c r="C51"/>
  <c r="C55"/>
  <c r="C59"/>
  <c r="C63"/>
  <c r="C67"/>
  <c r="C71"/>
  <c r="C75"/>
  <c r="C79"/>
  <c r="C83"/>
  <c r="C87"/>
  <c r="C91"/>
  <c r="C95"/>
  <c r="C99"/>
  <c r="C103"/>
  <c r="C107"/>
  <c r="C111"/>
  <c r="C115"/>
  <c r="C119"/>
  <c r="C123"/>
  <c r="C127"/>
  <c r="C131"/>
  <c r="C135"/>
  <c r="C139"/>
  <c r="C143"/>
  <c r="C147"/>
  <c r="C151"/>
  <c r="C155"/>
  <c r="C159"/>
  <c r="C163"/>
  <c r="C167"/>
  <c r="C171"/>
  <c r="C175"/>
  <c r="C179"/>
  <c r="C183"/>
  <c r="C187"/>
  <c r="C191"/>
  <c r="C195"/>
  <c r="C199"/>
  <c r="C203"/>
  <c r="C207"/>
  <c r="C211"/>
  <c r="C215"/>
  <c r="C219"/>
  <c r="C223"/>
  <c r="C227"/>
  <c r="C231"/>
  <c r="C235"/>
  <c r="C239"/>
  <c r="C243"/>
  <c r="C247"/>
  <c r="C251"/>
  <c r="C255"/>
  <c r="C259"/>
  <c r="C263"/>
  <c r="C267"/>
  <c r="C271"/>
  <c r="C275"/>
  <c r="C279"/>
  <c r="C283"/>
  <c r="C287"/>
  <c r="C291"/>
  <c r="C295"/>
  <c r="C299"/>
  <c r="C303"/>
  <c r="C307"/>
  <c r="C311"/>
  <c r="C315"/>
  <c r="C319"/>
  <c r="C323"/>
  <c r="C327"/>
  <c r="C331"/>
  <c r="C335"/>
  <c r="C339"/>
  <c r="C343"/>
  <c r="C347"/>
  <c r="C351"/>
  <c r="C355"/>
  <c r="C20"/>
  <c r="C36"/>
  <c r="C52"/>
  <c r="C68"/>
  <c r="C84"/>
  <c r="C100"/>
  <c r="C116"/>
  <c r="C132"/>
  <c r="C148"/>
  <c r="C164"/>
  <c r="C180"/>
  <c r="C196"/>
  <c r="C212"/>
  <c r="C228"/>
  <c r="C244"/>
  <c r="C260"/>
  <c r="C276"/>
  <c r="C292"/>
  <c r="C300"/>
  <c r="C308"/>
  <c r="C314"/>
  <c r="C320"/>
  <c r="C325"/>
  <c r="C330"/>
  <c r="C336"/>
  <c r="C341"/>
  <c r="C346"/>
  <c r="C352"/>
  <c r="C357"/>
  <c r="C361"/>
  <c r="C365"/>
  <c r="C369"/>
  <c r="C373"/>
  <c r="C60"/>
  <c r="C108"/>
  <c r="C140"/>
  <c r="C172"/>
  <c r="C204"/>
  <c r="C236"/>
  <c r="C268"/>
  <c r="C304"/>
  <c r="C317"/>
  <c r="C328"/>
  <c r="C338"/>
  <c r="C349"/>
  <c r="C359"/>
  <c r="C367"/>
  <c r="C375"/>
  <c r="C48"/>
  <c r="C96"/>
  <c r="C128"/>
  <c r="C160"/>
  <c r="C208"/>
  <c r="C240"/>
  <c r="C272"/>
  <c r="C298"/>
  <c r="C313"/>
  <c r="C324"/>
  <c r="C340"/>
  <c r="C350"/>
  <c r="C360"/>
  <c r="C368"/>
  <c r="C24"/>
  <c r="C40"/>
  <c r="C56"/>
  <c r="C72"/>
  <c r="C88"/>
  <c r="C104"/>
  <c r="C120"/>
  <c r="C136"/>
  <c r="C152"/>
  <c r="C168"/>
  <c r="C184"/>
  <c r="C200"/>
  <c r="C216"/>
  <c r="C232"/>
  <c r="C248"/>
  <c r="C264"/>
  <c r="C280"/>
  <c r="C294"/>
  <c r="C302"/>
  <c r="C310"/>
  <c r="C316"/>
  <c r="C321"/>
  <c r="C326"/>
  <c r="C332"/>
  <c r="C337"/>
  <c r="C342"/>
  <c r="C348"/>
  <c r="C353"/>
  <c r="C358"/>
  <c r="C362"/>
  <c r="C366"/>
  <c r="C370"/>
  <c r="C374"/>
  <c r="C28"/>
  <c r="C44"/>
  <c r="C76"/>
  <c r="C92"/>
  <c r="C124"/>
  <c r="C156"/>
  <c r="C188"/>
  <c r="C220"/>
  <c r="C252"/>
  <c r="C284"/>
  <c r="C296"/>
  <c r="C312"/>
  <c r="C322"/>
  <c r="C333"/>
  <c r="C344"/>
  <c r="C354"/>
  <c r="C363"/>
  <c r="C371"/>
  <c r="C32"/>
  <c r="C64"/>
  <c r="C80"/>
  <c r="C112"/>
  <c r="C144"/>
  <c r="C176"/>
  <c r="C192"/>
  <c r="C224"/>
  <c r="C256"/>
  <c r="C288"/>
  <c r="C306"/>
  <c r="C318"/>
  <c r="C329"/>
  <c r="C334"/>
  <c r="C345"/>
  <c r="C356"/>
  <c r="C364"/>
  <c r="C372"/>
  <c r="C376"/>
  <c r="B181"/>
  <c r="B243"/>
  <c r="D126"/>
  <c r="B115"/>
  <c r="B244"/>
  <c r="B372"/>
  <c r="D340"/>
  <c r="B309"/>
  <c r="B334"/>
  <c r="D365"/>
  <c r="D276"/>
  <c r="D73"/>
  <c r="D92"/>
  <c r="D111"/>
  <c r="D282"/>
  <c r="B126"/>
  <c r="B290"/>
  <c r="B83"/>
  <c r="B147"/>
  <c r="B211"/>
  <c r="B275"/>
  <c r="B349"/>
  <c r="B148"/>
  <c r="B212"/>
  <c r="B276"/>
  <c r="B352"/>
  <c r="B85"/>
  <c r="B149"/>
  <c r="B213"/>
  <c r="B277"/>
  <c r="B353"/>
  <c r="D301"/>
  <c r="D303"/>
  <c r="D28"/>
  <c r="D47"/>
  <c r="D190"/>
  <c r="B190"/>
  <c r="B324"/>
  <c r="B35"/>
  <c r="B99"/>
  <c r="B163"/>
  <c r="B227"/>
  <c r="B291"/>
  <c r="B164"/>
  <c r="B228"/>
  <c r="B292"/>
  <c r="B101"/>
  <c r="B165"/>
  <c r="B229"/>
  <c r="B293"/>
  <c r="D371"/>
  <c r="D237"/>
  <c r="D201"/>
  <c r="D220"/>
  <c r="D251"/>
  <c r="B261"/>
  <c r="B133"/>
  <c r="B327"/>
  <c r="B196"/>
  <c r="B325"/>
  <c r="B195"/>
  <c r="B67"/>
  <c r="B258"/>
  <c r="D156"/>
  <c r="D362"/>
  <c r="B245"/>
  <c r="B117"/>
  <c r="B308"/>
  <c r="B180"/>
  <c r="B307"/>
  <c r="B179"/>
  <c r="B51"/>
  <c r="B226"/>
  <c r="B328"/>
  <c r="B197"/>
  <c r="B260"/>
  <c r="B259"/>
  <c r="B131"/>
  <c r="B62"/>
  <c r="D62"/>
  <c r="D175"/>
  <c r="D137"/>
  <c r="B241"/>
  <c r="B225"/>
  <c r="B209"/>
  <c r="B193"/>
  <c r="B177"/>
  <c r="B161"/>
  <c r="B145"/>
  <c r="B129"/>
  <c r="B113"/>
  <c r="B97"/>
  <c r="B81"/>
  <c r="B376"/>
  <c r="B344"/>
  <c r="B321"/>
  <c r="B304"/>
  <c r="B288"/>
  <c r="B272"/>
  <c r="B256"/>
  <c r="B240"/>
  <c r="B224"/>
  <c r="B208"/>
  <c r="B192"/>
  <c r="B176"/>
  <c r="B160"/>
  <c r="B144"/>
  <c r="B373"/>
  <c r="B341"/>
  <c r="B320"/>
  <c r="B303"/>
  <c r="B287"/>
  <c r="B271"/>
  <c r="B255"/>
  <c r="B239"/>
  <c r="B223"/>
  <c r="B207"/>
  <c r="B191"/>
  <c r="B175"/>
  <c r="B159"/>
  <c r="B143"/>
  <c r="B127"/>
  <c r="B111"/>
  <c r="B95"/>
  <c r="B79"/>
  <c r="B63"/>
  <c r="B47"/>
  <c r="B364"/>
  <c r="B319"/>
  <c r="B286"/>
  <c r="B254"/>
  <c r="B222"/>
  <c r="B174"/>
  <c r="B110"/>
  <c r="B46"/>
  <c r="B350"/>
  <c r="D78"/>
  <c r="D142"/>
  <c r="D206"/>
  <c r="D314"/>
  <c r="D63"/>
  <c r="D127"/>
  <c r="D191"/>
  <c r="D283"/>
  <c r="D44"/>
  <c r="D108"/>
  <c r="D172"/>
  <c r="D246"/>
  <c r="D25"/>
  <c r="D89"/>
  <c r="D153"/>
  <c r="D217"/>
  <c r="D228"/>
  <c r="D292"/>
  <c r="D356"/>
  <c r="D253"/>
  <c r="D317"/>
  <c r="D363"/>
  <c r="D375"/>
  <c r="D359"/>
  <c r="D343"/>
  <c r="D367"/>
  <c r="D339"/>
  <c r="D374"/>
  <c r="D358"/>
  <c r="D342"/>
  <c r="D361"/>
  <c r="D345"/>
  <c r="D329"/>
  <c r="D313"/>
  <c r="D297"/>
  <c r="D281"/>
  <c r="D265"/>
  <c r="D249"/>
  <c r="D233"/>
  <c r="D368"/>
  <c r="D352"/>
  <c r="D336"/>
  <c r="D320"/>
  <c r="D304"/>
  <c r="D288"/>
  <c r="D272"/>
  <c r="D256"/>
  <c r="D240"/>
  <c r="D327"/>
  <c r="D295"/>
  <c r="D263"/>
  <c r="D231"/>
  <c r="D213"/>
  <c r="D197"/>
  <c r="D181"/>
  <c r="D165"/>
  <c r="D149"/>
  <c r="D133"/>
  <c r="D117"/>
  <c r="D101"/>
  <c r="D85"/>
  <c r="D69"/>
  <c r="D53"/>
  <c r="D37"/>
  <c r="D21"/>
  <c r="D302"/>
  <c r="D270"/>
  <c r="D238"/>
  <c r="D216"/>
  <c r="D200"/>
  <c r="D184"/>
  <c r="D168"/>
  <c r="D152"/>
  <c r="D136"/>
  <c r="D120"/>
  <c r="D104"/>
  <c r="D88"/>
  <c r="D72"/>
  <c r="D56"/>
  <c r="D40"/>
  <c r="D24"/>
  <c r="D307"/>
  <c r="D275"/>
  <c r="D243"/>
  <c r="D219"/>
  <c r="D203"/>
  <c r="D187"/>
  <c r="D171"/>
  <c r="D155"/>
  <c r="D139"/>
  <c r="D123"/>
  <c r="D107"/>
  <c r="D91"/>
  <c r="D75"/>
  <c r="D59"/>
  <c r="D43"/>
  <c r="D27"/>
  <c r="B363"/>
  <c r="B347"/>
  <c r="D306"/>
  <c r="D274"/>
  <c r="D242"/>
  <c r="D218"/>
  <c r="D202"/>
  <c r="D186"/>
  <c r="D170"/>
  <c r="D154"/>
  <c r="D138"/>
  <c r="D122"/>
  <c r="D106"/>
  <c r="D90"/>
  <c r="D74"/>
  <c r="D58"/>
  <c r="D42"/>
  <c r="D26"/>
  <c r="B362"/>
  <c r="B346"/>
  <c r="B330"/>
  <c r="B18"/>
  <c r="B34"/>
  <c r="B50"/>
  <c r="B66"/>
  <c r="B82"/>
  <c r="B98"/>
  <c r="B114"/>
  <c r="B130"/>
  <c r="B146"/>
  <c r="B162"/>
  <c r="B178"/>
  <c r="B194"/>
  <c r="D355"/>
  <c r="D335"/>
  <c r="D370"/>
  <c r="D354"/>
  <c r="D338"/>
  <c r="D373"/>
  <c r="D357"/>
  <c r="D341"/>
  <c r="D325"/>
  <c r="D309"/>
  <c r="D293"/>
  <c r="D277"/>
  <c r="D261"/>
  <c r="D245"/>
  <c r="D229"/>
  <c r="D364"/>
  <c r="D348"/>
  <c r="D332"/>
  <c r="D316"/>
  <c r="D300"/>
  <c r="D284"/>
  <c r="D268"/>
  <c r="D252"/>
  <c r="D236"/>
  <c r="D319"/>
  <c r="D287"/>
  <c r="D255"/>
  <c r="D225"/>
  <c r="D209"/>
  <c r="D193"/>
  <c r="D177"/>
  <c r="D161"/>
  <c r="D145"/>
  <c r="D129"/>
  <c r="D113"/>
  <c r="D97"/>
  <c r="D81"/>
  <c r="D65"/>
  <c r="D49"/>
  <c r="D33"/>
  <c r="D17"/>
  <c r="D326"/>
  <c r="D294"/>
  <c r="D262"/>
  <c r="D230"/>
  <c r="D212"/>
  <c r="D196"/>
  <c r="D180"/>
  <c r="D164"/>
  <c r="D148"/>
  <c r="D132"/>
  <c r="D116"/>
  <c r="D100"/>
  <c r="D84"/>
  <c r="D68"/>
  <c r="D52"/>
  <c r="D36"/>
  <c r="D20"/>
  <c r="D299"/>
  <c r="D267"/>
  <c r="D235"/>
  <c r="D215"/>
  <c r="D199"/>
  <c r="D183"/>
  <c r="D167"/>
  <c r="D151"/>
  <c r="D135"/>
  <c r="D119"/>
  <c r="D103"/>
  <c r="D87"/>
  <c r="D71"/>
  <c r="D55"/>
  <c r="D39"/>
  <c r="D23"/>
  <c r="B375"/>
  <c r="B359"/>
  <c r="B343"/>
  <c r="D298"/>
  <c r="D266"/>
  <c r="D234"/>
  <c r="D214"/>
  <c r="D198"/>
  <c r="D182"/>
  <c r="D166"/>
  <c r="D150"/>
  <c r="D134"/>
  <c r="D118"/>
  <c r="D102"/>
  <c r="D86"/>
  <c r="D70"/>
  <c r="D54"/>
  <c r="D38"/>
  <c r="D22"/>
  <c r="B374"/>
  <c r="B358"/>
  <c r="B342"/>
  <c r="B326"/>
  <c r="B22"/>
  <c r="B38"/>
  <c r="B54"/>
  <c r="B70"/>
  <c r="B86"/>
  <c r="B102"/>
  <c r="B118"/>
  <c r="B134"/>
  <c r="B150"/>
  <c r="B166"/>
  <c r="B182"/>
  <c r="B198"/>
  <c r="B214"/>
  <c r="B230"/>
  <c r="B246"/>
  <c r="B262"/>
  <c r="B278"/>
  <c r="B294"/>
  <c r="B310"/>
  <c r="B329"/>
  <c r="B356"/>
  <c r="D351"/>
  <c r="D331"/>
  <c r="D366"/>
  <c r="D350"/>
  <c r="D334"/>
  <c r="D369"/>
  <c r="D353"/>
  <c r="D337"/>
  <c r="D321"/>
  <c r="D305"/>
  <c r="D289"/>
  <c r="D273"/>
  <c r="D257"/>
  <c r="D241"/>
  <c r="D376"/>
  <c r="D360"/>
  <c r="D344"/>
  <c r="D328"/>
  <c r="D312"/>
  <c r="D296"/>
  <c r="D280"/>
  <c r="D264"/>
  <c r="D248"/>
  <c r="D232"/>
  <c r="D311"/>
  <c r="D279"/>
  <c r="D247"/>
  <c r="D221"/>
  <c r="D205"/>
  <c r="D189"/>
  <c r="D173"/>
  <c r="D157"/>
  <c r="D141"/>
  <c r="D125"/>
  <c r="D109"/>
  <c r="D93"/>
  <c r="D77"/>
  <c r="D61"/>
  <c r="D45"/>
  <c r="D29"/>
  <c r="D318"/>
  <c r="D286"/>
  <c r="D254"/>
  <c r="D224"/>
  <c r="D208"/>
  <c r="D192"/>
  <c r="D176"/>
  <c r="D160"/>
  <c r="D144"/>
  <c r="D128"/>
  <c r="D112"/>
  <c r="D96"/>
  <c r="D80"/>
  <c r="D64"/>
  <c r="D48"/>
  <c r="D32"/>
  <c r="D323"/>
  <c r="D291"/>
  <c r="D259"/>
  <c r="D227"/>
  <c r="D211"/>
  <c r="D195"/>
  <c r="D179"/>
  <c r="D163"/>
  <c r="D147"/>
  <c r="D131"/>
  <c r="D115"/>
  <c r="D99"/>
  <c r="D83"/>
  <c r="D67"/>
  <c r="D51"/>
  <c r="D35"/>
  <c r="D19"/>
  <c r="B371"/>
  <c r="B355"/>
  <c r="D322"/>
  <c r="D290"/>
  <c r="D258"/>
  <c r="D226"/>
  <c r="D210"/>
  <c r="D194"/>
  <c r="D178"/>
  <c r="D162"/>
  <c r="D146"/>
  <c r="D130"/>
  <c r="D114"/>
  <c r="D98"/>
  <c r="D82"/>
  <c r="D66"/>
  <c r="D50"/>
  <c r="D34"/>
  <c r="D18"/>
  <c r="B370"/>
  <c r="B354"/>
  <c r="B338"/>
  <c r="B322"/>
  <c r="B26"/>
  <c r="B42"/>
  <c r="B58"/>
  <c r="B74"/>
  <c r="B90"/>
  <c r="B106"/>
  <c r="B122"/>
  <c r="B138"/>
  <c r="B154"/>
  <c r="B170"/>
  <c r="B186"/>
  <c r="B202"/>
  <c r="B218"/>
  <c r="B234"/>
  <c r="B250"/>
  <c r="B266"/>
  <c r="B282"/>
  <c r="B298"/>
  <c r="B314"/>
  <c r="B335"/>
  <c r="B345"/>
  <c r="B305"/>
  <c r="B273"/>
  <c r="B369"/>
  <c r="B317"/>
  <c r="B285"/>
  <c r="B253"/>
  <c r="B221"/>
  <c r="B189"/>
  <c r="B157"/>
  <c r="B125"/>
  <c r="B93"/>
  <c r="B368"/>
  <c r="B316"/>
  <c r="B284"/>
  <c r="B252"/>
  <c r="B236"/>
  <c r="B204"/>
  <c r="B172"/>
  <c r="B336"/>
  <c r="B315"/>
  <c r="B283"/>
  <c r="B267"/>
  <c r="B251"/>
  <c r="B235"/>
  <c r="B219"/>
  <c r="B203"/>
  <c r="B187"/>
  <c r="B171"/>
  <c r="B155"/>
  <c r="B139"/>
  <c r="B123"/>
  <c r="B107"/>
  <c r="B91"/>
  <c r="B75"/>
  <c r="B59"/>
  <c r="B43"/>
  <c r="B348"/>
  <c r="B306"/>
  <c r="B274"/>
  <c r="B242"/>
  <c r="B210"/>
  <c r="B158"/>
  <c r="B94"/>
  <c r="B30"/>
  <c r="B366"/>
  <c r="D30"/>
  <c r="D94"/>
  <c r="D158"/>
  <c r="D222"/>
  <c r="B351"/>
  <c r="D79"/>
  <c r="D143"/>
  <c r="D207"/>
  <c r="D315"/>
  <c r="D60"/>
  <c r="D124"/>
  <c r="D188"/>
  <c r="D278"/>
  <c r="D41"/>
  <c r="D105"/>
  <c r="D169"/>
  <c r="D239"/>
  <c r="D244"/>
  <c r="D308"/>
  <c r="D372"/>
  <c r="D269"/>
  <c r="D333"/>
  <c r="D330"/>
  <c r="B323"/>
  <c r="B289"/>
  <c r="B257"/>
  <c r="B339"/>
  <c r="B301"/>
  <c r="B269"/>
  <c r="B237"/>
  <c r="B205"/>
  <c r="B173"/>
  <c r="B141"/>
  <c r="B109"/>
  <c r="B337"/>
  <c r="B300"/>
  <c r="B268"/>
  <c r="B220"/>
  <c r="B188"/>
  <c r="B156"/>
  <c r="B365"/>
  <c r="B299"/>
  <c r="B361"/>
  <c r="B333"/>
  <c r="B313"/>
  <c r="B297"/>
  <c r="B281"/>
  <c r="B265"/>
  <c r="B249"/>
  <c r="B233"/>
  <c r="B217"/>
  <c r="B201"/>
  <c r="B185"/>
  <c r="B169"/>
  <c r="B153"/>
  <c r="B137"/>
  <c r="B121"/>
  <c r="B105"/>
  <c r="B89"/>
  <c r="B360"/>
  <c r="B332"/>
  <c r="B312"/>
  <c r="B296"/>
  <c r="B280"/>
  <c r="B264"/>
  <c r="B248"/>
  <c r="B232"/>
  <c r="B216"/>
  <c r="B200"/>
  <c r="B184"/>
  <c r="B168"/>
  <c r="B152"/>
  <c r="B357"/>
  <c r="B331"/>
  <c r="B311"/>
  <c r="B295"/>
  <c r="B279"/>
  <c r="B263"/>
  <c r="B247"/>
  <c r="B231"/>
  <c r="B215"/>
  <c r="B199"/>
  <c r="B183"/>
  <c r="B167"/>
  <c r="B151"/>
  <c r="B135"/>
  <c r="B119"/>
  <c r="B103"/>
  <c r="B87"/>
  <c r="B71"/>
  <c r="B55"/>
  <c r="B39"/>
  <c r="B340"/>
  <c r="B302"/>
  <c r="B270"/>
  <c r="B238"/>
  <c r="B206"/>
  <c r="B142"/>
  <c r="B78"/>
  <c r="B318"/>
  <c r="D46"/>
  <c r="D110"/>
  <c r="D174"/>
  <c r="D250"/>
  <c r="B367"/>
  <c r="D31"/>
  <c r="D95"/>
  <c r="D159"/>
  <c r="D223"/>
  <c r="D76"/>
  <c r="D140"/>
  <c r="D204"/>
  <c r="D310"/>
  <c r="D57"/>
  <c r="D121"/>
  <c r="D185"/>
  <c r="D271"/>
  <c r="D260"/>
  <c r="D324"/>
  <c r="D285"/>
  <c r="D349"/>
  <c r="D346"/>
  <c r="D347"/>
  <c r="D14"/>
  <c r="D13" s="1"/>
  <c r="B124"/>
  <c r="B69"/>
  <c r="B136"/>
  <c r="B76"/>
  <c r="B44"/>
  <c r="B37"/>
  <c r="B84"/>
  <c r="B96"/>
  <c r="B56"/>
  <c r="B19"/>
  <c r="B27"/>
  <c r="B57"/>
  <c r="B17"/>
  <c r="B41"/>
  <c r="B33"/>
  <c r="B32"/>
  <c r="B64"/>
  <c r="B112"/>
  <c r="B100"/>
  <c r="B24"/>
  <c r="B52"/>
  <c r="B88"/>
  <c r="B20"/>
  <c r="B45"/>
  <c r="B77"/>
  <c r="B140"/>
  <c r="B23"/>
  <c r="B65"/>
  <c r="B40"/>
  <c r="B72"/>
  <c r="B128"/>
  <c r="B116"/>
  <c r="B29"/>
  <c r="B60"/>
  <c r="B104"/>
  <c r="B25"/>
  <c r="B53"/>
  <c r="B92"/>
  <c r="B49"/>
  <c r="B28"/>
  <c r="B21"/>
  <c r="B48"/>
  <c r="B80"/>
  <c r="B73"/>
  <c r="B132"/>
  <c r="B36"/>
  <c r="B68"/>
  <c r="B120"/>
  <c r="B31"/>
  <c r="B61"/>
  <c r="B108"/>
</calcChain>
</file>

<file path=xl/connections.xml><?xml version="1.0" encoding="utf-8"?>
<connections xmlns="http://schemas.openxmlformats.org/spreadsheetml/2006/main">
  <connection id="1" name="Loan" type="102" refreshedVersion="6" minRefreshableVersion="5" refreshOnLoad="1" saveData="1">
    <extLst>
      <ext xmlns:x15="http://schemas.microsoft.com/office/spreadsheetml/2010/11/main" uri="{DE250136-89BD-433C-8126-D09CA5730AF9}">
        <x15:connection id="Loan" autoDelete="1">
          <x15:rangePr sourceName="_xlcn.Loan1"/>
        </x15:connection>
      </ext>
    </extLst>
  </connection>
  <connection id="2" keepAlive="1" name="ThisWorkbookDataModel" description="Data Model" type="5" refreshedVersion="6" minRefreshableVersion="5" background="1" refreshOnLoa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Loan].[Pmt No.].&amp;[1],[Loan].[Pmt No.].&amp;[2],[Loan].[Pmt No.].&amp;[3],[Loan].[Pmt No.].&amp;[4],[Loan].[Pmt No.].&amp;[5],[Loan].[Pmt No.].&amp;[6],[Loan].[Pmt No.].&amp;[7],[Loan].[Pmt No.].&amp;[8],[Loan].[Pmt No.].&amp;[9],[Loan].[Pmt No.].&amp;[10],[Loan].[Pmt No.].&amp;[11],[Loan].[Pmt No.].&amp;[12],[Loan].[Pmt No.].&amp;[13],[Loan].[Pmt No.].&amp;[14],[Loan].[Pmt No.].&amp;[15],[Loan].[Pmt No.].&amp;[16],[Loan].[Pmt No.].&amp;[17],[Loan].[Pmt No.].&amp;[18],[Loan].[Pmt No.].&amp;[19],[Loan].[Pmt No.].&amp;[20],[Loan].[Pmt No.].&amp;[21],[Loan].[Pmt No.].&amp;[22],[Loan].[Pmt No.].&amp;[23],[Loan].[Pmt No.].&amp;[24],[Loan].[Pmt No.].&amp;[25],[Loan].[Pmt No.].&amp;[26],[Loan].[Pmt No.].&amp;[27],[Loan].[Pmt No.].&amp;[28],[Loan].[Pmt No.].&amp;[29],[Loan].[Pmt No.].&amp;[30],[Loan].[Pmt No.].&amp;[31],[Loan].[Pmt No.].&amp;[32],[Loan].[Pmt No.].&amp;[33],[Loan].[Pmt No.].&amp;[34],[Loan].[Pmt No.].&amp;[35],[Loan].[Pmt No.].&amp;[36],[Loan].[Pmt No.].&amp;[37],[Loan].[Pmt No.].&amp;[38],[Loan].[Pmt No.].&amp;[39],[Loan].[Pmt No.].&amp;[40],[Loan].[Pmt No.].&amp;[41],[Loan].[Pmt No.].&amp;[42],[Loan].[Pmt No.].&amp;[43],[Loan].[Pmt No.].&amp;[44],[Loan].[Pmt No.].&amp;[45],[Loan].[Pmt No.].&amp;[46],[Loan].[Pmt No.].&amp;[47],[Loan].[Pmt No.].&amp;[48],[Loan].[Pmt No.].&amp;[49],[Loan].[Pmt No.].&amp;[50],[Loan].[Pmt No.].&amp;[51],[Loan].[Pmt No.].&amp;[52],[Loan].[Pmt No.].&amp;[53],[Loan].[Pmt No.].&amp;[54],[Loan].[Pmt No.].&amp;[55],[Loan].[Pmt No.].&amp;[56],[Loan].[Pmt No.].&amp;[57],[Loan].[Pmt No.].&amp;[58],[Loan].[Pmt No.].&amp;[59],[Loan].[Pmt No.].&amp;[60],[Loan].[Pmt No.].&amp;[61],[Loan].[Pmt No.].&amp;[62],[Loan].[Pmt No.].&amp;[63],[Loan].[Pmt No.].&amp;[64],[Loan].[Pmt No.].&amp;[65],[Loan].[Pmt No.].&amp;[66],[Loan].[Pmt No.].&amp;[67],[Loan].[Pmt No.].&amp;[68],[Loan].[Pmt No.].&amp;[69],[Loan].[Pmt No.].&amp;[70],[Loan].[Pmt No.].&amp;[71],[Loan].[Pmt No.].&amp;[72],[Loan].[Pmt No.].&amp;[73],[Loan].[Pmt No.].&amp;[74],[Loan].[Pmt No.].&amp;[75],[Loan].[Pmt No.].&amp;[76],[Loan].[Pmt No.].&amp;[77],[Loan].[Pmt No.].&amp;[78],[Loan].[Pmt No.].&amp;[79],[Loan].[Pmt No.].&amp;[80],[Loan].[Pmt No.].&amp;[81],[Loan].[Pmt No.].&amp;[82],[Loan].[Pmt No.].&amp;[83],[Loan].[Pmt No.].&amp;[84],[Loan].[Pmt No.].&amp;[85],[Loan].[Pmt No.].&amp;[86],[Loan].[Pmt No.].&amp;[87],[Loan].[Pmt No.].&amp;[88],[Loan].[Pmt No.].&amp;[89],[Loan].[Pmt No.].&amp;[90],[Loan].[Pmt No.].&amp;[91],[Loan].[Pmt No.].&amp;[92],[Loan].[Pmt No.].&amp;[93],[Loan].[Pmt No.].&amp;[94],[Loan].[Pmt No.].&amp;[95],[Loan].[Pmt No.].&amp;[96],[Loan].[Pmt No.].&amp;[97],[Loan].[Pmt No.].&amp;[98],[Loan].[Pmt No.].&amp;[99],[Loan].[Pmt No.].&amp;[100],[Loan].[Pmt No.].&amp;[101],[Loan].[Pmt No.].&amp;[102],[Loan].[Pmt No.].&amp;[103],[Loan].[Pmt No.].&amp;[104],[Loan].[Pmt No.].&amp;[105],[Loan].[Pmt No.].&amp;[106],[Loan].[Pmt No.].&amp;[107],[Loan].[Pmt No.].&amp;[108],[Loan].[Pmt No.].&amp;[109],[Loan].[Pmt No.].&amp;[110],[Loan].[Pmt No.].&amp;[111],[Loan].[Pmt No.].&amp;[112],[Loan].[Pmt No.].&amp;[113],[Loan].[Pmt No.].&amp;[114],[Loan].[Pmt No.].&amp;[115],[Loan].[Pmt No.].&amp;[116],[Loan].[Pmt No.].&amp;[117],[Loan].[Pmt No.].&amp;[118],[Loan].[Pmt No.].&amp;[119],[Loan].[Pmt No.].&amp;[12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<sst xmlns="http://schemas.openxmlformats.org/spreadsheetml/2006/main" count="37" uniqueCount="36">
  <si>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</si>
  <si>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</si>
  <si>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</si>
  <si>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</si>
  <si>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</si>
  <si>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</si>
  <si>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</si>
  <si>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</si>
  <si>
    <t>Simple Loan Calculator</t>
  </si>
  <si>
    <t>Loan Summary</t>
  </si>
  <si>
    <t>Pmt No.</t>
  </si>
  <si>
    <t>Payment Date</t>
  </si>
  <si>
    <t>Beginning Balance</t>
  </si>
  <si>
    <t>Payment</t>
  </si>
  <si>
    <t>Principal</t>
  </si>
  <si>
    <t>Interest</t>
  </si>
  <si>
    <t xml:space="preserve"> </t>
  </si>
  <si>
    <t>Ending 
Balance</t>
  </si>
  <si>
    <t>Loan Details</t>
  </si>
  <si>
    <t>Row Labels</t>
  </si>
  <si>
    <t>Principal Paid</t>
  </si>
  <si>
    <t>Interest Paid</t>
  </si>
  <si>
    <t>Loan Balance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</si>
  <si>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</si>
  <si>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</si>
  <si>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</si>
  <si>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</si>
  <si>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</si>
  <si>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</si>
  <si>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</si>
  <si>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</si>
  <si>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</si>
  <si>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</si>
  <si>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</si>
  <si>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Grand Total</t>
  </si>
  <si>
    <t>(Multiple Items)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</si>
</sst>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&quot;$&quot;#,##0"/>
    <numFmt numFmtId="168" formatCode="_ [$₹-4009]\ * #,##0.00_ ;_ [$₹-4009]\ * \-#,##0.00_ ;_ [$₹-4009]\ * &quot;-&quot;??_ ;_ @_ "/>
  </numFmts>
  <fonts count="16">
    <font>
      <sz val="11"/>
      <color theme="1" tint="0.24994659260841701"/>
      <name val="Lucida Sans"/>
      <family val="2"/>
      <scheme val="minor"/>
    </font>
    <font>
      <sz val="10"/>
      <name val="Tahoma"/>
      <family val="2"/>
    </font>
    <font>
      <b/>
      <sz val="16"/>
      <color theme="1" tint="0.24994659260841701"/>
      <name val="Rockwell"/>
      <family val="2"/>
      <scheme val="major"/>
    </font>
    <font>
      <b/>
      <sz val="11"/>
      <color theme="3"/>
      <name val="Rockwell"/>
      <family val="2"/>
      <scheme val="major"/>
    </font>
    <font>
      <b/>
      <sz val="11"/>
      <color theme="1" tint="0.24994659260841701"/>
      <name val="Rockwell"/>
      <family val="2"/>
      <scheme val="major"/>
    </font>
    <font>
      <i/>
      <sz val="11"/>
      <color theme="1" tint="0.34998626667073579"/>
      <name val="Lucida Sans"/>
      <family val="2"/>
      <scheme val="minor"/>
    </font>
    <font>
      <sz val="11"/>
      <color theme="1" tint="0.24994659260841701"/>
      <name val="Lucida Sans"/>
      <family val="2"/>
      <scheme val="minor"/>
    </font>
    <font>
      <sz val="11"/>
      <name val="Arial"/>
      <family val="2"/>
    </font>
    <font>
      <b/>
      <sz val="16"/>
      <color theme="5" tint="-0.499984740745262"/>
      <name val="Rockwell"/>
      <family val="2"/>
      <scheme val="major"/>
    </font>
    <font>
      <sz val="10"/>
      <name val="Lucida Sans"/>
      <family val="2"/>
      <charset val="238"/>
      <scheme val="minor"/>
    </font>
    <font>
      <sz val="9"/>
      <name val="Lucida Sans"/>
      <family val="2"/>
      <scheme val="minor"/>
    </font>
    <font>
      <sz val="10"/>
      <name val="Lucida Sans"/>
      <family val="2"/>
      <scheme val="minor"/>
    </font>
    <font>
      <sz val="11"/>
      <color theme="0"/>
      <name val="Rockwell"/>
      <family val="1"/>
      <scheme val="major"/>
    </font>
    <font>
      <sz val="26"/>
      <color theme="0"/>
      <name val="Rockwell"/>
      <family val="1"/>
      <scheme val="major"/>
    </font>
    <font>
      <sz val="10"/>
      <color theme="1" tint="0.249977111117893"/>
      <name val="Lucida Sans"/>
      <family val="2"/>
      <charset val="238"/>
      <scheme val="minor"/>
    </font>
    <font>
      <sz val="8"/>
      <color theme="1" tint="0.24994659260841701"/>
      <name val="Lucida Sans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gradientFill degree="180">
        <stop position="0">
          <color theme="5"/>
        </stop>
        <stop position="1">
          <color theme="5" tint="-0.49803155613879818"/>
        </stop>
      </gradientFill>
    </fill>
  </fills>
  <borders count="11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2">
    <xf numFmtId="0" fontId="0" fillId="0" borderId="0">
      <alignment vertical="center"/>
    </xf>
    <xf numFmtId="164" fontId="7" fillId="0" borderId="0" applyFont="0" applyFill="0" applyBorder="0" applyProtection="0">
      <alignment horizontal="right"/>
    </xf>
    <xf numFmtId="0" fontId="4" fillId="0" borderId="1" applyNumberFormat="0" applyFill="0" applyProtection="0"/>
    <xf numFmtId="0" fontId="4" fillId="0" borderId="1" applyNumberFormat="0" applyFill="0" applyProtection="0">
      <alignment vertical="center"/>
    </xf>
    <xf numFmtId="0" fontId="3" fillId="0" borderId="4" applyNumberFormat="0" applyFill="0" applyProtection="0">
      <alignment vertical="center"/>
    </xf>
    <xf numFmtId="0" fontId="6" fillId="2" borderId="2" applyNumberFormat="0" applyProtection="0"/>
    <xf numFmtId="0" fontId="5" fillId="0" borderId="2" applyNumberFormat="0" applyProtection="0">
      <alignment vertical="center"/>
    </xf>
    <xf numFmtId="0" fontId="3" fillId="0" borderId="0" applyNumberFormat="0" applyFill="0" applyBorder="0" applyAlignment="0" applyProtection="0"/>
    <xf numFmtId="0" fontId="2" fillId="0" borderId="3" applyNumberFormat="0" applyFill="0" applyProtection="0">
      <alignment vertical="center"/>
    </xf>
    <xf numFmtId="14" fontId="6" fillId="0" borderId="0" applyFont="0" applyFill="0" applyBorder="0" applyAlignment="0">
      <alignment vertical="center"/>
    </xf>
    <xf numFmtId="3" fontId="6" fillId="0" borderId="0" applyFont="0" applyFill="0" applyBorder="0" applyAlignment="0" applyProtection="0"/>
    <xf numFmtId="10" fontId="6" fillId="0" borderId="0" applyFont="0" applyFill="0" applyBorder="0" applyAlignment="0" applyProtection="0"/>
  </cellStyleXfs>
  <cellXfs count="30">
    <xf numFmtId="0" fontId="0" fillId="0" borderId="0" xfId="0">
      <alignment vertical="center"/>
    </xf>
    <xf numFmtId="0" fontId="1" fillId="0" borderId="0" xfId="0" applyFont="1" applyBorder="1" applyAlignment="1">
      <alignment horizontal="center"/>
    </xf>
    <xf numFmtId="0" fontId="0" fillId="0" borderId="0" xfId="0" applyFill="1">
      <alignment vertical="center"/>
    </xf>
    <xf numFmtId="0" fontId="8" fillId="0" borderId="0" xfId="8" applyFont="1" applyFill="1" applyBorder="1">
      <alignment vertical="center"/>
    </xf>
    <xf numFmtId="0" fontId="8" fillId="0" borderId="0" xfId="8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0" fillId="0" borderId="0" xfId="10" applyFont="1" applyFill="1" applyBorder="1" applyAlignment="1">
      <alignment horizontal="center" vertical="center"/>
    </xf>
    <xf numFmtId="10" fontId="9" fillId="4" borderId="7" xfId="11" applyFont="1" applyFill="1" applyBorder="1" applyAlignment="1">
      <alignment horizontal="left" vertical="center" indent="1"/>
    </xf>
    <xf numFmtId="3" fontId="9" fillId="4" borderId="7" xfId="10" applyFont="1" applyFill="1" applyBorder="1" applyAlignment="1">
      <alignment horizontal="left" vertical="center" indent="1"/>
    </xf>
    <xf numFmtId="14" fontId="9" fillId="4" borderId="9" xfId="9" applyFont="1" applyFill="1" applyBorder="1" applyAlignment="1">
      <alignment horizontal="left" vertical="center" indent="1"/>
    </xf>
    <xf numFmtId="3" fontId="11" fillId="4" borderId="7" xfId="10" applyFont="1" applyFill="1" applyBorder="1" applyAlignment="1">
      <alignment horizontal="left" vertical="center" indent="1"/>
    </xf>
    <xf numFmtId="0" fontId="15" fillId="0" borderId="0" xfId="0" applyFont="1">
      <alignment vertical="center"/>
    </xf>
    <xf numFmtId="14" fontId="10" fillId="0" borderId="0" xfId="9" applyFont="1" applyFill="1" applyBorder="1" applyAlignment="1">
      <alignment horizontal="left" vertical="center" indent="1"/>
    </xf>
    <xf numFmtId="0" fontId="14" fillId="3" borderId="10" xfId="6" applyFont="1" applyFill="1" applyBorder="1" applyAlignment="1">
      <alignment vertical="center"/>
    </xf>
    <xf numFmtId="0" fontId="14" fillId="3" borderId="6" xfId="6" applyFont="1" applyFill="1" applyBorder="1" applyAlignment="1">
      <alignment horizontal="right" vertical="center" indent="1"/>
    </xf>
    <xf numFmtId="0" fontId="14" fillId="3" borderId="5" xfId="6" applyFont="1" applyFill="1" applyBorder="1" applyAlignment="1">
      <alignment vertical="center"/>
    </xf>
    <xf numFmtId="0" fontId="14" fillId="3" borderId="8" xfId="6" applyFont="1" applyFill="1" applyBorder="1" applyAlignment="1">
      <alignment horizontal="right" vertical="center" indent="1"/>
    </xf>
    <xf numFmtId="0" fontId="12" fillId="5" borderId="0" xfId="0" applyFont="1" applyFill="1" applyBorder="1" applyAlignment="1" applyProtection="1">
      <alignment horizontal="center" vertical="center" wrapText="1"/>
    </xf>
    <xf numFmtId="0" fontId="12" fillId="5" borderId="0" xfId="0" applyFont="1" applyFill="1" applyBorder="1" applyAlignment="1" applyProtection="1">
      <alignment horizontal="left" vertical="center" wrapText="1" indent="1"/>
    </xf>
    <xf numFmtId="0" fontId="12" fillId="5" borderId="0" xfId="0" applyFont="1" applyFill="1" applyBorder="1" applyAlignment="1" applyProtection="1">
      <alignment horizontal="right" vertical="center" wrapText="1" inden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65" fontId="0" fillId="0" borderId="0" xfId="0" applyNumberFormat="1">
      <alignment vertical="center"/>
    </xf>
    <xf numFmtId="0" fontId="12" fillId="5" borderId="0" xfId="2" applyFont="1" applyFill="1" applyBorder="1" applyAlignment="1">
      <alignment horizontal="center" vertical="center"/>
    </xf>
    <xf numFmtId="0" fontId="13" fillId="6" borderId="0" xfId="8" applyFont="1" applyFill="1" applyBorder="1" applyAlignment="1">
      <alignment horizontal="left" vertical="center" indent="1"/>
    </xf>
    <xf numFmtId="168" fontId="9" fillId="4" borderId="7" xfId="1" applyNumberFormat="1" applyFont="1" applyFill="1" applyBorder="1" applyAlignment="1">
      <alignment horizontal="left" vertical="center" indent="1"/>
    </xf>
    <xf numFmtId="168" fontId="11" fillId="4" borderId="7" xfId="1" applyNumberFormat="1" applyFont="1" applyFill="1" applyBorder="1" applyAlignment="1">
      <alignment horizontal="left" vertical="center" indent="1"/>
    </xf>
    <xf numFmtId="168" fontId="0" fillId="0" borderId="0" xfId="0" applyNumberFormat="1">
      <alignment vertical="center"/>
    </xf>
    <xf numFmtId="168" fontId="10" fillId="0" borderId="0" xfId="1" applyNumberFormat="1" applyFont="1" applyFill="1" applyBorder="1" applyAlignment="1">
      <alignment horizontal="right" vertical="center" indent="1"/>
    </xf>
    <xf numFmtId="168" fontId="11" fillId="4" borderId="9" xfId="1" applyNumberFormat="1" applyFont="1" applyFill="1" applyBorder="1" applyAlignment="1">
      <alignment horizontal="left" vertical="center" indent="1"/>
    </xf>
  </cellXfs>
  <cellStyles count="12">
    <cellStyle name="Comma" xfId="10" builtinId="3" customBuiltin="1"/>
    <cellStyle name="Currency" xfId="1" builtinId="4" customBuiltin="1"/>
    <cellStyle name="Date" xfId="9"/>
    <cellStyle name="Explanatory Text" xfId="6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7" builtinId="19" customBuiltin="1"/>
    <cellStyle name="Input" xfId="5" builtinId="20" customBuiltin="1"/>
    <cellStyle name="Normal" xfId="0" builtinId="0" customBuiltin="1"/>
    <cellStyle name="Percent" xfId="11" builtinId="5" customBuiltin="1"/>
    <cellStyle name="Title" xfId="8" builtinId="15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scheme val="minor"/>
      </font>
      <numFmt numFmtId="168" formatCode="_ [$₹-4009]\ * #,##0.00_ ;_ [$₹-4009]\ * \-#,##0.00_ ;_ [$₹-4009]\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1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scheme val="minor"/>
      </font>
      <numFmt numFmtId="168" formatCode="_ [$₹-4009]\ * #,##0.00_ ;_ [$₹-4009]\ * \-#,##0.00_ ;_ [$₹-4009]\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1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scheme val="minor"/>
      </font>
      <numFmt numFmtId="168" formatCode="_ [$₹-4009]\ * #,##0.00_ ;_ [$₹-4009]\ * \-#,##0.00_ ;_ [$₹-4009]\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1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scheme val="minor"/>
      </font>
      <numFmt numFmtId="168" formatCode="_ [$₹-4009]\ * #,##0.00_ ;_ [$₹-4009]\ * \-#,##0.00_ ;_ [$₹-4009]\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1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scheme val="minor"/>
      </font>
      <numFmt numFmtId="168" formatCode="_ [$₹-4009]\ * #,##0.00_ ;_ [$₹-4009]\ * \-#,##0.00_ ;_ [$₹-4009]\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1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auto="1"/>
        <name val="Lucida Sans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Lucida San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Lucida Sans"/>
        <scheme val="minor"/>
      </font>
      <alignment horizontal="left" vertical="center" textRotation="0" wrapText="0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ajor"/>
      </font>
      <fill>
        <patternFill patternType="solid">
          <fgColor indexed="64"/>
          <bgColor theme="5" tint="-0.499984740745262"/>
        </patternFill>
      </fill>
      <alignment horizontal="left" vertical="center" textRotation="0" indent="0" relativeIndent="255" justifyLastLine="0" shrinkToFit="0" readingOrder="0"/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2065187536243"/>
          <bgColor theme="0" tint="-4.9989318521683403E-2"/>
        </patternFill>
      </fill>
    </dxf>
    <dxf>
      <font>
        <b/>
        <i val="0"/>
        <color theme="1" tint="0.24994659260841701"/>
      </font>
    </dxf>
    <dxf>
      <font>
        <b/>
        <i val="0"/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 val="0"/>
        <i val="0"/>
        <color auto="1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 tint="0.24994659260841701"/>
      </font>
      <border diagonalUp="0" diagonalDown="0">
        <left/>
        <right/>
        <top/>
        <bottom style="thick">
          <color theme="4"/>
        </bottom>
        <vertical/>
        <horizontal/>
      </border>
    </dxf>
  </dxfs>
  <tableStyles count="1" defaultTableStyle="Loan Calculator" defaultPivotStyle="PivotStyleLight16">
    <tableStyle name="Loan Calculator" pivot="0" count="7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12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[loan.xlsx]Loan Calculator!PivotTable1</c:name>
    <c:fmtId val="0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tx2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2">
                <a:lumMod val="60000"/>
                <a:lumOff val="40000"/>
              </a:schemeClr>
            </a:solidFill>
            <a:ln w="9525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30381815480613"/>
          <c:y val="0.13809891385242765"/>
          <c:w val="0.84302322587035117"/>
          <c:h val="0.72315570601998791"/>
        </c:manualLayout>
      </c:layout>
      <c:barChart>
        <c:barDir val="col"/>
        <c:grouping val="stacked"/>
        <c:ser>
          <c:idx val="0"/>
          <c:order val="0"/>
          <c:tx>
            <c:strRef>
              <c:f>'Loan Calculator'!$L$3</c:f>
              <c:strCache>
                <c:ptCount val="1"/>
                <c:pt idx="0">
                  <c:v>Principal Paid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'Loan Calculator'!$K$4:$K$15</c:f>
              <c:strCach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strCache>
            </c:strRef>
          </c:cat>
          <c:val>
            <c:numRef>
              <c:f>'Loan Calculator'!$L$4:$L$15</c:f>
              <c:numCache>
                <c:formatCode>"$"#,##0</c:formatCode>
                <c:ptCount val="11"/>
                <c:pt idx="0">
                  <c:v>188.94217885727031</c:v>
                </c:pt>
                <c:pt idx="1">
                  <c:v>971.17270130745817</c:v>
                </c:pt>
                <c:pt idx="2">
                  <c:v>1797.5271738573206</c:v>
                </c:pt>
                <c:pt idx="3">
                  <c:v>2670.494534123738</c:v>
                </c:pt>
                <c:pt idx="4">
                  <c:v>3592.7041153691935</c:v>
                </c:pt>
                <c:pt idx="5">
                  <c:v>4566.933565919745</c:v>
                </c:pt>
                <c:pt idx="6">
                  <c:v>5596.1172153004291</c:v>
                </c:pt>
                <c:pt idx="7">
                  <c:v>6683.3549122864551</c:v>
                </c:pt>
                <c:pt idx="8">
                  <c:v>7831.92136148996</c:v>
                </c:pt>
                <c:pt idx="9">
                  <c:v>9045.2759866036449</c:v>
                </c:pt>
                <c:pt idx="10">
                  <c:v>9999.9999999999964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46-42A7-B76D-1B6A31EC2CC1}"/>
            </c:ext>
          </c:extLst>
        </c:ser>
        <c:ser>
          <c:idx val="1"/>
          <c:order val="1"/>
          <c:tx>
            <c:strRef>
              <c:f>'Loan Calculator'!$M$3</c:f>
              <c:strCache>
                <c:ptCount val="1"/>
                <c:pt idx="0">
                  <c:v>Interest Paid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'Loan Calculator'!$K$4:$K$15</c:f>
              <c:strCach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strCache>
            </c:strRef>
          </c:cat>
          <c:val>
            <c:numRef>
              <c:f>'Loan Calculator'!$M$4:$M$15</c:f>
              <c:numCache>
                <c:formatCode>"$"#,##0</c:formatCode>
                <c:ptCount val="11"/>
                <c:pt idx="0">
                  <c:v>136.63665502417189</c:v>
                </c:pt>
                <c:pt idx="1">
                  <c:v>656.72146809975266</c:v>
                </c:pt>
                <c:pt idx="2">
                  <c:v>1132.6823310756588</c:v>
                </c:pt>
                <c:pt idx="3">
                  <c:v>1562.0303063350098</c:v>
                </c:pt>
                <c:pt idx="4">
                  <c:v>1942.1360606153232</c:v>
                </c:pt>
                <c:pt idx="5">
                  <c:v>2270.2219455905401</c:v>
                </c:pt>
                <c:pt idx="6">
                  <c:v>2543.3536317356247</c:v>
                </c:pt>
                <c:pt idx="7">
                  <c:v>2758.4312702753678</c:v>
                </c:pt>
                <c:pt idx="8">
                  <c:v>2912.180156597632</c:v>
                </c:pt>
                <c:pt idx="9">
                  <c:v>3001.1408670097148</c:v>
                </c:pt>
                <c:pt idx="10">
                  <c:v>3023.1533552576898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46-42A7-B76D-1B6A31EC2CC1}"/>
            </c:ext>
          </c:extLst>
        </c:ser>
        <c:dLbls/>
        <c:gapWidth val="100"/>
        <c:overlap val="100"/>
        <c:axId val="113289088"/>
        <c:axId val="113290624"/>
      </c:barChart>
      <c:lineChart>
        <c:grouping val="standard"/>
        <c:ser>
          <c:idx val="2"/>
          <c:order val="2"/>
          <c:tx>
            <c:strRef>
              <c:f>'Loan Calculator'!$N$3</c:f>
              <c:strCache>
                <c:ptCount val="1"/>
                <c:pt idx="0">
                  <c:v>Loan Balance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'Loan Calculator'!$K$4:$K$15</c:f>
              <c:strCach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strCache>
            </c:strRef>
          </c:cat>
          <c:val>
            <c:numRef>
              <c:f>'Loan Calculator'!$N$4:$N$15</c:f>
              <c:numCache>
                <c:formatCode>"$"#,##0</c:formatCode>
                <c:ptCount val="11"/>
                <c:pt idx="0">
                  <c:v>9811.0578211427292</c:v>
                </c:pt>
                <c:pt idx="1">
                  <c:v>9028.8272986925404</c:v>
                </c:pt>
                <c:pt idx="2">
                  <c:v>8202.472826142679</c:v>
                </c:pt>
                <c:pt idx="3">
                  <c:v>7329.5054658762574</c:v>
                </c:pt>
                <c:pt idx="4">
                  <c:v>6407.2958846307993</c:v>
                </c:pt>
                <c:pt idx="5">
                  <c:v>5433.0664340802459</c:v>
                </c:pt>
                <c:pt idx="6">
                  <c:v>4403.8827846995555</c:v>
                </c:pt>
                <c:pt idx="7">
                  <c:v>3316.6450877135267</c:v>
                </c:pt>
                <c:pt idx="8">
                  <c:v>2168.07863851002</c:v>
                </c:pt>
                <c:pt idx="9">
                  <c:v>954.72401339633325</c:v>
                </c:pt>
                <c:pt idx="10">
                  <c:v>-2.5465851649641991E-11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46-42A7-B76D-1B6A31EC2CC1}"/>
            </c:ext>
          </c:extLst>
        </c:ser>
        <c:dLbls/>
        <c:marker val="1"/>
        <c:axId val="113289088"/>
        <c:axId val="113290624"/>
      </c:lineChart>
      <c:catAx>
        <c:axId val="1132890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0624"/>
        <c:crosses val="autoZero"/>
        <c:auto val="1"/>
        <c:lblAlgn val="ctr"/>
        <c:lblOffset val="100"/>
      </c:catAx>
      <c:valAx>
        <c:axId val="113290624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&quot;$&quot;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3495188101487816E-4"/>
          <c:y val="1.3888888888888892E-2"/>
          <c:w val="0.74759316975385826"/>
          <c:h val="6.16901498273583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228600</xdr:rowOff>
    </xdr:from>
    <xdr:to>
      <xdr:col>8</xdr:col>
      <xdr:colOff>0</xdr:colOff>
      <xdr:row>14</xdr:row>
      <xdr:rowOff>85726</xdr:rowOff>
    </xdr:to>
    <xdr:graphicFrame macro="">
      <xdr:nvGraphicFramePr>
        <xdr:cNvPr id="2" name="Chart 1" descr="Loan Calculator Chart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295275</xdr:colOff>
      <xdr:row>0</xdr:row>
      <xdr:rowOff>54542</xdr:rowOff>
    </xdr:from>
    <xdr:to>
      <xdr:col>7</xdr:col>
      <xdr:colOff>1209675</xdr:colOff>
      <xdr:row>2</xdr:row>
      <xdr:rowOff>0</xdr:rowOff>
    </xdr:to>
    <xdr:pic>
      <xdr:nvPicPr>
        <xdr:cNvPr id="4" name="Picture 3" descr="People illustrations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/>
      </xdr:blipFill>
      <xdr:spPr>
        <a:xfrm>
          <a:off x="4953000" y="54542"/>
          <a:ext cx="3600450" cy="964633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Author" refreshedDate="43723.775567592595" backgroundQuery="1" createdVersion="6" refreshedVersion="6" minRefreshableVersion="3" recordCount="0" supportSubquery="1" supportAdvancedDrill="1">
  <cacheSource type="external" connectionId="2"/>
  <cacheFields count="5">
    <cacheField name="[Loan].[Payment Date (Year)].[Payment Date (Year)]" caption="Payment Date (Year)" numFmtId="0" hierarchy="7" level="1">
      <sharedItems count="11">
        <s v="2019"/>
        <s v="2020"/>
        <s v="2021"/>
        <s v="2022"/>
        <s v="2023"/>
        <s v="2024"/>
        <s v="2025"/>
        <s v="2026"/>
        <s v="2027"/>
        <s v="2028"/>
        <s v="2029"/>
      </sharedItems>
    </cacheField>
    <cacheField name="[Measures].[Sum of Interest]" caption="Sum of Interest" numFmtId="0" hierarchy="13" level="32767"/>
    <cacheField name="[Measures].[Sum of Principal]" caption="Sum of Principal" numFmtId="0" hierarchy="14" level="32767"/>
    <cacheField name="[Loan].[Pmt No.].[Pmt No.]" caption="Pmt No." numFmtId="0" level="1">
      <sharedItems containsSemiMixedTypes="0" containsNonDate="0" containsString="0"/>
    </cacheField>
    <cacheField name="[Measures].[Min of Ending  Balance]" caption="Min of Ending  Balance" numFmtId="0" hierarchy="17" level="32767"/>
  </cacheFields>
  <cacheHierarchies count="18">
    <cacheHierarchy uniqueName="[Loan].[Pmt No.]" caption="Pmt No." attribute="1" defaultMemberUniqueName="[Loan].[Pmt No.].[All]" allUniqueName="[Loan].[Pmt No.].[All]" dimensionUniqueName="[Loan]" displayFolder="" count="2" memberValueDatatype="130" unbalanced="0">
      <fieldsUsage count="2">
        <fieldUsage x="-1"/>
        <fieldUsage x="3"/>
      </fieldsUsage>
    </cacheHierarchy>
    <cacheHierarchy uniqueName="[Loan].[Payment Date]" caption="Payment Date" attribute="1" time="1" defaultMemberUniqueName="[Loan].[Payment Date].[All]" allUniqueName="[Loan].[Payment Date].[All]" dimensionUniqueName="[Loan]" displayFolder="" count="0" memberValueDatatype="7" unbalanced="0"/>
    <cacheHierarchy uniqueName="[Loan].[Beginning Balance]" caption="Beginning Balance" attribute="1" defaultMemberUniqueName="[Loan].[Beginning Balance].[All]" allUniqueName="[Loan].[Beginning Balance].[All]" dimensionUniqueName="[Loan]" displayFolder="" count="0" memberValueDatatype="130" unbalanced="0"/>
    <cacheHierarchy uniqueName="[Loan].[Payment]" caption="Payment" attribute="1" defaultMemberUniqueName="[Loan].[Payment].[All]" allUniqueName="[Loan].[Payment].[All]" dimensionUniqueName="[Loan]" displayFolder="" count="0" memberValueDatatype="5" unbalanced="0"/>
    <cacheHierarchy uniqueName="[Loan].[Principal]" caption="Principal" attribute="1" defaultMemberUniqueName="[Loan].[Principal].[All]" allUniqueName="[Loan].[Principal].[All]" dimensionUniqueName="[Loan]" displayFolder="" count="0" memberValueDatatype="5" unbalanced="0"/>
    <cacheHierarchy uniqueName="[Loan].[Interest]" caption="Interest" attribute="1" defaultMemberUniqueName="[Loan].[Interest].[All]" allUniqueName="[Loan].[Interest].[All]" dimensionUniqueName="[Loan]" displayFolder="" count="0" memberValueDatatype="5" unbalanced="0"/>
    <cacheHierarchy uniqueName="[Loan].[Ending  Balance]" caption="Ending  Balance" attribute="1" defaultMemberUniqueName="[Loan].[Ending  Balance].[All]" allUniqueName="[Loan].[Ending  Balance].[All]" dimensionUniqueName="[Loan]" displayFolder="" count="0" memberValueDatatype="5" unbalanced="0"/>
    <cacheHierarchy uniqueName="[Loan].[Payment Date (Year)]" caption="Payment Date (Year)" attribute="1" defaultMemberUniqueName="[Loan].[Payment Date (Year)].[All]" allUniqueName="[Loan].[Payment Date (Year)].[All]" dimensionUniqueName="[Loan]" displayFolder="" count="2" memberValueDatatype="130" unbalanced="0">
      <fieldsUsage count="2">
        <fieldUsage x="-1"/>
        <fieldUsage x="0"/>
      </fieldsUsage>
    </cacheHierarchy>
    <cacheHierarchy uniqueName="[Loan].[Payment Date (Quarter)]" caption="Payment Date (Quarter)" attribute="1" defaultMemberUniqueName="[Loan].[Payment Date (Quarter)].[All]" allUniqueName="[Loan].[Payment Date (Quarter)].[All]" dimensionUniqueName="[Loan]" displayFolder="" count="0" memberValueDatatype="130" unbalanced="0"/>
    <cacheHierarchy uniqueName="[Loan].[Payment Date (Month)]" caption="Payment Date (Month)" attribute="1" defaultMemberUniqueName="[Loan].[Payment Date (Month)].[All]" allUniqueName="[Loan].[Payment Date (Month)].[All]" dimensionUniqueName="[Loan]" displayFolder="" count="0" memberValueDatatype="130" unbalanced="0"/>
    <cacheHierarchy uniqueName="[Loan].[Payment Date (Month Index)]" caption="Payment Date (Month Index)" attribute="1" defaultMemberUniqueName="[Loan].[Payment Date (Month Index)].[All]" allUniqueName="[Loan].[Payment Date (Month Index)].[All]" dimensionUniqueName="[Loan]" displayFolder="" count="0" memberValueDatatype="20" unbalanced="0" hidden="1"/>
    <cacheHierarchy uniqueName="[Measures].[__XL_Count Loan]" caption="__XL_Count Loan" measure="1" displayFolder="" measureGroup="Loan" count="0" hidden="1"/>
    <cacheHierarchy uniqueName="[Measures].[__No measures defined]" caption="__No measures defined" measure="1" displayFolder="" count="0" hidden="1"/>
    <cacheHierarchy uniqueName="[Measures].[Sum of Interest]" caption="Sum of Interest" measure="1" displayFolder="" measureGroup="Loa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ncipal]" caption="Sum of Principal" measure="1" displayFolder="" measureGroup="Loa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Ending  Balance]" caption="Sum of Ending  Balance" measure="1" displayFolder="" measureGroup="Loan" count="0" oneField="1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Ending  Balance]" caption="Max of Ending  Balance" measure="1" displayFolder="" measureGroup="Loan" count="0" oneField="1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Ending  Balance]" caption="Min of Ending  Balance" measure="1" displayFolder="" measureGroup="Loa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Loan" uniqueName="[Loan]" caption="Loan"/>
    <dimension measure="1" name="Measures" uniqueName="[Measures]" caption="Measures"/>
  </dimensions>
  <measureGroups count="1">
    <measureGroup name="Loan" caption="Loa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subtotalHiddenItems="1" itemPrintTitles="1" createdVersion="6" indent="0" outline="1" outlineData="1" multipleFieldFilters="0" chartFormat="1">
  <location ref="K3:N15" firstHeaderRow="0" firstDataRow="1" firstDataCol="1" rowPageCount="1" colPageCount="1"/>
  <pivotFields count="5">
    <pivotField axis="axisRow" allDrilled="1" showAll="0" dataSourceSort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0" name="[Loan].[Pmt No.].&amp;[1]" cap="1"/>
  </pageFields>
  <dataFields count="3">
    <dataField name="Principal Paid" fld="2" showDataAs="runTotal" baseField="0" baseItem="0" numFmtId="165"/>
    <dataField name="Interest Paid" fld="1" showDataAs="runTotal" baseField="0" baseItem="1" numFmtId="165"/>
    <dataField name="Loan Balance" fld="4" subtotal="min" baseField="0" baseItem="0" numFmtId="165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8">
    <pivotHierarchy multipleItemSelectionAllowed="1" dragToData="1">
      <members count="120" level="1">
        <member name="[Loan].[Pmt No.].&amp;[1]"/>
        <member name="[Loan].[Pmt No.].&amp;[2]"/>
        <member name="[Loan].[Pmt No.].&amp;[3]"/>
        <member name="[Loan].[Pmt No.].&amp;[4]"/>
        <member name="[Loan].[Pmt No.].&amp;[5]"/>
        <member name="[Loan].[Pmt No.].&amp;[6]"/>
        <member name="[Loan].[Pmt No.].&amp;[7]"/>
        <member name="[Loan].[Pmt No.].&amp;[8]"/>
        <member name="[Loan].[Pmt No.].&amp;[9]"/>
        <member name="[Loan].[Pmt No.].&amp;[10]"/>
        <member name="[Loan].[Pmt No.].&amp;[11]"/>
        <member name="[Loan].[Pmt No.].&amp;[12]"/>
        <member name="[Loan].[Pmt No.].&amp;[13]"/>
        <member name="[Loan].[Pmt No.].&amp;[14]"/>
        <member name="[Loan].[Pmt No.].&amp;[15]"/>
        <member name="[Loan].[Pmt No.].&amp;[16]"/>
        <member name="[Loan].[Pmt No.].&amp;[17]"/>
        <member name="[Loan].[Pmt No.].&amp;[18]"/>
        <member name="[Loan].[Pmt No.].&amp;[19]"/>
        <member name="[Loan].[Pmt No.].&amp;[20]"/>
        <member name="[Loan].[Pmt No.].&amp;[21]"/>
        <member name="[Loan].[Pmt No.].&amp;[22]"/>
        <member name="[Loan].[Pmt No.].&amp;[23]"/>
        <member name="[Loan].[Pmt No.].&amp;[24]"/>
        <member name="[Loan].[Pmt No.].&amp;[25]"/>
        <member name="[Loan].[Pmt No.].&amp;[26]"/>
        <member name="[Loan].[Pmt No.].&amp;[27]"/>
        <member name="[Loan].[Pmt No.].&amp;[28]"/>
        <member name="[Loan].[Pmt No.].&amp;[29]"/>
        <member name="[Loan].[Pmt No.].&amp;[30]"/>
        <member name="[Loan].[Pmt No.].&amp;[31]"/>
        <member name="[Loan].[Pmt No.].&amp;[32]"/>
        <member name="[Loan].[Pmt No.].&amp;[33]"/>
        <member name="[Loan].[Pmt No.].&amp;[34]"/>
        <member name="[Loan].[Pmt No.].&amp;[35]"/>
        <member name="[Loan].[Pmt No.].&amp;[36]"/>
        <member name="[Loan].[Pmt No.].&amp;[37]"/>
        <member name="[Loan].[Pmt No.].&amp;[38]"/>
        <member name="[Loan].[Pmt No.].&amp;[39]"/>
        <member name="[Loan].[Pmt No.].&amp;[40]"/>
        <member name="[Loan].[Pmt No.].&amp;[41]"/>
        <member name="[Loan].[Pmt No.].&amp;[42]"/>
        <member name="[Loan].[Pmt No.].&amp;[43]"/>
        <member name="[Loan].[Pmt No.].&amp;[44]"/>
        <member name="[Loan].[Pmt No.].&amp;[45]"/>
        <member name="[Loan].[Pmt No.].&amp;[46]"/>
        <member name="[Loan].[Pmt No.].&amp;[47]"/>
        <member name="[Loan].[Pmt No.].&amp;[48]"/>
        <member name="[Loan].[Pmt No.].&amp;[49]"/>
        <member name="[Loan].[Pmt No.].&amp;[50]"/>
        <member name="[Loan].[Pmt No.].&amp;[51]"/>
        <member name="[Loan].[Pmt No.].&amp;[52]"/>
        <member name="[Loan].[Pmt No.].&amp;[53]"/>
        <member name="[Loan].[Pmt No.].&amp;[54]"/>
        <member name="[Loan].[Pmt No.].&amp;[55]"/>
        <member name="[Loan].[Pmt No.].&amp;[56]"/>
        <member name="[Loan].[Pmt No.].&amp;[57]"/>
        <member name="[Loan].[Pmt No.].&amp;[58]"/>
        <member name="[Loan].[Pmt No.].&amp;[59]"/>
        <member name="[Loan].[Pmt No.].&amp;[60]"/>
        <member name="[Loan].[Pmt No.].&amp;[61]"/>
        <member name="[Loan].[Pmt No.].&amp;[62]"/>
        <member name="[Loan].[Pmt No.].&amp;[63]"/>
        <member name="[Loan].[Pmt No.].&amp;[64]"/>
        <member name="[Loan].[Pmt No.].&amp;[65]"/>
        <member name="[Loan].[Pmt No.].&amp;[66]"/>
        <member name="[Loan].[Pmt No.].&amp;[67]"/>
        <member name="[Loan].[Pmt No.].&amp;[68]"/>
        <member name="[Loan].[Pmt No.].&amp;[69]"/>
        <member name="[Loan].[Pmt No.].&amp;[70]"/>
        <member name="[Loan].[Pmt No.].&amp;[71]"/>
        <member name="[Loan].[Pmt No.].&amp;[72]"/>
        <member name="[Loan].[Pmt No.].&amp;[73]"/>
        <member name="[Loan].[Pmt No.].&amp;[74]"/>
        <member name="[Loan].[Pmt No.].&amp;[75]"/>
        <member name="[Loan].[Pmt No.].&amp;[76]"/>
        <member name="[Loan].[Pmt No.].&amp;[77]"/>
        <member name="[Loan].[Pmt No.].&amp;[78]"/>
        <member name="[Loan].[Pmt No.].&amp;[79]"/>
        <member name="[Loan].[Pmt No.].&amp;[80]"/>
        <member name="[Loan].[Pmt No.].&amp;[81]"/>
        <member name="[Loan].[Pmt No.].&amp;[82]"/>
        <member name="[Loan].[Pmt No.].&amp;[83]"/>
        <member name="[Loan].[Pmt No.].&amp;[84]"/>
        <member name="[Loan].[Pmt No.].&amp;[85]"/>
        <member name="[Loan].[Pmt No.].&amp;[86]"/>
        <member name="[Loan].[Pmt No.].&amp;[87]"/>
        <member name="[Loan].[Pmt No.].&amp;[88]"/>
        <member name="[Loan].[Pmt No.].&amp;[89]"/>
        <member name="[Loan].[Pmt No.].&amp;[90]"/>
        <member name="[Loan].[Pmt No.].&amp;[91]"/>
        <member name="[Loan].[Pmt No.].&amp;[92]"/>
        <member name="[Loan].[Pmt No.].&amp;[93]"/>
        <member name="[Loan].[Pmt No.].&amp;[94]"/>
        <member name="[Loan].[Pmt No.].&amp;[95]"/>
        <member name="[Loan].[Pmt No.].&amp;[96]"/>
        <member name="[Loan].[Pmt No.].&amp;[97]"/>
        <member name="[Loan].[Pmt No.].&amp;[98]"/>
        <member name="[Loan].[Pmt No.].&amp;[99]"/>
        <member name="[Loan].[Pmt No.].&amp;[100]"/>
        <member name="[Loan].[Pmt No.].&amp;[101]"/>
        <member name="[Loan].[Pmt No.].&amp;[102]"/>
        <member name="[Loan].[Pmt No.].&amp;[103]"/>
        <member name="[Loan].[Pmt No.].&amp;[104]"/>
        <member name="[Loan].[Pmt No.].&amp;[105]"/>
        <member name="[Loan].[Pmt No.].&amp;[106]"/>
        <member name="[Loan].[Pmt No.].&amp;[107]"/>
        <member name="[Loan].[Pmt No.].&amp;[108]"/>
        <member name="[Loan].[Pmt No.].&amp;[109]"/>
        <member name="[Loan].[Pmt No.].&amp;[110]"/>
        <member name="[Loan].[Pmt No.].&amp;[111]"/>
        <member name="[Loan].[Pmt No.].&amp;[112]"/>
        <member name="[Loan].[Pmt No.].&amp;[113]"/>
        <member name="[Loan].[Pmt No.].&amp;[114]"/>
        <member name="[Loan].[Pmt No.].&amp;[115]"/>
        <member name="[Loan].[Pmt No.].&amp;[116]"/>
        <member name="[Loan].[Pmt No.].&amp;[117]"/>
        <member name="[Loan].[Pmt No.].&amp;[118]"/>
        <member name="[Loan].[Pmt No.].&amp;[119]"/>
        <member name="[Loan].[Pmt No.].&amp;[12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Loan Balance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Loan">
        <x15:activeTabTopLevelEntity name="[Loan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Loan" displayName="Loan" ref="B16:H376" totalsRowShown="0" headerRowDxfId="8" dataDxfId="7">
  <tableColumns count="7">
    <tableColumn id="1" name="Pmt No." dataDxfId="6" dataCellStyle="Comma">
      <calculatedColumnFormula>IFERROR(IF(LoanIsNotPaid*LoanIsGood,PaymentNumber,""), "")</calculatedColumnFormula>
    </tableColumn>
    <tableColumn id="2" name="Payment Date" dataDxfId="5" dataCellStyle="Date">
      <calculatedColumnFormula>IFERROR(IF(LoanIsNotPaid*LoanIsGood,PaymentDate,LoanStartDate), LoanStartDate)</calculatedColumnFormula>
    </tableColumn>
    <tableColumn id="3" name="Beginning Balance" dataDxfId="4" dataCellStyle="Currency">
      <calculatedColumnFormula>IFERROR(IF(LoanIsNotPaid*LoanIsGood,LoanValue,""), "")</calculatedColumnFormula>
    </tableColumn>
    <tableColumn id="4" name="Payment" dataDxfId="3" dataCellStyle="Currency">
      <calculatedColumnFormula>IFERROR(IF(LoanIsNotPaid*LoanIsGood,MonthlyPayment,0), 0)</calculatedColumnFormula>
    </tableColumn>
    <tableColumn id="5" name="Principal" dataDxfId="2" dataCellStyle="Currency">
      <calculatedColumnFormula>IFERROR(IF(LoanIsNotPaid*LoanIsGood,Principal,0), 0)</calculatedColumnFormula>
    </tableColumn>
    <tableColumn id="6" name="Interest" dataDxfId="1" dataCellStyle="Currency">
      <calculatedColumnFormula>IFERROR(IF(LoanIsNotPaid*LoanIsGood,InterestAmt,0), 0)</calculatedColumnFormula>
    </tableColumn>
    <tableColumn id="7" name="Ending &#10;Balance" dataDxfId="0" dataCellStyle="Currency">
      <calculatedColumnFormula>IFERROR(IF(LoanIsNotPaid*LoanIsGood,EndingBalance,0), 0)</calculatedColumnFormula>
    </tableColumn>
  </tableColumns>
  <tableStyleInfo name="Loan Calculator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and Payment, Principal, and Interest amounts with this table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XET376"/>
  <sheetViews>
    <sheetView showGridLines="0" tabSelected="1" workbookViewId="0">
      <selection activeCell="P11" sqref="P11"/>
    </sheetView>
  </sheetViews>
  <sheetFormatPr defaultRowHeight="14.25"/>
  <cols>
    <col min="1" max="1" width="1.44140625" customWidth="1"/>
    <col min="2" max="2" width="5.88671875" style="1" customWidth="1"/>
    <col min="3" max="8" width="15.6640625" style="1" customWidth="1"/>
    <col min="9" max="9" width="1.44140625" customWidth="1"/>
    <col min="10" max="10" width="8.88671875" hidden="1" customWidth="1"/>
    <col min="11" max="11" width="12.44140625" hidden="1" customWidth="1"/>
    <col min="12" max="12" width="12.21875" hidden="1" customWidth="1"/>
    <col min="13" max="13" width="11.6640625" hidden="1" customWidth="1"/>
    <col min="14" max="14" width="21.109375" hidden="1" customWidth="1"/>
    <col min="15" max="15" width="8.88671875" hidden="1" customWidth="1"/>
  </cols>
  <sheetData>
    <row r="1" spans="1:14" ht="19.5" customHeight="1">
      <c r="I1" s="11" t="s">
        <v>16</v>
      </c>
      <c r="K1" s="20" t="s">
        <v>10</v>
      </c>
      <c r="L1" t="s" vm="1">
        <v>35</v>
      </c>
    </row>
    <row r="2" spans="1:14" ht="60.75" customHeight="1">
      <c r="B2" s="24" t="s">
        <v>8</v>
      </c>
      <c r="C2" s="24"/>
      <c r="D2" s="24"/>
      <c r="E2" s="24"/>
      <c r="F2" s="24"/>
      <c r="G2" s="24"/>
      <c r="H2" s="24"/>
    </row>
    <row r="3" spans="1:14" s="2" customFormat="1" ht="24" customHeight="1">
      <c r="A3"/>
      <c r="B3" s="4"/>
      <c r="C3" s="3"/>
      <c r="D3" s="3"/>
      <c r="E3" s="3"/>
      <c r="F3" s="3"/>
      <c r="G3" s="3"/>
      <c r="H3" s="3"/>
      <c r="K3" s="20" t="s">
        <v>19</v>
      </c>
      <c r="L3" t="s">
        <v>20</v>
      </c>
      <c r="M3" t="s">
        <v>21</v>
      </c>
      <c r="N3" t="s">
        <v>22</v>
      </c>
    </row>
    <row r="4" spans="1:14" ht="24" customHeight="1">
      <c r="B4" s="23" t="s">
        <v>18</v>
      </c>
      <c r="C4" s="23"/>
      <c r="D4" s="23"/>
      <c r="E4"/>
      <c r="K4" s="21" t="s">
        <v>23</v>
      </c>
      <c r="L4" s="22">
        <v>188.94217885727031</v>
      </c>
      <c r="M4" s="22">
        <v>136.63665502417189</v>
      </c>
      <c r="N4" s="22">
        <v>9811.0578211427292</v>
      </c>
    </row>
    <row r="5" spans="1:14" ht="24" customHeight="1">
      <c r="B5" s="13"/>
      <c r="C5" s="14" t="s">
        <v>0</v>
      </c>
      <c r="D5" s="25">
        <v>10000</v>
      </c>
      <c r="E5"/>
      <c r="K5" s="21" t="s">
        <v>24</v>
      </c>
      <c r="L5" s="22">
        <v>971.17270130745817</v>
      </c>
      <c r="M5" s="22">
        <v>656.72146809975266</v>
      </c>
      <c r="N5" s="22">
        <v>9028.8272986925404</v>
      </c>
    </row>
    <row r="6" spans="1:14" ht="24" customHeight="1">
      <c r="B6" s="13"/>
      <c r="C6" s="14" t="s">
        <v>1</v>
      </c>
      <c r="D6" s="7">
        <v>6.9000000000000006E-2</v>
      </c>
      <c r="E6"/>
      <c r="K6" s="21" t="s">
        <v>25</v>
      </c>
      <c r="L6" s="22">
        <v>1797.5271738573206</v>
      </c>
      <c r="M6" s="22">
        <v>1132.6823310756588</v>
      </c>
      <c r="N6" s="22">
        <v>8202.472826142679</v>
      </c>
    </row>
    <row r="7" spans="1:14" ht="24" customHeight="1">
      <c r="B7" s="13"/>
      <c r="C7" s="14" t="s">
        <v>2</v>
      </c>
      <c r="D7" s="8">
        <v>20</v>
      </c>
      <c r="E7"/>
      <c r="K7" s="21" t="s">
        <v>26</v>
      </c>
      <c r="L7" s="22">
        <v>2670.494534123738</v>
      </c>
      <c r="M7" s="22">
        <v>1562.0303063350098</v>
      </c>
      <c r="N7" s="22">
        <v>7329.5054658762574</v>
      </c>
    </row>
    <row r="8" spans="1:14" ht="24" customHeight="1">
      <c r="B8" s="15"/>
      <c r="C8" s="16" t="s">
        <v>3</v>
      </c>
      <c r="D8" s="9">
        <f ca="1">TODAY()</f>
        <v>44720</v>
      </c>
      <c r="E8"/>
      <c r="K8" s="21" t="s">
        <v>27</v>
      </c>
      <c r="L8" s="22">
        <v>3592.7041153691935</v>
      </c>
      <c r="M8" s="22">
        <v>1942.1360606153232</v>
      </c>
      <c r="N8" s="22">
        <v>6407.2958846307993</v>
      </c>
    </row>
    <row r="9" spans="1:14" ht="9" customHeight="1">
      <c r="B9" s="5"/>
      <c r="C9"/>
      <c r="D9"/>
      <c r="E9"/>
      <c r="F9"/>
      <c r="G9"/>
      <c r="H9"/>
      <c r="K9" s="21" t="s">
        <v>28</v>
      </c>
      <c r="L9" s="22">
        <v>4566.933565919745</v>
      </c>
      <c r="M9" s="22">
        <v>2270.2219455905401</v>
      </c>
      <c r="N9" s="22">
        <v>5433.0664340802459</v>
      </c>
    </row>
    <row r="10" spans="1:14" ht="24" customHeight="1">
      <c r="B10" s="23" t="s">
        <v>9</v>
      </c>
      <c r="C10" s="23"/>
      <c r="D10" s="23"/>
      <c r="E10"/>
      <c r="F10"/>
      <c r="G10"/>
      <c r="H10"/>
      <c r="K10" s="21" t="s">
        <v>29</v>
      </c>
      <c r="L10" s="22">
        <v>5596.1172153004291</v>
      </c>
      <c r="M10" s="22">
        <v>2543.3536317356247</v>
      </c>
      <c r="N10" s="22">
        <v>4403.8827846995555</v>
      </c>
    </row>
    <row r="11" spans="1:14" ht="24" customHeight="1">
      <c r="B11" s="13"/>
      <c r="C11" s="14" t="s">
        <v>4</v>
      </c>
      <c r="D11" s="26">
        <v>15000</v>
      </c>
      <c r="E11"/>
      <c r="F11"/>
      <c r="G11"/>
      <c r="H11"/>
      <c r="K11" s="21" t="s">
        <v>30</v>
      </c>
      <c r="L11" s="22">
        <v>6683.3549122864551</v>
      </c>
      <c r="M11" s="22">
        <v>2758.4312702753678</v>
      </c>
      <c r="N11" s="22">
        <v>3316.6450877135267</v>
      </c>
    </row>
    <row r="12" spans="1:14" ht="24" customHeight="1">
      <c r="B12" s="13"/>
      <c r="C12" s="14" t="s">
        <v>5</v>
      </c>
      <c r="D12" s="10">
        <f ca="1">IFERROR(IF(LoanIsGood,LoanYears*12,""), "")</f>
        <v>240</v>
      </c>
      <c r="E12"/>
      <c r="F12"/>
      <c r="G12"/>
      <c r="H12"/>
      <c r="K12" s="21" t="s">
        <v>31</v>
      </c>
      <c r="L12" s="22">
        <v>7831.92136148996</v>
      </c>
      <c r="M12" s="22">
        <v>2912.180156597632</v>
      </c>
      <c r="N12" s="22">
        <v>2168.07863851002</v>
      </c>
    </row>
    <row r="13" spans="1:14" ht="24" customHeight="1">
      <c r="B13" s="13"/>
      <c r="C13" s="14" t="s">
        <v>6</v>
      </c>
      <c r="D13" s="26">
        <f ca="1">IFERROR(IF(LoanIsGood,TotalLoanCost-LoanAmount,""), "")</f>
        <v>8463.3872396428815</v>
      </c>
      <c r="E13"/>
      <c r="F13"/>
      <c r="G13"/>
      <c r="H13"/>
      <c r="K13" s="21" t="s">
        <v>32</v>
      </c>
      <c r="L13" s="22">
        <v>9045.2759866036449</v>
      </c>
      <c r="M13" s="22">
        <v>3001.1408670097148</v>
      </c>
      <c r="N13" s="22">
        <v>954.72401339633325</v>
      </c>
    </row>
    <row r="14" spans="1:14" ht="24" customHeight="1">
      <c r="B14" s="15"/>
      <c r="C14" s="16" t="s">
        <v>7</v>
      </c>
      <c r="D14" s="29">
        <f ca="1">IFERROR(IF(LoanIsGood,MonthlyPayment*NumberOfPayments,""), "")</f>
        <v>18463.387239642881</v>
      </c>
      <c r="E14"/>
      <c r="F14"/>
      <c r="G14"/>
      <c r="H14"/>
      <c r="K14" s="21" t="s">
        <v>33</v>
      </c>
      <c r="L14" s="22">
        <v>9999.9999999999964</v>
      </c>
      <c r="M14" s="22">
        <v>3023.1533552576898</v>
      </c>
      <c r="N14" s="22">
        <v>-2.5465851649641991E-11</v>
      </c>
    </row>
    <row r="15" spans="1:14" ht="24" customHeight="1">
      <c r="B15" s="5"/>
      <c r="C15"/>
      <c r="D15"/>
      <c r="E15"/>
      <c r="F15"/>
      <c r="G15"/>
      <c r="H15"/>
      <c r="K15" s="21" t="s">
        <v>34</v>
      </c>
      <c r="L15" s="22"/>
      <c r="M15" s="22"/>
      <c r="N15" s="22">
        <v>-2.5465851649641991E-11</v>
      </c>
    </row>
    <row r="16" spans="1:14" ht="35.25" customHeight="1">
      <c r="B16" s="17" t="s">
        <v>10</v>
      </c>
      <c r="C16" s="18" t="s">
        <v>11</v>
      </c>
      <c r="D16" s="19" t="s">
        <v>12</v>
      </c>
      <c r="E16" s="19" t="s">
        <v>13</v>
      </c>
      <c r="F16" s="19" t="s">
        <v>14</v>
      </c>
      <c r="G16" s="19" t="s">
        <v>15</v>
      </c>
      <c r="H16" s="19" t="s">
        <v>17</v>
      </c>
    </row>
    <row r="17" spans="2:8" ht="20.100000000000001" customHeight="1">
      <c r="B17" s="6">
        <f ca="1">IFERROR(IF(LoanIsNotPaid*LoanIsGood,PaymentNumber,""), "")</f>
        <v>1</v>
      </c>
      <c r="C17" s="12">
        <f ca="1">IFERROR(IF(LoanIsNotPaid*LoanIsGood,PaymentDate,LoanStartDate), LoanStartDate)</f>
        <v>44750</v>
      </c>
      <c r="D17" s="28">
        <f ca="1">IFERROR(IF(LoanIsNotPaid*LoanIsGood,LoanValue,""), "")</f>
        <v>10000</v>
      </c>
      <c r="E17" s="28">
        <f ca="1">IFERROR(IF(LoanIsNotPaid*LoanIsGood,MonthlyPayment,0), 0)</f>
        <v>76.930780165178675</v>
      </c>
      <c r="F17" s="28">
        <f ca="1">IFERROR(IF(LoanIsNotPaid*LoanIsGood,Principal,0), 0)</f>
        <v>19.430780165178668</v>
      </c>
      <c r="G17" s="28">
        <f ca="1">IFERROR(IF(LoanIsNotPaid*LoanIsGood,InterestAmt,0), 0)</f>
        <v>57.500000000000007</v>
      </c>
      <c r="H17" s="28">
        <f ca="1">IFERROR(IF(LoanIsNotPaid*LoanIsGood,EndingBalance,0), 0)</f>
        <v>9980.5692198348224</v>
      </c>
    </row>
    <row r="18" spans="2:8" ht="20.100000000000001" customHeight="1">
      <c r="B18" s="6">
        <f ca="1">IFERROR(IF(LoanIsNotPaid*LoanIsGood,PaymentNumber,""), "")</f>
        <v>2</v>
      </c>
      <c r="C18" s="12">
        <f ca="1">IFERROR(IF(LoanIsNotPaid*LoanIsGood,PaymentDate,LoanStartDate), LoanStartDate)</f>
        <v>44781</v>
      </c>
      <c r="D18" s="28">
        <f ca="1">IFERROR(IF(LoanIsNotPaid*LoanIsGood,LoanValue,""), "")</f>
        <v>9980.5692198348224</v>
      </c>
      <c r="E18" s="28">
        <f ca="1">IFERROR(IF(LoanIsNotPaid*LoanIsGood,MonthlyPayment,0), 0)</f>
        <v>76.930780165178675</v>
      </c>
      <c r="F18" s="28">
        <f ca="1">IFERROR(IF(LoanIsNotPaid*LoanIsGood,Principal,0), 0)</f>
        <v>19.54250715112844</v>
      </c>
      <c r="G18" s="28">
        <f ca="1">IFERROR(IF(LoanIsNotPaid*LoanIsGood,InterestAmt,0), 0)</f>
        <v>57.388273014050235</v>
      </c>
      <c r="H18" s="28">
        <f ca="1">IFERROR(IF(LoanIsNotPaid*LoanIsGood,EndingBalance,0), 0)</f>
        <v>9961.0267126836934</v>
      </c>
    </row>
    <row r="19" spans="2:8" ht="20.100000000000001" customHeight="1">
      <c r="B19" s="6">
        <f ca="1">IFERROR(IF(LoanIsNotPaid*LoanIsGood,PaymentNumber,""), "")</f>
        <v>3</v>
      </c>
      <c r="C19" s="12">
        <f ca="1">IFERROR(IF(LoanIsNotPaid*LoanIsGood,PaymentDate,LoanStartDate), LoanStartDate)</f>
        <v>44812</v>
      </c>
      <c r="D19" s="28">
        <f ca="1">IFERROR(IF(LoanIsNotPaid*LoanIsGood,LoanValue,""), "")</f>
        <v>9961.0267126836934</v>
      </c>
      <c r="E19" s="28">
        <f ca="1">IFERROR(IF(LoanIsNotPaid*LoanIsGood,MonthlyPayment,0), 0)</f>
        <v>76.930780165178675</v>
      </c>
      <c r="F19" s="28">
        <f ca="1">IFERROR(IF(LoanIsNotPaid*LoanIsGood,Principal,0), 0)</f>
        <v>19.654876567247427</v>
      </c>
      <c r="G19" s="28">
        <f ca="1">IFERROR(IF(LoanIsNotPaid*LoanIsGood,InterestAmt,0), 0)</f>
        <v>57.275903597931247</v>
      </c>
      <c r="H19" s="28">
        <f ca="1">IFERROR(IF(LoanIsNotPaid*LoanIsGood,EndingBalance,0), 0)</f>
        <v>9941.3718361164465</v>
      </c>
    </row>
    <row r="20" spans="2:8" ht="20.100000000000001" customHeight="1">
      <c r="B20" s="6">
        <f ca="1">IFERROR(IF(LoanIsNotPaid*LoanIsGood,PaymentNumber,""), "")</f>
        <v>4</v>
      </c>
      <c r="C20" s="12">
        <f ca="1">IFERROR(IF(LoanIsNotPaid*LoanIsGood,PaymentDate,LoanStartDate), LoanStartDate)</f>
        <v>44842</v>
      </c>
      <c r="D20" s="28">
        <f ca="1">IFERROR(IF(LoanIsNotPaid*LoanIsGood,LoanValue,""), "")</f>
        <v>9941.3718361164465</v>
      </c>
      <c r="E20" s="28">
        <f ca="1">IFERROR(IF(LoanIsNotPaid*LoanIsGood,MonthlyPayment,0), 0)</f>
        <v>76.930780165178675</v>
      </c>
      <c r="F20" s="28">
        <f ca="1">IFERROR(IF(LoanIsNotPaid*LoanIsGood,Principal,0), 0)</f>
        <v>19.767892107509098</v>
      </c>
      <c r="G20" s="28">
        <f ca="1">IFERROR(IF(LoanIsNotPaid*LoanIsGood,InterestAmt,0), 0)</f>
        <v>57.162888057669576</v>
      </c>
      <c r="H20" s="28">
        <f ca="1">IFERROR(IF(LoanIsNotPaid*LoanIsGood,EndingBalance,0), 0)</f>
        <v>9921.6039440089371</v>
      </c>
    </row>
    <row r="21" spans="2:8" ht="20.100000000000001" customHeight="1">
      <c r="B21" s="6">
        <f ca="1">IFERROR(IF(LoanIsNotPaid*LoanIsGood,PaymentNumber,""), "")</f>
        <v>5</v>
      </c>
      <c r="C21" s="12">
        <f ca="1">IFERROR(IF(LoanIsNotPaid*LoanIsGood,PaymentDate,LoanStartDate), LoanStartDate)</f>
        <v>44873</v>
      </c>
      <c r="D21" s="28">
        <f ca="1">IFERROR(IF(LoanIsNotPaid*LoanIsGood,LoanValue,""), "")</f>
        <v>9921.6039440089371</v>
      </c>
      <c r="E21" s="28">
        <f ca="1">IFERROR(IF(LoanIsNotPaid*LoanIsGood,MonthlyPayment,0), 0)</f>
        <v>76.930780165178675</v>
      </c>
      <c r="F21" s="28">
        <f ca="1">IFERROR(IF(LoanIsNotPaid*LoanIsGood,Principal,0), 0)</f>
        <v>19.881557487127282</v>
      </c>
      <c r="G21" s="28">
        <f ca="1">IFERROR(IF(LoanIsNotPaid*LoanIsGood,InterestAmt,0), 0)</f>
        <v>57.049222678051393</v>
      </c>
      <c r="H21" s="28">
        <f ca="1">IFERROR(IF(LoanIsNotPaid*LoanIsGood,EndingBalance,0), 0)</f>
        <v>9901.7223865218111</v>
      </c>
    </row>
    <row r="22" spans="2:8" ht="20.100000000000001" customHeight="1">
      <c r="B22" s="6">
        <f ca="1">IFERROR(IF(LoanIsNotPaid*LoanIsGood,PaymentNumber,""), "")</f>
        <v>6</v>
      </c>
      <c r="C22" s="12">
        <f ca="1">IFERROR(IF(LoanIsNotPaid*LoanIsGood,PaymentDate,LoanStartDate), LoanStartDate)</f>
        <v>44903</v>
      </c>
      <c r="D22" s="28">
        <f ca="1">IFERROR(IF(LoanIsNotPaid*LoanIsGood,LoanValue,""), "")</f>
        <v>9901.7223865218111</v>
      </c>
      <c r="E22" s="28">
        <f ca="1">IFERROR(IF(LoanIsNotPaid*LoanIsGood,MonthlyPayment,0), 0)</f>
        <v>76.930780165178675</v>
      </c>
      <c r="F22" s="28">
        <f ca="1">IFERROR(IF(LoanIsNotPaid*LoanIsGood,Principal,0), 0)</f>
        <v>19.995876442678252</v>
      </c>
      <c r="G22" s="28">
        <f ca="1">IFERROR(IF(LoanIsNotPaid*LoanIsGood,InterestAmt,0), 0)</f>
        <v>56.934903722500422</v>
      </c>
      <c r="H22" s="28">
        <f ca="1">IFERROR(IF(LoanIsNotPaid*LoanIsGood,EndingBalance,0), 0)</f>
        <v>9881.7265100791319</v>
      </c>
    </row>
    <row r="23" spans="2:8" ht="20.100000000000001" customHeight="1">
      <c r="B23" s="6">
        <f ca="1">IFERROR(IF(LoanIsNotPaid*LoanIsGood,PaymentNumber,""), "")</f>
        <v>7</v>
      </c>
      <c r="C23" s="12">
        <f ca="1">IFERROR(IF(LoanIsNotPaid*LoanIsGood,PaymentDate,LoanStartDate), LoanStartDate)</f>
        <v>44934</v>
      </c>
      <c r="D23" s="28">
        <f ca="1">IFERROR(IF(LoanIsNotPaid*LoanIsGood,LoanValue,""), "")</f>
        <v>9881.7265100791319</v>
      </c>
      <c r="E23" s="28">
        <f ca="1">IFERROR(IF(LoanIsNotPaid*LoanIsGood,MonthlyPayment,0), 0)</f>
        <v>76.930780165178675</v>
      </c>
      <c r="F23" s="28">
        <f ca="1">IFERROR(IF(LoanIsNotPaid*LoanIsGood,Principal,0), 0)</f>
        <v>20.110852732223655</v>
      </c>
      <c r="G23" s="28">
        <f ca="1">IFERROR(IF(LoanIsNotPaid*LoanIsGood,InterestAmt,0), 0)</f>
        <v>56.819927432955019</v>
      </c>
      <c r="H23" s="28">
        <f ca="1">IFERROR(IF(LoanIsNotPaid*LoanIsGood,EndingBalance,0), 0)</f>
        <v>9861.6156573469088</v>
      </c>
    </row>
    <row r="24" spans="2:8" ht="20.100000000000001" customHeight="1">
      <c r="B24" s="6">
        <f ca="1">IFERROR(IF(LoanIsNotPaid*LoanIsGood,PaymentNumber,""), "")</f>
        <v>8</v>
      </c>
      <c r="C24" s="12">
        <f ca="1">IFERROR(IF(LoanIsNotPaid*LoanIsGood,PaymentDate,LoanStartDate), LoanStartDate)</f>
        <v>44965</v>
      </c>
      <c r="D24" s="28">
        <f ca="1">IFERROR(IF(LoanIsNotPaid*LoanIsGood,LoanValue,""), "")</f>
        <v>9861.6156573469088</v>
      </c>
      <c r="E24" s="28">
        <f ca="1">IFERROR(IF(LoanIsNotPaid*LoanIsGood,MonthlyPayment,0), 0)</f>
        <v>76.930780165178675</v>
      </c>
      <c r="F24" s="28">
        <f ca="1">IFERROR(IF(LoanIsNotPaid*LoanIsGood,Principal,0), 0)</f>
        <v>20.226490135433941</v>
      </c>
      <c r="G24" s="28">
        <f ca="1">IFERROR(IF(LoanIsNotPaid*LoanIsGood,InterestAmt,0), 0)</f>
        <v>56.704290029744733</v>
      </c>
      <c r="H24" s="28">
        <f ca="1">IFERROR(IF(LoanIsNotPaid*LoanIsGood,EndingBalance,0), 0)</f>
        <v>9841.3891672114769</v>
      </c>
    </row>
    <row r="25" spans="2:8" ht="20.100000000000001" customHeight="1">
      <c r="B25" s="6">
        <f ca="1">IFERROR(IF(LoanIsNotPaid*LoanIsGood,PaymentNumber,""), "")</f>
        <v>9</v>
      </c>
      <c r="C25" s="12">
        <f ca="1">IFERROR(IF(LoanIsNotPaid*LoanIsGood,PaymentDate,LoanStartDate), LoanStartDate)</f>
        <v>44993</v>
      </c>
      <c r="D25" s="28">
        <f ca="1">IFERROR(IF(LoanIsNotPaid*LoanIsGood,LoanValue,""), "")</f>
        <v>9841.3891672114769</v>
      </c>
      <c r="E25" s="28">
        <f ca="1">IFERROR(IF(LoanIsNotPaid*LoanIsGood,MonthlyPayment,0), 0)</f>
        <v>76.930780165178675</v>
      </c>
      <c r="F25" s="28">
        <f ca="1">IFERROR(IF(LoanIsNotPaid*LoanIsGood,Principal,0), 0)</f>
        <v>20.342792453712676</v>
      </c>
      <c r="G25" s="28">
        <f ca="1">IFERROR(IF(LoanIsNotPaid*LoanIsGood,InterestAmt,0), 0)</f>
        <v>56.587987711465999</v>
      </c>
      <c r="H25" s="28">
        <f ca="1">IFERROR(IF(LoanIsNotPaid*LoanIsGood,EndingBalance,0), 0)</f>
        <v>9821.0463747577633</v>
      </c>
    </row>
    <row r="26" spans="2:8" ht="20.100000000000001" customHeight="1">
      <c r="B26" s="6">
        <f ca="1">IFERROR(IF(LoanIsNotPaid*LoanIsGood,PaymentNumber,""), "")</f>
        <v>10</v>
      </c>
      <c r="C26" s="12">
        <f ca="1">IFERROR(IF(LoanIsNotPaid*LoanIsGood,PaymentDate,LoanStartDate), LoanStartDate)</f>
        <v>45024</v>
      </c>
      <c r="D26" s="28">
        <f ca="1">IFERROR(IF(LoanIsNotPaid*LoanIsGood,LoanValue,""), "")</f>
        <v>9821.0463747577633</v>
      </c>
      <c r="E26" s="28">
        <f ca="1">IFERROR(IF(LoanIsNotPaid*LoanIsGood,MonthlyPayment,0), 0)</f>
        <v>76.930780165178675</v>
      </c>
      <c r="F26" s="28">
        <f ca="1">IFERROR(IF(LoanIsNotPaid*LoanIsGood,Principal,0), 0)</f>
        <v>20.45976351032153</v>
      </c>
      <c r="G26" s="28">
        <f ca="1">IFERROR(IF(LoanIsNotPaid*LoanIsGood,InterestAmt,0), 0)</f>
        <v>56.471016654857145</v>
      </c>
      <c r="H26" s="28">
        <f ca="1">IFERROR(IF(LoanIsNotPaid*LoanIsGood,EndingBalance,0), 0)</f>
        <v>9800.5866112474414</v>
      </c>
    </row>
    <row r="27" spans="2:8" ht="20.100000000000001" customHeight="1">
      <c r="B27" s="6">
        <f ca="1">IFERROR(IF(LoanIsNotPaid*LoanIsGood,PaymentNumber,""), "")</f>
        <v>11</v>
      </c>
      <c r="C27" s="12">
        <f ca="1">IFERROR(IF(LoanIsNotPaid*LoanIsGood,PaymentDate,LoanStartDate), LoanStartDate)</f>
        <v>45054</v>
      </c>
      <c r="D27" s="28">
        <f ca="1">IFERROR(IF(LoanIsNotPaid*LoanIsGood,LoanValue,""), "")</f>
        <v>9800.5866112474414</v>
      </c>
      <c r="E27" s="28">
        <f ca="1">IFERROR(IF(LoanIsNotPaid*LoanIsGood,MonthlyPayment,0), 0)</f>
        <v>76.930780165178675</v>
      </c>
      <c r="F27" s="28">
        <f ca="1">IFERROR(IF(LoanIsNotPaid*LoanIsGood,Principal,0), 0)</f>
        <v>20.577407150505877</v>
      </c>
      <c r="G27" s="28">
        <f ca="1">IFERROR(IF(LoanIsNotPaid*LoanIsGood,InterestAmt,0), 0)</f>
        <v>56.353373014672798</v>
      </c>
      <c r="H27" s="28">
        <f ca="1">IFERROR(IF(LoanIsNotPaid*LoanIsGood,EndingBalance,0), 0)</f>
        <v>9780.0092040969375</v>
      </c>
    </row>
    <row r="28" spans="2:8" ht="20.100000000000001" customHeight="1">
      <c r="B28" s="6">
        <f ca="1">IFERROR(IF(LoanIsNotPaid*LoanIsGood,PaymentNumber,""), "")</f>
        <v>12</v>
      </c>
      <c r="C28" s="12">
        <f ca="1">IFERROR(IF(LoanIsNotPaid*LoanIsGood,PaymentDate,LoanStartDate), LoanStartDate)</f>
        <v>45085</v>
      </c>
      <c r="D28" s="28">
        <f ca="1">IFERROR(IF(LoanIsNotPaid*LoanIsGood,LoanValue,""), "")</f>
        <v>9780.0092040969375</v>
      </c>
      <c r="E28" s="28">
        <f ca="1">IFERROR(IF(LoanIsNotPaid*LoanIsGood,MonthlyPayment,0), 0)</f>
        <v>76.930780165178675</v>
      </c>
      <c r="F28" s="28">
        <f ca="1">IFERROR(IF(LoanIsNotPaid*LoanIsGood,Principal,0), 0)</f>
        <v>20.695727241621277</v>
      </c>
      <c r="G28" s="28">
        <f ca="1">IFERROR(IF(LoanIsNotPaid*LoanIsGood,InterestAmt,0), 0)</f>
        <v>56.235052923557397</v>
      </c>
      <c r="H28" s="28">
        <f ca="1">IFERROR(IF(LoanIsNotPaid*LoanIsGood,EndingBalance,0), 0)</f>
        <v>9759.3134768553155</v>
      </c>
    </row>
    <row r="29" spans="2:8" ht="20.100000000000001" customHeight="1">
      <c r="B29" s="6">
        <f ca="1">IFERROR(IF(LoanIsNotPaid*LoanIsGood,PaymentNumber,""), "")</f>
        <v>13</v>
      </c>
      <c r="C29" s="12">
        <f ca="1">IFERROR(IF(LoanIsNotPaid*LoanIsGood,PaymentDate,LoanStartDate), LoanStartDate)</f>
        <v>45115</v>
      </c>
      <c r="D29" s="28">
        <f ca="1">IFERROR(IF(LoanIsNotPaid*LoanIsGood,LoanValue,""), "")</f>
        <v>9759.3134768553155</v>
      </c>
      <c r="E29" s="28">
        <f ca="1">IFERROR(IF(LoanIsNotPaid*LoanIsGood,MonthlyPayment,0), 0)</f>
        <v>76.930780165178675</v>
      </c>
      <c r="F29" s="28">
        <f ca="1">IFERROR(IF(LoanIsNotPaid*LoanIsGood,Principal,0), 0)</f>
        <v>20.814727673260606</v>
      </c>
      <c r="G29" s="28">
        <f ca="1">IFERROR(IF(LoanIsNotPaid*LoanIsGood,InterestAmt,0), 0)</f>
        <v>56.116052491918069</v>
      </c>
      <c r="H29" s="28">
        <f ca="1">IFERROR(IF(LoanIsNotPaid*LoanIsGood,EndingBalance,0), 0)</f>
        <v>9738.4987491820557</v>
      </c>
    </row>
    <row r="30" spans="2:8" ht="20.100000000000001" customHeight="1">
      <c r="B30" s="6">
        <f ca="1">IFERROR(IF(LoanIsNotPaid*LoanIsGood,PaymentNumber,""), "")</f>
        <v>14</v>
      </c>
      <c r="C30" s="12">
        <f ca="1">IFERROR(IF(LoanIsNotPaid*LoanIsGood,PaymentDate,LoanStartDate), LoanStartDate)</f>
        <v>45146</v>
      </c>
      <c r="D30" s="28">
        <f ca="1">IFERROR(IF(LoanIsNotPaid*LoanIsGood,LoanValue,""), "")</f>
        <v>9738.4987491820557</v>
      </c>
      <c r="E30" s="28">
        <f ca="1">IFERROR(IF(LoanIsNotPaid*LoanIsGood,MonthlyPayment,0), 0)</f>
        <v>76.930780165178675</v>
      </c>
      <c r="F30" s="28">
        <f ca="1">IFERROR(IF(LoanIsNotPaid*LoanIsGood,Principal,0), 0)</f>
        <v>20.934412357381845</v>
      </c>
      <c r="G30" s="28">
        <f ca="1">IFERROR(IF(LoanIsNotPaid*LoanIsGood,InterestAmt,0), 0)</f>
        <v>55.99636780779683</v>
      </c>
      <c r="H30" s="28">
        <f ca="1">IFERROR(IF(LoanIsNotPaid*LoanIsGood,EndingBalance,0), 0)</f>
        <v>9717.5643368246747</v>
      </c>
    </row>
    <row r="31" spans="2:8" ht="20.100000000000001" customHeight="1">
      <c r="B31" s="6">
        <f ca="1">IFERROR(IF(LoanIsNotPaid*LoanIsGood,PaymentNumber,""), "")</f>
        <v>15</v>
      </c>
      <c r="C31" s="12">
        <f ca="1">IFERROR(IF(LoanIsNotPaid*LoanIsGood,PaymentDate,LoanStartDate), LoanStartDate)</f>
        <v>45177</v>
      </c>
      <c r="D31" s="28">
        <f ca="1">IFERROR(IF(LoanIsNotPaid*LoanIsGood,LoanValue,""), "")</f>
        <v>9717.5643368246747</v>
      </c>
      <c r="E31" s="28">
        <f ca="1">IFERROR(IF(LoanIsNotPaid*LoanIsGood,MonthlyPayment,0), 0)</f>
        <v>76.930780165178675</v>
      </c>
      <c r="F31" s="28">
        <f ca="1">IFERROR(IF(LoanIsNotPaid*LoanIsGood,Principal,0), 0)</f>
        <v>21.054785228436785</v>
      </c>
      <c r="G31" s="28">
        <f ca="1">IFERROR(IF(LoanIsNotPaid*LoanIsGood,InterestAmt,0), 0)</f>
        <v>55.87599493674189</v>
      </c>
      <c r="H31" s="28">
        <f ca="1">IFERROR(IF(LoanIsNotPaid*LoanIsGood,EndingBalance,0), 0)</f>
        <v>9696.5095515962366</v>
      </c>
    </row>
    <row r="32" spans="2:8" ht="20.100000000000001" customHeight="1">
      <c r="B32" s="6">
        <f ca="1">IFERROR(IF(LoanIsNotPaid*LoanIsGood,PaymentNumber,""), "")</f>
        <v>16</v>
      </c>
      <c r="C32" s="12">
        <f ca="1">IFERROR(IF(LoanIsNotPaid*LoanIsGood,PaymentDate,LoanStartDate), LoanStartDate)</f>
        <v>45207</v>
      </c>
      <c r="D32" s="28">
        <f ca="1">IFERROR(IF(LoanIsNotPaid*LoanIsGood,LoanValue,""), "")</f>
        <v>9696.5095515962366</v>
      </c>
      <c r="E32" s="28">
        <f ca="1">IFERROR(IF(LoanIsNotPaid*LoanIsGood,MonthlyPayment,0), 0)</f>
        <v>76.930780165178675</v>
      </c>
      <c r="F32" s="28">
        <f ca="1">IFERROR(IF(LoanIsNotPaid*LoanIsGood,Principal,0), 0)</f>
        <v>21.175850243500307</v>
      </c>
      <c r="G32" s="28">
        <f ca="1">IFERROR(IF(LoanIsNotPaid*LoanIsGood,InterestAmt,0), 0)</f>
        <v>55.754929921678368</v>
      </c>
      <c r="H32" s="28">
        <f ca="1">IFERROR(IF(LoanIsNotPaid*LoanIsGood,EndingBalance,0), 0)</f>
        <v>9675.333701352738</v>
      </c>
    </row>
    <row r="33" spans="2:8" ht="20.100000000000001" customHeight="1">
      <c r="B33" s="6">
        <f ca="1">IFERROR(IF(LoanIsNotPaid*LoanIsGood,PaymentNumber,""), "")</f>
        <v>17</v>
      </c>
      <c r="C33" s="12">
        <f ca="1">IFERROR(IF(LoanIsNotPaid*LoanIsGood,PaymentDate,LoanStartDate), LoanStartDate)</f>
        <v>45238</v>
      </c>
      <c r="D33" s="28">
        <f ca="1">IFERROR(IF(LoanIsNotPaid*LoanIsGood,LoanValue,""), "")</f>
        <v>9675.333701352738</v>
      </c>
      <c r="E33" s="28">
        <f ca="1">IFERROR(IF(LoanIsNotPaid*LoanIsGood,MonthlyPayment,0), 0)</f>
        <v>76.930780165178675</v>
      </c>
      <c r="F33" s="28">
        <f ca="1">IFERROR(IF(LoanIsNotPaid*LoanIsGood,Principal,0), 0)</f>
        <v>21.297611382400426</v>
      </c>
      <c r="G33" s="28">
        <f ca="1">IFERROR(IF(LoanIsNotPaid*LoanIsGood,InterestAmt,0), 0)</f>
        <v>55.633168782778249</v>
      </c>
      <c r="H33" s="28">
        <f ca="1">IFERROR(IF(LoanIsNotPaid*LoanIsGood,EndingBalance,0), 0)</f>
        <v>9654.0360899703373</v>
      </c>
    </row>
    <row r="34" spans="2:8" ht="20.100000000000001" customHeight="1">
      <c r="B34" s="6">
        <f ca="1">IFERROR(IF(LoanIsNotPaid*LoanIsGood,PaymentNumber,""), "")</f>
        <v>18</v>
      </c>
      <c r="C34" s="12">
        <f ca="1">IFERROR(IF(LoanIsNotPaid*LoanIsGood,PaymentDate,LoanStartDate), LoanStartDate)</f>
        <v>45268</v>
      </c>
      <c r="D34" s="28">
        <f ca="1">IFERROR(IF(LoanIsNotPaid*LoanIsGood,LoanValue,""), "")</f>
        <v>9654.0360899703373</v>
      </c>
      <c r="E34" s="28">
        <f ca="1">IFERROR(IF(LoanIsNotPaid*LoanIsGood,MonthlyPayment,0), 0)</f>
        <v>76.930780165178675</v>
      </c>
      <c r="F34" s="28">
        <f ca="1">IFERROR(IF(LoanIsNotPaid*LoanIsGood,Principal,0), 0)</f>
        <v>21.420072647849224</v>
      </c>
      <c r="G34" s="28">
        <f ca="1">IFERROR(IF(LoanIsNotPaid*LoanIsGood,InterestAmt,0), 0)</f>
        <v>55.51070751732945</v>
      </c>
      <c r="H34" s="28">
        <f ca="1">IFERROR(IF(LoanIsNotPaid*LoanIsGood,EndingBalance,0), 0)</f>
        <v>9632.6160173224871</v>
      </c>
    </row>
    <row r="35" spans="2:8" ht="20.100000000000001" customHeight="1">
      <c r="B35" s="6">
        <f ca="1">IFERROR(IF(LoanIsNotPaid*LoanIsGood,PaymentNumber,""), "")</f>
        <v>19</v>
      </c>
      <c r="C35" s="12">
        <f ca="1">IFERROR(IF(LoanIsNotPaid*LoanIsGood,PaymentDate,LoanStartDate), LoanStartDate)</f>
        <v>45299</v>
      </c>
      <c r="D35" s="28">
        <f ca="1">IFERROR(IF(LoanIsNotPaid*LoanIsGood,LoanValue,""), "")</f>
        <v>9632.6160173224871</v>
      </c>
      <c r="E35" s="28">
        <f ca="1">IFERROR(IF(LoanIsNotPaid*LoanIsGood,MonthlyPayment,0), 0)</f>
        <v>76.930780165178675</v>
      </c>
      <c r="F35" s="28">
        <f ca="1">IFERROR(IF(LoanIsNotPaid*LoanIsGood,Principal,0), 0)</f>
        <v>21.543238065574364</v>
      </c>
      <c r="G35" s="28">
        <f ca="1">IFERROR(IF(LoanIsNotPaid*LoanIsGood,InterestAmt,0), 0)</f>
        <v>55.38754209960431</v>
      </c>
      <c r="H35" s="28">
        <f ca="1">IFERROR(IF(LoanIsNotPaid*LoanIsGood,EndingBalance,0), 0)</f>
        <v>9611.0727792569141</v>
      </c>
    </row>
    <row r="36" spans="2:8" ht="20.100000000000001" customHeight="1">
      <c r="B36" s="6">
        <f ca="1">IFERROR(IF(LoanIsNotPaid*LoanIsGood,PaymentNumber,""), "")</f>
        <v>20</v>
      </c>
      <c r="C36" s="12">
        <f ca="1">IFERROR(IF(LoanIsNotPaid*LoanIsGood,PaymentDate,LoanStartDate), LoanStartDate)</f>
        <v>45330</v>
      </c>
      <c r="D36" s="28">
        <f ca="1">IFERROR(IF(LoanIsNotPaid*LoanIsGood,LoanValue,""), "")</f>
        <v>9611.0727792569141</v>
      </c>
      <c r="E36" s="28">
        <f ca="1">IFERROR(IF(LoanIsNotPaid*LoanIsGood,MonthlyPayment,0), 0)</f>
        <v>76.930780165178675</v>
      </c>
      <c r="F36" s="28">
        <f ca="1">IFERROR(IF(LoanIsNotPaid*LoanIsGood,Principal,0), 0)</f>
        <v>21.667111684451413</v>
      </c>
      <c r="G36" s="28">
        <f ca="1">IFERROR(IF(LoanIsNotPaid*LoanIsGood,InterestAmt,0), 0)</f>
        <v>55.263668480727262</v>
      </c>
      <c r="H36" s="28">
        <f ca="1">IFERROR(IF(LoanIsNotPaid*LoanIsGood,EndingBalance,0), 0)</f>
        <v>9589.4056675724642</v>
      </c>
    </row>
    <row r="37" spans="2:8" ht="20.100000000000001" customHeight="1">
      <c r="B37" s="6">
        <f ca="1">IFERROR(IF(LoanIsNotPaid*LoanIsGood,PaymentNumber,""), "")</f>
        <v>21</v>
      </c>
      <c r="C37" s="12">
        <f ca="1">IFERROR(IF(LoanIsNotPaid*LoanIsGood,PaymentDate,LoanStartDate), LoanStartDate)</f>
        <v>45359</v>
      </c>
      <c r="D37" s="28">
        <f ca="1">IFERROR(IF(LoanIsNotPaid*LoanIsGood,LoanValue,""), "")</f>
        <v>9589.4056675724642</v>
      </c>
      <c r="E37" s="28">
        <f ca="1">IFERROR(IF(LoanIsNotPaid*LoanIsGood,MonthlyPayment,0), 0)</f>
        <v>76.930780165178675</v>
      </c>
      <c r="F37" s="28">
        <f ca="1">IFERROR(IF(LoanIsNotPaid*LoanIsGood,Principal,0), 0)</f>
        <v>21.791697576636999</v>
      </c>
      <c r="G37" s="28">
        <f ca="1">IFERROR(IF(LoanIsNotPaid*LoanIsGood,InterestAmt,0), 0)</f>
        <v>55.139082588541676</v>
      </c>
      <c r="H37" s="28">
        <f ca="1">IFERROR(IF(LoanIsNotPaid*LoanIsGood,EndingBalance,0), 0)</f>
        <v>9567.6139699958276</v>
      </c>
    </row>
    <row r="38" spans="2:8" ht="20.100000000000001" customHeight="1">
      <c r="B38" s="6">
        <f ca="1">IFERROR(IF(LoanIsNotPaid*LoanIsGood,PaymentNumber,""), "")</f>
        <v>22</v>
      </c>
      <c r="C38" s="12">
        <f ca="1">IFERROR(IF(LoanIsNotPaid*LoanIsGood,PaymentDate,LoanStartDate), LoanStartDate)</f>
        <v>45390</v>
      </c>
      <c r="D38" s="28">
        <f ca="1">IFERROR(IF(LoanIsNotPaid*LoanIsGood,LoanValue,""), "")</f>
        <v>9567.6139699958276</v>
      </c>
      <c r="E38" s="28">
        <f ca="1">IFERROR(IF(LoanIsNotPaid*LoanIsGood,MonthlyPayment,0), 0)</f>
        <v>76.930780165178675</v>
      </c>
      <c r="F38" s="28">
        <f ca="1">IFERROR(IF(LoanIsNotPaid*LoanIsGood,Principal,0), 0)</f>
        <v>21.916999837702662</v>
      </c>
      <c r="G38" s="28">
        <f ca="1">IFERROR(IF(LoanIsNotPaid*LoanIsGood,InterestAmt,0), 0)</f>
        <v>55.013780327476013</v>
      </c>
      <c r="H38" s="28">
        <f ca="1">IFERROR(IF(LoanIsNotPaid*LoanIsGood,EndingBalance,0), 0)</f>
        <v>9545.6969701581238</v>
      </c>
    </row>
    <row r="39" spans="2:8" ht="20.100000000000001" customHeight="1">
      <c r="B39" s="6">
        <f ca="1">IFERROR(IF(LoanIsNotPaid*LoanIsGood,PaymentNumber,""), "")</f>
        <v>23</v>
      </c>
      <c r="C39" s="12">
        <f ca="1">IFERROR(IF(LoanIsNotPaid*LoanIsGood,PaymentDate,LoanStartDate), LoanStartDate)</f>
        <v>45420</v>
      </c>
      <c r="D39" s="28">
        <f ca="1">IFERROR(IF(LoanIsNotPaid*LoanIsGood,LoanValue,""), "")</f>
        <v>9545.6969701581238</v>
      </c>
      <c r="E39" s="28">
        <f ca="1">IFERROR(IF(LoanIsNotPaid*LoanIsGood,MonthlyPayment,0), 0)</f>
        <v>76.930780165178675</v>
      </c>
      <c r="F39" s="28">
        <f ca="1">IFERROR(IF(LoanIsNotPaid*LoanIsGood,Principal,0), 0)</f>
        <v>22.043022586769453</v>
      </c>
      <c r="G39" s="28">
        <f ca="1">IFERROR(IF(LoanIsNotPaid*LoanIsGood,InterestAmt,0), 0)</f>
        <v>54.887757578409222</v>
      </c>
      <c r="H39" s="28">
        <f ca="1">IFERROR(IF(LoanIsNotPaid*LoanIsGood,EndingBalance,0), 0)</f>
        <v>9523.6539475713544</v>
      </c>
    </row>
    <row r="40" spans="2:8" ht="20.100000000000001" customHeight="1">
      <c r="B40" s="6">
        <f ca="1">IFERROR(IF(LoanIsNotPaid*LoanIsGood,PaymentNumber,""), "")</f>
        <v>24</v>
      </c>
      <c r="C40" s="12">
        <f ca="1">IFERROR(IF(LoanIsNotPaid*LoanIsGood,PaymentDate,LoanStartDate), LoanStartDate)</f>
        <v>45451</v>
      </c>
      <c r="D40" s="28">
        <f ca="1">IFERROR(IF(LoanIsNotPaid*LoanIsGood,LoanValue,""), "")</f>
        <v>9523.6539475713544</v>
      </c>
      <c r="E40" s="28">
        <f ca="1">IFERROR(IF(LoanIsNotPaid*LoanIsGood,MonthlyPayment,0), 0)</f>
        <v>76.930780165178675</v>
      </c>
      <c r="F40" s="28">
        <f ca="1">IFERROR(IF(LoanIsNotPaid*LoanIsGood,Principal,0), 0)</f>
        <v>22.169769966643379</v>
      </c>
      <c r="G40" s="28">
        <f ca="1">IFERROR(IF(LoanIsNotPaid*LoanIsGood,InterestAmt,0), 0)</f>
        <v>54.761010198535296</v>
      </c>
      <c r="H40" s="28">
        <f ca="1">IFERROR(IF(LoanIsNotPaid*LoanIsGood,EndingBalance,0), 0)</f>
        <v>9501.4841776047124</v>
      </c>
    </row>
    <row r="41" spans="2:8" ht="20.100000000000001" customHeight="1">
      <c r="B41" s="6">
        <f ca="1">IFERROR(IF(LoanIsNotPaid*LoanIsGood,PaymentNumber,""), "")</f>
        <v>25</v>
      </c>
      <c r="C41" s="12">
        <f ca="1">IFERROR(IF(LoanIsNotPaid*LoanIsGood,PaymentDate,LoanStartDate), LoanStartDate)</f>
        <v>45481</v>
      </c>
      <c r="D41" s="28">
        <f ca="1">IFERROR(IF(LoanIsNotPaid*LoanIsGood,LoanValue,""), "")</f>
        <v>9501.4841776047124</v>
      </c>
      <c r="E41" s="28">
        <f ca="1">IFERROR(IF(LoanIsNotPaid*LoanIsGood,MonthlyPayment,0), 0)</f>
        <v>76.930780165178675</v>
      </c>
      <c r="F41" s="28">
        <f ca="1">IFERROR(IF(LoanIsNotPaid*LoanIsGood,Principal,0), 0)</f>
        <v>22.297246143951568</v>
      </c>
      <c r="G41" s="28">
        <f ca="1">IFERROR(IF(LoanIsNotPaid*LoanIsGood,InterestAmt,0), 0)</f>
        <v>54.633534021227106</v>
      </c>
      <c r="H41" s="28">
        <f ca="1">IFERROR(IF(LoanIsNotPaid*LoanIsGood,EndingBalance,0), 0)</f>
        <v>9479.1869314607611</v>
      </c>
    </row>
    <row r="42" spans="2:8" ht="20.100000000000001" customHeight="1">
      <c r="B42" s="6">
        <f ca="1">IFERROR(IF(LoanIsNotPaid*LoanIsGood,PaymentNumber,""), "")</f>
        <v>26</v>
      </c>
      <c r="C42" s="12">
        <f ca="1">IFERROR(IF(LoanIsNotPaid*LoanIsGood,PaymentDate,LoanStartDate), LoanStartDate)</f>
        <v>45512</v>
      </c>
      <c r="D42" s="28">
        <f ca="1">IFERROR(IF(LoanIsNotPaid*LoanIsGood,LoanValue,""), "")</f>
        <v>9479.1869314607611</v>
      </c>
      <c r="E42" s="28">
        <f ca="1">IFERROR(IF(LoanIsNotPaid*LoanIsGood,MonthlyPayment,0), 0)</f>
        <v>76.930780165178675</v>
      </c>
      <c r="F42" s="28">
        <f ca="1">IFERROR(IF(LoanIsNotPaid*LoanIsGood,Principal,0), 0)</f>
        <v>22.425455309279293</v>
      </c>
      <c r="G42" s="28">
        <f ca="1">IFERROR(IF(LoanIsNotPaid*LoanIsGood,InterestAmt,0), 0)</f>
        <v>54.505324855899381</v>
      </c>
      <c r="H42" s="28">
        <f ca="1">IFERROR(IF(LoanIsNotPaid*LoanIsGood,EndingBalance,0), 0)</f>
        <v>9456.7614761514815</v>
      </c>
    </row>
    <row r="43" spans="2:8" ht="20.100000000000001" customHeight="1">
      <c r="B43" s="6">
        <f ca="1">IFERROR(IF(LoanIsNotPaid*LoanIsGood,PaymentNumber,""), "")</f>
        <v>27</v>
      </c>
      <c r="C43" s="12">
        <f ca="1">IFERROR(IF(LoanIsNotPaid*LoanIsGood,PaymentDate,LoanStartDate), LoanStartDate)</f>
        <v>45543</v>
      </c>
      <c r="D43" s="28">
        <f ca="1">IFERROR(IF(LoanIsNotPaid*LoanIsGood,LoanValue,""), "")</f>
        <v>9456.7614761514815</v>
      </c>
      <c r="E43" s="28">
        <f ca="1">IFERROR(IF(LoanIsNotPaid*LoanIsGood,MonthlyPayment,0), 0)</f>
        <v>76.930780165178675</v>
      </c>
      <c r="F43" s="28">
        <f ca="1">IFERROR(IF(LoanIsNotPaid*LoanIsGood,Principal,0), 0)</f>
        <v>22.554401677307652</v>
      </c>
      <c r="G43" s="28">
        <f ca="1">IFERROR(IF(LoanIsNotPaid*LoanIsGood,InterestAmt,0), 0)</f>
        <v>54.376378487871023</v>
      </c>
      <c r="H43" s="28">
        <f ca="1">IFERROR(IF(LoanIsNotPaid*LoanIsGood,EndingBalance,0), 0)</f>
        <v>9434.2070744741741</v>
      </c>
    </row>
    <row r="44" spans="2:8" ht="20.100000000000001" customHeight="1">
      <c r="B44" s="6">
        <f ca="1">IFERROR(IF(LoanIsNotPaid*LoanIsGood,PaymentNumber,""), "")</f>
        <v>28</v>
      </c>
      <c r="C44" s="12">
        <f ca="1">IFERROR(IF(LoanIsNotPaid*LoanIsGood,PaymentDate,LoanStartDate), LoanStartDate)</f>
        <v>45573</v>
      </c>
      <c r="D44" s="28">
        <f ca="1">IFERROR(IF(LoanIsNotPaid*LoanIsGood,LoanValue,""), "")</f>
        <v>9434.2070744741741</v>
      </c>
      <c r="E44" s="28">
        <f ca="1">IFERROR(IF(LoanIsNotPaid*LoanIsGood,MonthlyPayment,0), 0)</f>
        <v>76.930780165178675</v>
      </c>
      <c r="F44" s="28">
        <f ca="1">IFERROR(IF(LoanIsNotPaid*LoanIsGood,Principal,0), 0)</f>
        <v>22.684089486952168</v>
      </c>
      <c r="G44" s="28">
        <f ca="1">IFERROR(IF(LoanIsNotPaid*LoanIsGood,InterestAmt,0), 0)</f>
        <v>54.246690678226507</v>
      </c>
      <c r="H44" s="28">
        <f ca="1">IFERROR(IF(LoanIsNotPaid*LoanIsGood,EndingBalance,0), 0)</f>
        <v>9411.522984987223</v>
      </c>
    </row>
    <row r="45" spans="2:8" ht="20.100000000000001" customHeight="1">
      <c r="B45" s="6">
        <f ca="1">IFERROR(IF(LoanIsNotPaid*LoanIsGood,PaymentNumber,""), "")</f>
        <v>29</v>
      </c>
      <c r="C45" s="12">
        <f ca="1">IFERROR(IF(LoanIsNotPaid*LoanIsGood,PaymentDate,LoanStartDate), LoanStartDate)</f>
        <v>45604</v>
      </c>
      <c r="D45" s="28">
        <f ca="1">IFERROR(IF(LoanIsNotPaid*LoanIsGood,LoanValue,""), "")</f>
        <v>9411.522984987223</v>
      </c>
      <c r="E45" s="28">
        <f ca="1">IFERROR(IF(LoanIsNotPaid*LoanIsGood,MonthlyPayment,0), 0)</f>
        <v>76.930780165178675</v>
      </c>
      <c r="F45" s="28">
        <f ca="1">IFERROR(IF(LoanIsNotPaid*LoanIsGood,Principal,0), 0)</f>
        <v>22.814523001502138</v>
      </c>
      <c r="G45" s="28">
        <f ca="1">IFERROR(IF(LoanIsNotPaid*LoanIsGood,InterestAmt,0), 0)</f>
        <v>54.116257163676536</v>
      </c>
      <c r="H45" s="28">
        <f ca="1">IFERROR(IF(LoanIsNotPaid*LoanIsGood,EndingBalance,0), 0)</f>
        <v>9388.7084619857214</v>
      </c>
    </row>
    <row r="46" spans="2:8" ht="20.100000000000001" customHeight="1">
      <c r="B46" s="6">
        <f ca="1">IFERROR(IF(LoanIsNotPaid*LoanIsGood,PaymentNumber,""), "")</f>
        <v>30</v>
      </c>
      <c r="C46" s="12">
        <f ca="1">IFERROR(IF(LoanIsNotPaid*LoanIsGood,PaymentDate,LoanStartDate), LoanStartDate)</f>
        <v>45634</v>
      </c>
      <c r="D46" s="28">
        <f ca="1">IFERROR(IF(LoanIsNotPaid*LoanIsGood,LoanValue,""), "")</f>
        <v>9388.7084619857214</v>
      </c>
      <c r="E46" s="28">
        <f ca="1">IFERROR(IF(LoanIsNotPaid*LoanIsGood,MonthlyPayment,0), 0)</f>
        <v>76.930780165178675</v>
      </c>
      <c r="F46" s="28">
        <f ca="1">IFERROR(IF(LoanIsNotPaid*LoanIsGood,Principal,0), 0)</f>
        <v>22.945706508760772</v>
      </c>
      <c r="G46" s="28">
        <f ca="1">IFERROR(IF(LoanIsNotPaid*LoanIsGood,InterestAmt,0), 0)</f>
        <v>53.985073656417903</v>
      </c>
      <c r="H46" s="28">
        <f ca="1">IFERROR(IF(LoanIsNotPaid*LoanIsGood,EndingBalance,0), 0)</f>
        <v>9365.7627554769606</v>
      </c>
    </row>
    <row r="47" spans="2:8" ht="20.100000000000001" customHeight="1">
      <c r="B47" s="6">
        <f ca="1">IFERROR(IF(LoanIsNotPaid*LoanIsGood,PaymentNumber,""), "")</f>
        <v>31</v>
      </c>
      <c r="C47" s="12">
        <f ca="1">IFERROR(IF(LoanIsNotPaid*LoanIsGood,PaymentDate,LoanStartDate), LoanStartDate)</f>
        <v>45665</v>
      </c>
      <c r="D47" s="28">
        <f ca="1">IFERROR(IF(LoanIsNotPaid*LoanIsGood,LoanValue,""), "")</f>
        <v>9365.7627554769606</v>
      </c>
      <c r="E47" s="28">
        <f ca="1">IFERROR(IF(LoanIsNotPaid*LoanIsGood,MonthlyPayment,0), 0)</f>
        <v>76.930780165178675</v>
      </c>
      <c r="F47" s="28">
        <f ca="1">IFERROR(IF(LoanIsNotPaid*LoanIsGood,Principal,0), 0)</f>
        <v>23.077644321186142</v>
      </c>
      <c r="G47" s="28">
        <f ca="1">IFERROR(IF(LoanIsNotPaid*LoanIsGood,InterestAmt,0), 0)</f>
        <v>53.853135843992533</v>
      </c>
      <c r="H47" s="28">
        <f ca="1">IFERROR(IF(LoanIsNotPaid*LoanIsGood,EndingBalance,0), 0)</f>
        <v>9342.6851111557735</v>
      </c>
    </row>
    <row r="48" spans="2:8" ht="20.100000000000001" customHeight="1">
      <c r="B48" s="6">
        <f ca="1">IFERROR(IF(LoanIsNotPaid*LoanIsGood,PaymentNumber,""), "")</f>
        <v>32</v>
      </c>
      <c r="C48" s="12">
        <f ca="1">IFERROR(IF(LoanIsNotPaid*LoanIsGood,PaymentDate,LoanStartDate), LoanStartDate)</f>
        <v>45696</v>
      </c>
      <c r="D48" s="28">
        <f ca="1">IFERROR(IF(LoanIsNotPaid*LoanIsGood,LoanValue,""), "")</f>
        <v>9342.6851111557735</v>
      </c>
      <c r="E48" s="28">
        <f ca="1">IFERROR(IF(LoanIsNotPaid*LoanIsGood,MonthlyPayment,0), 0)</f>
        <v>76.930780165178675</v>
      </c>
      <c r="F48" s="28">
        <f ca="1">IFERROR(IF(LoanIsNotPaid*LoanIsGood,Principal,0), 0)</f>
        <v>23.210340776032972</v>
      </c>
      <c r="G48" s="28">
        <f ca="1">IFERROR(IF(LoanIsNotPaid*LoanIsGood,InterestAmt,0), 0)</f>
        <v>53.720439389145703</v>
      </c>
      <c r="H48" s="28">
        <f ca="1">IFERROR(IF(LoanIsNotPaid*LoanIsGood,EndingBalance,0), 0)</f>
        <v>9319.4747703797439</v>
      </c>
    </row>
    <row r="49" spans="2:8" ht="20.100000000000001" customHeight="1">
      <c r="B49" s="6">
        <f ca="1">IFERROR(IF(LoanIsNotPaid*LoanIsGood,PaymentNumber,""), "")</f>
        <v>33</v>
      </c>
      <c r="C49" s="12">
        <f ca="1">IFERROR(IF(LoanIsNotPaid*LoanIsGood,PaymentDate,LoanStartDate), LoanStartDate)</f>
        <v>45724</v>
      </c>
      <c r="D49" s="28">
        <f ca="1">IFERROR(IF(LoanIsNotPaid*LoanIsGood,LoanValue,""), "")</f>
        <v>9319.4747703797439</v>
      </c>
      <c r="E49" s="28">
        <f ca="1">IFERROR(IF(LoanIsNotPaid*LoanIsGood,MonthlyPayment,0), 0)</f>
        <v>76.930780165178675</v>
      </c>
      <c r="F49" s="28">
        <f ca="1">IFERROR(IF(LoanIsNotPaid*LoanIsGood,Principal,0), 0)</f>
        <v>23.343800235495138</v>
      </c>
      <c r="G49" s="28">
        <f ca="1">IFERROR(IF(LoanIsNotPaid*LoanIsGood,InterestAmt,0), 0)</f>
        <v>53.586979929683537</v>
      </c>
      <c r="H49" s="28">
        <f ca="1">IFERROR(IF(LoanIsNotPaid*LoanIsGood,EndingBalance,0), 0)</f>
        <v>9296.1309701442478</v>
      </c>
    </row>
    <row r="50" spans="2:8" ht="20.100000000000001" customHeight="1">
      <c r="B50" s="6">
        <f ca="1">IFERROR(IF(LoanIsNotPaid*LoanIsGood,PaymentNumber,""), "")</f>
        <v>34</v>
      </c>
      <c r="C50" s="12">
        <f ca="1">IFERROR(IF(LoanIsNotPaid*LoanIsGood,PaymentDate,LoanStartDate), LoanStartDate)</f>
        <v>45755</v>
      </c>
      <c r="D50" s="28">
        <f ca="1">IFERROR(IF(LoanIsNotPaid*LoanIsGood,LoanValue,""), "")</f>
        <v>9296.1309701442478</v>
      </c>
      <c r="E50" s="28">
        <f ca="1">IFERROR(IF(LoanIsNotPaid*LoanIsGood,MonthlyPayment,0), 0)</f>
        <v>76.930780165178675</v>
      </c>
      <c r="F50" s="28">
        <f ca="1">IFERROR(IF(LoanIsNotPaid*LoanIsGood,Principal,0), 0)</f>
        <v>23.478027086849245</v>
      </c>
      <c r="G50" s="28">
        <f ca="1">IFERROR(IF(LoanIsNotPaid*LoanIsGood,InterestAmt,0), 0)</f>
        <v>53.45275307832943</v>
      </c>
      <c r="H50" s="28">
        <f ca="1">IFERROR(IF(LoanIsNotPaid*LoanIsGood,EndingBalance,0), 0)</f>
        <v>9272.6529430573992</v>
      </c>
    </row>
    <row r="51" spans="2:8" ht="20.100000000000001" customHeight="1">
      <c r="B51" s="6">
        <f ca="1">IFERROR(IF(LoanIsNotPaid*LoanIsGood,PaymentNumber,""), "")</f>
        <v>35</v>
      </c>
      <c r="C51" s="12">
        <f ca="1">IFERROR(IF(LoanIsNotPaid*LoanIsGood,PaymentDate,LoanStartDate), LoanStartDate)</f>
        <v>45785</v>
      </c>
      <c r="D51" s="28">
        <f ca="1">IFERROR(IF(LoanIsNotPaid*LoanIsGood,LoanValue,""), "")</f>
        <v>9272.6529430573992</v>
      </c>
      <c r="E51" s="28">
        <f ca="1">IFERROR(IF(LoanIsNotPaid*LoanIsGood,MonthlyPayment,0), 0)</f>
        <v>76.930780165178675</v>
      </c>
      <c r="F51" s="28">
        <f ca="1">IFERROR(IF(LoanIsNotPaid*LoanIsGood,Principal,0), 0)</f>
        <v>23.613025742598623</v>
      </c>
      <c r="G51" s="28">
        <f ca="1">IFERROR(IF(LoanIsNotPaid*LoanIsGood,InterestAmt,0), 0)</f>
        <v>53.317754422580052</v>
      </c>
      <c r="H51" s="28">
        <f ca="1">IFERROR(IF(LoanIsNotPaid*LoanIsGood,EndingBalance,0), 0)</f>
        <v>9249.0399173147998</v>
      </c>
    </row>
    <row r="52" spans="2:8" ht="20.100000000000001" customHeight="1">
      <c r="B52" s="6">
        <f ca="1">IFERROR(IF(LoanIsNotPaid*LoanIsGood,PaymentNumber,""), "")</f>
        <v>36</v>
      </c>
      <c r="C52" s="12">
        <f ca="1">IFERROR(IF(LoanIsNotPaid*LoanIsGood,PaymentDate,LoanStartDate), LoanStartDate)</f>
        <v>45816</v>
      </c>
      <c r="D52" s="28">
        <f ca="1">IFERROR(IF(LoanIsNotPaid*LoanIsGood,LoanValue,""), "")</f>
        <v>9249.0399173147998</v>
      </c>
      <c r="E52" s="28">
        <f ca="1">IFERROR(IF(LoanIsNotPaid*LoanIsGood,MonthlyPayment,0), 0)</f>
        <v>76.930780165178675</v>
      </c>
      <c r="F52" s="28">
        <f ca="1">IFERROR(IF(LoanIsNotPaid*LoanIsGood,Principal,0), 0)</f>
        <v>23.748800640618569</v>
      </c>
      <c r="G52" s="28">
        <f ca="1">IFERROR(IF(LoanIsNotPaid*LoanIsGood,InterestAmt,0), 0)</f>
        <v>53.181979524560106</v>
      </c>
      <c r="H52" s="28">
        <f ca="1">IFERROR(IF(LoanIsNotPaid*LoanIsGood,EndingBalance,0), 0)</f>
        <v>9225.2911166741833</v>
      </c>
    </row>
    <row r="53" spans="2:8" ht="20.100000000000001" customHeight="1">
      <c r="B53" s="6">
        <f ca="1">IFERROR(IF(LoanIsNotPaid*LoanIsGood,PaymentNumber,""), "")</f>
        <v>37</v>
      </c>
      <c r="C53" s="12">
        <f ca="1">IFERROR(IF(LoanIsNotPaid*LoanIsGood,PaymentDate,LoanStartDate), LoanStartDate)</f>
        <v>45846</v>
      </c>
      <c r="D53" s="28">
        <f ca="1">IFERROR(IF(LoanIsNotPaid*LoanIsGood,LoanValue,""), "")</f>
        <v>9225.2911166741833</v>
      </c>
      <c r="E53" s="28">
        <f ca="1">IFERROR(IF(LoanIsNotPaid*LoanIsGood,MonthlyPayment,0), 0)</f>
        <v>76.930780165178675</v>
      </c>
      <c r="F53" s="28">
        <f ca="1">IFERROR(IF(LoanIsNotPaid*LoanIsGood,Principal,0), 0)</f>
        <v>23.885356244302116</v>
      </c>
      <c r="G53" s="28">
        <f ca="1">IFERROR(IF(LoanIsNotPaid*LoanIsGood,InterestAmt,0), 0)</f>
        <v>53.045423920876559</v>
      </c>
      <c r="H53" s="28">
        <f ca="1">IFERROR(IF(LoanIsNotPaid*LoanIsGood,EndingBalance,0), 0)</f>
        <v>9201.4057604298796</v>
      </c>
    </row>
    <row r="54" spans="2:8" ht="20.100000000000001" customHeight="1">
      <c r="B54" s="6">
        <f ca="1">IFERROR(IF(LoanIsNotPaid*LoanIsGood,PaymentNumber,""), "")</f>
        <v>38</v>
      </c>
      <c r="C54" s="12">
        <f ca="1">IFERROR(IF(LoanIsNotPaid*LoanIsGood,PaymentDate,LoanStartDate), LoanStartDate)</f>
        <v>45877</v>
      </c>
      <c r="D54" s="28">
        <f ca="1">IFERROR(IF(LoanIsNotPaid*LoanIsGood,LoanValue,""), "")</f>
        <v>9201.4057604298796</v>
      </c>
      <c r="E54" s="28">
        <f ca="1">IFERROR(IF(LoanIsNotPaid*LoanIsGood,MonthlyPayment,0), 0)</f>
        <v>76.930780165178675</v>
      </c>
      <c r="F54" s="28">
        <f ca="1">IFERROR(IF(LoanIsNotPaid*LoanIsGood,Principal,0), 0)</f>
        <v>24.022697042706859</v>
      </c>
      <c r="G54" s="28">
        <f ca="1">IFERROR(IF(LoanIsNotPaid*LoanIsGood,InterestAmt,0), 0)</f>
        <v>52.908083122471815</v>
      </c>
      <c r="H54" s="28">
        <f ca="1">IFERROR(IF(LoanIsNotPaid*LoanIsGood,EndingBalance,0), 0)</f>
        <v>9177.383063387173</v>
      </c>
    </row>
    <row r="55" spans="2:8" ht="20.100000000000001" customHeight="1">
      <c r="B55" s="6">
        <f ca="1">IFERROR(IF(LoanIsNotPaid*LoanIsGood,PaymentNumber,""), "")</f>
        <v>39</v>
      </c>
      <c r="C55" s="12">
        <f ca="1">IFERROR(IF(LoanIsNotPaid*LoanIsGood,PaymentDate,LoanStartDate), LoanStartDate)</f>
        <v>45908</v>
      </c>
      <c r="D55" s="28">
        <f ca="1">IFERROR(IF(LoanIsNotPaid*LoanIsGood,LoanValue,""), "")</f>
        <v>9177.383063387173</v>
      </c>
      <c r="E55" s="28">
        <f ca="1">IFERROR(IF(LoanIsNotPaid*LoanIsGood,MonthlyPayment,0), 0)</f>
        <v>76.930780165178675</v>
      </c>
      <c r="F55" s="28">
        <f ca="1">IFERROR(IF(LoanIsNotPaid*LoanIsGood,Principal,0), 0)</f>
        <v>24.160827550702422</v>
      </c>
      <c r="G55" s="28">
        <f ca="1">IFERROR(IF(LoanIsNotPaid*LoanIsGood,InterestAmt,0), 0)</f>
        <v>52.769952614476253</v>
      </c>
      <c r="H55" s="28">
        <f ca="1">IFERROR(IF(LoanIsNotPaid*LoanIsGood,EndingBalance,0), 0)</f>
        <v>9153.2222358364725</v>
      </c>
    </row>
    <row r="56" spans="2:8" ht="20.100000000000001" customHeight="1">
      <c r="B56" s="6">
        <f ca="1">IFERROR(IF(LoanIsNotPaid*LoanIsGood,PaymentNumber,""), "")</f>
        <v>40</v>
      </c>
      <c r="C56" s="12">
        <f ca="1">IFERROR(IF(LoanIsNotPaid*LoanIsGood,PaymentDate,LoanStartDate), LoanStartDate)</f>
        <v>45938</v>
      </c>
      <c r="D56" s="28">
        <f ca="1">IFERROR(IF(LoanIsNotPaid*LoanIsGood,LoanValue,""), "")</f>
        <v>9153.2222358364725</v>
      </c>
      <c r="E56" s="28">
        <f ca="1">IFERROR(IF(LoanIsNotPaid*LoanIsGood,MonthlyPayment,0), 0)</f>
        <v>76.930780165178675</v>
      </c>
      <c r="F56" s="28">
        <f ca="1">IFERROR(IF(LoanIsNotPaid*LoanIsGood,Principal,0), 0)</f>
        <v>24.299752309118951</v>
      </c>
      <c r="G56" s="28">
        <f ca="1">IFERROR(IF(LoanIsNotPaid*LoanIsGood,InterestAmt,0), 0)</f>
        <v>52.631027856059724</v>
      </c>
      <c r="H56" s="28">
        <f ca="1">IFERROR(IF(LoanIsNotPaid*LoanIsGood,EndingBalance,0), 0)</f>
        <v>9128.9224835273544</v>
      </c>
    </row>
    <row r="57" spans="2:8" ht="20.100000000000001" customHeight="1">
      <c r="B57" s="6">
        <f ca="1">IFERROR(IF(LoanIsNotPaid*LoanIsGood,PaymentNumber,""), "")</f>
        <v>41</v>
      </c>
      <c r="C57" s="12">
        <f ca="1">IFERROR(IF(LoanIsNotPaid*LoanIsGood,PaymentDate,LoanStartDate), LoanStartDate)</f>
        <v>45969</v>
      </c>
      <c r="D57" s="28">
        <f ca="1">IFERROR(IF(LoanIsNotPaid*LoanIsGood,LoanValue,""), "")</f>
        <v>9128.9224835273544</v>
      </c>
      <c r="E57" s="28">
        <f ca="1">IFERROR(IF(LoanIsNotPaid*LoanIsGood,MonthlyPayment,0), 0)</f>
        <v>76.930780165178675</v>
      </c>
      <c r="F57" s="28">
        <f ca="1">IFERROR(IF(LoanIsNotPaid*LoanIsGood,Principal,0), 0)</f>
        <v>24.439475884896382</v>
      </c>
      <c r="G57" s="28">
        <f ca="1">IFERROR(IF(LoanIsNotPaid*LoanIsGood,InterestAmt,0), 0)</f>
        <v>52.491304280282293</v>
      </c>
      <c r="H57" s="28">
        <f ca="1">IFERROR(IF(LoanIsNotPaid*LoanIsGood,EndingBalance,0), 0)</f>
        <v>9104.4830076424569</v>
      </c>
    </row>
    <row r="58" spans="2:8" ht="20.100000000000001" customHeight="1">
      <c r="B58" s="6">
        <f ca="1">IFERROR(IF(LoanIsNotPaid*LoanIsGood,PaymentNumber,""), "")</f>
        <v>42</v>
      </c>
      <c r="C58" s="12">
        <f ca="1">IFERROR(IF(LoanIsNotPaid*LoanIsGood,PaymentDate,LoanStartDate), LoanStartDate)</f>
        <v>45999</v>
      </c>
      <c r="D58" s="28">
        <f ca="1">IFERROR(IF(LoanIsNotPaid*LoanIsGood,LoanValue,""), "")</f>
        <v>9104.4830076424569</v>
      </c>
      <c r="E58" s="28">
        <f ca="1">IFERROR(IF(LoanIsNotPaid*LoanIsGood,MonthlyPayment,0), 0)</f>
        <v>76.930780165178675</v>
      </c>
      <c r="F58" s="28">
        <f ca="1">IFERROR(IF(LoanIsNotPaid*LoanIsGood,Principal,0), 0)</f>
        <v>24.580002871234541</v>
      </c>
      <c r="G58" s="28">
        <f ca="1">IFERROR(IF(LoanIsNotPaid*LoanIsGood,InterestAmt,0), 0)</f>
        <v>52.350777293944134</v>
      </c>
      <c r="H58" s="28">
        <f ca="1">IFERROR(IF(LoanIsNotPaid*LoanIsGood,EndingBalance,0), 0)</f>
        <v>9079.9030047712222</v>
      </c>
    </row>
    <row r="59" spans="2:8" ht="20.100000000000001" customHeight="1">
      <c r="B59" s="6">
        <f ca="1">IFERROR(IF(LoanIsNotPaid*LoanIsGood,PaymentNumber,""), "")</f>
        <v>43</v>
      </c>
      <c r="C59" s="12">
        <f ca="1">IFERROR(IF(LoanIsNotPaid*LoanIsGood,PaymentDate,LoanStartDate), LoanStartDate)</f>
        <v>46030</v>
      </c>
      <c r="D59" s="28">
        <f ca="1">IFERROR(IF(LoanIsNotPaid*LoanIsGood,LoanValue,""), "")</f>
        <v>9079.9030047712222</v>
      </c>
      <c r="E59" s="28">
        <f ca="1">IFERROR(IF(LoanIsNotPaid*LoanIsGood,MonthlyPayment,0), 0)</f>
        <v>76.930780165178675</v>
      </c>
      <c r="F59" s="28">
        <f ca="1">IFERROR(IF(LoanIsNotPaid*LoanIsGood,Principal,0), 0)</f>
        <v>24.721337887744141</v>
      </c>
      <c r="G59" s="28">
        <f ca="1">IFERROR(IF(LoanIsNotPaid*LoanIsGood,InterestAmt,0), 0)</f>
        <v>52.209442277434533</v>
      </c>
      <c r="H59" s="28">
        <f ca="1">IFERROR(IF(LoanIsNotPaid*LoanIsGood,EndingBalance,0), 0)</f>
        <v>9055.1816668834799</v>
      </c>
    </row>
    <row r="60" spans="2:8" ht="20.100000000000001" customHeight="1">
      <c r="B60" s="6">
        <f ca="1">IFERROR(IF(LoanIsNotPaid*LoanIsGood,PaymentNumber,""), "")</f>
        <v>44</v>
      </c>
      <c r="C60" s="12">
        <f ca="1">IFERROR(IF(LoanIsNotPaid*LoanIsGood,PaymentDate,LoanStartDate), LoanStartDate)</f>
        <v>46061</v>
      </c>
      <c r="D60" s="28">
        <f ca="1">IFERROR(IF(LoanIsNotPaid*LoanIsGood,LoanValue,""), "")</f>
        <v>9055.1816668834799</v>
      </c>
      <c r="E60" s="28">
        <f ca="1">IFERROR(IF(LoanIsNotPaid*LoanIsGood,MonthlyPayment,0), 0)</f>
        <v>76.930780165178675</v>
      </c>
      <c r="F60" s="28">
        <f ca="1">IFERROR(IF(LoanIsNotPaid*LoanIsGood,Principal,0), 0)</f>
        <v>24.863485580598656</v>
      </c>
      <c r="G60" s="28">
        <f ca="1">IFERROR(IF(LoanIsNotPaid*LoanIsGood,InterestAmt,0), 0)</f>
        <v>52.067294584580019</v>
      </c>
      <c r="H60" s="28">
        <f ca="1">IFERROR(IF(LoanIsNotPaid*LoanIsGood,EndingBalance,0), 0)</f>
        <v>9030.3181813028823</v>
      </c>
    </row>
    <row r="61" spans="2:8" ht="20.100000000000001" customHeight="1">
      <c r="B61" s="6">
        <f ca="1">IFERROR(IF(LoanIsNotPaid*LoanIsGood,PaymentNumber,""), "")</f>
        <v>45</v>
      </c>
      <c r="C61" s="12">
        <f ca="1">IFERROR(IF(LoanIsNotPaid*LoanIsGood,PaymentDate,LoanStartDate), LoanStartDate)</f>
        <v>46089</v>
      </c>
      <c r="D61" s="28">
        <f ca="1">IFERROR(IF(LoanIsNotPaid*LoanIsGood,LoanValue,""), "")</f>
        <v>9030.3181813028823</v>
      </c>
      <c r="E61" s="28">
        <f ca="1">IFERROR(IF(LoanIsNotPaid*LoanIsGood,MonthlyPayment,0), 0)</f>
        <v>76.930780165178675</v>
      </c>
      <c r="F61" s="28">
        <f ca="1">IFERROR(IF(LoanIsNotPaid*LoanIsGood,Principal,0), 0)</f>
        <v>25.006450622687098</v>
      </c>
      <c r="G61" s="28">
        <f ca="1">IFERROR(IF(LoanIsNotPaid*LoanIsGood,InterestAmt,0), 0)</f>
        <v>51.924329542491577</v>
      </c>
      <c r="H61" s="28">
        <f ca="1">IFERROR(IF(LoanIsNotPaid*LoanIsGood,EndingBalance,0), 0)</f>
        <v>9005.3117306801942</v>
      </c>
    </row>
    <row r="62" spans="2:8" ht="20.100000000000001" customHeight="1">
      <c r="B62" s="6">
        <f ca="1">IFERROR(IF(LoanIsNotPaid*LoanIsGood,PaymentNumber,""), "")</f>
        <v>46</v>
      </c>
      <c r="C62" s="12">
        <f ca="1">IFERROR(IF(LoanIsNotPaid*LoanIsGood,PaymentDate,LoanStartDate), LoanStartDate)</f>
        <v>46120</v>
      </c>
      <c r="D62" s="28">
        <f ca="1">IFERROR(IF(LoanIsNotPaid*LoanIsGood,LoanValue,""), "")</f>
        <v>9005.3117306801942</v>
      </c>
      <c r="E62" s="28">
        <f ca="1">IFERROR(IF(LoanIsNotPaid*LoanIsGood,MonthlyPayment,0), 0)</f>
        <v>76.930780165178675</v>
      </c>
      <c r="F62" s="28">
        <f ca="1">IFERROR(IF(LoanIsNotPaid*LoanIsGood,Principal,0), 0)</f>
        <v>25.150237713767552</v>
      </c>
      <c r="G62" s="28">
        <f ca="1">IFERROR(IF(LoanIsNotPaid*LoanIsGood,InterestAmt,0), 0)</f>
        <v>51.780542451411122</v>
      </c>
      <c r="H62" s="28">
        <f ca="1">IFERROR(IF(LoanIsNotPaid*LoanIsGood,EndingBalance,0), 0)</f>
        <v>8980.1614929664283</v>
      </c>
    </row>
    <row r="63" spans="2:8" ht="20.100000000000001" customHeight="1">
      <c r="B63" s="6">
        <f ca="1">IFERROR(IF(LoanIsNotPaid*LoanIsGood,PaymentNumber,""), "")</f>
        <v>47</v>
      </c>
      <c r="C63" s="12">
        <f ca="1">IFERROR(IF(LoanIsNotPaid*LoanIsGood,PaymentDate,LoanStartDate), LoanStartDate)</f>
        <v>46150</v>
      </c>
      <c r="D63" s="28">
        <f ca="1">IFERROR(IF(LoanIsNotPaid*LoanIsGood,LoanValue,""), "")</f>
        <v>8980.1614929664283</v>
      </c>
      <c r="E63" s="28">
        <f ca="1">IFERROR(IF(LoanIsNotPaid*LoanIsGood,MonthlyPayment,0), 0)</f>
        <v>76.930780165178675</v>
      </c>
      <c r="F63" s="28">
        <f ca="1">IFERROR(IF(LoanIsNotPaid*LoanIsGood,Principal,0), 0)</f>
        <v>25.294851580621703</v>
      </c>
      <c r="G63" s="28">
        <f ca="1">IFERROR(IF(LoanIsNotPaid*LoanIsGood,InterestAmt,0), 0)</f>
        <v>51.635928584556972</v>
      </c>
      <c r="H63" s="28">
        <f ca="1">IFERROR(IF(LoanIsNotPaid*LoanIsGood,EndingBalance,0), 0)</f>
        <v>8954.8666413858045</v>
      </c>
    </row>
    <row r="64" spans="2:8" ht="20.100000000000001" customHeight="1">
      <c r="B64" s="6">
        <f ca="1">IFERROR(IF(LoanIsNotPaid*LoanIsGood,PaymentNumber,""), "")</f>
        <v>48</v>
      </c>
      <c r="C64" s="12">
        <f ca="1">IFERROR(IF(LoanIsNotPaid*LoanIsGood,PaymentDate,LoanStartDate), LoanStartDate)</f>
        <v>46181</v>
      </c>
      <c r="D64" s="28">
        <f ca="1">IFERROR(IF(LoanIsNotPaid*LoanIsGood,LoanValue,""), "")</f>
        <v>8954.8666413858045</v>
      </c>
      <c r="E64" s="28">
        <f ca="1">IFERROR(IF(LoanIsNotPaid*LoanIsGood,MonthlyPayment,0), 0)</f>
        <v>76.930780165178675</v>
      </c>
      <c r="F64" s="28">
        <f ca="1">IFERROR(IF(LoanIsNotPaid*LoanIsGood,Principal,0), 0)</f>
        <v>25.440296977210295</v>
      </c>
      <c r="G64" s="28">
        <f ca="1">IFERROR(IF(LoanIsNotPaid*LoanIsGood,InterestAmt,0), 0)</f>
        <v>51.49048318796838</v>
      </c>
      <c r="H64" s="28">
        <f ca="1">IFERROR(IF(LoanIsNotPaid*LoanIsGood,EndingBalance,0), 0)</f>
        <v>8929.4263444085955</v>
      </c>
    </row>
    <row r="65" spans="2:8" ht="20.100000000000001" customHeight="1">
      <c r="B65" s="6">
        <f ca="1">IFERROR(IF(LoanIsNotPaid*LoanIsGood,PaymentNumber,""), "")</f>
        <v>49</v>
      </c>
      <c r="C65" s="12">
        <f ca="1">IFERROR(IF(LoanIsNotPaid*LoanIsGood,PaymentDate,LoanStartDate), LoanStartDate)</f>
        <v>46211</v>
      </c>
      <c r="D65" s="28">
        <f ca="1">IFERROR(IF(LoanIsNotPaid*LoanIsGood,LoanValue,""), "")</f>
        <v>8929.4263444085955</v>
      </c>
      <c r="E65" s="28">
        <f ca="1">IFERROR(IF(LoanIsNotPaid*LoanIsGood,MonthlyPayment,0), 0)</f>
        <v>76.930780165178675</v>
      </c>
      <c r="F65" s="28">
        <f ca="1">IFERROR(IF(LoanIsNotPaid*LoanIsGood,Principal,0), 0)</f>
        <v>25.586578684829242</v>
      </c>
      <c r="G65" s="28">
        <f ca="1">IFERROR(IF(LoanIsNotPaid*LoanIsGood,InterestAmt,0), 0)</f>
        <v>51.344201480349433</v>
      </c>
      <c r="H65" s="28">
        <f ca="1">IFERROR(IF(LoanIsNotPaid*LoanIsGood,EndingBalance,0), 0)</f>
        <v>8903.8397657237674</v>
      </c>
    </row>
    <row r="66" spans="2:8" ht="20.100000000000001" customHeight="1">
      <c r="B66" s="6">
        <f ca="1">IFERROR(IF(LoanIsNotPaid*LoanIsGood,PaymentNumber,""), "")</f>
        <v>50</v>
      </c>
      <c r="C66" s="12">
        <f ca="1">IFERROR(IF(LoanIsNotPaid*LoanIsGood,PaymentDate,LoanStartDate), LoanStartDate)</f>
        <v>46242</v>
      </c>
      <c r="D66" s="28">
        <f ca="1">IFERROR(IF(LoanIsNotPaid*LoanIsGood,LoanValue,""), "")</f>
        <v>8903.8397657237674</v>
      </c>
      <c r="E66" s="28">
        <f ca="1">IFERROR(IF(LoanIsNotPaid*LoanIsGood,MonthlyPayment,0), 0)</f>
        <v>76.930780165178675</v>
      </c>
      <c r="F66" s="28">
        <f ca="1">IFERROR(IF(LoanIsNotPaid*LoanIsGood,Principal,0), 0)</f>
        <v>25.733701512267004</v>
      </c>
      <c r="G66" s="28">
        <f ca="1">IFERROR(IF(LoanIsNotPaid*LoanIsGood,InterestAmt,0), 0)</f>
        <v>51.197078652911671</v>
      </c>
      <c r="H66" s="28">
        <f ca="1">IFERROR(IF(LoanIsNotPaid*LoanIsGood,EndingBalance,0), 0)</f>
        <v>8878.1060642115008</v>
      </c>
    </row>
    <row r="67" spans="2:8" ht="20.100000000000001" customHeight="1">
      <c r="B67" s="6">
        <f ca="1">IFERROR(IF(LoanIsNotPaid*LoanIsGood,PaymentNumber,""), "")</f>
        <v>51</v>
      </c>
      <c r="C67" s="12">
        <f ca="1">IFERROR(IF(LoanIsNotPaid*LoanIsGood,PaymentDate,LoanStartDate), LoanStartDate)</f>
        <v>46273</v>
      </c>
      <c r="D67" s="28">
        <f ca="1">IFERROR(IF(LoanIsNotPaid*LoanIsGood,LoanValue,""), "")</f>
        <v>8878.1060642115008</v>
      </c>
      <c r="E67" s="28">
        <f ca="1">IFERROR(IF(LoanIsNotPaid*LoanIsGood,MonthlyPayment,0), 0)</f>
        <v>76.930780165178675</v>
      </c>
      <c r="F67" s="28">
        <f ca="1">IFERROR(IF(LoanIsNotPaid*LoanIsGood,Principal,0), 0)</f>
        <v>25.881670295962536</v>
      </c>
      <c r="G67" s="28">
        <f ca="1">IFERROR(IF(LoanIsNotPaid*LoanIsGood,InterestAmt,0), 0)</f>
        <v>51.049109869216139</v>
      </c>
      <c r="H67" s="28">
        <f ca="1">IFERROR(IF(LoanIsNotPaid*LoanIsGood,EndingBalance,0), 0)</f>
        <v>8852.2243939155378</v>
      </c>
    </row>
    <row r="68" spans="2:8" ht="20.100000000000001" customHeight="1">
      <c r="B68" s="6">
        <f ca="1">IFERROR(IF(LoanIsNotPaid*LoanIsGood,PaymentNumber,""), "")</f>
        <v>52</v>
      </c>
      <c r="C68" s="12">
        <f ca="1">IFERROR(IF(LoanIsNotPaid*LoanIsGood,PaymentDate,LoanStartDate), LoanStartDate)</f>
        <v>46303</v>
      </c>
      <c r="D68" s="28">
        <f ca="1">IFERROR(IF(LoanIsNotPaid*LoanIsGood,LoanValue,""), "")</f>
        <v>8852.2243939155378</v>
      </c>
      <c r="E68" s="28">
        <f ca="1">IFERROR(IF(LoanIsNotPaid*LoanIsGood,MonthlyPayment,0), 0)</f>
        <v>76.930780165178675</v>
      </c>
      <c r="F68" s="28">
        <f ca="1">IFERROR(IF(LoanIsNotPaid*LoanIsGood,Principal,0), 0)</f>
        <v>26.030489900164326</v>
      </c>
      <c r="G68" s="28">
        <f ca="1">IFERROR(IF(LoanIsNotPaid*LoanIsGood,InterestAmt,0), 0)</f>
        <v>50.900290265014348</v>
      </c>
      <c r="H68" s="28">
        <f ca="1">IFERROR(IF(LoanIsNotPaid*LoanIsGood,EndingBalance,0), 0)</f>
        <v>8826.1939040153738</v>
      </c>
    </row>
    <row r="69" spans="2:8" ht="20.100000000000001" customHeight="1">
      <c r="B69" s="6">
        <f ca="1">IFERROR(IF(LoanIsNotPaid*LoanIsGood,PaymentNumber,""), "")</f>
        <v>53</v>
      </c>
      <c r="C69" s="12">
        <f ca="1">IFERROR(IF(LoanIsNotPaid*LoanIsGood,PaymentDate,LoanStartDate), LoanStartDate)</f>
        <v>46334</v>
      </c>
      <c r="D69" s="28">
        <f ca="1">IFERROR(IF(LoanIsNotPaid*LoanIsGood,LoanValue,""), "")</f>
        <v>8826.1939040153738</v>
      </c>
      <c r="E69" s="28">
        <f ca="1">IFERROR(IF(LoanIsNotPaid*LoanIsGood,MonthlyPayment,0), 0)</f>
        <v>76.930780165178675</v>
      </c>
      <c r="F69" s="28">
        <f ca="1">IFERROR(IF(LoanIsNotPaid*LoanIsGood,Principal,0), 0)</f>
        <v>26.18016521709027</v>
      </c>
      <c r="G69" s="28">
        <f ca="1">IFERROR(IF(LoanIsNotPaid*LoanIsGood,InterestAmt,0), 0)</f>
        <v>50.750614948088405</v>
      </c>
      <c r="H69" s="28">
        <f ca="1">IFERROR(IF(LoanIsNotPaid*LoanIsGood,EndingBalance,0), 0)</f>
        <v>8800.0137387982868</v>
      </c>
    </row>
    <row r="70" spans="2:8" ht="20.100000000000001" customHeight="1">
      <c r="B70" s="6">
        <f ca="1">IFERROR(IF(LoanIsNotPaid*LoanIsGood,PaymentNumber,""), "")</f>
        <v>54</v>
      </c>
      <c r="C70" s="12">
        <f ca="1">IFERROR(IF(LoanIsNotPaid*LoanIsGood,PaymentDate,LoanStartDate), LoanStartDate)</f>
        <v>46364</v>
      </c>
      <c r="D70" s="28">
        <f ca="1">IFERROR(IF(LoanIsNotPaid*LoanIsGood,LoanValue,""), "")</f>
        <v>8800.0137387982868</v>
      </c>
      <c r="E70" s="28">
        <f ca="1">IFERROR(IF(LoanIsNotPaid*LoanIsGood,MonthlyPayment,0), 0)</f>
        <v>76.930780165178675</v>
      </c>
      <c r="F70" s="28">
        <f ca="1">IFERROR(IF(LoanIsNotPaid*LoanIsGood,Principal,0), 0)</f>
        <v>26.33070116708852</v>
      </c>
      <c r="G70" s="28">
        <f ca="1">IFERROR(IF(LoanIsNotPaid*LoanIsGood,InterestAmt,0), 0)</f>
        <v>50.600078998090154</v>
      </c>
      <c r="H70" s="28">
        <f ca="1">IFERROR(IF(LoanIsNotPaid*LoanIsGood,EndingBalance,0), 0)</f>
        <v>8773.6830376311955</v>
      </c>
    </row>
    <row r="71" spans="2:8" ht="20.100000000000001" customHeight="1">
      <c r="B71" s="6">
        <f ca="1">IFERROR(IF(LoanIsNotPaid*LoanIsGood,PaymentNumber,""), "")</f>
        <v>55</v>
      </c>
      <c r="C71" s="12">
        <f ca="1">IFERROR(IF(LoanIsNotPaid*LoanIsGood,PaymentDate,LoanStartDate), LoanStartDate)</f>
        <v>46395</v>
      </c>
      <c r="D71" s="28">
        <f ca="1">IFERROR(IF(LoanIsNotPaid*LoanIsGood,LoanValue,""), "")</f>
        <v>8773.6830376311955</v>
      </c>
      <c r="E71" s="28">
        <f ca="1">IFERROR(IF(LoanIsNotPaid*LoanIsGood,MonthlyPayment,0), 0)</f>
        <v>76.930780165178675</v>
      </c>
      <c r="F71" s="28">
        <f ca="1">IFERROR(IF(LoanIsNotPaid*LoanIsGood,Principal,0), 0)</f>
        <v>26.482102698799295</v>
      </c>
      <c r="G71" s="28">
        <f ca="1">IFERROR(IF(LoanIsNotPaid*LoanIsGood,InterestAmt,0), 0)</f>
        <v>50.44867746637938</v>
      </c>
      <c r="H71" s="28">
        <f ca="1">IFERROR(IF(LoanIsNotPaid*LoanIsGood,EndingBalance,0), 0)</f>
        <v>8747.200934932398</v>
      </c>
    </row>
    <row r="72" spans="2:8" ht="20.100000000000001" customHeight="1">
      <c r="B72" s="6">
        <f ca="1">IFERROR(IF(LoanIsNotPaid*LoanIsGood,PaymentNumber,""), "")</f>
        <v>56</v>
      </c>
      <c r="C72" s="12">
        <f ca="1">IFERROR(IF(LoanIsNotPaid*LoanIsGood,PaymentDate,LoanStartDate), LoanStartDate)</f>
        <v>46426</v>
      </c>
      <c r="D72" s="28">
        <f ca="1">IFERROR(IF(LoanIsNotPaid*LoanIsGood,LoanValue,""), "")</f>
        <v>8747.200934932398</v>
      </c>
      <c r="E72" s="28">
        <f ca="1">IFERROR(IF(LoanIsNotPaid*LoanIsGood,MonthlyPayment,0), 0)</f>
        <v>76.930780165178675</v>
      </c>
      <c r="F72" s="28">
        <f ca="1">IFERROR(IF(LoanIsNotPaid*LoanIsGood,Principal,0), 0)</f>
        <v>26.634374789317377</v>
      </c>
      <c r="G72" s="28">
        <f ca="1">IFERROR(IF(LoanIsNotPaid*LoanIsGood,InterestAmt,0), 0)</f>
        <v>50.296405375861298</v>
      </c>
      <c r="H72" s="28">
        <f ca="1">IFERROR(IF(LoanIsNotPaid*LoanIsGood,EndingBalance,0), 0)</f>
        <v>8720.566560143081</v>
      </c>
    </row>
    <row r="73" spans="2:8" ht="20.100000000000001" customHeight="1">
      <c r="B73" s="6">
        <f ca="1">IFERROR(IF(LoanIsNotPaid*LoanIsGood,PaymentNumber,""), "")</f>
        <v>57</v>
      </c>
      <c r="C73" s="12">
        <f ca="1">IFERROR(IF(LoanIsNotPaid*LoanIsGood,PaymentDate,LoanStartDate), LoanStartDate)</f>
        <v>46454</v>
      </c>
      <c r="D73" s="28">
        <f ca="1">IFERROR(IF(LoanIsNotPaid*LoanIsGood,LoanValue,""), "")</f>
        <v>8720.566560143081</v>
      </c>
      <c r="E73" s="28">
        <f ca="1">IFERROR(IF(LoanIsNotPaid*LoanIsGood,MonthlyPayment,0), 0)</f>
        <v>76.930780165178675</v>
      </c>
      <c r="F73" s="28">
        <f ca="1">IFERROR(IF(LoanIsNotPaid*LoanIsGood,Principal,0), 0)</f>
        <v>26.78752244435595</v>
      </c>
      <c r="G73" s="28">
        <f ca="1">IFERROR(IF(LoanIsNotPaid*LoanIsGood,InterestAmt,0), 0)</f>
        <v>50.143257720822724</v>
      </c>
      <c r="H73" s="28">
        <f ca="1">IFERROR(IF(LoanIsNotPaid*LoanIsGood,EndingBalance,0), 0)</f>
        <v>8693.779037698725</v>
      </c>
    </row>
    <row r="74" spans="2:8" ht="20.100000000000001" customHeight="1">
      <c r="B74" s="6">
        <f ca="1">IFERROR(IF(LoanIsNotPaid*LoanIsGood,PaymentNumber,""), "")</f>
        <v>58</v>
      </c>
      <c r="C74" s="12">
        <f ca="1">IFERROR(IF(LoanIsNotPaid*LoanIsGood,PaymentDate,LoanStartDate), LoanStartDate)</f>
        <v>46485</v>
      </c>
      <c r="D74" s="28">
        <f ca="1">IFERROR(IF(LoanIsNotPaid*LoanIsGood,LoanValue,""), "")</f>
        <v>8693.779037698725</v>
      </c>
      <c r="E74" s="28">
        <f ca="1">IFERROR(IF(LoanIsNotPaid*LoanIsGood,MonthlyPayment,0), 0)</f>
        <v>76.930780165178675</v>
      </c>
      <c r="F74" s="28">
        <f ca="1">IFERROR(IF(LoanIsNotPaid*LoanIsGood,Principal,0), 0)</f>
        <v>26.941550698411</v>
      </c>
      <c r="G74" s="28">
        <f ca="1">IFERROR(IF(LoanIsNotPaid*LoanIsGood,InterestAmt,0), 0)</f>
        <v>49.989229466767675</v>
      </c>
      <c r="H74" s="28">
        <f ca="1">IFERROR(IF(LoanIsNotPaid*LoanIsGood,EndingBalance,0), 0)</f>
        <v>8666.8374870003136</v>
      </c>
    </row>
    <row r="75" spans="2:8" ht="20.100000000000001" customHeight="1">
      <c r="B75" s="6">
        <f ca="1">IFERROR(IF(LoanIsNotPaid*LoanIsGood,PaymentNumber,""), "")</f>
        <v>59</v>
      </c>
      <c r="C75" s="12">
        <f ca="1">IFERROR(IF(LoanIsNotPaid*LoanIsGood,PaymentDate,LoanStartDate), LoanStartDate)</f>
        <v>46515</v>
      </c>
      <c r="D75" s="28">
        <f ca="1">IFERROR(IF(LoanIsNotPaid*LoanIsGood,LoanValue,""), "")</f>
        <v>8666.8374870003136</v>
      </c>
      <c r="E75" s="28">
        <f ca="1">IFERROR(IF(LoanIsNotPaid*LoanIsGood,MonthlyPayment,0), 0)</f>
        <v>76.930780165178675</v>
      </c>
      <c r="F75" s="28">
        <f ca="1">IFERROR(IF(LoanIsNotPaid*LoanIsGood,Principal,0), 0)</f>
        <v>27.096464614926866</v>
      </c>
      <c r="G75" s="28">
        <f ca="1">IFERROR(IF(LoanIsNotPaid*LoanIsGood,InterestAmt,0), 0)</f>
        <v>49.834315550251809</v>
      </c>
      <c r="H75" s="28">
        <f ca="1">IFERROR(IF(LoanIsNotPaid*LoanIsGood,EndingBalance,0), 0)</f>
        <v>8639.7410223853876</v>
      </c>
    </row>
    <row r="76" spans="2:8" ht="20.100000000000001" customHeight="1">
      <c r="B76" s="6">
        <f ca="1">IFERROR(IF(LoanIsNotPaid*LoanIsGood,PaymentNumber,""), "")</f>
        <v>60</v>
      </c>
      <c r="C76" s="12">
        <f ca="1">IFERROR(IF(LoanIsNotPaid*LoanIsGood,PaymentDate,LoanStartDate), LoanStartDate)</f>
        <v>46546</v>
      </c>
      <c r="D76" s="28">
        <f ca="1">IFERROR(IF(LoanIsNotPaid*LoanIsGood,LoanValue,""), "")</f>
        <v>8639.7410223853876</v>
      </c>
      <c r="E76" s="28">
        <f ca="1">IFERROR(IF(LoanIsNotPaid*LoanIsGood,MonthlyPayment,0), 0)</f>
        <v>76.930780165178675</v>
      </c>
      <c r="F76" s="28">
        <f ca="1">IFERROR(IF(LoanIsNotPaid*LoanIsGood,Principal,0), 0)</f>
        <v>27.252269286462692</v>
      </c>
      <c r="G76" s="28">
        <f ca="1">IFERROR(IF(LoanIsNotPaid*LoanIsGood,InterestAmt,0), 0)</f>
        <v>49.678510878715983</v>
      </c>
      <c r="H76" s="28">
        <f ca="1">IFERROR(IF(LoanIsNotPaid*LoanIsGood,EndingBalance,0), 0)</f>
        <v>8612.4887530989254</v>
      </c>
    </row>
    <row r="77" spans="2:8" ht="20.100000000000001" customHeight="1">
      <c r="B77" s="6">
        <f ca="1">IFERROR(IF(LoanIsNotPaid*LoanIsGood,PaymentNumber,""), "")</f>
        <v>61</v>
      </c>
      <c r="C77" s="12">
        <f ca="1">IFERROR(IF(LoanIsNotPaid*LoanIsGood,PaymentDate,LoanStartDate), LoanStartDate)</f>
        <v>46576</v>
      </c>
      <c r="D77" s="28">
        <f ca="1">IFERROR(IF(LoanIsNotPaid*LoanIsGood,LoanValue,""), "")</f>
        <v>8612.4887530989254</v>
      </c>
      <c r="E77" s="28">
        <f ca="1">IFERROR(IF(LoanIsNotPaid*LoanIsGood,MonthlyPayment,0), 0)</f>
        <v>76.930780165178675</v>
      </c>
      <c r="F77" s="28">
        <f ca="1">IFERROR(IF(LoanIsNotPaid*LoanIsGood,Principal,0), 0)</f>
        <v>27.408969834859846</v>
      </c>
      <c r="G77" s="28">
        <f ca="1">IFERROR(IF(LoanIsNotPaid*LoanIsGood,InterestAmt,0), 0)</f>
        <v>49.521810330318829</v>
      </c>
      <c r="H77" s="28">
        <f ca="1">IFERROR(IF(LoanIsNotPaid*LoanIsGood,EndingBalance,0), 0)</f>
        <v>8585.0797832640674</v>
      </c>
    </row>
    <row r="78" spans="2:8" ht="20.100000000000001" customHeight="1">
      <c r="B78" s="6">
        <f ca="1">IFERROR(IF(LoanIsNotPaid*LoanIsGood,PaymentNumber,""), "")</f>
        <v>62</v>
      </c>
      <c r="C78" s="12">
        <f ca="1">IFERROR(IF(LoanIsNotPaid*LoanIsGood,PaymentDate,LoanStartDate), LoanStartDate)</f>
        <v>46607</v>
      </c>
      <c r="D78" s="28">
        <f ca="1">IFERROR(IF(LoanIsNotPaid*LoanIsGood,LoanValue,""), "")</f>
        <v>8585.0797832640674</v>
      </c>
      <c r="E78" s="28">
        <f ca="1">IFERROR(IF(LoanIsNotPaid*LoanIsGood,MonthlyPayment,0), 0)</f>
        <v>76.930780165178675</v>
      </c>
      <c r="F78" s="28">
        <f ca="1">IFERROR(IF(LoanIsNotPaid*LoanIsGood,Principal,0), 0)</f>
        <v>27.56657141141028</v>
      </c>
      <c r="G78" s="28">
        <f ca="1">IFERROR(IF(LoanIsNotPaid*LoanIsGood,InterestAmt,0), 0)</f>
        <v>49.364208753768395</v>
      </c>
      <c r="H78" s="28">
        <f ca="1">IFERROR(IF(LoanIsNotPaid*LoanIsGood,EndingBalance,0), 0)</f>
        <v>8557.5132118526562</v>
      </c>
    </row>
    <row r="79" spans="2:8" ht="20.100000000000001" customHeight="1">
      <c r="B79" s="6">
        <f ca="1">IFERROR(IF(LoanIsNotPaid*LoanIsGood,PaymentNumber,""), "")</f>
        <v>63</v>
      </c>
      <c r="C79" s="12">
        <f ca="1">IFERROR(IF(LoanIsNotPaid*LoanIsGood,PaymentDate,LoanStartDate), LoanStartDate)</f>
        <v>46638</v>
      </c>
      <c r="D79" s="28">
        <f ca="1">IFERROR(IF(LoanIsNotPaid*LoanIsGood,LoanValue,""), "")</f>
        <v>8557.5132118526562</v>
      </c>
      <c r="E79" s="28">
        <f ca="1">IFERROR(IF(LoanIsNotPaid*LoanIsGood,MonthlyPayment,0), 0)</f>
        <v>76.930780165178675</v>
      </c>
      <c r="F79" s="28">
        <f ca="1">IFERROR(IF(LoanIsNotPaid*LoanIsGood,Principal,0), 0)</f>
        <v>27.725079197025892</v>
      </c>
      <c r="G79" s="28">
        <f ca="1">IFERROR(IF(LoanIsNotPaid*LoanIsGood,InterestAmt,0), 0)</f>
        <v>49.205700968152783</v>
      </c>
      <c r="H79" s="28">
        <f ca="1">IFERROR(IF(LoanIsNotPaid*LoanIsGood,EndingBalance,0), 0)</f>
        <v>8529.7881326556308</v>
      </c>
    </row>
    <row r="80" spans="2:8" ht="20.100000000000001" customHeight="1">
      <c r="B80" s="6">
        <f ca="1">IFERROR(IF(LoanIsNotPaid*LoanIsGood,PaymentNumber,""), "")</f>
        <v>64</v>
      </c>
      <c r="C80" s="12">
        <f ca="1">IFERROR(IF(LoanIsNotPaid*LoanIsGood,PaymentDate,LoanStartDate), LoanStartDate)</f>
        <v>46668</v>
      </c>
      <c r="D80" s="28">
        <f ca="1">IFERROR(IF(LoanIsNotPaid*LoanIsGood,LoanValue,""), "")</f>
        <v>8529.7881326556308</v>
      </c>
      <c r="E80" s="28">
        <f ca="1">IFERROR(IF(LoanIsNotPaid*LoanIsGood,MonthlyPayment,0), 0)</f>
        <v>76.930780165178675</v>
      </c>
      <c r="F80" s="28">
        <f ca="1">IFERROR(IF(LoanIsNotPaid*LoanIsGood,Principal,0), 0)</f>
        <v>27.884498402408788</v>
      </c>
      <c r="G80" s="28">
        <f ca="1">IFERROR(IF(LoanIsNotPaid*LoanIsGood,InterestAmt,0), 0)</f>
        <v>49.046281762769887</v>
      </c>
      <c r="H80" s="28">
        <f ca="1">IFERROR(IF(LoanIsNotPaid*LoanIsGood,EndingBalance,0), 0)</f>
        <v>8501.9036342532236</v>
      </c>
    </row>
    <row r="81" spans="2:8" ht="20.100000000000001" customHeight="1">
      <c r="B81" s="6">
        <f ca="1">IFERROR(IF(LoanIsNotPaid*LoanIsGood,PaymentNumber,""), "")</f>
        <v>65</v>
      </c>
      <c r="C81" s="12">
        <f ca="1">IFERROR(IF(LoanIsNotPaid*LoanIsGood,PaymentDate,LoanStartDate), LoanStartDate)</f>
        <v>46699</v>
      </c>
      <c r="D81" s="28">
        <f ca="1">IFERROR(IF(LoanIsNotPaid*LoanIsGood,LoanValue,""), "")</f>
        <v>8501.9036342532236</v>
      </c>
      <c r="E81" s="28">
        <f ca="1">IFERROR(IF(LoanIsNotPaid*LoanIsGood,MonthlyPayment,0), 0)</f>
        <v>76.930780165178675</v>
      </c>
      <c r="F81" s="28">
        <f ca="1">IFERROR(IF(LoanIsNotPaid*LoanIsGood,Principal,0), 0)</f>
        <v>28.04483426822263</v>
      </c>
      <c r="G81" s="28">
        <f ca="1">IFERROR(IF(LoanIsNotPaid*LoanIsGood,InterestAmt,0), 0)</f>
        <v>48.885945896956045</v>
      </c>
      <c r="H81" s="28">
        <f ca="1">IFERROR(IF(LoanIsNotPaid*LoanIsGood,EndingBalance,0), 0)</f>
        <v>8473.8587999850024</v>
      </c>
    </row>
    <row r="82" spans="2:8" ht="20.100000000000001" customHeight="1">
      <c r="B82" s="6">
        <f ca="1">IFERROR(IF(LoanIsNotPaid*LoanIsGood,PaymentNumber,""), "")</f>
        <v>66</v>
      </c>
      <c r="C82" s="12">
        <f ca="1">IFERROR(IF(LoanIsNotPaid*LoanIsGood,PaymentDate,LoanStartDate), LoanStartDate)</f>
        <v>46729</v>
      </c>
      <c r="D82" s="28">
        <f ca="1">IFERROR(IF(LoanIsNotPaid*LoanIsGood,LoanValue,""), "")</f>
        <v>8473.8587999850024</v>
      </c>
      <c r="E82" s="28">
        <f ca="1">IFERROR(IF(LoanIsNotPaid*LoanIsGood,MonthlyPayment,0), 0)</f>
        <v>76.930780165178675</v>
      </c>
      <c r="F82" s="28">
        <f ca="1">IFERROR(IF(LoanIsNotPaid*LoanIsGood,Principal,0), 0)</f>
        <v>28.206092065264905</v>
      </c>
      <c r="G82" s="28">
        <f ca="1">IFERROR(IF(LoanIsNotPaid*LoanIsGood,InterestAmt,0), 0)</f>
        <v>48.72468809991377</v>
      </c>
      <c r="H82" s="28">
        <f ca="1">IFERROR(IF(LoanIsNotPaid*LoanIsGood,EndingBalance,0), 0)</f>
        <v>8445.6527079197367</v>
      </c>
    </row>
    <row r="83" spans="2:8" ht="20.100000000000001" customHeight="1">
      <c r="B83" s="6">
        <f ca="1">IFERROR(IF(LoanIsNotPaid*LoanIsGood,PaymentNumber,""), "")</f>
        <v>67</v>
      </c>
      <c r="C83" s="12">
        <f ca="1">IFERROR(IF(LoanIsNotPaid*LoanIsGood,PaymentDate,LoanStartDate), LoanStartDate)</f>
        <v>46760</v>
      </c>
      <c r="D83" s="28">
        <f ca="1">IFERROR(IF(LoanIsNotPaid*LoanIsGood,LoanValue,""), "")</f>
        <v>8445.6527079197367</v>
      </c>
      <c r="E83" s="28">
        <f ca="1">IFERROR(IF(LoanIsNotPaid*LoanIsGood,MonthlyPayment,0), 0)</f>
        <v>76.930780165178675</v>
      </c>
      <c r="F83" s="28">
        <f ca="1">IFERROR(IF(LoanIsNotPaid*LoanIsGood,Principal,0), 0)</f>
        <v>28.368277094640185</v>
      </c>
      <c r="G83" s="28">
        <f ca="1">IFERROR(IF(LoanIsNotPaid*LoanIsGood,InterestAmt,0), 0)</f>
        <v>48.56250307053849</v>
      </c>
      <c r="H83" s="28">
        <f ca="1">IFERROR(IF(LoanIsNotPaid*LoanIsGood,EndingBalance,0), 0)</f>
        <v>8417.2844308250969</v>
      </c>
    </row>
    <row r="84" spans="2:8" ht="20.100000000000001" customHeight="1">
      <c r="B84" s="6">
        <f ca="1">IFERROR(IF(LoanIsNotPaid*LoanIsGood,PaymentNumber,""), "")</f>
        <v>68</v>
      </c>
      <c r="C84" s="12">
        <f ca="1">IFERROR(IF(LoanIsNotPaid*LoanIsGood,PaymentDate,LoanStartDate), LoanStartDate)</f>
        <v>46791</v>
      </c>
      <c r="D84" s="28">
        <f ca="1">IFERROR(IF(LoanIsNotPaid*LoanIsGood,LoanValue,""), "")</f>
        <v>8417.2844308250969</v>
      </c>
      <c r="E84" s="28">
        <f ca="1">IFERROR(IF(LoanIsNotPaid*LoanIsGood,MonthlyPayment,0), 0)</f>
        <v>76.930780165178675</v>
      </c>
      <c r="F84" s="28">
        <f ca="1">IFERROR(IF(LoanIsNotPaid*LoanIsGood,Principal,0), 0)</f>
        <v>28.531394687934359</v>
      </c>
      <c r="G84" s="28">
        <f ca="1">IFERROR(IF(LoanIsNotPaid*LoanIsGood,InterestAmt,0), 0)</f>
        <v>48.399385477244316</v>
      </c>
      <c r="H84" s="28">
        <f ca="1">IFERROR(IF(LoanIsNotPaid*LoanIsGood,EndingBalance,0), 0)</f>
        <v>8388.7530361371646</v>
      </c>
    </row>
    <row r="85" spans="2:8" ht="20.100000000000001" customHeight="1">
      <c r="B85" s="6">
        <f ca="1">IFERROR(IF(LoanIsNotPaid*LoanIsGood,PaymentNumber,""), "")</f>
        <v>69</v>
      </c>
      <c r="C85" s="12">
        <f ca="1">IFERROR(IF(LoanIsNotPaid*LoanIsGood,PaymentDate,LoanStartDate), LoanStartDate)</f>
        <v>46820</v>
      </c>
      <c r="D85" s="28">
        <f ca="1">IFERROR(IF(LoanIsNotPaid*LoanIsGood,LoanValue,""), "")</f>
        <v>8388.7530361371646</v>
      </c>
      <c r="E85" s="28">
        <f ca="1">IFERROR(IF(LoanIsNotPaid*LoanIsGood,MonthlyPayment,0), 0)</f>
        <v>76.930780165178675</v>
      </c>
      <c r="F85" s="28">
        <f ca="1">IFERROR(IF(LoanIsNotPaid*LoanIsGood,Principal,0), 0)</f>
        <v>28.695450207389975</v>
      </c>
      <c r="G85" s="28">
        <f ca="1">IFERROR(IF(LoanIsNotPaid*LoanIsGood,InterestAmt,0), 0)</f>
        <v>48.2353299577887</v>
      </c>
      <c r="H85" s="28">
        <f ca="1">IFERROR(IF(LoanIsNotPaid*LoanIsGood,EndingBalance,0), 0)</f>
        <v>8360.0575859297751</v>
      </c>
    </row>
    <row r="86" spans="2:8" ht="20.100000000000001" customHeight="1">
      <c r="B86" s="6">
        <f ca="1">IFERROR(IF(LoanIsNotPaid*LoanIsGood,PaymentNumber,""), "")</f>
        <v>70</v>
      </c>
      <c r="C86" s="12">
        <f ca="1">IFERROR(IF(LoanIsNotPaid*LoanIsGood,PaymentDate,LoanStartDate), LoanStartDate)</f>
        <v>46851</v>
      </c>
      <c r="D86" s="28">
        <f ca="1">IFERROR(IF(LoanIsNotPaid*LoanIsGood,LoanValue,""), "")</f>
        <v>8360.0575859297751</v>
      </c>
      <c r="E86" s="28">
        <f ca="1">IFERROR(IF(LoanIsNotPaid*LoanIsGood,MonthlyPayment,0), 0)</f>
        <v>76.930780165178675</v>
      </c>
      <c r="F86" s="28">
        <f ca="1">IFERROR(IF(LoanIsNotPaid*LoanIsGood,Principal,0), 0)</f>
        <v>28.860449046082465</v>
      </c>
      <c r="G86" s="28">
        <f ca="1">IFERROR(IF(LoanIsNotPaid*LoanIsGood,InterestAmt,0), 0)</f>
        <v>48.07033111909621</v>
      </c>
      <c r="H86" s="28">
        <f ca="1">IFERROR(IF(LoanIsNotPaid*LoanIsGood,EndingBalance,0), 0)</f>
        <v>8331.197136883693</v>
      </c>
    </row>
    <row r="87" spans="2:8" ht="20.100000000000001" customHeight="1">
      <c r="B87" s="6">
        <f ca="1">IFERROR(IF(LoanIsNotPaid*LoanIsGood,PaymentNumber,""), "")</f>
        <v>71</v>
      </c>
      <c r="C87" s="12">
        <f ca="1">IFERROR(IF(LoanIsNotPaid*LoanIsGood,PaymentDate,LoanStartDate), LoanStartDate)</f>
        <v>46881</v>
      </c>
      <c r="D87" s="28">
        <f ca="1">IFERROR(IF(LoanIsNotPaid*LoanIsGood,LoanValue,""), "")</f>
        <v>8331.197136883693</v>
      </c>
      <c r="E87" s="28">
        <f ca="1">IFERROR(IF(LoanIsNotPaid*LoanIsGood,MonthlyPayment,0), 0)</f>
        <v>76.930780165178675</v>
      </c>
      <c r="F87" s="28">
        <f ca="1">IFERROR(IF(LoanIsNotPaid*LoanIsGood,Principal,0), 0)</f>
        <v>29.02639662809743</v>
      </c>
      <c r="G87" s="28">
        <f ca="1">IFERROR(IF(LoanIsNotPaid*LoanIsGood,InterestAmt,0), 0)</f>
        <v>47.904383537081245</v>
      </c>
      <c r="H87" s="28">
        <f ca="1">IFERROR(IF(LoanIsNotPaid*LoanIsGood,EndingBalance,0), 0)</f>
        <v>8302.1707402555949</v>
      </c>
    </row>
    <row r="88" spans="2:8" ht="20.100000000000001" customHeight="1">
      <c r="B88" s="6">
        <f ca="1">IFERROR(IF(LoanIsNotPaid*LoanIsGood,PaymentNumber,""), "")</f>
        <v>72</v>
      </c>
      <c r="C88" s="12">
        <f ca="1">IFERROR(IF(LoanIsNotPaid*LoanIsGood,PaymentDate,LoanStartDate), LoanStartDate)</f>
        <v>46912</v>
      </c>
      <c r="D88" s="28">
        <f ca="1">IFERROR(IF(LoanIsNotPaid*LoanIsGood,LoanValue,""), "")</f>
        <v>8302.1707402555949</v>
      </c>
      <c r="E88" s="28">
        <f ca="1">IFERROR(IF(LoanIsNotPaid*LoanIsGood,MonthlyPayment,0), 0)</f>
        <v>76.930780165178675</v>
      </c>
      <c r="F88" s="28">
        <f ca="1">IFERROR(IF(LoanIsNotPaid*LoanIsGood,Principal,0), 0)</f>
        <v>29.193298408708998</v>
      </c>
      <c r="G88" s="28">
        <f ca="1">IFERROR(IF(LoanIsNotPaid*LoanIsGood,InterestAmt,0), 0)</f>
        <v>47.737481756469677</v>
      </c>
      <c r="H88" s="28">
        <f ca="1">IFERROR(IF(LoanIsNotPaid*LoanIsGood,EndingBalance,0), 0)</f>
        <v>8272.977441846886</v>
      </c>
    </row>
    <row r="89" spans="2:8" ht="20.100000000000001" customHeight="1">
      <c r="B89" s="6">
        <f ca="1">IFERROR(IF(LoanIsNotPaid*LoanIsGood,PaymentNumber,""), "")</f>
        <v>73</v>
      </c>
      <c r="C89" s="12">
        <f ca="1">IFERROR(IF(LoanIsNotPaid*LoanIsGood,PaymentDate,LoanStartDate), LoanStartDate)</f>
        <v>46942</v>
      </c>
      <c r="D89" s="28">
        <f ca="1">IFERROR(IF(LoanIsNotPaid*LoanIsGood,LoanValue,""), "")</f>
        <v>8272.977441846886</v>
      </c>
      <c r="E89" s="28">
        <f ca="1">IFERROR(IF(LoanIsNotPaid*LoanIsGood,MonthlyPayment,0), 0)</f>
        <v>76.930780165178675</v>
      </c>
      <c r="F89" s="28">
        <f ca="1">IFERROR(IF(LoanIsNotPaid*LoanIsGood,Principal,0), 0)</f>
        <v>29.361159874559071</v>
      </c>
      <c r="G89" s="28">
        <f ca="1">IFERROR(IF(LoanIsNotPaid*LoanIsGood,InterestAmt,0), 0)</f>
        <v>47.569620290619604</v>
      </c>
      <c r="H89" s="28">
        <f ca="1">IFERROR(IF(LoanIsNotPaid*LoanIsGood,EndingBalance,0), 0)</f>
        <v>8243.6162819723286</v>
      </c>
    </row>
    <row r="90" spans="2:8" ht="20.100000000000001" customHeight="1">
      <c r="B90" s="6">
        <f ca="1">IFERROR(IF(LoanIsNotPaid*LoanIsGood,PaymentNumber,""), "")</f>
        <v>74</v>
      </c>
      <c r="C90" s="12">
        <f ca="1">IFERROR(IF(LoanIsNotPaid*LoanIsGood,PaymentDate,LoanStartDate), LoanStartDate)</f>
        <v>46973</v>
      </c>
      <c r="D90" s="28">
        <f ca="1">IFERROR(IF(LoanIsNotPaid*LoanIsGood,LoanValue,""), "")</f>
        <v>8243.6162819723286</v>
      </c>
      <c r="E90" s="28">
        <f ca="1">IFERROR(IF(LoanIsNotPaid*LoanIsGood,MonthlyPayment,0), 0)</f>
        <v>76.930780165178675</v>
      </c>
      <c r="F90" s="28">
        <f ca="1">IFERROR(IF(LoanIsNotPaid*LoanIsGood,Principal,0), 0)</f>
        <v>29.529986543837779</v>
      </c>
      <c r="G90" s="28">
        <f ca="1">IFERROR(IF(LoanIsNotPaid*LoanIsGood,InterestAmt,0), 0)</f>
        <v>47.400793621340895</v>
      </c>
      <c r="H90" s="28">
        <f ca="1">IFERROR(IF(LoanIsNotPaid*LoanIsGood,EndingBalance,0), 0)</f>
        <v>8214.0862954284894</v>
      </c>
    </row>
    <row r="91" spans="2:8" ht="20.100000000000001" customHeight="1">
      <c r="B91" s="6">
        <f ca="1">IFERROR(IF(LoanIsNotPaid*LoanIsGood,PaymentNumber,""), "")</f>
        <v>75</v>
      </c>
      <c r="C91" s="12">
        <f ca="1">IFERROR(IF(LoanIsNotPaid*LoanIsGood,PaymentDate,LoanStartDate), LoanStartDate)</f>
        <v>47004</v>
      </c>
      <c r="D91" s="28">
        <f ca="1">IFERROR(IF(LoanIsNotPaid*LoanIsGood,LoanValue,""), "")</f>
        <v>8214.0862954284894</v>
      </c>
      <c r="E91" s="28">
        <f ca="1">IFERROR(IF(LoanIsNotPaid*LoanIsGood,MonthlyPayment,0), 0)</f>
        <v>76.930780165178675</v>
      </c>
      <c r="F91" s="28">
        <f ca="1">IFERROR(IF(LoanIsNotPaid*LoanIsGood,Principal,0), 0)</f>
        <v>29.699783966464857</v>
      </c>
      <c r="G91" s="28">
        <f ca="1">IFERROR(IF(LoanIsNotPaid*LoanIsGood,InterestAmt,0), 0)</f>
        <v>47.230996198713818</v>
      </c>
      <c r="H91" s="28">
        <f ca="1">IFERROR(IF(LoanIsNotPaid*LoanIsGood,EndingBalance,0), 0)</f>
        <v>8184.3865114620248</v>
      </c>
    </row>
    <row r="92" spans="2:8" ht="20.100000000000001" customHeight="1">
      <c r="B92" s="6">
        <f ca="1">IFERROR(IF(LoanIsNotPaid*LoanIsGood,PaymentNumber,""), "")</f>
        <v>76</v>
      </c>
      <c r="C92" s="12">
        <f ca="1">IFERROR(IF(LoanIsNotPaid*LoanIsGood,PaymentDate,LoanStartDate), LoanStartDate)</f>
        <v>47034</v>
      </c>
      <c r="D92" s="28">
        <f ca="1">IFERROR(IF(LoanIsNotPaid*LoanIsGood,LoanValue,""), "")</f>
        <v>8184.3865114620248</v>
      </c>
      <c r="E92" s="28">
        <f ca="1">IFERROR(IF(LoanIsNotPaid*LoanIsGood,MonthlyPayment,0), 0)</f>
        <v>76.930780165178675</v>
      </c>
      <c r="F92" s="28">
        <f ca="1">IFERROR(IF(LoanIsNotPaid*LoanIsGood,Principal,0), 0)</f>
        <v>29.870557724272025</v>
      </c>
      <c r="G92" s="28">
        <f ca="1">IFERROR(IF(LoanIsNotPaid*LoanIsGood,InterestAmt,0), 0)</f>
        <v>47.060222440906649</v>
      </c>
      <c r="H92" s="28">
        <f ca="1">IFERROR(IF(LoanIsNotPaid*LoanIsGood,EndingBalance,0), 0)</f>
        <v>8154.515953737754</v>
      </c>
    </row>
    <row r="93" spans="2:8" ht="20.100000000000001" customHeight="1">
      <c r="B93" s="6">
        <f ca="1">IFERROR(IF(LoanIsNotPaid*LoanIsGood,PaymentNumber,""), "")</f>
        <v>77</v>
      </c>
      <c r="C93" s="12">
        <f ca="1">IFERROR(IF(LoanIsNotPaid*LoanIsGood,PaymentDate,LoanStartDate), LoanStartDate)</f>
        <v>47065</v>
      </c>
      <c r="D93" s="28">
        <f ca="1">IFERROR(IF(LoanIsNotPaid*LoanIsGood,LoanValue,""), "")</f>
        <v>8154.515953737754</v>
      </c>
      <c r="E93" s="28">
        <f ca="1">IFERROR(IF(LoanIsNotPaid*LoanIsGood,MonthlyPayment,0), 0)</f>
        <v>76.930780165178675</v>
      </c>
      <c r="F93" s="28">
        <f ca="1">IFERROR(IF(LoanIsNotPaid*LoanIsGood,Principal,0), 0)</f>
        <v>30.042313431186585</v>
      </c>
      <c r="G93" s="28">
        <f ca="1">IFERROR(IF(LoanIsNotPaid*LoanIsGood,InterestAmt,0), 0)</f>
        <v>46.88846673399209</v>
      </c>
      <c r="H93" s="28">
        <f ca="1">IFERROR(IF(LoanIsNotPaid*LoanIsGood,EndingBalance,0), 0)</f>
        <v>8124.4736403065681</v>
      </c>
    </row>
    <row r="94" spans="2:8" ht="20.100000000000001" customHeight="1">
      <c r="B94" s="6">
        <f ca="1">IFERROR(IF(LoanIsNotPaid*LoanIsGood,PaymentNumber,""), "")</f>
        <v>78</v>
      </c>
      <c r="C94" s="12">
        <f ca="1">IFERROR(IF(LoanIsNotPaid*LoanIsGood,PaymentDate,LoanStartDate), LoanStartDate)</f>
        <v>47095</v>
      </c>
      <c r="D94" s="28">
        <f ca="1">IFERROR(IF(LoanIsNotPaid*LoanIsGood,LoanValue,""), "")</f>
        <v>8124.4736403065681</v>
      </c>
      <c r="E94" s="28">
        <f ca="1">IFERROR(IF(LoanIsNotPaid*LoanIsGood,MonthlyPayment,0), 0)</f>
        <v>76.930780165178675</v>
      </c>
      <c r="F94" s="28">
        <f ca="1">IFERROR(IF(LoanIsNotPaid*LoanIsGood,Principal,0), 0)</f>
        <v>30.215056733415899</v>
      </c>
      <c r="G94" s="28">
        <f ca="1">IFERROR(IF(LoanIsNotPaid*LoanIsGood,InterestAmt,0), 0)</f>
        <v>46.715723431762775</v>
      </c>
      <c r="H94" s="28">
        <f ca="1">IFERROR(IF(LoanIsNotPaid*LoanIsGood,EndingBalance,0), 0)</f>
        <v>8094.2585835731516</v>
      </c>
    </row>
    <row r="95" spans="2:8" ht="20.100000000000001" customHeight="1">
      <c r="B95" s="6">
        <f ca="1">IFERROR(IF(LoanIsNotPaid*LoanIsGood,PaymentNumber,""), "")</f>
        <v>79</v>
      </c>
      <c r="C95" s="12">
        <f ca="1">IFERROR(IF(LoanIsNotPaid*LoanIsGood,PaymentDate,LoanStartDate), LoanStartDate)</f>
        <v>47126</v>
      </c>
      <c r="D95" s="28">
        <f ca="1">IFERROR(IF(LoanIsNotPaid*LoanIsGood,LoanValue,""), "")</f>
        <v>8094.2585835731516</v>
      </c>
      <c r="E95" s="28">
        <f ca="1">IFERROR(IF(LoanIsNotPaid*LoanIsGood,MonthlyPayment,0), 0)</f>
        <v>76.930780165178675</v>
      </c>
      <c r="F95" s="28">
        <f ca="1">IFERROR(IF(LoanIsNotPaid*LoanIsGood,Principal,0), 0)</f>
        <v>30.388793309633044</v>
      </c>
      <c r="G95" s="28">
        <f ca="1">IFERROR(IF(LoanIsNotPaid*LoanIsGood,InterestAmt,0), 0)</f>
        <v>46.54198685554563</v>
      </c>
      <c r="H95" s="28">
        <f ca="1">IFERROR(IF(LoanIsNotPaid*LoanIsGood,EndingBalance,0), 0)</f>
        <v>8063.8697902635186</v>
      </c>
    </row>
    <row r="96" spans="2:8" ht="20.100000000000001" customHeight="1">
      <c r="B96" s="6">
        <f ca="1">IFERROR(IF(LoanIsNotPaid*LoanIsGood,PaymentNumber,""), "")</f>
        <v>80</v>
      </c>
      <c r="C96" s="12">
        <f ca="1">IFERROR(IF(LoanIsNotPaid*LoanIsGood,PaymentDate,LoanStartDate), LoanStartDate)</f>
        <v>47157</v>
      </c>
      <c r="D96" s="28">
        <f ca="1">IFERROR(IF(LoanIsNotPaid*LoanIsGood,LoanValue,""), "")</f>
        <v>8063.8697902635186</v>
      </c>
      <c r="E96" s="28">
        <f ca="1">IFERROR(IF(LoanIsNotPaid*LoanIsGood,MonthlyPayment,0), 0)</f>
        <v>76.930780165178675</v>
      </c>
      <c r="F96" s="28">
        <f ca="1">IFERROR(IF(LoanIsNotPaid*LoanIsGood,Principal,0), 0)</f>
        <v>30.563528871163435</v>
      </c>
      <c r="G96" s="28">
        <f ca="1">IFERROR(IF(LoanIsNotPaid*LoanIsGood,InterestAmt,0), 0)</f>
        <v>46.36725129401524</v>
      </c>
      <c r="H96" s="28">
        <f ca="1">IFERROR(IF(LoanIsNotPaid*LoanIsGood,EndingBalance,0), 0)</f>
        <v>8033.3062613923576</v>
      </c>
    </row>
    <row r="97" spans="2:8" ht="20.100000000000001" customHeight="1">
      <c r="B97" s="6">
        <f ca="1">IFERROR(IF(LoanIsNotPaid*LoanIsGood,PaymentNumber,""), "")</f>
        <v>81</v>
      </c>
      <c r="C97" s="12">
        <f ca="1">IFERROR(IF(LoanIsNotPaid*LoanIsGood,PaymentDate,LoanStartDate), LoanStartDate)</f>
        <v>47185</v>
      </c>
      <c r="D97" s="28">
        <f ca="1">IFERROR(IF(LoanIsNotPaid*LoanIsGood,LoanValue,""), "")</f>
        <v>8033.3062613923576</v>
      </c>
      <c r="E97" s="28">
        <f ca="1">IFERROR(IF(LoanIsNotPaid*LoanIsGood,MonthlyPayment,0), 0)</f>
        <v>76.930780165178675</v>
      </c>
      <c r="F97" s="28">
        <f ca="1">IFERROR(IF(LoanIsNotPaid*LoanIsGood,Principal,0), 0)</f>
        <v>30.739269162172612</v>
      </c>
      <c r="G97" s="28">
        <f ca="1">IFERROR(IF(LoanIsNotPaid*LoanIsGood,InterestAmt,0), 0)</f>
        <v>46.191511003006063</v>
      </c>
      <c r="H97" s="28">
        <f ca="1">IFERROR(IF(LoanIsNotPaid*LoanIsGood,EndingBalance,0), 0)</f>
        <v>8002.566992230184</v>
      </c>
    </row>
    <row r="98" spans="2:8" ht="20.100000000000001" customHeight="1">
      <c r="B98" s="6">
        <f ca="1">IFERROR(IF(LoanIsNotPaid*LoanIsGood,PaymentNumber,""), "")</f>
        <v>82</v>
      </c>
      <c r="C98" s="12">
        <f ca="1">IFERROR(IF(LoanIsNotPaid*LoanIsGood,PaymentDate,LoanStartDate), LoanStartDate)</f>
        <v>47216</v>
      </c>
      <c r="D98" s="28">
        <f ca="1">IFERROR(IF(LoanIsNotPaid*LoanIsGood,LoanValue,""), "")</f>
        <v>8002.566992230184</v>
      </c>
      <c r="E98" s="28">
        <f ca="1">IFERROR(IF(LoanIsNotPaid*LoanIsGood,MonthlyPayment,0), 0)</f>
        <v>76.930780165178675</v>
      </c>
      <c r="F98" s="28">
        <f ca="1">IFERROR(IF(LoanIsNotPaid*LoanIsGood,Principal,0), 0)</f>
        <v>30.916019959855113</v>
      </c>
      <c r="G98" s="28">
        <f ca="1">IFERROR(IF(LoanIsNotPaid*LoanIsGood,InterestAmt,0), 0)</f>
        <v>46.014760205323562</v>
      </c>
      <c r="H98" s="28">
        <f ca="1">IFERROR(IF(LoanIsNotPaid*LoanIsGood,EndingBalance,0), 0)</f>
        <v>7971.6509722703304</v>
      </c>
    </row>
    <row r="99" spans="2:8" ht="20.100000000000001" customHeight="1">
      <c r="B99" s="6">
        <f ca="1">IFERROR(IF(LoanIsNotPaid*LoanIsGood,PaymentNumber,""), "")</f>
        <v>83</v>
      </c>
      <c r="C99" s="12">
        <f ca="1">IFERROR(IF(LoanIsNotPaid*LoanIsGood,PaymentDate,LoanStartDate), LoanStartDate)</f>
        <v>47246</v>
      </c>
      <c r="D99" s="28">
        <f ca="1">IFERROR(IF(LoanIsNotPaid*LoanIsGood,LoanValue,""), "")</f>
        <v>7971.6509722703304</v>
      </c>
      <c r="E99" s="28">
        <f ca="1">IFERROR(IF(LoanIsNotPaid*LoanIsGood,MonthlyPayment,0), 0)</f>
        <v>76.930780165178675</v>
      </c>
      <c r="F99" s="28">
        <f ca="1">IFERROR(IF(LoanIsNotPaid*LoanIsGood,Principal,0), 0)</f>
        <v>31.093787074624267</v>
      </c>
      <c r="G99" s="28">
        <f ca="1">IFERROR(IF(LoanIsNotPaid*LoanIsGood,InterestAmt,0), 0)</f>
        <v>45.836993090554408</v>
      </c>
      <c r="H99" s="28">
        <f ca="1">IFERROR(IF(LoanIsNotPaid*LoanIsGood,EndingBalance,0), 0)</f>
        <v>7940.5571851957066</v>
      </c>
    </row>
    <row r="100" spans="2:8" ht="20.100000000000001" customHeight="1">
      <c r="B100" s="6">
        <f ca="1">IFERROR(IF(LoanIsNotPaid*LoanIsGood,PaymentNumber,""), "")</f>
        <v>84</v>
      </c>
      <c r="C100" s="12">
        <f ca="1">IFERROR(IF(LoanIsNotPaid*LoanIsGood,PaymentDate,LoanStartDate), LoanStartDate)</f>
        <v>47277</v>
      </c>
      <c r="D100" s="28">
        <f ca="1">IFERROR(IF(LoanIsNotPaid*LoanIsGood,LoanValue,""), "")</f>
        <v>7940.5571851957066</v>
      </c>
      <c r="E100" s="28">
        <f ca="1">IFERROR(IF(LoanIsNotPaid*LoanIsGood,MonthlyPayment,0), 0)</f>
        <v>76.930780165178675</v>
      </c>
      <c r="F100" s="28">
        <f ca="1">IFERROR(IF(LoanIsNotPaid*LoanIsGood,Principal,0), 0)</f>
        <v>31.272576350303353</v>
      </c>
      <c r="G100" s="28">
        <f ca="1">IFERROR(IF(LoanIsNotPaid*LoanIsGood,InterestAmt,0), 0)</f>
        <v>45.658203814875321</v>
      </c>
      <c r="H100" s="28">
        <f ca="1">IFERROR(IF(LoanIsNotPaid*LoanIsGood,EndingBalance,0), 0)</f>
        <v>7909.2846088454044</v>
      </c>
    </row>
    <row r="101" spans="2:8" ht="20.100000000000001" customHeight="1">
      <c r="B101" s="6">
        <f ca="1">IFERROR(IF(LoanIsNotPaid*LoanIsGood,PaymentNumber,""), "")</f>
        <v>85</v>
      </c>
      <c r="C101" s="12">
        <f ca="1">IFERROR(IF(LoanIsNotPaid*LoanIsGood,PaymentDate,LoanStartDate), LoanStartDate)</f>
        <v>47307</v>
      </c>
      <c r="D101" s="28">
        <f ca="1">IFERROR(IF(LoanIsNotPaid*LoanIsGood,LoanValue,""), "")</f>
        <v>7909.2846088454044</v>
      </c>
      <c r="E101" s="28">
        <f ca="1">IFERROR(IF(LoanIsNotPaid*LoanIsGood,MonthlyPayment,0), 0)</f>
        <v>76.930780165178675</v>
      </c>
      <c r="F101" s="28">
        <f ca="1">IFERROR(IF(LoanIsNotPaid*LoanIsGood,Principal,0), 0)</f>
        <v>31.45239366431759</v>
      </c>
      <c r="G101" s="28">
        <f ca="1">IFERROR(IF(LoanIsNotPaid*LoanIsGood,InterestAmt,0), 0)</f>
        <v>45.478386500861085</v>
      </c>
      <c r="H101" s="28">
        <f ca="1">IFERROR(IF(LoanIsNotPaid*LoanIsGood,EndingBalance,0), 0)</f>
        <v>7877.8322151810862</v>
      </c>
    </row>
    <row r="102" spans="2:8" ht="20.100000000000001" customHeight="1">
      <c r="B102" s="6">
        <f ca="1">IFERROR(IF(LoanIsNotPaid*LoanIsGood,PaymentNumber,""), "")</f>
        <v>86</v>
      </c>
      <c r="C102" s="12">
        <f ca="1">IFERROR(IF(LoanIsNotPaid*LoanIsGood,PaymentDate,LoanStartDate), LoanStartDate)</f>
        <v>47338</v>
      </c>
      <c r="D102" s="28">
        <f ca="1">IFERROR(IF(LoanIsNotPaid*LoanIsGood,LoanValue,""), "")</f>
        <v>7877.8322151810862</v>
      </c>
      <c r="E102" s="28">
        <f ca="1">IFERROR(IF(LoanIsNotPaid*LoanIsGood,MonthlyPayment,0), 0)</f>
        <v>76.930780165178675</v>
      </c>
      <c r="F102" s="28">
        <f ca="1">IFERROR(IF(LoanIsNotPaid*LoanIsGood,Principal,0), 0)</f>
        <v>31.633244927887425</v>
      </c>
      <c r="G102" s="28">
        <f ca="1">IFERROR(IF(LoanIsNotPaid*LoanIsGood,InterestAmt,0), 0)</f>
        <v>45.29753523729125</v>
      </c>
      <c r="H102" s="28">
        <f ca="1">IFERROR(IF(LoanIsNotPaid*LoanIsGood,EndingBalance,0), 0)</f>
        <v>7846.1989702531991</v>
      </c>
    </row>
    <row r="103" spans="2:8" ht="20.100000000000001" customHeight="1">
      <c r="B103" s="6">
        <f ca="1">IFERROR(IF(LoanIsNotPaid*LoanIsGood,PaymentNumber,""), "")</f>
        <v>87</v>
      </c>
      <c r="C103" s="12">
        <f ca="1">IFERROR(IF(LoanIsNotPaid*LoanIsGood,PaymentDate,LoanStartDate), LoanStartDate)</f>
        <v>47369</v>
      </c>
      <c r="D103" s="28">
        <f ca="1">IFERROR(IF(LoanIsNotPaid*LoanIsGood,LoanValue,""), "")</f>
        <v>7846.1989702531991</v>
      </c>
      <c r="E103" s="28">
        <f ca="1">IFERROR(IF(LoanIsNotPaid*LoanIsGood,MonthlyPayment,0), 0)</f>
        <v>76.930780165178675</v>
      </c>
      <c r="F103" s="28">
        <f ca="1">IFERROR(IF(LoanIsNotPaid*LoanIsGood,Principal,0), 0)</f>
        <v>31.815136086222772</v>
      </c>
      <c r="G103" s="28">
        <f ca="1">IFERROR(IF(LoanIsNotPaid*LoanIsGood,InterestAmt,0), 0)</f>
        <v>45.115644078955903</v>
      </c>
      <c r="H103" s="28">
        <f ca="1">IFERROR(IF(LoanIsNotPaid*LoanIsGood,EndingBalance,0), 0)</f>
        <v>7814.383834166978</v>
      </c>
    </row>
    <row r="104" spans="2:8" ht="20.100000000000001" customHeight="1">
      <c r="B104" s="6">
        <f ca="1">IFERROR(IF(LoanIsNotPaid*LoanIsGood,PaymentNumber,""), "")</f>
        <v>88</v>
      </c>
      <c r="C104" s="12">
        <f ca="1">IFERROR(IF(LoanIsNotPaid*LoanIsGood,PaymentDate,LoanStartDate), LoanStartDate)</f>
        <v>47399</v>
      </c>
      <c r="D104" s="28">
        <f ca="1">IFERROR(IF(LoanIsNotPaid*LoanIsGood,LoanValue,""), "")</f>
        <v>7814.383834166978</v>
      </c>
      <c r="E104" s="28">
        <f ca="1">IFERROR(IF(LoanIsNotPaid*LoanIsGood,MonthlyPayment,0), 0)</f>
        <v>76.930780165178675</v>
      </c>
      <c r="F104" s="28">
        <f ca="1">IFERROR(IF(LoanIsNotPaid*LoanIsGood,Principal,0), 0)</f>
        <v>31.998073118718544</v>
      </c>
      <c r="G104" s="28">
        <f ca="1">IFERROR(IF(LoanIsNotPaid*LoanIsGood,InterestAmt,0), 0)</f>
        <v>44.932707046460131</v>
      </c>
      <c r="H104" s="28">
        <f ca="1">IFERROR(IF(LoanIsNotPaid*LoanIsGood,EndingBalance,0), 0)</f>
        <v>7782.385761048261</v>
      </c>
    </row>
    <row r="105" spans="2:8" ht="20.100000000000001" customHeight="1">
      <c r="B105" s="6">
        <f ca="1">IFERROR(IF(LoanIsNotPaid*LoanIsGood,PaymentNumber,""), "")</f>
        <v>89</v>
      </c>
      <c r="C105" s="12">
        <f ca="1">IFERROR(IF(LoanIsNotPaid*LoanIsGood,PaymentDate,LoanStartDate), LoanStartDate)</f>
        <v>47430</v>
      </c>
      <c r="D105" s="28">
        <f ca="1">IFERROR(IF(LoanIsNotPaid*LoanIsGood,LoanValue,""), "")</f>
        <v>7782.385761048261</v>
      </c>
      <c r="E105" s="28">
        <f ca="1">IFERROR(IF(LoanIsNotPaid*LoanIsGood,MonthlyPayment,0), 0)</f>
        <v>76.930780165178675</v>
      </c>
      <c r="F105" s="28">
        <f ca="1">IFERROR(IF(LoanIsNotPaid*LoanIsGood,Principal,0), 0)</f>
        <v>32.18206203915117</v>
      </c>
      <c r="G105" s="28">
        <f ca="1">IFERROR(IF(LoanIsNotPaid*LoanIsGood,InterestAmt,0), 0)</f>
        <v>44.748718126027505</v>
      </c>
      <c r="H105" s="28">
        <f ca="1">IFERROR(IF(LoanIsNotPaid*LoanIsGood,EndingBalance,0), 0)</f>
        <v>7750.2036990091092</v>
      </c>
    </row>
    <row r="106" spans="2:8" ht="20.100000000000001" customHeight="1">
      <c r="B106" s="6">
        <f ca="1">IFERROR(IF(LoanIsNotPaid*LoanIsGood,PaymentNumber,""), "")</f>
        <v>90</v>
      </c>
      <c r="C106" s="12">
        <f ca="1">IFERROR(IF(LoanIsNotPaid*LoanIsGood,PaymentDate,LoanStartDate), LoanStartDate)</f>
        <v>47460</v>
      </c>
      <c r="D106" s="28">
        <f ca="1">IFERROR(IF(LoanIsNotPaid*LoanIsGood,LoanValue,""), "")</f>
        <v>7750.2036990091092</v>
      </c>
      <c r="E106" s="28">
        <f ca="1">IFERROR(IF(LoanIsNotPaid*LoanIsGood,MonthlyPayment,0), 0)</f>
        <v>76.930780165178675</v>
      </c>
      <c r="F106" s="28">
        <f ca="1">IFERROR(IF(LoanIsNotPaid*LoanIsGood,Principal,0), 0)</f>
        <v>32.367108895876292</v>
      </c>
      <c r="G106" s="28">
        <f ca="1">IFERROR(IF(LoanIsNotPaid*LoanIsGood,InterestAmt,0), 0)</f>
        <v>44.563671269302382</v>
      </c>
      <c r="H106" s="28">
        <f ca="1">IFERROR(IF(LoanIsNotPaid*LoanIsGood,EndingBalance,0), 0)</f>
        <v>7717.8365901132329</v>
      </c>
    </row>
    <row r="107" spans="2:8" ht="20.100000000000001" customHeight="1">
      <c r="B107" s="6">
        <f ca="1">IFERROR(IF(LoanIsNotPaid*LoanIsGood,PaymentNumber,""), "")</f>
        <v>91</v>
      </c>
      <c r="C107" s="12">
        <f ca="1">IFERROR(IF(LoanIsNotPaid*LoanIsGood,PaymentDate,LoanStartDate), LoanStartDate)</f>
        <v>47491</v>
      </c>
      <c r="D107" s="28">
        <f ca="1">IFERROR(IF(LoanIsNotPaid*LoanIsGood,LoanValue,""), "")</f>
        <v>7717.8365901132329</v>
      </c>
      <c r="E107" s="28">
        <f ca="1">IFERROR(IF(LoanIsNotPaid*LoanIsGood,MonthlyPayment,0), 0)</f>
        <v>76.930780165178675</v>
      </c>
      <c r="F107" s="28">
        <f ca="1">IFERROR(IF(LoanIsNotPaid*LoanIsGood,Principal,0), 0)</f>
        <v>32.553219772027582</v>
      </c>
      <c r="G107" s="28">
        <f ca="1">IFERROR(IF(LoanIsNotPaid*LoanIsGood,InterestAmt,0), 0)</f>
        <v>44.377560393151093</v>
      </c>
      <c r="H107" s="28">
        <f ca="1">IFERROR(IF(LoanIsNotPaid*LoanIsGood,EndingBalance,0), 0)</f>
        <v>7685.2833703412052</v>
      </c>
    </row>
    <row r="108" spans="2:8" ht="20.100000000000001" customHeight="1">
      <c r="B108" s="6">
        <f ca="1">IFERROR(IF(LoanIsNotPaid*LoanIsGood,PaymentNumber,""), "")</f>
        <v>92</v>
      </c>
      <c r="C108" s="12">
        <f ca="1">IFERROR(IF(LoanIsNotPaid*LoanIsGood,PaymentDate,LoanStartDate), LoanStartDate)</f>
        <v>47522</v>
      </c>
      <c r="D108" s="28">
        <f ca="1">IFERROR(IF(LoanIsNotPaid*LoanIsGood,LoanValue,""), "")</f>
        <v>7685.2833703412052</v>
      </c>
      <c r="E108" s="28">
        <f ca="1">IFERROR(IF(LoanIsNotPaid*LoanIsGood,MonthlyPayment,0), 0)</f>
        <v>76.930780165178675</v>
      </c>
      <c r="F108" s="28">
        <f ca="1">IFERROR(IF(LoanIsNotPaid*LoanIsGood,Principal,0), 0)</f>
        <v>32.740400785716737</v>
      </c>
      <c r="G108" s="28">
        <f ca="1">IFERROR(IF(LoanIsNotPaid*LoanIsGood,InterestAmt,0), 0)</f>
        <v>44.190379379461938</v>
      </c>
      <c r="H108" s="28">
        <f ca="1">IFERROR(IF(LoanIsNotPaid*LoanIsGood,EndingBalance,0), 0)</f>
        <v>7652.5429695554903</v>
      </c>
    </row>
    <row r="109" spans="2:8" ht="20.100000000000001" customHeight="1">
      <c r="B109" s="6">
        <f ca="1">IFERROR(IF(LoanIsNotPaid*LoanIsGood,PaymentNumber,""), "")</f>
        <v>93</v>
      </c>
      <c r="C109" s="12">
        <f ca="1">IFERROR(IF(LoanIsNotPaid*LoanIsGood,PaymentDate,LoanStartDate), LoanStartDate)</f>
        <v>47550</v>
      </c>
      <c r="D109" s="28">
        <f ca="1">IFERROR(IF(LoanIsNotPaid*LoanIsGood,LoanValue,""), "")</f>
        <v>7652.5429695554903</v>
      </c>
      <c r="E109" s="28">
        <f ca="1">IFERROR(IF(LoanIsNotPaid*LoanIsGood,MonthlyPayment,0), 0)</f>
        <v>76.930780165178675</v>
      </c>
      <c r="F109" s="28">
        <f ca="1">IFERROR(IF(LoanIsNotPaid*LoanIsGood,Principal,0), 0)</f>
        <v>32.928658090234599</v>
      </c>
      <c r="G109" s="28">
        <f ca="1">IFERROR(IF(LoanIsNotPaid*LoanIsGood,InterestAmt,0), 0)</f>
        <v>44.002122074944076</v>
      </c>
      <c r="H109" s="28">
        <f ca="1">IFERROR(IF(LoanIsNotPaid*LoanIsGood,EndingBalance,0), 0)</f>
        <v>7619.614311465255</v>
      </c>
    </row>
    <row r="110" spans="2:8" ht="20.100000000000001" customHeight="1">
      <c r="B110" s="6">
        <f ca="1">IFERROR(IF(LoanIsNotPaid*LoanIsGood,PaymentNumber,""), "")</f>
        <v>94</v>
      </c>
      <c r="C110" s="12">
        <f ca="1">IFERROR(IF(LoanIsNotPaid*LoanIsGood,PaymentDate,LoanStartDate), LoanStartDate)</f>
        <v>47581</v>
      </c>
      <c r="D110" s="28">
        <f ca="1">IFERROR(IF(LoanIsNotPaid*LoanIsGood,LoanValue,""), "")</f>
        <v>7619.614311465255</v>
      </c>
      <c r="E110" s="28">
        <f ca="1">IFERROR(IF(LoanIsNotPaid*LoanIsGood,MonthlyPayment,0), 0)</f>
        <v>76.930780165178675</v>
      </c>
      <c r="F110" s="28">
        <f ca="1">IFERROR(IF(LoanIsNotPaid*LoanIsGood,Principal,0), 0)</f>
        <v>33.117997874253454</v>
      </c>
      <c r="G110" s="28">
        <f ca="1">IFERROR(IF(LoanIsNotPaid*LoanIsGood,InterestAmt,0), 0)</f>
        <v>43.81278229092522</v>
      </c>
      <c r="H110" s="28">
        <f ca="1">IFERROR(IF(LoanIsNotPaid*LoanIsGood,EndingBalance,0), 0)</f>
        <v>7586.4963135910039</v>
      </c>
    </row>
    <row r="111" spans="2:8" ht="20.100000000000001" customHeight="1">
      <c r="B111" s="6">
        <f ca="1">IFERROR(IF(LoanIsNotPaid*LoanIsGood,PaymentNumber,""), "")</f>
        <v>95</v>
      </c>
      <c r="C111" s="12">
        <f ca="1">IFERROR(IF(LoanIsNotPaid*LoanIsGood,PaymentDate,LoanStartDate), LoanStartDate)</f>
        <v>47611</v>
      </c>
      <c r="D111" s="28">
        <f ca="1">IFERROR(IF(LoanIsNotPaid*LoanIsGood,LoanValue,""), "")</f>
        <v>7586.4963135910039</v>
      </c>
      <c r="E111" s="28">
        <f ca="1">IFERROR(IF(LoanIsNotPaid*LoanIsGood,MonthlyPayment,0), 0)</f>
        <v>76.930780165178675</v>
      </c>
      <c r="F111" s="28">
        <f ca="1">IFERROR(IF(LoanIsNotPaid*LoanIsGood,Principal,0), 0)</f>
        <v>33.308426362030396</v>
      </c>
      <c r="G111" s="28">
        <f ca="1">IFERROR(IF(LoanIsNotPaid*LoanIsGood,InterestAmt,0), 0)</f>
        <v>43.622353803148279</v>
      </c>
      <c r="H111" s="28">
        <f ca="1">IFERROR(IF(LoanIsNotPaid*LoanIsGood,EndingBalance,0), 0)</f>
        <v>7553.1878872289726</v>
      </c>
    </row>
    <row r="112" spans="2:8" ht="20.100000000000001" customHeight="1">
      <c r="B112" s="6">
        <f ca="1">IFERROR(IF(LoanIsNotPaid*LoanIsGood,PaymentNumber,""), "")</f>
        <v>96</v>
      </c>
      <c r="C112" s="12">
        <f ca="1">IFERROR(IF(LoanIsNotPaid*LoanIsGood,PaymentDate,LoanStartDate), LoanStartDate)</f>
        <v>47642</v>
      </c>
      <c r="D112" s="28">
        <f ca="1">IFERROR(IF(LoanIsNotPaid*LoanIsGood,LoanValue,""), "")</f>
        <v>7553.1878872289726</v>
      </c>
      <c r="E112" s="28">
        <f ca="1">IFERROR(IF(LoanIsNotPaid*LoanIsGood,MonthlyPayment,0), 0)</f>
        <v>76.930780165178675</v>
      </c>
      <c r="F112" s="28">
        <f ca="1">IFERROR(IF(LoanIsNotPaid*LoanIsGood,Principal,0), 0)</f>
        <v>33.499949813612076</v>
      </c>
      <c r="G112" s="28">
        <f ca="1">IFERROR(IF(LoanIsNotPaid*LoanIsGood,InterestAmt,0), 0)</f>
        <v>43.430830351566598</v>
      </c>
      <c r="H112" s="28">
        <f ca="1">IFERROR(IF(LoanIsNotPaid*LoanIsGood,EndingBalance,0), 0)</f>
        <v>7519.6879374153614</v>
      </c>
    </row>
    <row r="113" spans="2:8" ht="20.100000000000001" customHeight="1">
      <c r="B113" s="6">
        <f ca="1">IFERROR(IF(LoanIsNotPaid*LoanIsGood,PaymentNumber,""), "")</f>
        <v>97</v>
      </c>
      <c r="C113" s="12">
        <f ca="1">IFERROR(IF(LoanIsNotPaid*LoanIsGood,PaymentDate,LoanStartDate), LoanStartDate)</f>
        <v>47672</v>
      </c>
      <c r="D113" s="28">
        <f ca="1">IFERROR(IF(LoanIsNotPaid*LoanIsGood,LoanValue,""), "")</f>
        <v>7519.6879374153614</v>
      </c>
      <c r="E113" s="28">
        <f ca="1">IFERROR(IF(LoanIsNotPaid*LoanIsGood,MonthlyPayment,0), 0)</f>
        <v>76.930780165178675</v>
      </c>
      <c r="F113" s="28">
        <f ca="1">IFERROR(IF(LoanIsNotPaid*LoanIsGood,Principal,0), 0)</f>
        <v>33.692574525040342</v>
      </c>
      <c r="G113" s="28">
        <f ca="1">IFERROR(IF(LoanIsNotPaid*LoanIsGood,InterestAmt,0), 0)</f>
        <v>43.238205640138332</v>
      </c>
      <c r="H113" s="28">
        <f ca="1">IFERROR(IF(LoanIsNotPaid*LoanIsGood,EndingBalance,0), 0)</f>
        <v>7485.9953628903222</v>
      </c>
    </row>
    <row r="114" spans="2:8" ht="20.100000000000001" customHeight="1">
      <c r="B114" s="6">
        <f ca="1">IFERROR(IF(LoanIsNotPaid*LoanIsGood,PaymentNumber,""), "")</f>
        <v>98</v>
      </c>
      <c r="C114" s="12">
        <f ca="1">IFERROR(IF(LoanIsNotPaid*LoanIsGood,PaymentDate,LoanStartDate), LoanStartDate)</f>
        <v>47703</v>
      </c>
      <c r="D114" s="28">
        <f ca="1">IFERROR(IF(LoanIsNotPaid*LoanIsGood,LoanValue,""), "")</f>
        <v>7485.9953628903222</v>
      </c>
      <c r="E114" s="28">
        <f ca="1">IFERROR(IF(LoanIsNotPaid*LoanIsGood,MonthlyPayment,0), 0)</f>
        <v>76.930780165178675</v>
      </c>
      <c r="F114" s="28">
        <f ca="1">IFERROR(IF(LoanIsNotPaid*LoanIsGood,Principal,0), 0)</f>
        <v>33.886306828559313</v>
      </c>
      <c r="G114" s="28">
        <f ca="1">IFERROR(IF(LoanIsNotPaid*LoanIsGood,InterestAmt,0), 0)</f>
        <v>43.044473336619362</v>
      </c>
      <c r="H114" s="28">
        <f ca="1">IFERROR(IF(LoanIsNotPaid*LoanIsGood,EndingBalance,0), 0)</f>
        <v>7452.1090560617613</v>
      </c>
    </row>
    <row r="115" spans="2:8" ht="20.100000000000001" customHeight="1">
      <c r="B115" s="6">
        <f ca="1">IFERROR(IF(LoanIsNotPaid*LoanIsGood,PaymentNumber,""), "")</f>
        <v>99</v>
      </c>
      <c r="C115" s="12">
        <f ca="1">IFERROR(IF(LoanIsNotPaid*LoanIsGood,PaymentDate,LoanStartDate), LoanStartDate)</f>
        <v>47734</v>
      </c>
      <c r="D115" s="28">
        <f ca="1">IFERROR(IF(LoanIsNotPaid*LoanIsGood,LoanValue,""), "")</f>
        <v>7452.1090560617613</v>
      </c>
      <c r="E115" s="28">
        <f ca="1">IFERROR(IF(LoanIsNotPaid*LoanIsGood,MonthlyPayment,0), 0)</f>
        <v>76.930780165178675</v>
      </c>
      <c r="F115" s="28">
        <f ca="1">IFERROR(IF(LoanIsNotPaid*LoanIsGood,Principal,0), 0)</f>
        <v>34.081153092823541</v>
      </c>
      <c r="G115" s="28">
        <f ca="1">IFERROR(IF(LoanIsNotPaid*LoanIsGood,InterestAmt,0), 0)</f>
        <v>42.849627072355133</v>
      </c>
      <c r="H115" s="28">
        <f ca="1">IFERROR(IF(LoanIsNotPaid*LoanIsGood,EndingBalance,0), 0)</f>
        <v>7418.0279029689391</v>
      </c>
    </row>
    <row r="116" spans="2:8" ht="20.100000000000001" customHeight="1">
      <c r="B116" s="6">
        <f ca="1">IFERROR(IF(LoanIsNotPaid*LoanIsGood,PaymentNumber,""), "")</f>
        <v>100</v>
      </c>
      <c r="C116" s="12">
        <f ca="1">IFERROR(IF(LoanIsNotPaid*LoanIsGood,PaymentDate,LoanStartDate), LoanStartDate)</f>
        <v>47764</v>
      </c>
      <c r="D116" s="28">
        <f ca="1">IFERROR(IF(LoanIsNotPaid*LoanIsGood,LoanValue,""), "")</f>
        <v>7418.0279029689391</v>
      </c>
      <c r="E116" s="28">
        <f ca="1">IFERROR(IF(LoanIsNotPaid*LoanIsGood,MonthlyPayment,0), 0)</f>
        <v>76.930780165178675</v>
      </c>
      <c r="F116" s="28">
        <f ca="1">IFERROR(IF(LoanIsNotPaid*LoanIsGood,Principal,0), 0)</f>
        <v>34.277119723107269</v>
      </c>
      <c r="G116" s="28">
        <f ca="1">IFERROR(IF(LoanIsNotPaid*LoanIsGood,InterestAmt,0), 0)</f>
        <v>42.653660442071406</v>
      </c>
      <c r="H116" s="28">
        <f ca="1">IFERROR(IF(LoanIsNotPaid*LoanIsGood,EndingBalance,0), 0)</f>
        <v>7383.7507832458341</v>
      </c>
    </row>
    <row r="117" spans="2:8" ht="20.100000000000001" customHeight="1">
      <c r="B117" s="6">
        <f ca="1">IFERROR(IF(LoanIsNotPaid*LoanIsGood,PaymentNumber,""), "")</f>
        <v>101</v>
      </c>
      <c r="C117" s="12">
        <f ca="1">IFERROR(IF(LoanIsNotPaid*LoanIsGood,PaymentDate,LoanStartDate), LoanStartDate)</f>
        <v>47795</v>
      </c>
      <c r="D117" s="28">
        <f ca="1">IFERROR(IF(LoanIsNotPaid*LoanIsGood,LoanValue,""), "")</f>
        <v>7383.7507832458341</v>
      </c>
      <c r="E117" s="28">
        <f ca="1">IFERROR(IF(LoanIsNotPaid*LoanIsGood,MonthlyPayment,0), 0)</f>
        <v>76.930780165178675</v>
      </c>
      <c r="F117" s="28">
        <f ca="1">IFERROR(IF(LoanIsNotPaid*LoanIsGood,Principal,0), 0)</f>
        <v>34.474213161515124</v>
      </c>
      <c r="G117" s="28">
        <f ca="1">IFERROR(IF(LoanIsNotPaid*LoanIsGood,InterestAmt,0), 0)</f>
        <v>42.456567003663551</v>
      </c>
      <c r="H117" s="28">
        <f ca="1">IFERROR(IF(LoanIsNotPaid*LoanIsGood,EndingBalance,0), 0)</f>
        <v>7349.2765700843192</v>
      </c>
    </row>
    <row r="118" spans="2:8" ht="20.100000000000001" customHeight="1">
      <c r="B118" s="6">
        <f ca="1">IFERROR(IF(LoanIsNotPaid*LoanIsGood,PaymentNumber,""), "")</f>
        <v>102</v>
      </c>
      <c r="C118" s="12">
        <f ca="1">IFERROR(IF(LoanIsNotPaid*LoanIsGood,PaymentDate,LoanStartDate), LoanStartDate)</f>
        <v>47825</v>
      </c>
      <c r="D118" s="28">
        <f ca="1">IFERROR(IF(LoanIsNotPaid*LoanIsGood,LoanValue,""), "")</f>
        <v>7349.2765700843192</v>
      </c>
      <c r="E118" s="28">
        <f ca="1">IFERROR(IF(LoanIsNotPaid*LoanIsGood,MonthlyPayment,0), 0)</f>
        <v>76.930780165178675</v>
      </c>
      <c r="F118" s="28">
        <f ca="1">IFERROR(IF(LoanIsNotPaid*LoanIsGood,Principal,0), 0)</f>
        <v>34.672439887193832</v>
      </c>
      <c r="G118" s="28">
        <f ca="1">IFERROR(IF(LoanIsNotPaid*LoanIsGood,InterestAmt,0), 0)</f>
        <v>42.258340277984843</v>
      </c>
      <c r="H118" s="28">
        <f ca="1">IFERROR(IF(LoanIsNotPaid*LoanIsGood,EndingBalance,0), 0)</f>
        <v>7314.6041301971236</v>
      </c>
    </row>
    <row r="119" spans="2:8" ht="20.100000000000001" customHeight="1">
      <c r="B119" s="6">
        <f ca="1">IFERROR(IF(LoanIsNotPaid*LoanIsGood,PaymentNumber,""), "")</f>
        <v>103</v>
      </c>
      <c r="C119" s="12">
        <f ca="1">IFERROR(IF(LoanIsNotPaid*LoanIsGood,PaymentDate,LoanStartDate), LoanStartDate)</f>
        <v>47856</v>
      </c>
      <c r="D119" s="28">
        <f ca="1">IFERROR(IF(LoanIsNotPaid*LoanIsGood,LoanValue,""), "")</f>
        <v>7314.6041301971236</v>
      </c>
      <c r="E119" s="28">
        <f ca="1">IFERROR(IF(LoanIsNotPaid*LoanIsGood,MonthlyPayment,0), 0)</f>
        <v>76.930780165178675</v>
      </c>
      <c r="F119" s="28">
        <f ca="1">IFERROR(IF(LoanIsNotPaid*LoanIsGood,Principal,0), 0)</f>
        <v>34.871806416545205</v>
      </c>
      <c r="G119" s="28">
        <f ca="1">IFERROR(IF(LoanIsNotPaid*LoanIsGood,InterestAmt,0), 0)</f>
        <v>42.05897374863347</v>
      </c>
      <c r="H119" s="28">
        <f ca="1">IFERROR(IF(LoanIsNotPaid*LoanIsGood,EndingBalance,0), 0)</f>
        <v>7279.7323237805813</v>
      </c>
    </row>
    <row r="120" spans="2:8" ht="20.100000000000001" customHeight="1">
      <c r="B120" s="6">
        <f ca="1">IFERROR(IF(LoanIsNotPaid*LoanIsGood,PaymentNumber,""), "")</f>
        <v>104</v>
      </c>
      <c r="C120" s="12">
        <f ca="1">IFERROR(IF(LoanIsNotPaid*LoanIsGood,PaymentDate,LoanStartDate), LoanStartDate)</f>
        <v>47887</v>
      </c>
      <c r="D120" s="28">
        <f ca="1">IFERROR(IF(LoanIsNotPaid*LoanIsGood,LoanValue,""), "")</f>
        <v>7279.7323237805813</v>
      </c>
      <c r="E120" s="28">
        <f ca="1">IFERROR(IF(LoanIsNotPaid*LoanIsGood,MonthlyPayment,0), 0)</f>
        <v>76.930780165178675</v>
      </c>
      <c r="F120" s="28">
        <f ca="1">IFERROR(IF(LoanIsNotPaid*LoanIsGood,Principal,0), 0)</f>
        <v>35.072319303440324</v>
      </c>
      <c r="G120" s="28">
        <f ca="1">IFERROR(IF(LoanIsNotPaid*LoanIsGood,InterestAmt,0), 0)</f>
        <v>41.858460861738351</v>
      </c>
      <c r="H120" s="28">
        <f ca="1">IFERROR(IF(LoanIsNotPaid*LoanIsGood,EndingBalance,0), 0)</f>
        <v>7244.6600044771421</v>
      </c>
    </row>
    <row r="121" spans="2:8" ht="20.100000000000001" customHeight="1">
      <c r="B121" s="6">
        <f ca="1">IFERROR(IF(LoanIsNotPaid*LoanIsGood,PaymentNumber,""), "")</f>
        <v>105</v>
      </c>
      <c r="C121" s="12">
        <f ca="1">IFERROR(IF(LoanIsNotPaid*LoanIsGood,PaymentDate,LoanStartDate), LoanStartDate)</f>
        <v>47915</v>
      </c>
      <c r="D121" s="28">
        <f ca="1">IFERROR(IF(LoanIsNotPaid*LoanIsGood,LoanValue,""), "")</f>
        <v>7244.6600044771421</v>
      </c>
      <c r="E121" s="28">
        <f ca="1">IFERROR(IF(LoanIsNotPaid*LoanIsGood,MonthlyPayment,0), 0)</f>
        <v>76.930780165178675</v>
      </c>
      <c r="F121" s="28">
        <f ca="1">IFERROR(IF(LoanIsNotPaid*LoanIsGood,Principal,0), 0)</f>
        <v>35.273985139435105</v>
      </c>
      <c r="G121" s="28">
        <f ca="1">IFERROR(IF(LoanIsNotPaid*LoanIsGood,InterestAmt,0), 0)</f>
        <v>41.65679502574357</v>
      </c>
      <c r="H121" s="28">
        <f ca="1">IFERROR(IF(LoanIsNotPaid*LoanIsGood,EndingBalance,0), 0)</f>
        <v>7209.3860193377041</v>
      </c>
    </row>
    <row r="122" spans="2:8" ht="20.100000000000001" customHeight="1">
      <c r="B122" s="6">
        <f ca="1">IFERROR(IF(LoanIsNotPaid*LoanIsGood,PaymentNumber,""), "")</f>
        <v>106</v>
      </c>
      <c r="C122" s="12">
        <f ca="1">IFERROR(IF(LoanIsNotPaid*LoanIsGood,PaymentDate,LoanStartDate), LoanStartDate)</f>
        <v>47946</v>
      </c>
      <c r="D122" s="28">
        <f ca="1">IFERROR(IF(LoanIsNotPaid*LoanIsGood,LoanValue,""), "")</f>
        <v>7209.3860193377041</v>
      </c>
      <c r="E122" s="28">
        <f ca="1">IFERROR(IF(LoanIsNotPaid*LoanIsGood,MonthlyPayment,0), 0)</f>
        <v>76.930780165178675</v>
      </c>
      <c r="F122" s="28">
        <f ca="1">IFERROR(IF(LoanIsNotPaid*LoanIsGood,Principal,0), 0)</f>
        <v>35.476810553986873</v>
      </c>
      <c r="G122" s="28">
        <f ca="1">IFERROR(IF(LoanIsNotPaid*LoanIsGood,InterestAmt,0), 0)</f>
        <v>41.453969611191802</v>
      </c>
      <c r="H122" s="28">
        <f ca="1">IFERROR(IF(LoanIsNotPaid*LoanIsGood,EndingBalance,0), 0)</f>
        <v>7173.909208783718</v>
      </c>
    </row>
    <row r="123" spans="2:8" ht="20.100000000000001" customHeight="1">
      <c r="B123" s="6">
        <f ca="1">IFERROR(IF(LoanIsNotPaid*LoanIsGood,PaymentNumber,""), "")</f>
        <v>107</v>
      </c>
      <c r="C123" s="12">
        <f ca="1">IFERROR(IF(LoanIsNotPaid*LoanIsGood,PaymentDate,LoanStartDate), LoanStartDate)</f>
        <v>47976</v>
      </c>
      <c r="D123" s="28">
        <f ca="1">IFERROR(IF(LoanIsNotPaid*LoanIsGood,LoanValue,""), "")</f>
        <v>7173.909208783718</v>
      </c>
      <c r="E123" s="28">
        <f ca="1">IFERROR(IF(LoanIsNotPaid*LoanIsGood,MonthlyPayment,0), 0)</f>
        <v>76.930780165178675</v>
      </c>
      <c r="F123" s="28">
        <f ca="1">IFERROR(IF(LoanIsNotPaid*LoanIsGood,Principal,0), 0)</f>
        <v>35.680802214672291</v>
      </c>
      <c r="G123" s="28">
        <f ca="1">IFERROR(IF(LoanIsNotPaid*LoanIsGood,InterestAmt,0), 0)</f>
        <v>41.249977950506384</v>
      </c>
      <c r="H123" s="28">
        <f ca="1">IFERROR(IF(LoanIsNotPaid*LoanIsGood,EndingBalance,0), 0)</f>
        <v>7138.2284065690474</v>
      </c>
    </row>
    <row r="124" spans="2:8" ht="20.100000000000001" customHeight="1">
      <c r="B124" s="6">
        <f ca="1">IFERROR(IF(LoanIsNotPaid*LoanIsGood,PaymentNumber,""), "")</f>
        <v>108</v>
      </c>
      <c r="C124" s="12">
        <f ca="1">IFERROR(IF(LoanIsNotPaid*LoanIsGood,PaymentDate,LoanStartDate), LoanStartDate)</f>
        <v>48007</v>
      </c>
      <c r="D124" s="28">
        <f ca="1">IFERROR(IF(LoanIsNotPaid*LoanIsGood,LoanValue,""), "")</f>
        <v>7138.2284065690474</v>
      </c>
      <c r="E124" s="28">
        <f ca="1">IFERROR(IF(LoanIsNotPaid*LoanIsGood,MonthlyPayment,0), 0)</f>
        <v>76.930780165178675</v>
      </c>
      <c r="F124" s="28">
        <f ca="1">IFERROR(IF(LoanIsNotPaid*LoanIsGood,Principal,0), 0)</f>
        <v>35.885966827406648</v>
      </c>
      <c r="G124" s="28">
        <f ca="1">IFERROR(IF(LoanIsNotPaid*LoanIsGood,InterestAmt,0), 0)</f>
        <v>41.044813337772027</v>
      </c>
      <c r="H124" s="28">
        <f ca="1">IFERROR(IF(LoanIsNotPaid*LoanIsGood,EndingBalance,0), 0)</f>
        <v>7102.3424397416438</v>
      </c>
    </row>
    <row r="125" spans="2:8" ht="20.100000000000001" customHeight="1">
      <c r="B125" s="6">
        <f ca="1">IFERROR(IF(LoanIsNotPaid*LoanIsGood,PaymentNumber,""), "")</f>
        <v>109</v>
      </c>
      <c r="C125" s="12">
        <f ca="1">IFERROR(IF(LoanIsNotPaid*LoanIsGood,PaymentDate,LoanStartDate), LoanStartDate)</f>
        <v>48037</v>
      </c>
      <c r="D125" s="28">
        <f ca="1">IFERROR(IF(LoanIsNotPaid*LoanIsGood,LoanValue,""), "")</f>
        <v>7102.3424397416438</v>
      </c>
      <c r="E125" s="28">
        <f ca="1">IFERROR(IF(LoanIsNotPaid*LoanIsGood,MonthlyPayment,0), 0)</f>
        <v>76.930780165178675</v>
      </c>
      <c r="F125" s="28">
        <f ca="1">IFERROR(IF(LoanIsNotPaid*LoanIsGood,Principal,0), 0)</f>
        <v>36.092311136664215</v>
      </c>
      <c r="G125" s="28">
        <f ca="1">IFERROR(IF(LoanIsNotPaid*LoanIsGood,InterestAmt,0), 0)</f>
        <v>40.83846902851446</v>
      </c>
      <c r="H125" s="28">
        <f ca="1">IFERROR(IF(LoanIsNotPaid*LoanIsGood,EndingBalance,0), 0)</f>
        <v>7066.2501286049792</v>
      </c>
    </row>
    <row r="126" spans="2:8" ht="20.100000000000001" customHeight="1">
      <c r="B126" s="6">
        <f ca="1">IFERROR(IF(LoanIsNotPaid*LoanIsGood,PaymentNumber,""), "")</f>
        <v>110</v>
      </c>
      <c r="C126" s="12">
        <f ca="1">IFERROR(IF(LoanIsNotPaid*LoanIsGood,PaymentDate,LoanStartDate), LoanStartDate)</f>
        <v>48068</v>
      </c>
      <c r="D126" s="28">
        <f ca="1">IFERROR(IF(LoanIsNotPaid*LoanIsGood,LoanValue,""), "")</f>
        <v>7066.2501286049792</v>
      </c>
      <c r="E126" s="28">
        <f ca="1">IFERROR(IF(LoanIsNotPaid*LoanIsGood,MonthlyPayment,0), 0)</f>
        <v>76.930780165178675</v>
      </c>
      <c r="F126" s="28">
        <f ca="1">IFERROR(IF(LoanIsNotPaid*LoanIsGood,Principal,0), 0)</f>
        <v>36.299841925700036</v>
      </c>
      <c r="G126" s="28">
        <f ca="1">IFERROR(IF(LoanIsNotPaid*LoanIsGood,InterestAmt,0), 0)</f>
        <v>40.630938239478638</v>
      </c>
      <c r="H126" s="28">
        <f ca="1">IFERROR(IF(LoanIsNotPaid*LoanIsGood,EndingBalance,0), 0)</f>
        <v>7029.9502866792773</v>
      </c>
    </row>
    <row r="127" spans="2:8" ht="20.100000000000001" customHeight="1">
      <c r="B127" s="6">
        <f ca="1">IFERROR(IF(LoanIsNotPaid*LoanIsGood,PaymentNumber,""), "")</f>
        <v>111</v>
      </c>
      <c r="C127" s="12">
        <f ca="1">IFERROR(IF(LoanIsNotPaid*LoanIsGood,PaymentDate,LoanStartDate), LoanStartDate)</f>
        <v>48099</v>
      </c>
      <c r="D127" s="28">
        <f ca="1">IFERROR(IF(LoanIsNotPaid*LoanIsGood,LoanValue,""), "")</f>
        <v>7029.9502866792773</v>
      </c>
      <c r="E127" s="28">
        <f ca="1">IFERROR(IF(LoanIsNotPaid*LoanIsGood,MonthlyPayment,0), 0)</f>
        <v>76.930780165178675</v>
      </c>
      <c r="F127" s="28">
        <f ca="1">IFERROR(IF(LoanIsNotPaid*LoanIsGood,Principal,0), 0)</f>
        <v>36.508566016772825</v>
      </c>
      <c r="G127" s="28">
        <f ca="1">IFERROR(IF(LoanIsNotPaid*LoanIsGood,InterestAmt,0), 0)</f>
        <v>40.42221414840585</v>
      </c>
      <c r="H127" s="28">
        <f ca="1">IFERROR(IF(LoanIsNotPaid*LoanIsGood,EndingBalance,0), 0)</f>
        <v>6993.4417206625039</v>
      </c>
    </row>
    <row r="128" spans="2:8" ht="20.100000000000001" customHeight="1">
      <c r="B128" s="6">
        <f ca="1">IFERROR(IF(LoanIsNotPaid*LoanIsGood,PaymentNumber,""), "")</f>
        <v>112</v>
      </c>
      <c r="C128" s="12">
        <f ca="1">IFERROR(IF(LoanIsNotPaid*LoanIsGood,PaymentDate,LoanStartDate), LoanStartDate)</f>
        <v>48129</v>
      </c>
      <c r="D128" s="28">
        <f ca="1">IFERROR(IF(LoanIsNotPaid*LoanIsGood,LoanValue,""), "")</f>
        <v>6993.4417206625039</v>
      </c>
      <c r="E128" s="28">
        <f ca="1">IFERROR(IF(LoanIsNotPaid*LoanIsGood,MonthlyPayment,0), 0)</f>
        <v>76.930780165178675</v>
      </c>
      <c r="F128" s="28">
        <f ca="1">IFERROR(IF(LoanIsNotPaid*LoanIsGood,Principal,0), 0)</f>
        <v>36.718490271369269</v>
      </c>
      <c r="G128" s="28">
        <f ca="1">IFERROR(IF(LoanIsNotPaid*LoanIsGood,InterestAmt,0), 0)</f>
        <v>40.212289893809405</v>
      </c>
      <c r="H128" s="28">
        <f ca="1">IFERROR(IF(LoanIsNotPaid*LoanIsGood,EndingBalance,0), 0)</f>
        <v>6956.7232303911369</v>
      </c>
    </row>
    <row r="129" spans="2:8" ht="20.100000000000001" customHeight="1">
      <c r="B129" s="6">
        <f ca="1">IFERROR(IF(LoanIsNotPaid*LoanIsGood,PaymentNumber,""), "")</f>
        <v>113</v>
      </c>
      <c r="C129" s="12">
        <f ca="1">IFERROR(IF(LoanIsNotPaid*LoanIsGood,PaymentDate,LoanStartDate), LoanStartDate)</f>
        <v>48160</v>
      </c>
      <c r="D129" s="28">
        <f ca="1">IFERROR(IF(LoanIsNotPaid*LoanIsGood,LoanValue,""), "")</f>
        <v>6956.7232303911369</v>
      </c>
      <c r="E129" s="28">
        <f ca="1">IFERROR(IF(LoanIsNotPaid*LoanIsGood,MonthlyPayment,0), 0)</f>
        <v>76.930780165178675</v>
      </c>
      <c r="F129" s="28">
        <f ca="1">IFERROR(IF(LoanIsNotPaid*LoanIsGood,Principal,0), 0)</f>
        <v>36.929621590429633</v>
      </c>
      <c r="G129" s="28">
        <f ca="1">IFERROR(IF(LoanIsNotPaid*LoanIsGood,InterestAmt,0), 0)</f>
        <v>40.001158574749041</v>
      </c>
      <c r="H129" s="28">
        <f ca="1">IFERROR(IF(LoanIsNotPaid*LoanIsGood,EndingBalance,0), 0)</f>
        <v>6919.7936088007064</v>
      </c>
    </row>
    <row r="130" spans="2:8" ht="20.100000000000001" customHeight="1">
      <c r="B130" s="6">
        <f ca="1">IFERROR(IF(LoanIsNotPaid*LoanIsGood,PaymentNumber,""), "")</f>
        <v>114</v>
      </c>
      <c r="C130" s="12">
        <f ca="1">IFERROR(IF(LoanIsNotPaid*LoanIsGood,PaymentDate,LoanStartDate), LoanStartDate)</f>
        <v>48190</v>
      </c>
      <c r="D130" s="28">
        <f ca="1">IFERROR(IF(LoanIsNotPaid*LoanIsGood,LoanValue,""), "")</f>
        <v>6919.7936088007064</v>
      </c>
      <c r="E130" s="28">
        <f ca="1">IFERROR(IF(LoanIsNotPaid*LoanIsGood,MonthlyPayment,0), 0)</f>
        <v>76.930780165178675</v>
      </c>
      <c r="F130" s="28">
        <f ca="1">IFERROR(IF(LoanIsNotPaid*LoanIsGood,Principal,0), 0)</f>
        <v>37.14196691457461</v>
      </c>
      <c r="G130" s="28">
        <f ca="1">IFERROR(IF(LoanIsNotPaid*LoanIsGood,InterestAmt,0), 0)</f>
        <v>39.788813250604065</v>
      </c>
      <c r="H130" s="28">
        <f ca="1">IFERROR(IF(LoanIsNotPaid*LoanIsGood,EndingBalance,0), 0)</f>
        <v>6882.6516418861356</v>
      </c>
    </row>
    <row r="131" spans="2:8" ht="20.100000000000001" customHeight="1">
      <c r="B131" s="6">
        <f ca="1">IFERROR(IF(LoanIsNotPaid*LoanIsGood,PaymentNumber,""), "")</f>
        <v>115</v>
      </c>
      <c r="C131" s="12">
        <f ca="1">IFERROR(IF(LoanIsNotPaid*LoanIsGood,PaymentDate,LoanStartDate), LoanStartDate)</f>
        <v>48221</v>
      </c>
      <c r="D131" s="28">
        <f ca="1">IFERROR(IF(LoanIsNotPaid*LoanIsGood,LoanValue,""), "")</f>
        <v>6882.6516418861356</v>
      </c>
      <c r="E131" s="28">
        <f ca="1">IFERROR(IF(LoanIsNotPaid*LoanIsGood,MonthlyPayment,0), 0)</f>
        <v>76.930780165178675</v>
      </c>
      <c r="F131" s="28">
        <f ca="1">IFERROR(IF(LoanIsNotPaid*LoanIsGood,Principal,0), 0)</f>
        <v>37.355533224333392</v>
      </c>
      <c r="G131" s="28">
        <f ca="1">IFERROR(IF(LoanIsNotPaid*LoanIsGood,InterestAmt,0), 0)</f>
        <v>39.575246940845282</v>
      </c>
      <c r="H131" s="28">
        <f ca="1">IFERROR(IF(LoanIsNotPaid*LoanIsGood,EndingBalance,0), 0)</f>
        <v>6845.2961086618016</v>
      </c>
    </row>
    <row r="132" spans="2:8" ht="20.100000000000001" customHeight="1">
      <c r="B132" s="6">
        <f ca="1">IFERROR(IF(LoanIsNotPaid*LoanIsGood,PaymentNumber,""), "")</f>
        <v>116</v>
      </c>
      <c r="C132" s="12">
        <f ca="1">IFERROR(IF(LoanIsNotPaid*LoanIsGood,PaymentDate,LoanStartDate), LoanStartDate)</f>
        <v>48252</v>
      </c>
      <c r="D132" s="28">
        <f ca="1">IFERROR(IF(LoanIsNotPaid*LoanIsGood,LoanValue,""), "")</f>
        <v>6845.2961086618016</v>
      </c>
      <c r="E132" s="28">
        <f ca="1">IFERROR(IF(LoanIsNotPaid*LoanIsGood,MonthlyPayment,0), 0)</f>
        <v>76.930780165178675</v>
      </c>
      <c r="F132" s="28">
        <f ca="1">IFERROR(IF(LoanIsNotPaid*LoanIsGood,Principal,0), 0)</f>
        <v>37.570327540373313</v>
      </c>
      <c r="G132" s="28">
        <f ca="1">IFERROR(IF(LoanIsNotPaid*LoanIsGood,InterestAmt,0), 0)</f>
        <v>39.360452624805362</v>
      </c>
      <c r="H132" s="28">
        <f ca="1">IFERROR(IF(LoanIsNotPaid*LoanIsGood,EndingBalance,0), 0)</f>
        <v>6807.7257811214295</v>
      </c>
    </row>
    <row r="133" spans="2:8" ht="20.100000000000001" customHeight="1">
      <c r="B133" s="6">
        <f ca="1">IFERROR(IF(LoanIsNotPaid*LoanIsGood,PaymentNumber,""), "")</f>
        <v>117</v>
      </c>
      <c r="C133" s="12">
        <f ca="1">IFERROR(IF(LoanIsNotPaid*LoanIsGood,PaymentDate,LoanStartDate), LoanStartDate)</f>
        <v>48281</v>
      </c>
      <c r="D133" s="28">
        <f ca="1">IFERROR(IF(LoanIsNotPaid*LoanIsGood,LoanValue,""), "")</f>
        <v>6807.7257811214295</v>
      </c>
      <c r="E133" s="28">
        <f ca="1">IFERROR(IF(LoanIsNotPaid*LoanIsGood,MonthlyPayment,0), 0)</f>
        <v>76.930780165178675</v>
      </c>
      <c r="F133" s="28">
        <f ca="1">IFERROR(IF(LoanIsNotPaid*LoanIsGood,Principal,0), 0)</f>
        <v>37.786356923730452</v>
      </c>
      <c r="G133" s="28">
        <f ca="1">IFERROR(IF(LoanIsNotPaid*LoanIsGood,InterestAmt,0), 0)</f>
        <v>39.144423241448223</v>
      </c>
      <c r="H133" s="28">
        <f ca="1">IFERROR(IF(LoanIsNotPaid*LoanIsGood,EndingBalance,0), 0)</f>
        <v>6769.9394241976988</v>
      </c>
    </row>
    <row r="134" spans="2:8" ht="20.100000000000001" customHeight="1">
      <c r="B134" s="6">
        <f ca="1">IFERROR(IF(LoanIsNotPaid*LoanIsGood,PaymentNumber,""), "")</f>
        <v>118</v>
      </c>
      <c r="C134" s="12">
        <f ca="1">IFERROR(IF(LoanIsNotPaid*LoanIsGood,PaymentDate,LoanStartDate), LoanStartDate)</f>
        <v>48312</v>
      </c>
      <c r="D134" s="28">
        <f ca="1">IFERROR(IF(LoanIsNotPaid*LoanIsGood,LoanValue,""), "")</f>
        <v>6769.9394241976988</v>
      </c>
      <c r="E134" s="28">
        <f ca="1">IFERROR(IF(LoanIsNotPaid*LoanIsGood,MonthlyPayment,0), 0)</f>
        <v>76.930780165178675</v>
      </c>
      <c r="F134" s="28">
        <f ca="1">IFERROR(IF(LoanIsNotPaid*LoanIsGood,Principal,0), 0)</f>
        <v>38.003628476041904</v>
      </c>
      <c r="G134" s="28">
        <f ca="1">IFERROR(IF(LoanIsNotPaid*LoanIsGood,InterestAmt,0), 0)</f>
        <v>38.927151689136771</v>
      </c>
      <c r="H134" s="28">
        <f ca="1">IFERROR(IF(LoanIsNotPaid*LoanIsGood,EndingBalance,0), 0)</f>
        <v>6731.9357957216544</v>
      </c>
    </row>
    <row r="135" spans="2:8" ht="20.100000000000001" customHeight="1">
      <c r="B135" s="6">
        <f ca="1">IFERROR(IF(LoanIsNotPaid*LoanIsGood,PaymentNumber,""), "")</f>
        <v>119</v>
      </c>
      <c r="C135" s="12">
        <f ca="1">IFERROR(IF(LoanIsNotPaid*LoanIsGood,PaymentDate,LoanStartDate), LoanStartDate)</f>
        <v>48342</v>
      </c>
      <c r="D135" s="28">
        <f ca="1">IFERROR(IF(LoanIsNotPaid*LoanIsGood,LoanValue,""), "")</f>
        <v>6731.9357957216544</v>
      </c>
      <c r="E135" s="28">
        <f ca="1">IFERROR(IF(LoanIsNotPaid*LoanIsGood,MonthlyPayment,0), 0)</f>
        <v>76.930780165178675</v>
      </c>
      <c r="F135" s="28">
        <f ca="1">IFERROR(IF(LoanIsNotPaid*LoanIsGood,Principal,0), 0)</f>
        <v>38.222149339779158</v>
      </c>
      <c r="G135" s="28">
        <f ca="1">IFERROR(IF(LoanIsNotPaid*LoanIsGood,InterestAmt,0), 0)</f>
        <v>38.708630825399517</v>
      </c>
      <c r="H135" s="28">
        <f ca="1">IFERROR(IF(LoanIsNotPaid*LoanIsGood,EndingBalance,0), 0)</f>
        <v>6693.713646381877</v>
      </c>
    </row>
    <row r="136" spans="2:8" ht="20.100000000000001" customHeight="1">
      <c r="B136" s="6">
        <f ca="1">IFERROR(IF(LoanIsNotPaid*LoanIsGood,PaymentNumber,""), "")</f>
        <v>120</v>
      </c>
      <c r="C136" s="12">
        <f ca="1">IFERROR(IF(LoanIsNotPaid*LoanIsGood,PaymentDate,LoanStartDate), LoanStartDate)</f>
        <v>48373</v>
      </c>
      <c r="D136" s="28">
        <f ca="1">IFERROR(IF(LoanIsNotPaid*LoanIsGood,LoanValue,""), "")</f>
        <v>6693.713646381877</v>
      </c>
      <c r="E136" s="28">
        <f ca="1">IFERROR(IF(LoanIsNotPaid*LoanIsGood,MonthlyPayment,0), 0)</f>
        <v>76.930780165178675</v>
      </c>
      <c r="F136" s="28">
        <f ca="1">IFERROR(IF(LoanIsNotPaid*LoanIsGood,Principal,0), 0)</f>
        <v>38.441926698482874</v>
      </c>
      <c r="G136" s="28">
        <f ca="1">IFERROR(IF(LoanIsNotPaid*LoanIsGood,InterestAmt,0), 0)</f>
        <v>38.488853466695801</v>
      </c>
      <c r="H136" s="28">
        <f ca="1">IFERROR(IF(LoanIsNotPaid*LoanIsGood,EndingBalance,0), 0)</f>
        <v>6655.2717196833946</v>
      </c>
    </row>
    <row r="137" spans="2:8" ht="20.100000000000001" customHeight="1">
      <c r="B137" s="6">
        <f ca="1">IFERROR(IF(LoanIsNotPaid*LoanIsGood,PaymentNumber,""), "")</f>
        <v>121</v>
      </c>
      <c r="C137" s="12">
        <f ca="1">IFERROR(IF(LoanIsNotPaid*LoanIsGood,PaymentDate,LoanStartDate), LoanStartDate)</f>
        <v>48403</v>
      </c>
      <c r="D137" s="28">
        <f ca="1">IFERROR(IF(LoanIsNotPaid*LoanIsGood,LoanValue,""), "")</f>
        <v>6655.2717196833946</v>
      </c>
      <c r="E137" s="28">
        <f ca="1">IFERROR(IF(LoanIsNotPaid*LoanIsGood,MonthlyPayment,0), 0)</f>
        <v>76.930780165178675</v>
      </c>
      <c r="F137" s="28">
        <f ca="1">IFERROR(IF(LoanIsNotPaid*LoanIsGood,Principal,0), 0)</f>
        <v>38.662967776999153</v>
      </c>
      <c r="G137" s="28">
        <f ca="1">IFERROR(IF(LoanIsNotPaid*LoanIsGood,InterestAmt,0), 0)</f>
        <v>38.267812388179522</v>
      </c>
      <c r="H137" s="28">
        <f ca="1">IFERROR(IF(LoanIsNotPaid*LoanIsGood,EndingBalance,0), 0)</f>
        <v>6616.6087519063985</v>
      </c>
    </row>
    <row r="138" spans="2:8" ht="20.100000000000001" customHeight="1">
      <c r="B138" s="6">
        <f ca="1">IFERROR(IF(LoanIsNotPaid*LoanIsGood,PaymentNumber,""), "")</f>
        <v>122</v>
      </c>
      <c r="C138" s="12">
        <f ca="1">IFERROR(IF(LoanIsNotPaid*LoanIsGood,PaymentDate,LoanStartDate), LoanStartDate)</f>
        <v>48434</v>
      </c>
      <c r="D138" s="28">
        <f ca="1">IFERROR(IF(LoanIsNotPaid*LoanIsGood,LoanValue,""), "")</f>
        <v>6616.6087519063985</v>
      </c>
      <c r="E138" s="28">
        <f ca="1">IFERROR(IF(LoanIsNotPaid*LoanIsGood,MonthlyPayment,0), 0)</f>
        <v>76.930780165178675</v>
      </c>
      <c r="F138" s="28">
        <f ca="1">IFERROR(IF(LoanIsNotPaid*LoanIsGood,Principal,0), 0)</f>
        <v>38.88527984171688</v>
      </c>
      <c r="G138" s="28">
        <f ca="1">IFERROR(IF(LoanIsNotPaid*LoanIsGood,InterestAmt,0), 0)</f>
        <v>38.045500323461795</v>
      </c>
      <c r="H138" s="28">
        <f ca="1">IFERROR(IF(LoanIsNotPaid*LoanIsGood,EndingBalance,0), 0)</f>
        <v>6577.7234720646793</v>
      </c>
    </row>
    <row r="139" spans="2:8" ht="20.100000000000001" customHeight="1">
      <c r="B139" s="6">
        <f ca="1">IFERROR(IF(LoanIsNotPaid*LoanIsGood,PaymentNumber,""), "")</f>
        <v>123</v>
      </c>
      <c r="C139" s="12">
        <f ca="1">IFERROR(IF(LoanIsNotPaid*LoanIsGood,PaymentDate,LoanStartDate), LoanStartDate)</f>
        <v>48465</v>
      </c>
      <c r="D139" s="28">
        <f ca="1">IFERROR(IF(LoanIsNotPaid*LoanIsGood,LoanValue,""), "")</f>
        <v>6577.7234720646793</v>
      </c>
      <c r="E139" s="28">
        <f ca="1">IFERROR(IF(LoanIsNotPaid*LoanIsGood,MonthlyPayment,0), 0)</f>
        <v>76.930780165178675</v>
      </c>
      <c r="F139" s="28">
        <f ca="1">IFERROR(IF(LoanIsNotPaid*LoanIsGood,Principal,0), 0)</f>
        <v>39.108870200806763</v>
      </c>
      <c r="G139" s="28">
        <f ca="1">IFERROR(IF(LoanIsNotPaid*LoanIsGood,InterestAmt,0), 0)</f>
        <v>37.821909964371912</v>
      </c>
      <c r="H139" s="28">
        <f ca="1">IFERROR(IF(LoanIsNotPaid*LoanIsGood,EndingBalance,0), 0)</f>
        <v>6538.6146018638756</v>
      </c>
    </row>
    <row r="140" spans="2:8" ht="20.100000000000001" customHeight="1">
      <c r="B140" s="6">
        <f ca="1">IFERROR(IF(LoanIsNotPaid*LoanIsGood,PaymentNumber,""), "")</f>
        <v>124</v>
      </c>
      <c r="C140" s="12">
        <f ca="1">IFERROR(IF(LoanIsNotPaid*LoanIsGood,PaymentDate,LoanStartDate), LoanStartDate)</f>
        <v>48495</v>
      </c>
      <c r="D140" s="28">
        <f ca="1">IFERROR(IF(LoanIsNotPaid*LoanIsGood,LoanValue,""), "")</f>
        <v>6538.6146018638756</v>
      </c>
      <c r="E140" s="28">
        <f ca="1">IFERROR(IF(LoanIsNotPaid*LoanIsGood,MonthlyPayment,0), 0)</f>
        <v>76.930780165178675</v>
      </c>
      <c r="F140" s="28">
        <f ca="1">IFERROR(IF(LoanIsNotPaid*LoanIsGood,Principal,0), 0)</f>
        <v>39.333746204461384</v>
      </c>
      <c r="G140" s="28">
        <f ca="1">IFERROR(IF(LoanIsNotPaid*LoanIsGood,InterestAmt,0), 0)</f>
        <v>37.59703396071729</v>
      </c>
      <c r="H140" s="28">
        <f ca="1">IFERROR(IF(LoanIsNotPaid*LoanIsGood,EndingBalance,0), 0)</f>
        <v>6499.2808556594155</v>
      </c>
    </row>
    <row r="141" spans="2:8" ht="20.100000000000001" customHeight="1">
      <c r="B141" s="6">
        <f ca="1">IFERROR(IF(LoanIsNotPaid*LoanIsGood,PaymentNumber,""), "")</f>
        <v>125</v>
      </c>
      <c r="C141" s="12">
        <f ca="1">IFERROR(IF(LoanIsNotPaid*LoanIsGood,PaymentDate,LoanStartDate), LoanStartDate)</f>
        <v>48526</v>
      </c>
      <c r="D141" s="28">
        <f ca="1">IFERROR(IF(LoanIsNotPaid*LoanIsGood,LoanValue,""), "")</f>
        <v>6499.2808556594155</v>
      </c>
      <c r="E141" s="28">
        <f ca="1">IFERROR(IF(LoanIsNotPaid*LoanIsGood,MonthlyPayment,0), 0)</f>
        <v>76.930780165178675</v>
      </c>
      <c r="F141" s="28">
        <f ca="1">IFERROR(IF(LoanIsNotPaid*LoanIsGood,Principal,0), 0)</f>
        <v>39.559915245137027</v>
      </c>
      <c r="G141" s="28">
        <f ca="1">IFERROR(IF(LoanIsNotPaid*LoanIsGood,InterestAmt,0), 0)</f>
        <v>37.370864920041647</v>
      </c>
      <c r="H141" s="28">
        <f ca="1">IFERROR(IF(LoanIsNotPaid*LoanIsGood,EndingBalance,0), 0)</f>
        <v>6459.7209404142814</v>
      </c>
    </row>
    <row r="142" spans="2:8" ht="20.100000000000001" customHeight="1">
      <c r="B142" s="6">
        <f ca="1">IFERROR(IF(LoanIsNotPaid*LoanIsGood,PaymentNumber,""), "")</f>
        <v>126</v>
      </c>
      <c r="C142" s="12">
        <f ca="1">IFERROR(IF(LoanIsNotPaid*LoanIsGood,PaymentDate,LoanStartDate), LoanStartDate)</f>
        <v>48556</v>
      </c>
      <c r="D142" s="28">
        <f ca="1">IFERROR(IF(LoanIsNotPaid*LoanIsGood,LoanValue,""), "")</f>
        <v>6459.7209404142814</v>
      </c>
      <c r="E142" s="28">
        <f ca="1">IFERROR(IF(LoanIsNotPaid*LoanIsGood,MonthlyPayment,0), 0)</f>
        <v>76.930780165178675</v>
      </c>
      <c r="F142" s="28">
        <f ca="1">IFERROR(IF(LoanIsNotPaid*LoanIsGood,Principal,0), 0)</f>
        <v>39.787384757796552</v>
      </c>
      <c r="G142" s="28">
        <f ca="1">IFERROR(IF(LoanIsNotPaid*LoanIsGood,InterestAmt,0), 0)</f>
        <v>37.143395407382123</v>
      </c>
      <c r="H142" s="28">
        <f ca="1">IFERROR(IF(LoanIsNotPaid*LoanIsGood,EndingBalance,0), 0)</f>
        <v>6419.933555656482</v>
      </c>
    </row>
    <row r="143" spans="2:8" ht="20.100000000000001" customHeight="1">
      <c r="B143" s="6">
        <f ca="1">IFERROR(IF(LoanIsNotPaid*LoanIsGood,PaymentNumber,""), "")</f>
        <v>127</v>
      </c>
      <c r="C143" s="12">
        <f ca="1">IFERROR(IF(LoanIsNotPaid*LoanIsGood,PaymentDate,LoanStartDate), LoanStartDate)</f>
        <v>48587</v>
      </c>
      <c r="D143" s="28">
        <f ca="1">IFERROR(IF(LoanIsNotPaid*LoanIsGood,LoanValue,""), "")</f>
        <v>6419.933555656482</v>
      </c>
      <c r="E143" s="28">
        <f ca="1">IFERROR(IF(LoanIsNotPaid*LoanIsGood,MonthlyPayment,0), 0)</f>
        <v>76.930780165178675</v>
      </c>
      <c r="F143" s="28">
        <f ca="1">IFERROR(IF(LoanIsNotPaid*LoanIsGood,Principal,0), 0)</f>
        <v>40.016162220153902</v>
      </c>
      <c r="G143" s="28">
        <f ca="1">IFERROR(IF(LoanIsNotPaid*LoanIsGood,InterestAmt,0), 0)</f>
        <v>36.914617945024773</v>
      </c>
      <c r="H143" s="28">
        <f ca="1">IFERROR(IF(LoanIsNotPaid*LoanIsGood,EndingBalance,0), 0)</f>
        <v>6379.9173934363298</v>
      </c>
    </row>
    <row r="144" spans="2:8" ht="20.100000000000001" customHeight="1">
      <c r="B144" s="6">
        <f ca="1">IFERROR(IF(LoanIsNotPaid*LoanIsGood,PaymentNumber,""), "")</f>
        <v>128</v>
      </c>
      <c r="C144" s="12">
        <f ca="1">IFERROR(IF(LoanIsNotPaid*LoanIsGood,PaymentDate,LoanStartDate), LoanStartDate)</f>
        <v>48618</v>
      </c>
      <c r="D144" s="28">
        <f ca="1">IFERROR(IF(LoanIsNotPaid*LoanIsGood,LoanValue,""), "")</f>
        <v>6379.9173934363298</v>
      </c>
      <c r="E144" s="28">
        <f ca="1">IFERROR(IF(LoanIsNotPaid*LoanIsGood,MonthlyPayment,0), 0)</f>
        <v>76.930780165178675</v>
      </c>
      <c r="F144" s="28">
        <f ca="1">IFERROR(IF(LoanIsNotPaid*LoanIsGood,Principal,0), 0)</f>
        <v>40.246255152919773</v>
      </c>
      <c r="G144" s="28">
        <f ca="1">IFERROR(IF(LoanIsNotPaid*LoanIsGood,InterestAmt,0), 0)</f>
        <v>36.684525012258902</v>
      </c>
      <c r="H144" s="28">
        <f ca="1">IFERROR(IF(LoanIsNotPaid*LoanIsGood,EndingBalance,0), 0)</f>
        <v>6339.6711382834092</v>
      </c>
    </row>
    <row r="145" spans="2:8" ht="20.100000000000001" customHeight="1">
      <c r="B145" s="6">
        <f ca="1">IFERROR(IF(LoanIsNotPaid*LoanIsGood,PaymentNumber,""), "")</f>
        <v>129</v>
      </c>
      <c r="C145" s="12">
        <f ca="1">IFERROR(IF(LoanIsNotPaid*LoanIsGood,PaymentDate,LoanStartDate), LoanStartDate)</f>
        <v>48646</v>
      </c>
      <c r="D145" s="28">
        <f ca="1">IFERROR(IF(LoanIsNotPaid*LoanIsGood,LoanValue,""), "")</f>
        <v>6339.6711382834092</v>
      </c>
      <c r="E145" s="28">
        <f ca="1">IFERROR(IF(LoanIsNotPaid*LoanIsGood,MonthlyPayment,0), 0)</f>
        <v>76.930780165178675</v>
      </c>
      <c r="F145" s="28">
        <f ca="1">IFERROR(IF(LoanIsNotPaid*LoanIsGood,Principal,0), 0)</f>
        <v>40.477671120049067</v>
      </c>
      <c r="G145" s="28">
        <f ca="1">IFERROR(IF(LoanIsNotPaid*LoanIsGood,InterestAmt,0), 0)</f>
        <v>36.453109045129608</v>
      </c>
      <c r="H145" s="28">
        <f ca="1">IFERROR(IF(LoanIsNotPaid*LoanIsGood,EndingBalance,0), 0)</f>
        <v>6299.1934671633644</v>
      </c>
    </row>
    <row r="146" spans="2:8" ht="20.100000000000001" customHeight="1">
      <c r="B146" s="6">
        <f ca="1">IFERROR(IF(LoanIsNotPaid*LoanIsGood,PaymentNumber,""), "")</f>
        <v>130</v>
      </c>
      <c r="C146" s="12">
        <f ca="1">IFERROR(IF(LoanIsNotPaid*LoanIsGood,PaymentDate,LoanStartDate), LoanStartDate)</f>
        <v>48677</v>
      </c>
      <c r="D146" s="28">
        <f ca="1">IFERROR(IF(LoanIsNotPaid*LoanIsGood,LoanValue,""), "")</f>
        <v>6299.1934671633644</v>
      </c>
      <c r="E146" s="28">
        <f ca="1">IFERROR(IF(LoanIsNotPaid*LoanIsGood,MonthlyPayment,0), 0)</f>
        <v>76.930780165178675</v>
      </c>
      <c r="F146" s="28">
        <f ca="1">IFERROR(IF(LoanIsNotPaid*LoanIsGood,Principal,0), 0)</f>
        <v>40.710417728989327</v>
      </c>
      <c r="G146" s="28">
        <f ca="1">IFERROR(IF(LoanIsNotPaid*LoanIsGood,InterestAmt,0), 0)</f>
        <v>36.220362436189347</v>
      </c>
      <c r="H146" s="28">
        <f ca="1">IFERROR(IF(LoanIsNotPaid*LoanIsGood,EndingBalance,0), 0)</f>
        <v>6258.4830494343751</v>
      </c>
    </row>
    <row r="147" spans="2:8" ht="20.100000000000001" customHeight="1">
      <c r="B147" s="6">
        <f ca="1">IFERROR(IF(LoanIsNotPaid*LoanIsGood,PaymentNumber,""), "")</f>
        <v>131</v>
      </c>
      <c r="C147" s="12">
        <f ca="1">IFERROR(IF(LoanIsNotPaid*LoanIsGood,PaymentDate,LoanStartDate), LoanStartDate)</f>
        <v>48707</v>
      </c>
      <c r="D147" s="28">
        <f ca="1">IFERROR(IF(LoanIsNotPaid*LoanIsGood,LoanValue,""), "")</f>
        <v>6258.4830494343751</v>
      </c>
      <c r="E147" s="28">
        <f ca="1">IFERROR(IF(LoanIsNotPaid*LoanIsGood,MonthlyPayment,0), 0)</f>
        <v>76.930780165178675</v>
      </c>
      <c r="F147" s="28">
        <f ca="1">IFERROR(IF(LoanIsNotPaid*LoanIsGood,Principal,0), 0)</f>
        <v>40.944502630931012</v>
      </c>
      <c r="G147" s="28">
        <f ca="1">IFERROR(IF(LoanIsNotPaid*LoanIsGood,InterestAmt,0), 0)</f>
        <v>35.986277534247662</v>
      </c>
      <c r="H147" s="28">
        <f ca="1">IFERROR(IF(LoanIsNotPaid*LoanIsGood,EndingBalance,0), 0)</f>
        <v>6217.5385468034438</v>
      </c>
    </row>
    <row r="148" spans="2:8" ht="20.100000000000001" customHeight="1">
      <c r="B148" s="6">
        <f ca="1">IFERROR(IF(LoanIsNotPaid*LoanIsGood,PaymentNumber,""), "")</f>
        <v>132</v>
      </c>
      <c r="C148" s="12">
        <f ca="1">IFERROR(IF(LoanIsNotPaid*LoanIsGood,PaymentDate,LoanStartDate), LoanStartDate)</f>
        <v>48738</v>
      </c>
      <c r="D148" s="28">
        <f ca="1">IFERROR(IF(LoanIsNotPaid*LoanIsGood,LoanValue,""), "")</f>
        <v>6217.5385468034438</v>
      </c>
      <c r="E148" s="28">
        <f ca="1">IFERROR(IF(LoanIsNotPaid*LoanIsGood,MonthlyPayment,0), 0)</f>
        <v>76.930780165178675</v>
      </c>
      <c r="F148" s="28">
        <f ca="1">IFERROR(IF(LoanIsNotPaid*LoanIsGood,Principal,0), 0)</f>
        <v>41.179933521058871</v>
      </c>
      <c r="G148" s="28">
        <f ca="1">IFERROR(IF(LoanIsNotPaid*LoanIsGood,InterestAmt,0), 0)</f>
        <v>35.750846644119804</v>
      </c>
      <c r="H148" s="28">
        <f ca="1">IFERROR(IF(LoanIsNotPaid*LoanIsGood,EndingBalance,0), 0)</f>
        <v>6176.3586132823857</v>
      </c>
    </row>
    <row r="149" spans="2:8" ht="20.100000000000001" customHeight="1">
      <c r="B149" s="6">
        <f ca="1">IFERROR(IF(LoanIsNotPaid*LoanIsGood,PaymentNumber,""), "")</f>
        <v>133</v>
      </c>
      <c r="C149" s="12">
        <f ca="1">IFERROR(IF(LoanIsNotPaid*LoanIsGood,PaymentDate,LoanStartDate), LoanStartDate)</f>
        <v>48768</v>
      </c>
      <c r="D149" s="28">
        <f ca="1">IFERROR(IF(LoanIsNotPaid*LoanIsGood,LoanValue,""), "")</f>
        <v>6176.3586132823857</v>
      </c>
      <c r="E149" s="28">
        <f ca="1">IFERROR(IF(LoanIsNotPaid*LoanIsGood,MonthlyPayment,0), 0)</f>
        <v>76.930780165178675</v>
      </c>
      <c r="F149" s="28">
        <f ca="1">IFERROR(IF(LoanIsNotPaid*LoanIsGood,Principal,0), 0)</f>
        <v>41.416718138804953</v>
      </c>
      <c r="G149" s="28">
        <f ca="1">IFERROR(IF(LoanIsNotPaid*LoanIsGood,InterestAmt,0), 0)</f>
        <v>35.514062026373722</v>
      </c>
      <c r="H149" s="28">
        <f ca="1">IFERROR(IF(LoanIsNotPaid*LoanIsGood,EndingBalance,0), 0)</f>
        <v>6134.94189514358</v>
      </c>
    </row>
    <row r="150" spans="2:8" ht="20.100000000000001" customHeight="1">
      <c r="B150" s="6">
        <f ca="1">IFERROR(IF(LoanIsNotPaid*LoanIsGood,PaymentNumber,""), "")</f>
        <v>134</v>
      </c>
      <c r="C150" s="12">
        <f ca="1">IFERROR(IF(LoanIsNotPaid*LoanIsGood,PaymentDate,LoanStartDate), LoanStartDate)</f>
        <v>48799</v>
      </c>
      <c r="D150" s="28">
        <f ca="1">IFERROR(IF(LoanIsNotPaid*LoanIsGood,LoanValue,""), "")</f>
        <v>6134.94189514358</v>
      </c>
      <c r="E150" s="28">
        <f ca="1">IFERROR(IF(LoanIsNotPaid*LoanIsGood,MonthlyPayment,0), 0)</f>
        <v>76.930780165178675</v>
      </c>
      <c r="F150" s="28">
        <f ca="1">IFERROR(IF(LoanIsNotPaid*LoanIsGood,Principal,0), 0)</f>
        <v>41.654864268103083</v>
      </c>
      <c r="G150" s="28">
        <f ca="1">IFERROR(IF(LoanIsNotPaid*LoanIsGood,InterestAmt,0), 0)</f>
        <v>35.275915897075592</v>
      </c>
      <c r="H150" s="28">
        <f ca="1">IFERROR(IF(LoanIsNotPaid*LoanIsGood,EndingBalance,0), 0)</f>
        <v>6093.2870308754773</v>
      </c>
    </row>
    <row r="151" spans="2:8" ht="20.100000000000001" customHeight="1">
      <c r="B151" s="6">
        <f ca="1">IFERROR(IF(LoanIsNotPaid*LoanIsGood,PaymentNumber,""), "")</f>
        <v>135</v>
      </c>
      <c r="C151" s="12">
        <f ca="1">IFERROR(IF(LoanIsNotPaid*LoanIsGood,PaymentDate,LoanStartDate), LoanStartDate)</f>
        <v>48830</v>
      </c>
      <c r="D151" s="28">
        <f ca="1">IFERROR(IF(LoanIsNotPaid*LoanIsGood,LoanValue,""), "")</f>
        <v>6093.2870308754773</v>
      </c>
      <c r="E151" s="28">
        <f ca="1">IFERROR(IF(LoanIsNotPaid*LoanIsGood,MonthlyPayment,0), 0)</f>
        <v>76.930780165178675</v>
      </c>
      <c r="F151" s="28">
        <f ca="1">IFERROR(IF(LoanIsNotPaid*LoanIsGood,Principal,0), 0)</f>
        <v>41.894379737644677</v>
      </c>
      <c r="G151" s="28">
        <f ca="1">IFERROR(IF(LoanIsNotPaid*LoanIsGood,InterestAmt,0), 0)</f>
        <v>35.036400427533998</v>
      </c>
      <c r="H151" s="28">
        <f ca="1">IFERROR(IF(LoanIsNotPaid*LoanIsGood,EndingBalance,0), 0)</f>
        <v>6051.392651137834</v>
      </c>
    </row>
    <row r="152" spans="2:8" ht="20.100000000000001" customHeight="1">
      <c r="B152" s="6">
        <f ca="1">IFERROR(IF(LoanIsNotPaid*LoanIsGood,PaymentNumber,""), "")</f>
        <v>136</v>
      </c>
      <c r="C152" s="12">
        <f ca="1">IFERROR(IF(LoanIsNotPaid*LoanIsGood,PaymentDate,LoanStartDate), LoanStartDate)</f>
        <v>48860</v>
      </c>
      <c r="D152" s="28">
        <f ca="1">IFERROR(IF(LoanIsNotPaid*LoanIsGood,LoanValue,""), "")</f>
        <v>6051.392651137834</v>
      </c>
      <c r="E152" s="28">
        <f ca="1">IFERROR(IF(LoanIsNotPaid*LoanIsGood,MonthlyPayment,0), 0)</f>
        <v>76.930780165178675</v>
      </c>
      <c r="F152" s="28">
        <f ca="1">IFERROR(IF(LoanIsNotPaid*LoanIsGood,Principal,0), 0)</f>
        <v>42.135272421136122</v>
      </c>
      <c r="G152" s="28">
        <f ca="1">IFERROR(IF(LoanIsNotPaid*LoanIsGood,InterestAmt,0), 0)</f>
        <v>34.795507744042553</v>
      </c>
      <c r="H152" s="28">
        <f ca="1">IFERROR(IF(LoanIsNotPaid*LoanIsGood,EndingBalance,0), 0)</f>
        <v>6009.2573787167021</v>
      </c>
    </row>
    <row r="153" spans="2:8" ht="20.100000000000001" customHeight="1">
      <c r="B153" s="6">
        <f ca="1">IFERROR(IF(LoanIsNotPaid*LoanIsGood,PaymentNumber,""), "")</f>
        <v>137</v>
      </c>
      <c r="C153" s="12">
        <f ca="1">IFERROR(IF(LoanIsNotPaid*LoanIsGood,PaymentDate,LoanStartDate), LoanStartDate)</f>
        <v>48891</v>
      </c>
      <c r="D153" s="28">
        <f ca="1">IFERROR(IF(LoanIsNotPaid*LoanIsGood,LoanValue,""), "")</f>
        <v>6009.2573787167021</v>
      </c>
      <c r="E153" s="28">
        <f ca="1">IFERROR(IF(LoanIsNotPaid*LoanIsGood,MonthlyPayment,0), 0)</f>
        <v>76.930780165178675</v>
      </c>
      <c r="F153" s="28">
        <f ca="1">IFERROR(IF(LoanIsNotPaid*LoanIsGood,Principal,0), 0)</f>
        <v>42.377550237557635</v>
      </c>
      <c r="G153" s="28">
        <f ca="1">IFERROR(IF(LoanIsNotPaid*LoanIsGood,InterestAmt,0), 0)</f>
        <v>34.55322992762104</v>
      </c>
      <c r="H153" s="28">
        <f ca="1">IFERROR(IF(LoanIsNotPaid*LoanIsGood,EndingBalance,0), 0)</f>
        <v>5966.879828479141</v>
      </c>
    </row>
    <row r="154" spans="2:8" ht="20.100000000000001" customHeight="1">
      <c r="B154" s="6">
        <f ca="1">IFERROR(IF(LoanIsNotPaid*LoanIsGood,PaymentNumber,""), "")</f>
        <v>138</v>
      </c>
      <c r="C154" s="12">
        <f ca="1">IFERROR(IF(LoanIsNotPaid*LoanIsGood,PaymentDate,LoanStartDate), LoanStartDate)</f>
        <v>48921</v>
      </c>
      <c r="D154" s="28">
        <f ca="1">IFERROR(IF(LoanIsNotPaid*LoanIsGood,LoanValue,""), "")</f>
        <v>5966.879828479141</v>
      </c>
      <c r="E154" s="28">
        <f ca="1">IFERROR(IF(LoanIsNotPaid*LoanIsGood,MonthlyPayment,0), 0)</f>
        <v>76.930780165178675</v>
      </c>
      <c r="F154" s="28">
        <f ca="1">IFERROR(IF(LoanIsNotPaid*LoanIsGood,Principal,0), 0)</f>
        <v>42.621221151423612</v>
      </c>
      <c r="G154" s="28">
        <f ca="1">IFERROR(IF(LoanIsNotPaid*LoanIsGood,InterestAmt,0), 0)</f>
        <v>34.309559013755063</v>
      </c>
      <c r="H154" s="28">
        <f ca="1">IFERROR(IF(LoanIsNotPaid*LoanIsGood,EndingBalance,0), 0)</f>
        <v>5924.258607327718</v>
      </c>
    </row>
    <row r="155" spans="2:8" ht="20.100000000000001" customHeight="1">
      <c r="B155" s="6">
        <f ca="1">IFERROR(IF(LoanIsNotPaid*LoanIsGood,PaymentNumber,""), "")</f>
        <v>139</v>
      </c>
      <c r="C155" s="12">
        <f ca="1">IFERROR(IF(LoanIsNotPaid*LoanIsGood,PaymentDate,LoanStartDate), LoanStartDate)</f>
        <v>48952</v>
      </c>
      <c r="D155" s="28">
        <f ca="1">IFERROR(IF(LoanIsNotPaid*LoanIsGood,LoanValue,""), "")</f>
        <v>5924.258607327718</v>
      </c>
      <c r="E155" s="28">
        <f ca="1">IFERROR(IF(LoanIsNotPaid*LoanIsGood,MonthlyPayment,0), 0)</f>
        <v>76.930780165178675</v>
      </c>
      <c r="F155" s="28">
        <f ca="1">IFERROR(IF(LoanIsNotPaid*LoanIsGood,Principal,0), 0)</f>
        <v>42.866293173044291</v>
      </c>
      <c r="G155" s="28">
        <f ca="1">IFERROR(IF(LoanIsNotPaid*LoanIsGood,InterestAmt,0), 0)</f>
        <v>34.064486992134384</v>
      </c>
      <c r="H155" s="28">
        <f ca="1">IFERROR(IF(LoanIsNotPaid*LoanIsGood,EndingBalance,0), 0)</f>
        <v>5881.3923141546766</v>
      </c>
    </row>
    <row r="156" spans="2:8" ht="20.100000000000001" customHeight="1">
      <c r="B156" s="6">
        <f ca="1">IFERROR(IF(LoanIsNotPaid*LoanIsGood,PaymentNumber,""), "")</f>
        <v>140</v>
      </c>
      <c r="C156" s="12">
        <f ca="1">IFERROR(IF(LoanIsNotPaid*LoanIsGood,PaymentDate,LoanStartDate), LoanStartDate)</f>
        <v>48983</v>
      </c>
      <c r="D156" s="28">
        <f ca="1">IFERROR(IF(LoanIsNotPaid*LoanIsGood,LoanValue,""), "")</f>
        <v>5881.3923141546766</v>
      </c>
      <c r="E156" s="28">
        <f ca="1">IFERROR(IF(LoanIsNotPaid*LoanIsGood,MonthlyPayment,0), 0)</f>
        <v>76.930780165178675</v>
      </c>
      <c r="F156" s="28">
        <f ca="1">IFERROR(IF(LoanIsNotPaid*LoanIsGood,Principal,0), 0)</f>
        <v>43.112774358789281</v>
      </c>
      <c r="G156" s="28">
        <f ca="1">IFERROR(IF(LoanIsNotPaid*LoanIsGood,InterestAmt,0), 0)</f>
        <v>33.818005806389394</v>
      </c>
      <c r="H156" s="28">
        <f ca="1">IFERROR(IF(LoanIsNotPaid*LoanIsGood,EndingBalance,0), 0)</f>
        <v>5838.2795397958871</v>
      </c>
    </row>
    <row r="157" spans="2:8" ht="20.100000000000001" customHeight="1">
      <c r="B157" s="6">
        <f ca="1">IFERROR(IF(LoanIsNotPaid*LoanIsGood,PaymentNumber,""), "")</f>
        <v>141</v>
      </c>
      <c r="C157" s="12">
        <f ca="1">IFERROR(IF(LoanIsNotPaid*LoanIsGood,PaymentDate,LoanStartDate), LoanStartDate)</f>
        <v>49011</v>
      </c>
      <c r="D157" s="28">
        <f ca="1">IFERROR(IF(LoanIsNotPaid*LoanIsGood,LoanValue,""), "")</f>
        <v>5838.2795397958871</v>
      </c>
      <c r="E157" s="28">
        <f ca="1">IFERROR(IF(LoanIsNotPaid*LoanIsGood,MonthlyPayment,0), 0)</f>
        <v>76.930780165178675</v>
      </c>
      <c r="F157" s="28">
        <f ca="1">IFERROR(IF(LoanIsNotPaid*LoanIsGood,Principal,0), 0)</f>
        <v>43.360672811352316</v>
      </c>
      <c r="G157" s="28">
        <f ca="1">IFERROR(IF(LoanIsNotPaid*LoanIsGood,InterestAmt,0), 0)</f>
        <v>33.570107353826359</v>
      </c>
      <c r="H157" s="28">
        <f ca="1">IFERROR(IF(LoanIsNotPaid*LoanIsGood,EndingBalance,0), 0)</f>
        <v>5794.9188669845353</v>
      </c>
    </row>
    <row r="158" spans="2:8" ht="20.100000000000001" customHeight="1">
      <c r="B158" s="6">
        <f ca="1">IFERROR(IF(LoanIsNotPaid*LoanIsGood,PaymentNumber,""), "")</f>
        <v>142</v>
      </c>
      <c r="C158" s="12">
        <f ca="1">IFERROR(IF(LoanIsNotPaid*LoanIsGood,PaymentDate,LoanStartDate), LoanStartDate)</f>
        <v>49042</v>
      </c>
      <c r="D158" s="28">
        <f ca="1">IFERROR(IF(LoanIsNotPaid*LoanIsGood,LoanValue,""), "")</f>
        <v>5794.9188669845353</v>
      </c>
      <c r="E158" s="28">
        <f ca="1">IFERROR(IF(LoanIsNotPaid*LoanIsGood,MonthlyPayment,0), 0)</f>
        <v>76.930780165178675</v>
      </c>
      <c r="F158" s="28">
        <f ca="1">IFERROR(IF(LoanIsNotPaid*LoanIsGood,Principal,0), 0)</f>
        <v>43.609996680017595</v>
      </c>
      <c r="G158" s="28">
        <f ca="1">IFERROR(IF(LoanIsNotPaid*LoanIsGood,InterestAmt,0), 0)</f>
        <v>33.32078348516108</v>
      </c>
      <c r="H158" s="28">
        <f ca="1">IFERROR(IF(LoanIsNotPaid*LoanIsGood,EndingBalance,0), 0)</f>
        <v>5751.3088703045178</v>
      </c>
    </row>
    <row r="159" spans="2:8" ht="20.100000000000001" customHeight="1">
      <c r="B159" s="6">
        <f ca="1">IFERROR(IF(LoanIsNotPaid*LoanIsGood,PaymentNumber,""), "")</f>
        <v>143</v>
      </c>
      <c r="C159" s="12">
        <f ca="1">IFERROR(IF(LoanIsNotPaid*LoanIsGood,PaymentDate,LoanStartDate), LoanStartDate)</f>
        <v>49072</v>
      </c>
      <c r="D159" s="28">
        <f ca="1">IFERROR(IF(LoanIsNotPaid*LoanIsGood,LoanValue,""), "")</f>
        <v>5751.3088703045178</v>
      </c>
      <c r="E159" s="28">
        <f ca="1">IFERROR(IF(LoanIsNotPaid*LoanIsGood,MonthlyPayment,0), 0)</f>
        <v>76.930780165178675</v>
      </c>
      <c r="F159" s="28">
        <f ca="1">IFERROR(IF(LoanIsNotPaid*LoanIsGood,Principal,0), 0)</f>
        <v>43.860754160927691</v>
      </c>
      <c r="G159" s="28">
        <f ca="1">IFERROR(IF(LoanIsNotPaid*LoanIsGood,InterestAmt,0), 0)</f>
        <v>33.070026004250984</v>
      </c>
      <c r="H159" s="28">
        <f ca="1">IFERROR(IF(LoanIsNotPaid*LoanIsGood,EndingBalance,0), 0)</f>
        <v>5707.4481161435906</v>
      </c>
    </row>
    <row r="160" spans="2:8" ht="20.100000000000001" customHeight="1">
      <c r="B160" s="6">
        <f ca="1">IFERROR(IF(LoanIsNotPaid*LoanIsGood,PaymentNumber,""), "")</f>
        <v>144</v>
      </c>
      <c r="C160" s="12">
        <f ca="1">IFERROR(IF(LoanIsNotPaid*LoanIsGood,PaymentDate,LoanStartDate), LoanStartDate)</f>
        <v>49103</v>
      </c>
      <c r="D160" s="28">
        <f ca="1">IFERROR(IF(LoanIsNotPaid*LoanIsGood,LoanValue,""), "")</f>
        <v>5707.4481161435906</v>
      </c>
      <c r="E160" s="28">
        <f ca="1">IFERROR(IF(LoanIsNotPaid*LoanIsGood,MonthlyPayment,0), 0)</f>
        <v>76.930780165178675</v>
      </c>
      <c r="F160" s="28">
        <f ca="1">IFERROR(IF(LoanIsNotPaid*LoanIsGood,Principal,0), 0)</f>
        <v>44.112953497353026</v>
      </c>
      <c r="G160" s="28">
        <f ca="1">IFERROR(IF(LoanIsNotPaid*LoanIsGood,InterestAmt,0), 0)</f>
        <v>32.817826667825649</v>
      </c>
      <c r="H160" s="28">
        <f ca="1">IFERROR(IF(LoanIsNotPaid*LoanIsGood,EndingBalance,0), 0)</f>
        <v>5663.335162646239</v>
      </c>
    </row>
    <row r="161" spans="2:8" ht="20.100000000000001" customHeight="1">
      <c r="B161" s="6">
        <f ca="1">IFERROR(IF(LoanIsNotPaid*LoanIsGood,PaymentNumber,""), "")</f>
        <v>145</v>
      </c>
      <c r="C161" s="12">
        <f ca="1">IFERROR(IF(LoanIsNotPaid*LoanIsGood,PaymentDate,LoanStartDate), LoanStartDate)</f>
        <v>49133</v>
      </c>
      <c r="D161" s="28">
        <f ca="1">IFERROR(IF(LoanIsNotPaid*LoanIsGood,LoanValue,""), "")</f>
        <v>5663.335162646239</v>
      </c>
      <c r="E161" s="28">
        <f ca="1">IFERROR(IF(LoanIsNotPaid*LoanIsGood,MonthlyPayment,0), 0)</f>
        <v>76.930780165178675</v>
      </c>
      <c r="F161" s="28">
        <f ca="1">IFERROR(IF(LoanIsNotPaid*LoanIsGood,Principal,0), 0)</f>
        <v>44.366602979962799</v>
      </c>
      <c r="G161" s="28">
        <f ca="1">IFERROR(IF(LoanIsNotPaid*LoanIsGood,InterestAmt,0), 0)</f>
        <v>32.564177185215875</v>
      </c>
      <c r="H161" s="28">
        <f ca="1">IFERROR(IF(LoanIsNotPaid*LoanIsGood,EndingBalance,0), 0)</f>
        <v>5618.9685596662785</v>
      </c>
    </row>
    <row r="162" spans="2:8" ht="20.100000000000001" customHeight="1">
      <c r="B162" s="6">
        <f ca="1">IFERROR(IF(LoanIsNotPaid*LoanIsGood,PaymentNumber,""), "")</f>
        <v>146</v>
      </c>
      <c r="C162" s="12">
        <f ca="1">IFERROR(IF(LoanIsNotPaid*LoanIsGood,PaymentDate,LoanStartDate), LoanStartDate)</f>
        <v>49164</v>
      </c>
      <c r="D162" s="28">
        <f ca="1">IFERROR(IF(LoanIsNotPaid*LoanIsGood,LoanValue,""), "")</f>
        <v>5618.9685596662785</v>
      </c>
      <c r="E162" s="28">
        <f ca="1">IFERROR(IF(LoanIsNotPaid*LoanIsGood,MonthlyPayment,0), 0)</f>
        <v>76.930780165178675</v>
      </c>
      <c r="F162" s="28">
        <f ca="1">IFERROR(IF(LoanIsNotPaid*LoanIsGood,Principal,0), 0)</f>
        <v>44.621710947097569</v>
      </c>
      <c r="G162" s="28">
        <f ca="1">IFERROR(IF(LoanIsNotPaid*LoanIsGood,InterestAmt,0), 0)</f>
        <v>32.309069218081106</v>
      </c>
      <c r="H162" s="28">
        <f ca="1">IFERROR(IF(LoanIsNotPaid*LoanIsGood,EndingBalance,0), 0)</f>
        <v>5574.3468487191822</v>
      </c>
    </row>
    <row r="163" spans="2:8" ht="20.100000000000001" customHeight="1">
      <c r="B163" s="6">
        <f ca="1">IFERROR(IF(LoanIsNotPaid*LoanIsGood,PaymentNumber,""), "")</f>
        <v>147</v>
      </c>
      <c r="C163" s="12">
        <f ca="1">IFERROR(IF(LoanIsNotPaid*LoanIsGood,PaymentDate,LoanStartDate), LoanStartDate)</f>
        <v>49195</v>
      </c>
      <c r="D163" s="28">
        <f ca="1">IFERROR(IF(LoanIsNotPaid*LoanIsGood,LoanValue,""), "")</f>
        <v>5574.3468487191822</v>
      </c>
      <c r="E163" s="28">
        <f ca="1">IFERROR(IF(LoanIsNotPaid*LoanIsGood,MonthlyPayment,0), 0)</f>
        <v>76.930780165178675</v>
      </c>
      <c r="F163" s="28">
        <f ca="1">IFERROR(IF(LoanIsNotPaid*LoanIsGood,Principal,0), 0)</f>
        <v>44.878285785043374</v>
      </c>
      <c r="G163" s="28">
        <f ca="1">IFERROR(IF(LoanIsNotPaid*LoanIsGood,InterestAmt,0), 0)</f>
        <v>32.0524943801353</v>
      </c>
      <c r="H163" s="28">
        <f ca="1">IFERROR(IF(LoanIsNotPaid*LoanIsGood,EndingBalance,0), 0)</f>
        <v>5529.4685629341402</v>
      </c>
    </row>
    <row r="164" spans="2:8" ht="20.100000000000001" customHeight="1">
      <c r="B164" s="6">
        <f ca="1">IFERROR(IF(LoanIsNotPaid*LoanIsGood,PaymentNumber,""), "")</f>
        <v>148</v>
      </c>
      <c r="C164" s="12">
        <f ca="1">IFERROR(IF(LoanIsNotPaid*LoanIsGood,PaymentDate,LoanStartDate), LoanStartDate)</f>
        <v>49225</v>
      </c>
      <c r="D164" s="28">
        <f ca="1">IFERROR(IF(LoanIsNotPaid*LoanIsGood,LoanValue,""), "")</f>
        <v>5529.4685629341402</v>
      </c>
      <c r="E164" s="28">
        <f ca="1">IFERROR(IF(LoanIsNotPaid*LoanIsGood,MonthlyPayment,0), 0)</f>
        <v>76.930780165178675</v>
      </c>
      <c r="F164" s="28">
        <f ca="1">IFERROR(IF(LoanIsNotPaid*LoanIsGood,Principal,0), 0)</f>
        <v>45.136335928307361</v>
      </c>
      <c r="G164" s="28">
        <f ca="1">IFERROR(IF(LoanIsNotPaid*LoanIsGood,InterestAmt,0), 0)</f>
        <v>31.79444423687131</v>
      </c>
      <c r="H164" s="28">
        <f ca="1">IFERROR(IF(LoanIsNotPaid*LoanIsGood,EndingBalance,0), 0)</f>
        <v>5484.3322270058306</v>
      </c>
    </row>
    <row r="165" spans="2:8" ht="20.100000000000001" customHeight="1">
      <c r="B165" s="6">
        <f ca="1">IFERROR(IF(LoanIsNotPaid*LoanIsGood,PaymentNumber,""), "")</f>
        <v>149</v>
      </c>
      <c r="C165" s="12">
        <f ca="1">IFERROR(IF(LoanIsNotPaid*LoanIsGood,PaymentDate,LoanStartDate), LoanStartDate)</f>
        <v>49256</v>
      </c>
      <c r="D165" s="28">
        <f ca="1">IFERROR(IF(LoanIsNotPaid*LoanIsGood,LoanValue,""), "")</f>
        <v>5484.3322270058306</v>
      </c>
      <c r="E165" s="28">
        <f ca="1">IFERROR(IF(LoanIsNotPaid*LoanIsGood,MonthlyPayment,0), 0)</f>
        <v>76.930780165178675</v>
      </c>
      <c r="F165" s="28">
        <f ca="1">IFERROR(IF(LoanIsNotPaid*LoanIsGood,Principal,0), 0)</f>
        <v>45.395869859895143</v>
      </c>
      <c r="G165" s="28">
        <f ca="1">IFERROR(IF(LoanIsNotPaid*LoanIsGood,InterestAmt,0), 0)</f>
        <v>31.534910305283532</v>
      </c>
      <c r="H165" s="28">
        <f ca="1">IFERROR(IF(LoanIsNotPaid*LoanIsGood,EndingBalance,0), 0)</f>
        <v>5438.9363571459362</v>
      </c>
    </row>
    <row r="166" spans="2:8" ht="20.100000000000001" customHeight="1">
      <c r="B166" s="6">
        <f ca="1">IFERROR(IF(LoanIsNotPaid*LoanIsGood,PaymentNumber,""), "")</f>
        <v>150</v>
      </c>
      <c r="C166" s="12">
        <f ca="1">IFERROR(IF(LoanIsNotPaid*LoanIsGood,PaymentDate,LoanStartDate), LoanStartDate)</f>
        <v>49286</v>
      </c>
      <c r="D166" s="28">
        <f ca="1">IFERROR(IF(LoanIsNotPaid*LoanIsGood,LoanValue,""), "")</f>
        <v>5438.9363571459362</v>
      </c>
      <c r="E166" s="28">
        <f ca="1">IFERROR(IF(LoanIsNotPaid*LoanIsGood,MonthlyPayment,0), 0)</f>
        <v>76.930780165178675</v>
      </c>
      <c r="F166" s="28">
        <f ca="1">IFERROR(IF(LoanIsNotPaid*LoanIsGood,Principal,0), 0)</f>
        <v>45.656896111589539</v>
      </c>
      <c r="G166" s="28">
        <f ca="1">IFERROR(IF(LoanIsNotPaid*LoanIsGood,InterestAmt,0), 0)</f>
        <v>31.273884053589136</v>
      </c>
      <c r="H166" s="28">
        <f ca="1">IFERROR(IF(LoanIsNotPaid*LoanIsGood,EndingBalance,0), 0)</f>
        <v>5393.2794610343481</v>
      </c>
    </row>
    <row r="167" spans="2:8" ht="20.100000000000001" customHeight="1">
      <c r="B167" s="6">
        <f ca="1">IFERROR(IF(LoanIsNotPaid*LoanIsGood,PaymentNumber,""), "")</f>
        <v>151</v>
      </c>
      <c r="C167" s="12">
        <f ca="1">IFERROR(IF(LoanIsNotPaid*LoanIsGood,PaymentDate,LoanStartDate), LoanStartDate)</f>
        <v>49317</v>
      </c>
      <c r="D167" s="28">
        <f ca="1">IFERROR(IF(LoanIsNotPaid*LoanIsGood,LoanValue,""), "")</f>
        <v>5393.2794610343481</v>
      </c>
      <c r="E167" s="28">
        <f ca="1">IFERROR(IF(LoanIsNotPaid*LoanIsGood,MonthlyPayment,0), 0)</f>
        <v>76.930780165178675</v>
      </c>
      <c r="F167" s="28">
        <f ca="1">IFERROR(IF(LoanIsNotPaid*LoanIsGood,Principal,0), 0)</f>
        <v>45.91942326423117</v>
      </c>
      <c r="G167" s="28">
        <f ca="1">IFERROR(IF(LoanIsNotPaid*LoanIsGood,InterestAmt,0), 0)</f>
        <v>31.011356900947504</v>
      </c>
      <c r="H167" s="28">
        <f ca="1">IFERROR(IF(LoanIsNotPaid*LoanIsGood,EndingBalance,0), 0)</f>
        <v>5347.3600377701187</v>
      </c>
    </row>
    <row r="168" spans="2:8" ht="20.100000000000001" customHeight="1">
      <c r="B168" s="6">
        <f ca="1">IFERROR(IF(LoanIsNotPaid*LoanIsGood,PaymentNumber,""), "")</f>
        <v>152</v>
      </c>
      <c r="C168" s="12">
        <f ca="1">IFERROR(IF(LoanIsNotPaid*LoanIsGood,PaymentDate,LoanStartDate), LoanStartDate)</f>
        <v>49348</v>
      </c>
      <c r="D168" s="28">
        <f ca="1">IFERROR(IF(LoanIsNotPaid*LoanIsGood,LoanValue,""), "")</f>
        <v>5347.3600377701187</v>
      </c>
      <c r="E168" s="28">
        <f ca="1">IFERROR(IF(LoanIsNotPaid*LoanIsGood,MonthlyPayment,0), 0)</f>
        <v>76.930780165178675</v>
      </c>
      <c r="F168" s="28">
        <f ca="1">IFERROR(IF(LoanIsNotPaid*LoanIsGood,Principal,0), 0)</f>
        <v>46.18345994800049</v>
      </c>
      <c r="G168" s="28">
        <f ca="1">IFERROR(IF(LoanIsNotPaid*LoanIsGood,InterestAmt,0), 0)</f>
        <v>30.747320217178185</v>
      </c>
      <c r="H168" s="28">
        <f ca="1">IFERROR(IF(LoanIsNotPaid*LoanIsGood,EndingBalance,0), 0)</f>
        <v>5301.1765778221161</v>
      </c>
    </row>
    <row r="169" spans="2:8" ht="20.100000000000001" customHeight="1">
      <c r="B169" s="6">
        <f ca="1">IFERROR(IF(LoanIsNotPaid*LoanIsGood,PaymentNumber,""), "")</f>
        <v>153</v>
      </c>
      <c r="C169" s="12">
        <f ca="1">IFERROR(IF(LoanIsNotPaid*LoanIsGood,PaymentDate,LoanStartDate), LoanStartDate)</f>
        <v>49376</v>
      </c>
      <c r="D169" s="28">
        <f ca="1">IFERROR(IF(LoanIsNotPaid*LoanIsGood,LoanValue,""), "")</f>
        <v>5301.1765778221161</v>
      </c>
      <c r="E169" s="28">
        <f ca="1">IFERROR(IF(LoanIsNotPaid*LoanIsGood,MonthlyPayment,0), 0)</f>
        <v>76.930780165178675</v>
      </c>
      <c r="F169" s="28">
        <f ca="1">IFERROR(IF(LoanIsNotPaid*LoanIsGood,Principal,0), 0)</f>
        <v>46.449014842701501</v>
      </c>
      <c r="G169" s="28">
        <f ca="1">IFERROR(IF(LoanIsNotPaid*LoanIsGood,InterestAmt,0), 0)</f>
        <v>30.481765322477173</v>
      </c>
      <c r="H169" s="28">
        <f ca="1">IFERROR(IF(LoanIsNotPaid*LoanIsGood,EndingBalance,0), 0)</f>
        <v>5254.7275629794203</v>
      </c>
    </row>
    <row r="170" spans="2:8" ht="20.100000000000001" customHeight="1">
      <c r="B170" s="6">
        <f ca="1">IFERROR(IF(LoanIsNotPaid*LoanIsGood,PaymentNumber,""), "")</f>
        <v>154</v>
      </c>
      <c r="C170" s="12">
        <f ca="1">IFERROR(IF(LoanIsNotPaid*LoanIsGood,PaymentDate,LoanStartDate), LoanStartDate)</f>
        <v>49407</v>
      </c>
      <c r="D170" s="28">
        <f ca="1">IFERROR(IF(LoanIsNotPaid*LoanIsGood,LoanValue,""), "")</f>
        <v>5254.7275629794203</v>
      </c>
      <c r="E170" s="28">
        <f ca="1">IFERROR(IF(LoanIsNotPaid*LoanIsGood,MonthlyPayment,0), 0)</f>
        <v>76.930780165178675</v>
      </c>
      <c r="F170" s="28">
        <f ca="1">IFERROR(IF(LoanIsNotPaid*LoanIsGood,Principal,0), 0)</f>
        <v>46.716096678047009</v>
      </c>
      <c r="G170" s="28">
        <f ca="1">IFERROR(IF(LoanIsNotPaid*LoanIsGood,InterestAmt,0), 0)</f>
        <v>30.214683487131669</v>
      </c>
      <c r="H170" s="28">
        <f ca="1">IFERROR(IF(LoanIsNotPaid*LoanIsGood,EndingBalance,0), 0)</f>
        <v>5208.0114663013701</v>
      </c>
    </row>
    <row r="171" spans="2:8" ht="20.100000000000001" customHeight="1">
      <c r="B171" s="6">
        <f ca="1">IFERROR(IF(LoanIsNotPaid*LoanIsGood,PaymentNumber,""), "")</f>
        <v>155</v>
      </c>
      <c r="C171" s="12">
        <f ca="1">IFERROR(IF(LoanIsNotPaid*LoanIsGood,PaymentDate,LoanStartDate), LoanStartDate)</f>
        <v>49437</v>
      </c>
      <c r="D171" s="28">
        <f ca="1">IFERROR(IF(LoanIsNotPaid*LoanIsGood,LoanValue,""), "")</f>
        <v>5208.0114663013701</v>
      </c>
      <c r="E171" s="28">
        <f ca="1">IFERROR(IF(LoanIsNotPaid*LoanIsGood,MonthlyPayment,0), 0)</f>
        <v>76.930780165178675</v>
      </c>
      <c r="F171" s="28">
        <f ca="1">IFERROR(IF(LoanIsNotPaid*LoanIsGood,Principal,0), 0)</f>
        <v>46.984714233945795</v>
      </c>
      <c r="G171" s="28">
        <f ca="1">IFERROR(IF(LoanIsNotPaid*LoanIsGood,InterestAmt,0), 0)</f>
        <v>29.946065931232884</v>
      </c>
      <c r="H171" s="28">
        <f ca="1">IFERROR(IF(LoanIsNotPaid*LoanIsGood,EndingBalance,0), 0)</f>
        <v>5161.0267520674279</v>
      </c>
    </row>
    <row r="172" spans="2:8" ht="20.100000000000001" customHeight="1">
      <c r="B172" s="6">
        <f ca="1">IFERROR(IF(LoanIsNotPaid*LoanIsGood,PaymentNumber,""), "")</f>
        <v>156</v>
      </c>
      <c r="C172" s="12">
        <f ca="1">IFERROR(IF(LoanIsNotPaid*LoanIsGood,PaymentDate,LoanStartDate), LoanStartDate)</f>
        <v>49468</v>
      </c>
      <c r="D172" s="28">
        <f ca="1">IFERROR(IF(LoanIsNotPaid*LoanIsGood,LoanValue,""), "")</f>
        <v>5161.0267520674279</v>
      </c>
      <c r="E172" s="28">
        <f ca="1">IFERROR(IF(LoanIsNotPaid*LoanIsGood,MonthlyPayment,0), 0)</f>
        <v>76.930780165178675</v>
      </c>
      <c r="F172" s="28">
        <f ca="1">IFERROR(IF(LoanIsNotPaid*LoanIsGood,Principal,0), 0)</f>
        <v>47.254876340790958</v>
      </c>
      <c r="G172" s="28">
        <f ca="1">IFERROR(IF(LoanIsNotPaid*LoanIsGood,InterestAmt,0), 0)</f>
        <v>29.675903824387714</v>
      </c>
      <c r="H172" s="28">
        <f ca="1">IFERROR(IF(LoanIsNotPaid*LoanIsGood,EndingBalance,0), 0)</f>
        <v>5113.7718757266339</v>
      </c>
    </row>
    <row r="173" spans="2:8" ht="20.100000000000001" customHeight="1">
      <c r="B173" s="6">
        <f ca="1">IFERROR(IF(LoanIsNotPaid*LoanIsGood,PaymentNumber,""), "")</f>
        <v>157</v>
      </c>
      <c r="C173" s="12">
        <f ca="1">IFERROR(IF(LoanIsNotPaid*LoanIsGood,PaymentDate,LoanStartDate), LoanStartDate)</f>
        <v>49498</v>
      </c>
      <c r="D173" s="28">
        <f ca="1">IFERROR(IF(LoanIsNotPaid*LoanIsGood,LoanValue,""), "")</f>
        <v>5113.7718757266339</v>
      </c>
      <c r="E173" s="28">
        <f ca="1">IFERROR(IF(LoanIsNotPaid*LoanIsGood,MonthlyPayment,0), 0)</f>
        <v>76.930780165178675</v>
      </c>
      <c r="F173" s="28">
        <f ca="1">IFERROR(IF(LoanIsNotPaid*LoanIsGood,Principal,0), 0)</f>
        <v>47.526591879750526</v>
      </c>
      <c r="G173" s="28">
        <f ca="1">IFERROR(IF(LoanIsNotPaid*LoanIsGood,InterestAmt,0), 0)</f>
        <v>29.404188285428148</v>
      </c>
      <c r="H173" s="28">
        <f ca="1">IFERROR(IF(LoanIsNotPaid*LoanIsGood,EndingBalance,0), 0)</f>
        <v>5066.2452838468889</v>
      </c>
    </row>
    <row r="174" spans="2:8" ht="20.100000000000001" customHeight="1">
      <c r="B174" s="6">
        <f ca="1">IFERROR(IF(LoanIsNotPaid*LoanIsGood,PaymentNumber,""), "")</f>
        <v>158</v>
      </c>
      <c r="C174" s="12">
        <f ca="1">IFERROR(IF(LoanIsNotPaid*LoanIsGood,PaymentDate,LoanStartDate), LoanStartDate)</f>
        <v>49529</v>
      </c>
      <c r="D174" s="28">
        <f ca="1">IFERROR(IF(LoanIsNotPaid*LoanIsGood,LoanValue,""), "")</f>
        <v>5066.2452838468889</v>
      </c>
      <c r="E174" s="28">
        <f ca="1">IFERROR(IF(LoanIsNotPaid*LoanIsGood,MonthlyPayment,0), 0)</f>
        <v>76.930780165178675</v>
      </c>
      <c r="F174" s="28">
        <f ca="1">IFERROR(IF(LoanIsNotPaid*LoanIsGood,Principal,0), 0)</f>
        <v>47.799869783059059</v>
      </c>
      <c r="G174" s="28">
        <f ca="1">IFERROR(IF(LoanIsNotPaid*LoanIsGood,InterestAmt,0), 0)</f>
        <v>29.130910382119616</v>
      </c>
      <c r="H174" s="28">
        <f ca="1">IFERROR(IF(LoanIsNotPaid*LoanIsGood,EndingBalance,0), 0)</f>
        <v>5018.44541406383</v>
      </c>
    </row>
    <row r="175" spans="2:8" ht="20.100000000000001" customHeight="1">
      <c r="B175" s="6">
        <f ca="1">IFERROR(IF(LoanIsNotPaid*LoanIsGood,PaymentNumber,""), "")</f>
        <v>159</v>
      </c>
      <c r="C175" s="12">
        <f ca="1">IFERROR(IF(LoanIsNotPaid*LoanIsGood,PaymentDate,LoanStartDate), LoanStartDate)</f>
        <v>49560</v>
      </c>
      <c r="D175" s="28">
        <f ca="1">IFERROR(IF(LoanIsNotPaid*LoanIsGood,LoanValue,""), "")</f>
        <v>5018.44541406383</v>
      </c>
      <c r="E175" s="28">
        <f ca="1">IFERROR(IF(LoanIsNotPaid*LoanIsGood,MonthlyPayment,0), 0)</f>
        <v>76.930780165178675</v>
      </c>
      <c r="F175" s="28">
        <f ca="1">IFERROR(IF(LoanIsNotPaid*LoanIsGood,Principal,0), 0)</f>
        <v>48.074719034311649</v>
      </c>
      <c r="G175" s="28">
        <f ca="1">IFERROR(IF(LoanIsNotPaid*LoanIsGood,InterestAmt,0), 0)</f>
        <v>28.856061130867026</v>
      </c>
      <c r="H175" s="28">
        <f ca="1">IFERROR(IF(LoanIsNotPaid*LoanIsGood,EndingBalance,0), 0)</f>
        <v>4970.3706950295164</v>
      </c>
    </row>
    <row r="176" spans="2:8" ht="20.100000000000001" customHeight="1">
      <c r="B176" s="6">
        <f ca="1">IFERROR(IF(LoanIsNotPaid*LoanIsGood,PaymentNumber,""), "")</f>
        <v>160</v>
      </c>
      <c r="C176" s="12">
        <f ca="1">IFERROR(IF(LoanIsNotPaid*LoanIsGood,PaymentDate,LoanStartDate), LoanStartDate)</f>
        <v>49590</v>
      </c>
      <c r="D176" s="28">
        <f ca="1">IFERROR(IF(LoanIsNotPaid*LoanIsGood,LoanValue,""), "")</f>
        <v>4970.3706950295164</v>
      </c>
      <c r="E176" s="28">
        <f ca="1">IFERROR(IF(LoanIsNotPaid*LoanIsGood,MonthlyPayment,0), 0)</f>
        <v>76.930780165178675</v>
      </c>
      <c r="F176" s="28">
        <f ca="1">IFERROR(IF(LoanIsNotPaid*LoanIsGood,Principal,0), 0)</f>
        <v>48.351148668758952</v>
      </c>
      <c r="G176" s="28">
        <f ca="1">IFERROR(IF(LoanIsNotPaid*LoanIsGood,InterestAmt,0), 0)</f>
        <v>28.579631496419722</v>
      </c>
      <c r="H176" s="28">
        <f ca="1">IFERROR(IF(LoanIsNotPaid*LoanIsGood,EndingBalance,0), 0)</f>
        <v>4922.0195463607597</v>
      </c>
    </row>
    <row r="177" spans="2:8" ht="20.100000000000001" customHeight="1">
      <c r="B177" s="6">
        <f ca="1">IFERROR(IF(LoanIsNotPaid*LoanIsGood,PaymentNumber,""), "")</f>
        <v>161</v>
      </c>
      <c r="C177" s="12">
        <f ca="1">IFERROR(IF(LoanIsNotPaid*LoanIsGood,PaymentDate,LoanStartDate), LoanStartDate)</f>
        <v>49621</v>
      </c>
      <c r="D177" s="28">
        <f ca="1">IFERROR(IF(LoanIsNotPaid*LoanIsGood,LoanValue,""), "")</f>
        <v>4922.0195463607597</v>
      </c>
      <c r="E177" s="28">
        <f ca="1">IFERROR(IF(LoanIsNotPaid*LoanIsGood,MonthlyPayment,0), 0)</f>
        <v>76.930780165178675</v>
      </c>
      <c r="F177" s="28">
        <f ca="1">IFERROR(IF(LoanIsNotPaid*LoanIsGood,Principal,0), 0)</f>
        <v>48.629167773604301</v>
      </c>
      <c r="G177" s="28">
        <f ca="1">IFERROR(IF(LoanIsNotPaid*LoanIsGood,InterestAmt,0), 0)</f>
        <v>28.301612391574373</v>
      </c>
      <c r="H177" s="28">
        <f ca="1">IFERROR(IF(LoanIsNotPaid*LoanIsGood,EndingBalance,0), 0)</f>
        <v>4873.3903785871553</v>
      </c>
    </row>
    <row r="178" spans="2:8" ht="20.100000000000001" customHeight="1">
      <c r="B178" s="6">
        <f ca="1">IFERROR(IF(LoanIsNotPaid*LoanIsGood,PaymentNumber,""), "")</f>
        <v>162</v>
      </c>
      <c r="C178" s="12">
        <f ca="1">IFERROR(IF(LoanIsNotPaid*LoanIsGood,PaymentDate,LoanStartDate), LoanStartDate)</f>
        <v>49651</v>
      </c>
      <c r="D178" s="28">
        <f ca="1">IFERROR(IF(LoanIsNotPaid*LoanIsGood,LoanValue,""), "")</f>
        <v>4873.3903785871553</v>
      </c>
      <c r="E178" s="28">
        <f ca="1">IFERROR(IF(LoanIsNotPaid*LoanIsGood,MonthlyPayment,0), 0)</f>
        <v>76.930780165178675</v>
      </c>
      <c r="F178" s="28">
        <f ca="1">IFERROR(IF(LoanIsNotPaid*LoanIsGood,Principal,0), 0)</f>
        <v>48.908785488302527</v>
      </c>
      <c r="G178" s="28">
        <f ca="1">IFERROR(IF(LoanIsNotPaid*LoanIsGood,InterestAmt,0), 0)</f>
        <v>28.021994676876147</v>
      </c>
      <c r="H178" s="28">
        <f ca="1">IFERROR(IF(LoanIsNotPaid*LoanIsGood,EndingBalance,0), 0)</f>
        <v>4824.4815930988516</v>
      </c>
    </row>
    <row r="179" spans="2:8" ht="20.100000000000001" customHeight="1">
      <c r="B179" s="6">
        <f ca="1">IFERROR(IF(LoanIsNotPaid*LoanIsGood,PaymentNumber,""), "")</f>
        <v>163</v>
      </c>
      <c r="C179" s="12">
        <f ca="1">IFERROR(IF(LoanIsNotPaid*LoanIsGood,PaymentDate,LoanStartDate), LoanStartDate)</f>
        <v>49682</v>
      </c>
      <c r="D179" s="28">
        <f ca="1">IFERROR(IF(LoanIsNotPaid*LoanIsGood,LoanValue,""), "")</f>
        <v>4824.4815930988516</v>
      </c>
      <c r="E179" s="28">
        <f ca="1">IFERROR(IF(LoanIsNotPaid*LoanIsGood,MonthlyPayment,0), 0)</f>
        <v>76.930780165178675</v>
      </c>
      <c r="F179" s="28">
        <f ca="1">IFERROR(IF(LoanIsNotPaid*LoanIsGood,Principal,0), 0)</f>
        <v>49.190011004860274</v>
      </c>
      <c r="G179" s="28">
        <f ca="1">IFERROR(IF(LoanIsNotPaid*LoanIsGood,InterestAmt,0), 0)</f>
        <v>27.740769160318401</v>
      </c>
      <c r="H179" s="28">
        <f ca="1">IFERROR(IF(LoanIsNotPaid*LoanIsGood,EndingBalance,0), 0)</f>
        <v>4775.2915820939925</v>
      </c>
    </row>
    <row r="180" spans="2:8" ht="20.100000000000001" customHeight="1">
      <c r="B180" s="6">
        <f ca="1">IFERROR(IF(LoanIsNotPaid*LoanIsGood,PaymentNumber,""), "")</f>
        <v>164</v>
      </c>
      <c r="C180" s="12">
        <f ca="1">IFERROR(IF(LoanIsNotPaid*LoanIsGood,PaymentDate,LoanStartDate), LoanStartDate)</f>
        <v>49713</v>
      </c>
      <c r="D180" s="28">
        <f ca="1">IFERROR(IF(LoanIsNotPaid*LoanIsGood,LoanValue,""), "")</f>
        <v>4775.2915820939925</v>
      </c>
      <c r="E180" s="28">
        <f ca="1">IFERROR(IF(LoanIsNotPaid*LoanIsGood,MonthlyPayment,0), 0)</f>
        <v>76.930780165178675</v>
      </c>
      <c r="F180" s="28">
        <f ca="1">IFERROR(IF(LoanIsNotPaid*LoanIsGood,Principal,0), 0)</f>
        <v>49.472853568138213</v>
      </c>
      <c r="G180" s="28">
        <f ca="1">IFERROR(IF(LoanIsNotPaid*LoanIsGood,InterestAmt,0), 0)</f>
        <v>27.457926597040462</v>
      </c>
      <c r="H180" s="28">
        <f ca="1">IFERROR(IF(LoanIsNotPaid*LoanIsGood,EndingBalance,0), 0)</f>
        <v>4725.8187285258573</v>
      </c>
    </row>
    <row r="181" spans="2:8" ht="20.100000000000001" customHeight="1">
      <c r="B181" s="6">
        <f ca="1">IFERROR(IF(LoanIsNotPaid*LoanIsGood,PaymentNumber,""), "")</f>
        <v>165</v>
      </c>
      <c r="C181" s="12">
        <f ca="1">IFERROR(IF(LoanIsNotPaid*LoanIsGood,PaymentDate,LoanStartDate), LoanStartDate)</f>
        <v>49742</v>
      </c>
      <c r="D181" s="28">
        <f ca="1">IFERROR(IF(LoanIsNotPaid*LoanIsGood,LoanValue,""), "")</f>
        <v>4725.8187285258573</v>
      </c>
      <c r="E181" s="28">
        <f ca="1">IFERROR(IF(LoanIsNotPaid*LoanIsGood,MonthlyPayment,0), 0)</f>
        <v>76.930780165178675</v>
      </c>
      <c r="F181" s="28">
        <f ca="1">IFERROR(IF(LoanIsNotPaid*LoanIsGood,Principal,0), 0)</f>
        <v>49.757322476154997</v>
      </c>
      <c r="G181" s="28">
        <f ca="1">IFERROR(IF(LoanIsNotPaid*LoanIsGood,InterestAmt,0), 0)</f>
        <v>27.173457689023682</v>
      </c>
      <c r="H181" s="28">
        <f ca="1">IFERROR(IF(LoanIsNotPaid*LoanIsGood,EndingBalance,0), 0)</f>
        <v>4676.0614060496991</v>
      </c>
    </row>
    <row r="182" spans="2:8" ht="20.100000000000001" customHeight="1">
      <c r="B182" s="6">
        <f ca="1">IFERROR(IF(LoanIsNotPaid*LoanIsGood,PaymentNumber,""), "")</f>
        <v>166</v>
      </c>
      <c r="C182" s="12">
        <f ca="1">IFERROR(IF(LoanIsNotPaid*LoanIsGood,PaymentDate,LoanStartDate), LoanStartDate)</f>
        <v>49773</v>
      </c>
      <c r="D182" s="28">
        <f ca="1">IFERROR(IF(LoanIsNotPaid*LoanIsGood,LoanValue,""), "")</f>
        <v>4676.0614060496991</v>
      </c>
      <c r="E182" s="28">
        <f ca="1">IFERROR(IF(LoanIsNotPaid*LoanIsGood,MonthlyPayment,0), 0)</f>
        <v>76.930780165178675</v>
      </c>
      <c r="F182" s="28">
        <f ca="1">IFERROR(IF(LoanIsNotPaid*LoanIsGood,Principal,0), 0)</f>
        <v>50.043427080392902</v>
      </c>
      <c r="G182" s="28">
        <f ca="1">IFERROR(IF(LoanIsNotPaid*LoanIsGood,InterestAmt,0), 0)</f>
        <v>26.887353084785772</v>
      </c>
      <c r="H182" s="28">
        <f ca="1">IFERROR(IF(LoanIsNotPaid*LoanIsGood,EndingBalance,0), 0)</f>
        <v>4626.0179789693102</v>
      </c>
    </row>
    <row r="183" spans="2:8" ht="20.100000000000001" customHeight="1">
      <c r="B183" s="6">
        <f ca="1">IFERROR(IF(LoanIsNotPaid*LoanIsGood,PaymentNumber,""), "")</f>
        <v>167</v>
      </c>
      <c r="C183" s="12">
        <f ca="1">IFERROR(IF(LoanIsNotPaid*LoanIsGood,PaymentDate,LoanStartDate), LoanStartDate)</f>
        <v>49803</v>
      </c>
      <c r="D183" s="28">
        <f ca="1">IFERROR(IF(LoanIsNotPaid*LoanIsGood,LoanValue,""), "")</f>
        <v>4626.0179789693102</v>
      </c>
      <c r="E183" s="28">
        <f ca="1">IFERROR(IF(LoanIsNotPaid*LoanIsGood,MonthlyPayment,0), 0)</f>
        <v>76.930780165178675</v>
      </c>
      <c r="F183" s="28">
        <f ca="1">IFERROR(IF(LoanIsNotPaid*LoanIsGood,Principal,0), 0)</f>
        <v>50.331176786105132</v>
      </c>
      <c r="G183" s="28">
        <f ca="1">IFERROR(IF(LoanIsNotPaid*LoanIsGood,InterestAmt,0), 0)</f>
        <v>26.599603379073539</v>
      </c>
      <c r="H183" s="28">
        <f ca="1">IFERROR(IF(LoanIsNotPaid*LoanIsGood,EndingBalance,0), 0)</f>
        <v>4575.6868021832051</v>
      </c>
    </row>
    <row r="184" spans="2:8" ht="20.100000000000001" customHeight="1">
      <c r="B184" s="6">
        <f ca="1">IFERROR(IF(LoanIsNotPaid*LoanIsGood,PaymentNumber,""), "")</f>
        <v>168</v>
      </c>
      <c r="C184" s="12">
        <f ca="1">IFERROR(IF(LoanIsNotPaid*LoanIsGood,PaymentDate,LoanStartDate), LoanStartDate)</f>
        <v>49834</v>
      </c>
      <c r="D184" s="28">
        <f ca="1">IFERROR(IF(LoanIsNotPaid*LoanIsGood,LoanValue,""), "")</f>
        <v>4575.6868021832051</v>
      </c>
      <c r="E184" s="28">
        <f ca="1">IFERROR(IF(LoanIsNotPaid*LoanIsGood,MonthlyPayment,0), 0)</f>
        <v>76.930780165178675</v>
      </c>
      <c r="F184" s="28">
        <f ca="1">IFERROR(IF(LoanIsNotPaid*LoanIsGood,Principal,0), 0)</f>
        <v>50.620581052625241</v>
      </c>
      <c r="G184" s="28">
        <f ca="1">IFERROR(IF(LoanIsNotPaid*LoanIsGood,InterestAmt,0), 0)</f>
        <v>26.310199112553434</v>
      </c>
      <c r="H184" s="28">
        <f ca="1">IFERROR(IF(LoanIsNotPaid*LoanIsGood,EndingBalance,0), 0)</f>
        <v>4525.0662211305789</v>
      </c>
    </row>
    <row r="185" spans="2:8" ht="20.100000000000001" customHeight="1">
      <c r="B185" s="6">
        <f ca="1">IFERROR(IF(LoanIsNotPaid*LoanIsGood,PaymentNumber,""), "")</f>
        <v>169</v>
      </c>
      <c r="C185" s="12">
        <f ca="1">IFERROR(IF(LoanIsNotPaid*LoanIsGood,PaymentDate,LoanStartDate), LoanStartDate)</f>
        <v>49864</v>
      </c>
      <c r="D185" s="28">
        <f ca="1">IFERROR(IF(LoanIsNotPaid*LoanIsGood,LoanValue,""), "")</f>
        <v>4525.0662211305789</v>
      </c>
      <c r="E185" s="28">
        <f ca="1">IFERROR(IF(LoanIsNotPaid*LoanIsGood,MonthlyPayment,0), 0)</f>
        <v>76.930780165178675</v>
      </c>
      <c r="F185" s="28">
        <f ca="1">IFERROR(IF(LoanIsNotPaid*LoanIsGood,Principal,0), 0)</f>
        <v>50.911649393677841</v>
      </c>
      <c r="G185" s="28">
        <f ca="1">IFERROR(IF(LoanIsNotPaid*LoanIsGood,InterestAmt,0), 0)</f>
        <v>26.019130771500834</v>
      </c>
      <c r="H185" s="28">
        <f ca="1">IFERROR(IF(LoanIsNotPaid*LoanIsGood,EndingBalance,0), 0)</f>
        <v>4474.1545717369045</v>
      </c>
    </row>
    <row r="186" spans="2:8" ht="20.100000000000001" customHeight="1">
      <c r="B186" s="6">
        <f ca="1">IFERROR(IF(LoanIsNotPaid*LoanIsGood,PaymentNumber,""), "")</f>
        <v>170</v>
      </c>
      <c r="C186" s="12">
        <f ca="1">IFERROR(IF(LoanIsNotPaid*LoanIsGood,PaymentDate,LoanStartDate), LoanStartDate)</f>
        <v>49895</v>
      </c>
      <c r="D186" s="28">
        <f ca="1">IFERROR(IF(LoanIsNotPaid*LoanIsGood,LoanValue,""), "")</f>
        <v>4474.1545717369045</v>
      </c>
      <c r="E186" s="28">
        <f ca="1">IFERROR(IF(LoanIsNotPaid*LoanIsGood,MonthlyPayment,0), 0)</f>
        <v>76.930780165178675</v>
      </c>
      <c r="F186" s="28">
        <f ca="1">IFERROR(IF(LoanIsNotPaid*LoanIsGood,Principal,0), 0)</f>
        <v>51.204391377691472</v>
      </c>
      <c r="G186" s="28">
        <f ca="1">IFERROR(IF(LoanIsNotPaid*LoanIsGood,InterestAmt,0), 0)</f>
        <v>25.726388787487203</v>
      </c>
      <c r="H186" s="28">
        <f ca="1">IFERROR(IF(LoanIsNotPaid*LoanIsGood,EndingBalance,0), 0)</f>
        <v>4422.9501803592138</v>
      </c>
    </row>
    <row r="187" spans="2:8" ht="20.100000000000001" customHeight="1">
      <c r="B187" s="6">
        <f ca="1">IFERROR(IF(LoanIsNotPaid*LoanIsGood,PaymentNumber,""), "")</f>
        <v>171</v>
      </c>
      <c r="C187" s="12">
        <f ca="1">IFERROR(IF(LoanIsNotPaid*LoanIsGood,PaymentDate,LoanStartDate), LoanStartDate)</f>
        <v>49926</v>
      </c>
      <c r="D187" s="28">
        <f ca="1">IFERROR(IF(LoanIsNotPaid*LoanIsGood,LoanValue,""), "")</f>
        <v>4422.9501803592138</v>
      </c>
      <c r="E187" s="28">
        <f ca="1">IFERROR(IF(LoanIsNotPaid*LoanIsGood,MonthlyPayment,0), 0)</f>
        <v>76.930780165178675</v>
      </c>
      <c r="F187" s="28">
        <f ca="1">IFERROR(IF(LoanIsNotPaid*LoanIsGood,Principal,0), 0)</f>
        <v>51.49881662811319</v>
      </c>
      <c r="G187" s="28">
        <f ca="1">IFERROR(IF(LoanIsNotPaid*LoanIsGood,InterestAmt,0), 0)</f>
        <v>25.431963537065482</v>
      </c>
      <c r="H187" s="28">
        <f ca="1">IFERROR(IF(LoanIsNotPaid*LoanIsGood,EndingBalance,0), 0)</f>
        <v>4371.4513637310993</v>
      </c>
    </row>
    <row r="188" spans="2:8" ht="20.100000000000001" customHeight="1">
      <c r="B188" s="6">
        <f ca="1">IFERROR(IF(LoanIsNotPaid*LoanIsGood,PaymentNumber,""), "")</f>
        <v>172</v>
      </c>
      <c r="C188" s="12">
        <f ca="1">IFERROR(IF(LoanIsNotPaid*LoanIsGood,PaymentDate,LoanStartDate), LoanStartDate)</f>
        <v>49956</v>
      </c>
      <c r="D188" s="28">
        <f ca="1">IFERROR(IF(LoanIsNotPaid*LoanIsGood,LoanValue,""), "")</f>
        <v>4371.4513637310993</v>
      </c>
      <c r="E188" s="28">
        <f ca="1">IFERROR(IF(LoanIsNotPaid*LoanIsGood,MonthlyPayment,0), 0)</f>
        <v>76.930780165178675</v>
      </c>
      <c r="F188" s="28">
        <f ca="1">IFERROR(IF(LoanIsNotPaid*LoanIsGood,Principal,0), 0)</f>
        <v>51.794934823724851</v>
      </c>
      <c r="G188" s="28">
        <f ca="1">IFERROR(IF(LoanIsNotPaid*LoanIsGood,InterestAmt,0), 0)</f>
        <v>25.135845341453823</v>
      </c>
      <c r="H188" s="28">
        <f ca="1">IFERROR(IF(LoanIsNotPaid*LoanIsGood,EndingBalance,0), 0)</f>
        <v>4319.6564289073758</v>
      </c>
    </row>
    <row r="189" spans="2:8" ht="20.100000000000001" customHeight="1">
      <c r="B189" s="6">
        <f ca="1">IFERROR(IF(LoanIsNotPaid*LoanIsGood,PaymentNumber,""), "")</f>
        <v>173</v>
      </c>
      <c r="C189" s="12">
        <f ca="1">IFERROR(IF(LoanIsNotPaid*LoanIsGood,PaymentDate,LoanStartDate), LoanStartDate)</f>
        <v>49987</v>
      </c>
      <c r="D189" s="28">
        <f ca="1">IFERROR(IF(LoanIsNotPaid*LoanIsGood,LoanValue,""), "")</f>
        <v>4319.6564289073758</v>
      </c>
      <c r="E189" s="28">
        <f ca="1">IFERROR(IF(LoanIsNotPaid*LoanIsGood,MonthlyPayment,0), 0)</f>
        <v>76.930780165178675</v>
      </c>
      <c r="F189" s="28">
        <f ca="1">IFERROR(IF(LoanIsNotPaid*LoanIsGood,Principal,0), 0)</f>
        <v>52.092755698961255</v>
      </c>
      <c r="G189" s="28">
        <f ca="1">IFERROR(IF(LoanIsNotPaid*LoanIsGood,InterestAmt,0), 0)</f>
        <v>24.838024466217416</v>
      </c>
      <c r="H189" s="28">
        <f ca="1">IFERROR(IF(LoanIsNotPaid*LoanIsGood,EndingBalance,0), 0)</f>
        <v>4267.5636732084204</v>
      </c>
    </row>
    <row r="190" spans="2:8" ht="20.100000000000001" customHeight="1">
      <c r="B190" s="6">
        <f ca="1">IFERROR(IF(LoanIsNotPaid*LoanIsGood,PaymentNumber,""), "")</f>
        <v>174</v>
      </c>
      <c r="C190" s="12">
        <f ca="1">IFERROR(IF(LoanIsNotPaid*LoanIsGood,PaymentDate,LoanStartDate), LoanStartDate)</f>
        <v>50017</v>
      </c>
      <c r="D190" s="28">
        <f ca="1">IFERROR(IF(LoanIsNotPaid*LoanIsGood,LoanValue,""), "")</f>
        <v>4267.5636732084204</v>
      </c>
      <c r="E190" s="28">
        <f ca="1">IFERROR(IF(LoanIsNotPaid*LoanIsGood,MonthlyPayment,0), 0)</f>
        <v>76.930780165178675</v>
      </c>
      <c r="F190" s="28">
        <f ca="1">IFERROR(IF(LoanIsNotPaid*LoanIsGood,Principal,0), 0)</f>
        <v>52.392289044230253</v>
      </c>
      <c r="G190" s="28">
        <f ca="1">IFERROR(IF(LoanIsNotPaid*LoanIsGood,InterestAmt,0), 0)</f>
        <v>24.538491120948422</v>
      </c>
      <c r="H190" s="28">
        <f ca="1">IFERROR(IF(LoanIsNotPaid*LoanIsGood,EndingBalance,0), 0)</f>
        <v>4215.1713841641867</v>
      </c>
    </row>
    <row r="191" spans="2:8" ht="20.100000000000001" customHeight="1">
      <c r="B191" s="6">
        <f ca="1">IFERROR(IF(LoanIsNotPaid*LoanIsGood,PaymentNumber,""), "")</f>
        <v>175</v>
      </c>
      <c r="C191" s="12">
        <f ca="1">IFERROR(IF(LoanIsNotPaid*LoanIsGood,PaymentDate,LoanStartDate), LoanStartDate)</f>
        <v>50048</v>
      </c>
      <c r="D191" s="28">
        <f ca="1">IFERROR(IF(LoanIsNotPaid*LoanIsGood,LoanValue,""), "")</f>
        <v>4215.1713841641867</v>
      </c>
      <c r="E191" s="28">
        <f ca="1">IFERROR(IF(LoanIsNotPaid*LoanIsGood,MonthlyPayment,0), 0)</f>
        <v>76.930780165178675</v>
      </c>
      <c r="F191" s="28">
        <f ca="1">IFERROR(IF(LoanIsNotPaid*LoanIsGood,Principal,0), 0)</f>
        <v>52.693544706234597</v>
      </c>
      <c r="G191" s="28">
        <f ca="1">IFERROR(IF(LoanIsNotPaid*LoanIsGood,InterestAmt,0), 0)</f>
        <v>24.237235458944077</v>
      </c>
      <c r="H191" s="28">
        <f ca="1">IFERROR(IF(LoanIsNotPaid*LoanIsGood,EndingBalance,0), 0)</f>
        <v>4162.477839457948</v>
      </c>
    </row>
    <row r="192" spans="2:8" ht="20.100000000000001" customHeight="1">
      <c r="B192" s="6">
        <f ca="1">IFERROR(IF(LoanIsNotPaid*LoanIsGood,PaymentNumber,""), "")</f>
        <v>176</v>
      </c>
      <c r="C192" s="12">
        <f ca="1">IFERROR(IF(LoanIsNotPaid*LoanIsGood,PaymentDate,LoanStartDate), LoanStartDate)</f>
        <v>50079</v>
      </c>
      <c r="D192" s="28">
        <f ca="1">IFERROR(IF(LoanIsNotPaid*LoanIsGood,LoanValue,""), "")</f>
        <v>4162.477839457948</v>
      </c>
      <c r="E192" s="28">
        <f ca="1">IFERROR(IF(LoanIsNotPaid*LoanIsGood,MonthlyPayment,0), 0)</f>
        <v>76.930780165178675</v>
      </c>
      <c r="F192" s="28">
        <f ca="1">IFERROR(IF(LoanIsNotPaid*LoanIsGood,Principal,0), 0)</f>
        <v>52.996532588295466</v>
      </c>
      <c r="G192" s="28">
        <f ca="1">IFERROR(IF(LoanIsNotPaid*LoanIsGood,InterestAmt,0), 0)</f>
        <v>23.934247576883205</v>
      </c>
      <c r="H192" s="28">
        <f ca="1">IFERROR(IF(LoanIsNotPaid*LoanIsGood,EndingBalance,0), 0)</f>
        <v>4109.4813068696603</v>
      </c>
    </row>
    <row r="193" spans="2:8" ht="20.100000000000001" customHeight="1">
      <c r="B193" s="6">
        <f ca="1">IFERROR(IF(LoanIsNotPaid*LoanIsGood,PaymentNumber,""), "")</f>
        <v>177</v>
      </c>
      <c r="C193" s="12">
        <f ca="1">IFERROR(IF(LoanIsNotPaid*LoanIsGood,PaymentDate,LoanStartDate), LoanStartDate)</f>
        <v>50107</v>
      </c>
      <c r="D193" s="28">
        <f ca="1">IFERROR(IF(LoanIsNotPaid*LoanIsGood,LoanValue,""), "")</f>
        <v>4109.4813068696603</v>
      </c>
      <c r="E193" s="28">
        <f ca="1">IFERROR(IF(LoanIsNotPaid*LoanIsGood,MonthlyPayment,0), 0)</f>
        <v>76.930780165178675</v>
      </c>
      <c r="F193" s="28">
        <f ca="1">IFERROR(IF(LoanIsNotPaid*LoanIsGood,Principal,0), 0)</f>
        <v>53.301262650678126</v>
      </c>
      <c r="G193" s="28">
        <f ca="1">IFERROR(IF(LoanIsNotPaid*LoanIsGood,InterestAmt,0), 0)</f>
        <v>23.629517514500549</v>
      </c>
      <c r="H193" s="28">
        <f ca="1">IFERROR(IF(LoanIsNotPaid*LoanIsGood,EndingBalance,0), 0)</f>
        <v>4056.1800442189815</v>
      </c>
    </row>
    <row r="194" spans="2:8" ht="20.100000000000001" customHeight="1">
      <c r="B194" s="6">
        <f ca="1">IFERROR(IF(LoanIsNotPaid*LoanIsGood,PaymentNumber,""), "")</f>
        <v>178</v>
      </c>
      <c r="C194" s="12">
        <f ca="1">IFERROR(IF(LoanIsNotPaid*LoanIsGood,PaymentDate,LoanStartDate), LoanStartDate)</f>
        <v>50138</v>
      </c>
      <c r="D194" s="28">
        <f ca="1">IFERROR(IF(LoanIsNotPaid*LoanIsGood,LoanValue,""), "")</f>
        <v>4056.1800442189815</v>
      </c>
      <c r="E194" s="28">
        <f ca="1">IFERROR(IF(LoanIsNotPaid*LoanIsGood,MonthlyPayment,0), 0)</f>
        <v>76.930780165178675</v>
      </c>
      <c r="F194" s="28">
        <f ca="1">IFERROR(IF(LoanIsNotPaid*LoanIsGood,Principal,0), 0)</f>
        <v>53.607744910919529</v>
      </c>
      <c r="G194" s="28">
        <f ca="1">IFERROR(IF(LoanIsNotPaid*LoanIsGood,InterestAmt,0), 0)</f>
        <v>23.323035254259146</v>
      </c>
      <c r="H194" s="28">
        <f ca="1">IFERROR(IF(LoanIsNotPaid*LoanIsGood,EndingBalance,0), 0)</f>
        <v>4002.5722993080599</v>
      </c>
    </row>
    <row r="195" spans="2:8" ht="20.100000000000001" customHeight="1">
      <c r="B195" s="6">
        <f ca="1">IFERROR(IF(LoanIsNotPaid*LoanIsGood,PaymentNumber,""), "")</f>
        <v>179</v>
      </c>
      <c r="C195" s="12">
        <f ca="1">IFERROR(IF(LoanIsNotPaid*LoanIsGood,PaymentDate,LoanStartDate), LoanStartDate)</f>
        <v>50168</v>
      </c>
      <c r="D195" s="28">
        <f ca="1">IFERROR(IF(LoanIsNotPaid*LoanIsGood,LoanValue,""), "")</f>
        <v>4002.5722993080599</v>
      </c>
      <c r="E195" s="28">
        <f ca="1">IFERROR(IF(LoanIsNotPaid*LoanIsGood,MonthlyPayment,0), 0)</f>
        <v>76.930780165178675</v>
      </c>
      <c r="F195" s="28">
        <f ca="1">IFERROR(IF(LoanIsNotPaid*LoanIsGood,Principal,0), 0)</f>
        <v>53.915989444157326</v>
      </c>
      <c r="G195" s="28">
        <f ca="1">IFERROR(IF(LoanIsNotPaid*LoanIsGood,InterestAmt,0), 0)</f>
        <v>23.014790721021349</v>
      </c>
      <c r="H195" s="28">
        <f ca="1">IFERROR(IF(LoanIsNotPaid*LoanIsGood,EndingBalance,0), 0)</f>
        <v>3948.6563098639053</v>
      </c>
    </row>
    <row r="196" spans="2:8" ht="20.100000000000001" customHeight="1">
      <c r="B196" s="6">
        <f ca="1">IFERROR(IF(LoanIsNotPaid*LoanIsGood,PaymentNumber,""), "")</f>
        <v>180</v>
      </c>
      <c r="C196" s="12">
        <f ca="1">IFERROR(IF(LoanIsNotPaid*LoanIsGood,PaymentDate,LoanStartDate), LoanStartDate)</f>
        <v>50199</v>
      </c>
      <c r="D196" s="28">
        <f ca="1">IFERROR(IF(LoanIsNotPaid*LoanIsGood,LoanValue,""), "")</f>
        <v>3948.6563098639053</v>
      </c>
      <c r="E196" s="28">
        <f ca="1">IFERROR(IF(LoanIsNotPaid*LoanIsGood,MonthlyPayment,0), 0)</f>
        <v>76.930780165178675</v>
      </c>
      <c r="F196" s="28">
        <f ca="1">IFERROR(IF(LoanIsNotPaid*LoanIsGood,Principal,0), 0)</f>
        <v>54.226006383461211</v>
      </c>
      <c r="G196" s="28">
        <f ca="1">IFERROR(IF(LoanIsNotPaid*LoanIsGood,InterestAmt,0), 0)</f>
        <v>22.70477378171746</v>
      </c>
      <c r="H196" s="28">
        <f ca="1">IFERROR(IF(LoanIsNotPaid*LoanIsGood,EndingBalance,0), 0)</f>
        <v>3894.4303034804434</v>
      </c>
    </row>
    <row r="197" spans="2:8" ht="20.100000000000001" customHeight="1">
      <c r="B197" s="6">
        <f ca="1">IFERROR(IF(LoanIsNotPaid*LoanIsGood,PaymentNumber,""), "")</f>
        <v>181</v>
      </c>
      <c r="C197" s="12">
        <f ca="1">IFERROR(IF(LoanIsNotPaid*LoanIsGood,PaymentDate,LoanStartDate), LoanStartDate)</f>
        <v>50229</v>
      </c>
      <c r="D197" s="28">
        <f ca="1">IFERROR(IF(LoanIsNotPaid*LoanIsGood,LoanValue,""), "")</f>
        <v>3894.4303034804434</v>
      </c>
      <c r="E197" s="28">
        <f ca="1">IFERROR(IF(LoanIsNotPaid*LoanIsGood,MonthlyPayment,0), 0)</f>
        <v>76.930780165178675</v>
      </c>
      <c r="F197" s="28">
        <f ca="1">IFERROR(IF(LoanIsNotPaid*LoanIsGood,Principal,0), 0)</f>
        <v>54.537805920166122</v>
      </c>
      <c r="G197" s="28">
        <f ca="1">IFERROR(IF(LoanIsNotPaid*LoanIsGood,InterestAmt,0), 0)</f>
        <v>22.392974245012553</v>
      </c>
      <c r="H197" s="28">
        <f ca="1">IFERROR(IF(LoanIsNotPaid*LoanIsGood,EndingBalance,0), 0)</f>
        <v>3839.8924975602822</v>
      </c>
    </row>
    <row r="198" spans="2:8" ht="20.100000000000001" customHeight="1">
      <c r="B198" s="6">
        <f ca="1">IFERROR(IF(LoanIsNotPaid*LoanIsGood,PaymentNumber,""), "")</f>
        <v>182</v>
      </c>
      <c r="C198" s="12">
        <f ca="1">IFERROR(IF(LoanIsNotPaid*LoanIsGood,PaymentDate,LoanStartDate), LoanStartDate)</f>
        <v>50260</v>
      </c>
      <c r="D198" s="28">
        <f ca="1">IFERROR(IF(LoanIsNotPaid*LoanIsGood,LoanValue,""), "")</f>
        <v>3839.8924975602822</v>
      </c>
      <c r="E198" s="28">
        <f ca="1">IFERROR(IF(LoanIsNotPaid*LoanIsGood,MonthlyPayment,0), 0)</f>
        <v>76.930780165178675</v>
      </c>
      <c r="F198" s="28">
        <f ca="1">IFERROR(IF(LoanIsNotPaid*LoanIsGood,Principal,0), 0)</f>
        <v>54.851398304207052</v>
      </c>
      <c r="G198" s="28">
        <f ca="1">IFERROR(IF(LoanIsNotPaid*LoanIsGood,InterestAmt,0), 0)</f>
        <v>22.079381860971626</v>
      </c>
      <c r="H198" s="28">
        <f ca="1">IFERROR(IF(LoanIsNotPaid*LoanIsGood,EndingBalance,0), 0)</f>
        <v>3785.0410992560719</v>
      </c>
    </row>
    <row r="199" spans="2:8" ht="20.100000000000001" customHeight="1">
      <c r="B199" s="6">
        <f ca="1">IFERROR(IF(LoanIsNotPaid*LoanIsGood,PaymentNumber,""), "")</f>
        <v>183</v>
      </c>
      <c r="C199" s="12">
        <f ca="1">IFERROR(IF(LoanIsNotPaid*LoanIsGood,PaymentDate,LoanStartDate), LoanStartDate)</f>
        <v>50291</v>
      </c>
      <c r="D199" s="28">
        <f ca="1">IFERROR(IF(LoanIsNotPaid*LoanIsGood,LoanValue,""), "")</f>
        <v>3785.0410992560719</v>
      </c>
      <c r="E199" s="28">
        <f ca="1">IFERROR(IF(LoanIsNotPaid*LoanIsGood,MonthlyPayment,0), 0)</f>
        <v>76.930780165178675</v>
      </c>
      <c r="F199" s="28">
        <f ca="1">IFERROR(IF(LoanIsNotPaid*LoanIsGood,Principal,0), 0)</f>
        <v>55.166793844456258</v>
      </c>
      <c r="G199" s="28">
        <f ca="1">IFERROR(IF(LoanIsNotPaid*LoanIsGood,InterestAmt,0), 0)</f>
        <v>21.763986320722417</v>
      </c>
      <c r="H199" s="28">
        <f ca="1">IFERROR(IF(LoanIsNotPaid*LoanIsGood,EndingBalance,0), 0)</f>
        <v>3729.8743054116167</v>
      </c>
    </row>
    <row r="200" spans="2:8" ht="20.100000000000001" customHeight="1">
      <c r="B200" s="6">
        <f ca="1">IFERROR(IF(LoanIsNotPaid*LoanIsGood,PaymentNumber,""), "")</f>
        <v>184</v>
      </c>
      <c r="C200" s="12">
        <f ca="1">IFERROR(IF(LoanIsNotPaid*LoanIsGood,PaymentDate,LoanStartDate), LoanStartDate)</f>
        <v>50321</v>
      </c>
      <c r="D200" s="28">
        <f ca="1">IFERROR(IF(LoanIsNotPaid*LoanIsGood,LoanValue,""), "")</f>
        <v>3729.8743054116167</v>
      </c>
      <c r="E200" s="28">
        <f ca="1">IFERROR(IF(LoanIsNotPaid*LoanIsGood,MonthlyPayment,0), 0)</f>
        <v>76.930780165178675</v>
      </c>
      <c r="F200" s="28">
        <f ca="1">IFERROR(IF(LoanIsNotPaid*LoanIsGood,Principal,0), 0)</f>
        <v>55.484002909061871</v>
      </c>
      <c r="G200" s="28">
        <f ca="1">IFERROR(IF(LoanIsNotPaid*LoanIsGood,InterestAmt,0), 0)</f>
        <v>21.4467772561168</v>
      </c>
      <c r="H200" s="28">
        <f ca="1">IFERROR(IF(LoanIsNotPaid*LoanIsGood,EndingBalance,0), 0)</f>
        <v>3674.3903025025575</v>
      </c>
    </row>
    <row r="201" spans="2:8" ht="20.100000000000001" customHeight="1">
      <c r="B201" s="6">
        <f ca="1">IFERROR(IF(LoanIsNotPaid*LoanIsGood,PaymentNumber,""), "")</f>
        <v>185</v>
      </c>
      <c r="C201" s="12">
        <f ca="1">IFERROR(IF(LoanIsNotPaid*LoanIsGood,PaymentDate,LoanStartDate), LoanStartDate)</f>
        <v>50352</v>
      </c>
      <c r="D201" s="28">
        <f ca="1">IFERROR(IF(LoanIsNotPaid*LoanIsGood,LoanValue,""), "")</f>
        <v>3674.3903025025575</v>
      </c>
      <c r="E201" s="28">
        <f ca="1">IFERROR(IF(LoanIsNotPaid*LoanIsGood,MonthlyPayment,0), 0)</f>
        <v>76.930780165178675</v>
      </c>
      <c r="F201" s="28">
        <f ca="1">IFERROR(IF(LoanIsNotPaid*LoanIsGood,Principal,0), 0)</f>
        <v>55.803035925788961</v>
      </c>
      <c r="G201" s="28">
        <f ca="1">IFERROR(IF(LoanIsNotPaid*LoanIsGood,InterestAmt,0), 0)</f>
        <v>21.12774423938971</v>
      </c>
      <c r="H201" s="28">
        <f ca="1">IFERROR(IF(LoanIsNotPaid*LoanIsGood,EndingBalance,0), 0)</f>
        <v>3618.5872665767711</v>
      </c>
    </row>
    <row r="202" spans="2:8" ht="20.100000000000001" customHeight="1">
      <c r="B202" s="6">
        <f ca="1">IFERROR(IF(LoanIsNotPaid*LoanIsGood,PaymentNumber,""), "")</f>
        <v>186</v>
      </c>
      <c r="C202" s="12">
        <f ca="1">IFERROR(IF(LoanIsNotPaid*LoanIsGood,PaymentDate,LoanStartDate), LoanStartDate)</f>
        <v>50382</v>
      </c>
      <c r="D202" s="28">
        <f ca="1">IFERROR(IF(LoanIsNotPaid*LoanIsGood,LoanValue,""), "")</f>
        <v>3618.5872665767711</v>
      </c>
      <c r="E202" s="28">
        <f ca="1">IFERROR(IF(LoanIsNotPaid*LoanIsGood,MonthlyPayment,0), 0)</f>
        <v>76.930780165178675</v>
      </c>
      <c r="F202" s="28">
        <f ca="1">IFERROR(IF(LoanIsNotPaid*LoanIsGood,Principal,0), 0)</f>
        <v>56.123903382362244</v>
      </c>
      <c r="G202" s="28">
        <f ca="1">IFERROR(IF(LoanIsNotPaid*LoanIsGood,InterestAmt,0), 0)</f>
        <v>20.806876782816435</v>
      </c>
      <c r="H202" s="28">
        <f ca="1">IFERROR(IF(LoanIsNotPaid*LoanIsGood,EndingBalance,0), 0)</f>
        <v>3562.4633631944089</v>
      </c>
    </row>
    <row r="203" spans="2:8" ht="20.100000000000001" customHeight="1">
      <c r="B203" s="6">
        <f ca="1">IFERROR(IF(LoanIsNotPaid*LoanIsGood,PaymentNumber,""), "")</f>
        <v>187</v>
      </c>
      <c r="C203" s="12">
        <f ca="1">IFERROR(IF(LoanIsNotPaid*LoanIsGood,PaymentDate,LoanStartDate), LoanStartDate)</f>
        <v>50413</v>
      </c>
      <c r="D203" s="28">
        <f ca="1">IFERROR(IF(LoanIsNotPaid*LoanIsGood,LoanValue,""), "")</f>
        <v>3562.4633631944089</v>
      </c>
      <c r="E203" s="28">
        <f ca="1">IFERROR(IF(LoanIsNotPaid*LoanIsGood,MonthlyPayment,0), 0)</f>
        <v>76.930780165178675</v>
      </c>
      <c r="F203" s="28">
        <f ca="1">IFERROR(IF(LoanIsNotPaid*LoanIsGood,Principal,0), 0)</f>
        <v>56.44661582681082</v>
      </c>
      <c r="G203" s="28">
        <f ca="1">IFERROR(IF(LoanIsNotPaid*LoanIsGood,InterestAmt,0), 0)</f>
        <v>20.484164338367854</v>
      </c>
      <c r="H203" s="28">
        <f ca="1">IFERROR(IF(LoanIsNotPaid*LoanIsGood,EndingBalance,0), 0)</f>
        <v>3506.0167473675974</v>
      </c>
    </row>
    <row r="204" spans="2:8" ht="20.100000000000001" customHeight="1">
      <c r="B204" s="6">
        <f ca="1">IFERROR(IF(LoanIsNotPaid*LoanIsGood,PaymentNumber,""), "")</f>
        <v>188</v>
      </c>
      <c r="C204" s="12">
        <f ca="1">IFERROR(IF(LoanIsNotPaid*LoanIsGood,PaymentDate,LoanStartDate), LoanStartDate)</f>
        <v>50444</v>
      </c>
      <c r="D204" s="28">
        <f ca="1">IFERROR(IF(LoanIsNotPaid*LoanIsGood,LoanValue,""), "")</f>
        <v>3506.0167473675974</v>
      </c>
      <c r="E204" s="28">
        <f ca="1">IFERROR(IF(LoanIsNotPaid*LoanIsGood,MonthlyPayment,0), 0)</f>
        <v>76.930780165178675</v>
      </c>
      <c r="F204" s="28">
        <f ca="1">IFERROR(IF(LoanIsNotPaid*LoanIsGood,Principal,0), 0)</f>
        <v>56.771183867814983</v>
      </c>
      <c r="G204" s="28">
        <f ca="1">IFERROR(IF(LoanIsNotPaid*LoanIsGood,InterestAmt,0), 0)</f>
        <v>20.159596297363688</v>
      </c>
      <c r="H204" s="28">
        <f ca="1">IFERROR(IF(LoanIsNotPaid*LoanIsGood,EndingBalance,0), 0)</f>
        <v>3449.2455634997823</v>
      </c>
    </row>
    <row r="205" spans="2:8" ht="20.100000000000001" customHeight="1">
      <c r="B205" s="6">
        <f ca="1">IFERROR(IF(LoanIsNotPaid*LoanIsGood,PaymentNumber,""), "")</f>
        <v>189</v>
      </c>
      <c r="C205" s="12">
        <f ca="1">IFERROR(IF(LoanIsNotPaid*LoanIsGood,PaymentDate,LoanStartDate), LoanStartDate)</f>
        <v>50472</v>
      </c>
      <c r="D205" s="28">
        <f ca="1">IFERROR(IF(LoanIsNotPaid*LoanIsGood,LoanValue,""), "")</f>
        <v>3449.2455634997823</v>
      </c>
      <c r="E205" s="28">
        <f ca="1">IFERROR(IF(LoanIsNotPaid*LoanIsGood,MonthlyPayment,0), 0)</f>
        <v>76.930780165178675</v>
      </c>
      <c r="F205" s="28">
        <f ca="1">IFERROR(IF(LoanIsNotPaid*LoanIsGood,Principal,0), 0)</f>
        <v>57.097618175054919</v>
      </c>
      <c r="G205" s="28">
        <f ca="1">IFERROR(IF(LoanIsNotPaid*LoanIsGood,InterestAmt,0), 0)</f>
        <v>19.833161990123752</v>
      </c>
      <c r="H205" s="28">
        <f ca="1">IFERROR(IF(LoanIsNotPaid*LoanIsGood,EndingBalance,0), 0)</f>
        <v>3392.1479453247302</v>
      </c>
    </row>
    <row r="206" spans="2:8" ht="20.100000000000001" customHeight="1">
      <c r="B206" s="6">
        <f ca="1">IFERROR(IF(LoanIsNotPaid*LoanIsGood,PaymentNumber,""), "")</f>
        <v>190</v>
      </c>
      <c r="C206" s="12">
        <f ca="1">IFERROR(IF(LoanIsNotPaid*LoanIsGood,PaymentDate,LoanStartDate), LoanStartDate)</f>
        <v>50503</v>
      </c>
      <c r="D206" s="28">
        <f ca="1">IFERROR(IF(LoanIsNotPaid*LoanIsGood,LoanValue,""), "")</f>
        <v>3392.1479453247302</v>
      </c>
      <c r="E206" s="28">
        <f ca="1">IFERROR(IF(LoanIsNotPaid*LoanIsGood,MonthlyPayment,0), 0)</f>
        <v>76.930780165178675</v>
      </c>
      <c r="F206" s="28">
        <f ca="1">IFERROR(IF(LoanIsNotPaid*LoanIsGood,Principal,0), 0)</f>
        <v>57.425929479561475</v>
      </c>
      <c r="G206" s="28">
        <f ca="1">IFERROR(IF(LoanIsNotPaid*LoanIsGood,InterestAmt,0), 0)</f>
        <v>19.504850685617203</v>
      </c>
      <c r="H206" s="28">
        <f ca="1">IFERROR(IF(LoanIsNotPaid*LoanIsGood,EndingBalance,0), 0)</f>
        <v>3334.7220158451673</v>
      </c>
    </row>
    <row r="207" spans="2:8" ht="20.100000000000001" customHeight="1">
      <c r="B207" s="6">
        <f ca="1">IFERROR(IF(LoanIsNotPaid*LoanIsGood,PaymentNumber,""), "")</f>
        <v>191</v>
      </c>
      <c r="C207" s="12">
        <f ca="1">IFERROR(IF(LoanIsNotPaid*LoanIsGood,PaymentDate,LoanStartDate), LoanStartDate)</f>
        <v>50533</v>
      </c>
      <c r="D207" s="28">
        <f ca="1">IFERROR(IF(LoanIsNotPaid*LoanIsGood,LoanValue,""), "")</f>
        <v>3334.7220158451673</v>
      </c>
      <c r="E207" s="28">
        <f ca="1">IFERROR(IF(LoanIsNotPaid*LoanIsGood,MonthlyPayment,0), 0)</f>
        <v>76.930780165178675</v>
      </c>
      <c r="F207" s="28">
        <f ca="1">IFERROR(IF(LoanIsNotPaid*LoanIsGood,Principal,0), 0)</f>
        <v>57.75612857406896</v>
      </c>
      <c r="G207" s="28">
        <f ca="1">IFERROR(IF(LoanIsNotPaid*LoanIsGood,InterestAmt,0), 0)</f>
        <v>19.174651591109715</v>
      </c>
      <c r="H207" s="28">
        <f ca="1">IFERROR(IF(LoanIsNotPaid*LoanIsGood,EndingBalance,0), 0)</f>
        <v>3276.9658872711007</v>
      </c>
    </row>
    <row r="208" spans="2:8" ht="20.100000000000001" customHeight="1">
      <c r="B208" s="6">
        <f ca="1">IFERROR(IF(LoanIsNotPaid*LoanIsGood,PaymentNumber,""), "")</f>
        <v>192</v>
      </c>
      <c r="C208" s="12">
        <f ca="1">IFERROR(IF(LoanIsNotPaid*LoanIsGood,PaymentDate,LoanStartDate), LoanStartDate)</f>
        <v>50564</v>
      </c>
      <c r="D208" s="28">
        <f ca="1">IFERROR(IF(LoanIsNotPaid*LoanIsGood,LoanValue,""), "")</f>
        <v>3276.9658872711007</v>
      </c>
      <c r="E208" s="28">
        <f ca="1">IFERROR(IF(LoanIsNotPaid*LoanIsGood,MonthlyPayment,0), 0)</f>
        <v>76.930780165178675</v>
      </c>
      <c r="F208" s="28">
        <f ca="1">IFERROR(IF(LoanIsNotPaid*LoanIsGood,Principal,0), 0)</f>
        <v>58.088226313369844</v>
      </c>
      <c r="G208" s="28">
        <f ca="1">IFERROR(IF(LoanIsNotPaid*LoanIsGood,InterestAmt,0), 0)</f>
        <v>18.84255385180883</v>
      </c>
      <c r="H208" s="28">
        <f ca="1">IFERROR(IF(LoanIsNotPaid*LoanIsGood,EndingBalance,0), 0)</f>
        <v>3218.8776609577362</v>
      </c>
    </row>
    <row r="209" spans="2:8" ht="20.100000000000001" customHeight="1">
      <c r="B209" s="6">
        <f ca="1">IFERROR(IF(LoanIsNotPaid*LoanIsGood,PaymentNumber,""), "")</f>
        <v>193</v>
      </c>
      <c r="C209" s="12">
        <f ca="1">IFERROR(IF(LoanIsNotPaid*LoanIsGood,PaymentDate,LoanStartDate), LoanStartDate)</f>
        <v>50594</v>
      </c>
      <c r="D209" s="28">
        <f ca="1">IFERROR(IF(LoanIsNotPaid*LoanIsGood,LoanValue,""), "")</f>
        <v>3218.8776609577362</v>
      </c>
      <c r="E209" s="28">
        <f ca="1">IFERROR(IF(LoanIsNotPaid*LoanIsGood,MonthlyPayment,0), 0)</f>
        <v>76.930780165178675</v>
      </c>
      <c r="F209" s="28">
        <f ca="1">IFERROR(IF(LoanIsNotPaid*LoanIsGood,Principal,0), 0)</f>
        <v>58.42223361467169</v>
      </c>
      <c r="G209" s="28">
        <f ca="1">IFERROR(IF(LoanIsNotPaid*LoanIsGood,InterestAmt,0), 0)</f>
        <v>18.508546550506985</v>
      </c>
      <c r="H209" s="28">
        <f ca="1">IFERROR(IF(LoanIsNotPaid*LoanIsGood,EndingBalance,0), 0)</f>
        <v>3160.4554273430622</v>
      </c>
    </row>
    <row r="210" spans="2:8" ht="20.100000000000001" customHeight="1">
      <c r="B210" s="6">
        <f ca="1">IFERROR(IF(LoanIsNotPaid*LoanIsGood,PaymentNumber,""), "")</f>
        <v>194</v>
      </c>
      <c r="C210" s="12">
        <f ca="1">IFERROR(IF(LoanIsNotPaid*LoanIsGood,PaymentDate,LoanStartDate), LoanStartDate)</f>
        <v>50625</v>
      </c>
      <c r="D210" s="28">
        <f ca="1">IFERROR(IF(LoanIsNotPaid*LoanIsGood,LoanValue,""), "")</f>
        <v>3160.4554273430622</v>
      </c>
      <c r="E210" s="28">
        <f ca="1">IFERROR(IF(LoanIsNotPaid*LoanIsGood,MonthlyPayment,0), 0)</f>
        <v>76.930780165178675</v>
      </c>
      <c r="F210" s="28">
        <f ca="1">IFERROR(IF(LoanIsNotPaid*LoanIsGood,Principal,0), 0)</f>
        <v>58.758161457956064</v>
      </c>
      <c r="G210" s="28">
        <f ca="1">IFERROR(IF(LoanIsNotPaid*LoanIsGood,InterestAmt,0), 0)</f>
        <v>18.172618707222611</v>
      </c>
      <c r="H210" s="28">
        <f ca="1">IFERROR(IF(LoanIsNotPaid*LoanIsGood,EndingBalance,0), 0)</f>
        <v>3101.6972658851046</v>
      </c>
    </row>
    <row r="211" spans="2:8" ht="20.100000000000001" customHeight="1">
      <c r="B211" s="6">
        <f ca="1">IFERROR(IF(LoanIsNotPaid*LoanIsGood,PaymentNumber,""), "")</f>
        <v>195</v>
      </c>
      <c r="C211" s="12">
        <f ca="1">IFERROR(IF(LoanIsNotPaid*LoanIsGood,PaymentDate,LoanStartDate), LoanStartDate)</f>
        <v>50656</v>
      </c>
      <c r="D211" s="28">
        <f ca="1">IFERROR(IF(LoanIsNotPaid*LoanIsGood,LoanValue,""), "")</f>
        <v>3101.6972658851046</v>
      </c>
      <c r="E211" s="28">
        <f ca="1">IFERROR(IF(LoanIsNotPaid*LoanIsGood,MonthlyPayment,0), 0)</f>
        <v>76.930780165178675</v>
      </c>
      <c r="F211" s="28">
        <f ca="1">IFERROR(IF(LoanIsNotPaid*LoanIsGood,Principal,0), 0)</f>
        <v>59.096020886339318</v>
      </c>
      <c r="G211" s="28">
        <f ca="1">IFERROR(IF(LoanIsNotPaid*LoanIsGood,InterestAmt,0), 0)</f>
        <v>17.834759278839353</v>
      </c>
      <c r="H211" s="28">
        <f ca="1">IFERROR(IF(LoanIsNotPaid*LoanIsGood,EndingBalance,0), 0)</f>
        <v>3042.6012449987684</v>
      </c>
    </row>
    <row r="212" spans="2:8" ht="20.100000000000001" customHeight="1">
      <c r="B212" s="6">
        <f ca="1">IFERROR(IF(LoanIsNotPaid*LoanIsGood,PaymentNumber,""), "")</f>
        <v>196</v>
      </c>
      <c r="C212" s="12">
        <f ca="1">IFERROR(IF(LoanIsNotPaid*LoanIsGood,PaymentDate,LoanStartDate), LoanStartDate)</f>
        <v>50686</v>
      </c>
      <c r="D212" s="28">
        <f ca="1">IFERROR(IF(LoanIsNotPaid*LoanIsGood,LoanValue,""), "")</f>
        <v>3042.6012449987684</v>
      </c>
      <c r="E212" s="28">
        <f ca="1">IFERROR(IF(LoanIsNotPaid*LoanIsGood,MonthlyPayment,0), 0)</f>
        <v>76.930780165178675</v>
      </c>
      <c r="F212" s="28">
        <f ca="1">IFERROR(IF(LoanIsNotPaid*LoanIsGood,Principal,0), 0)</f>
        <v>59.435823006435754</v>
      </c>
      <c r="G212" s="28">
        <f ca="1">IFERROR(IF(LoanIsNotPaid*LoanIsGood,InterestAmt,0), 0)</f>
        <v>17.49495715874292</v>
      </c>
      <c r="H212" s="28">
        <f ca="1">IFERROR(IF(LoanIsNotPaid*LoanIsGood,EndingBalance,0), 0)</f>
        <v>2983.165421992333</v>
      </c>
    </row>
    <row r="213" spans="2:8" ht="20.100000000000001" customHeight="1">
      <c r="B213" s="6">
        <f ca="1">IFERROR(IF(LoanIsNotPaid*LoanIsGood,PaymentNumber,""), "")</f>
        <v>197</v>
      </c>
      <c r="C213" s="12">
        <f ca="1">IFERROR(IF(LoanIsNotPaid*LoanIsGood,PaymentDate,LoanStartDate), LoanStartDate)</f>
        <v>50717</v>
      </c>
      <c r="D213" s="28">
        <f ca="1">IFERROR(IF(LoanIsNotPaid*LoanIsGood,LoanValue,""), "")</f>
        <v>2983.165421992333</v>
      </c>
      <c r="E213" s="28">
        <f ca="1">IFERROR(IF(LoanIsNotPaid*LoanIsGood,MonthlyPayment,0), 0)</f>
        <v>76.930780165178675</v>
      </c>
      <c r="F213" s="28">
        <f ca="1">IFERROR(IF(LoanIsNotPaid*LoanIsGood,Principal,0), 0)</f>
        <v>59.777578988722759</v>
      </c>
      <c r="G213" s="28">
        <f ca="1">IFERROR(IF(LoanIsNotPaid*LoanIsGood,InterestAmt,0), 0)</f>
        <v>17.153201176455916</v>
      </c>
      <c r="H213" s="28">
        <f ca="1">IFERROR(IF(LoanIsNotPaid*LoanIsGood,EndingBalance,0), 0)</f>
        <v>2923.3878430036166</v>
      </c>
    </row>
    <row r="214" spans="2:8" ht="20.100000000000001" customHeight="1">
      <c r="B214" s="6">
        <f ca="1">IFERROR(IF(LoanIsNotPaid*LoanIsGood,PaymentNumber,""), "")</f>
        <v>198</v>
      </c>
      <c r="C214" s="12">
        <f ca="1">IFERROR(IF(LoanIsNotPaid*LoanIsGood,PaymentDate,LoanStartDate), LoanStartDate)</f>
        <v>50747</v>
      </c>
      <c r="D214" s="28">
        <f ca="1">IFERROR(IF(LoanIsNotPaid*LoanIsGood,LoanValue,""), "")</f>
        <v>2923.3878430036166</v>
      </c>
      <c r="E214" s="28">
        <f ca="1">IFERROR(IF(LoanIsNotPaid*LoanIsGood,MonthlyPayment,0), 0)</f>
        <v>76.930780165178675</v>
      </c>
      <c r="F214" s="28">
        <f ca="1">IFERROR(IF(LoanIsNotPaid*LoanIsGood,Principal,0), 0)</f>
        <v>60.121300067907882</v>
      </c>
      <c r="G214" s="28">
        <f ca="1">IFERROR(IF(LoanIsNotPaid*LoanIsGood,InterestAmt,0), 0)</f>
        <v>16.809480097270797</v>
      </c>
      <c r="H214" s="28">
        <f ca="1">IFERROR(IF(LoanIsNotPaid*LoanIsGood,EndingBalance,0), 0)</f>
        <v>2863.2665429357039</v>
      </c>
    </row>
    <row r="215" spans="2:8" ht="20.100000000000001" customHeight="1">
      <c r="B215" s="6">
        <f ca="1">IFERROR(IF(LoanIsNotPaid*LoanIsGood,PaymentNumber,""), "")</f>
        <v>199</v>
      </c>
      <c r="C215" s="12">
        <f ca="1">IFERROR(IF(LoanIsNotPaid*LoanIsGood,PaymentDate,LoanStartDate), LoanStartDate)</f>
        <v>50778</v>
      </c>
      <c r="D215" s="28">
        <f ca="1">IFERROR(IF(LoanIsNotPaid*LoanIsGood,LoanValue,""), "")</f>
        <v>2863.2665429357039</v>
      </c>
      <c r="E215" s="28">
        <f ca="1">IFERROR(IF(LoanIsNotPaid*LoanIsGood,MonthlyPayment,0), 0)</f>
        <v>76.930780165178675</v>
      </c>
      <c r="F215" s="28">
        <f ca="1">IFERROR(IF(LoanIsNotPaid*LoanIsGood,Principal,0), 0)</f>
        <v>60.466997543298376</v>
      </c>
      <c r="G215" s="28">
        <f ca="1">IFERROR(IF(LoanIsNotPaid*LoanIsGood,InterestAmt,0), 0)</f>
        <v>16.463782621880299</v>
      </c>
      <c r="H215" s="28">
        <f ca="1">IFERROR(IF(LoanIsNotPaid*LoanIsGood,EndingBalance,0), 0)</f>
        <v>2802.7995453924123</v>
      </c>
    </row>
    <row r="216" spans="2:8" ht="20.100000000000001" customHeight="1">
      <c r="B216" s="6">
        <f ca="1">IFERROR(IF(LoanIsNotPaid*LoanIsGood,PaymentNumber,""), "")</f>
        <v>200</v>
      </c>
      <c r="C216" s="12">
        <f ca="1">IFERROR(IF(LoanIsNotPaid*LoanIsGood,PaymentDate,LoanStartDate), LoanStartDate)</f>
        <v>50809</v>
      </c>
      <c r="D216" s="28">
        <f ca="1">IFERROR(IF(LoanIsNotPaid*LoanIsGood,LoanValue,""), "")</f>
        <v>2802.7995453924123</v>
      </c>
      <c r="E216" s="28">
        <f ca="1">IFERROR(IF(LoanIsNotPaid*LoanIsGood,MonthlyPayment,0), 0)</f>
        <v>76.930780165178675</v>
      </c>
      <c r="F216" s="28">
        <f ca="1">IFERROR(IF(LoanIsNotPaid*LoanIsGood,Principal,0), 0)</f>
        <v>60.814682779172301</v>
      </c>
      <c r="G216" s="28">
        <f ca="1">IFERROR(IF(LoanIsNotPaid*LoanIsGood,InterestAmt,0), 0)</f>
        <v>16.116097386006373</v>
      </c>
      <c r="H216" s="28">
        <f ca="1">IFERROR(IF(LoanIsNotPaid*LoanIsGood,EndingBalance,0), 0)</f>
        <v>2741.9848626132371</v>
      </c>
    </row>
    <row r="217" spans="2:8" ht="20.100000000000001" customHeight="1">
      <c r="B217" s="6">
        <f ca="1">IFERROR(IF(LoanIsNotPaid*LoanIsGood,PaymentNumber,""), "")</f>
        <v>201</v>
      </c>
      <c r="C217" s="12">
        <f ca="1">IFERROR(IF(LoanIsNotPaid*LoanIsGood,PaymentDate,LoanStartDate), LoanStartDate)</f>
        <v>50837</v>
      </c>
      <c r="D217" s="28">
        <f ca="1">IFERROR(IF(LoanIsNotPaid*LoanIsGood,LoanValue,""), "")</f>
        <v>2741.9848626132371</v>
      </c>
      <c r="E217" s="28">
        <f ca="1">IFERROR(IF(LoanIsNotPaid*LoanIsGood,MonthlyPayment,0), 0)</f>
        <v>76.930780165178675</v>
      </c>
      <c r="F217" s="28">
        <f ca="1">IFERROR(IF(LoanIsNotPaid*LoanIsGood,Principal,0), 0)</f>
        <v>61.164367205152558</v>
      </c>
      <c r="G217" s="28">
        <f ca="1">IFERROR(IF(LoanIsNotPaid*LoanIsGood,InterestAmt,0), 0)</f>
        <v>15.766412960026114</v>
      </c>
      <c r="H217" s="28">
        <f ca="1">IFERROR(IF(LoanIsNotPaid*LoanIsGood,EndingBalance,0), 0)</f>
        <v>2680.8204954080829</v>
      </c>
    </row>
    <row r="218" spans="2:8" ht="20.100000000000001" customHeight="1">
      <c r="B218" s="6">
        <f ca="1">IFERROR(IF(LoanIsNotPaid*LoanIsGood,PaymentNumber,""), "")</f>
        <v>202</v>
      </c>
      <c r="C218" s="12">
        <f ca="1">IFERROR(IF(LoanIsNotPaid*LoanIsGood,PaymentDate,LoanStartDate), LoanStartDate)</f>
        <v>50868</v>
      </c>
      <c r="D218" s="28">
        <f ca="1">IFERROR(IF(LoanIsNotPaid*LoanIsGood,LoanValue,""), "")</f>
        <v>2680.8204954080829</v>
      </c>
      <c r="E218" s="28">
        <f ca="1">IFERROR(IF(LoanIsNotPaid*LoanIsGood,MonthlyPayment,0), 0)</f>
        <v>76.930780165178675</v>
      </c>
      <c r="F218" s="28">
        <f ca="1">IFERROR(IF(LoanIsNotPaid*LoanIsGood,Principal,0), 0)</f>
        <v>61.516062316582193</v>
      </c>
      <c r="G218" s="28">
        <f ca="1">IFERROR(IF(LoanIsNotPaid*LoanIsGood,InterestAmt,0), 0)</f>
        <v>15.41471784859648</v>
      </c>
      <c r="H218" s="28">
        <f ca="1">IFERROR(IF(LoanIsNotPaid*LoanIsGood,EndingBalance,0), 0)</f>
        <v>2619.3044330915036</v>
      </c>
    </row>
    <row r="219" spans="2:8" ht="20.100000000000001" customHeight="1">
      <c r="B219" s="6">
        <f ca="1">IFERROR(IF(LoanIsNotPaid*LoanIsGood,PaymentNumber,""), "")</f>
        <v>203</v>
      </c>
      <c r="C219" s="12">
        <f ca="1">IFERROR(IF(LoanIsNotPaid*LoanIsGood,PaymentDate,LoanStartDate), LoanStartDate)</f>
        <v>50898</v>
      </c>
      <c r="D219" s="28">
        <f ca="1">IFERROR(IF(LoanIsNotPaid*LoanIsGood,LoanValue,""), "")</f>
        <v>2619.3044330915036</v>
      </c>
      <c r="E219" s="28">
        <f ca="1">IFERROR(IF(LoanIsNotPaid*LoanIsGood,MonthlyPayment,0), 0)</f>
        <v>76.930780165178675</v>
      </c>
      <c r="F219" s="28">
        <f ca="1">IFERROR(IF(LoanIsNotPaid*LoanIsGood,Principal,0), 0)</f>
        <v>61.869779674902524</v>
      </c>
      <c r="G219" s="28">
        <f ca="1">IFERROR(IF(LoanIsNotPaid*LoanIsGood,InterestAmt,0), 0)</f>
        <v>15.061000490276149</v>
      </c>
      <c r="H219" s="28">
        <f ca="1">IFERROR(IF(LoanIsNotPaid*LoanIsGood,EndingBalance,0), 0)</f>
        <v>2557.4346534166034</v>
      </c>
    </row>
    <row r="220" spans="2:8" ht="20.100000000000001" customHeight="1">
      <c r="B220" s="6">
        <f ca="1">IFERROR(IF(LoanIsNotPaid*LoanIsGood,PaymentNumber,""), "")</f>
        <v>204</v>
      </c>
      <c r="C220" s="12">
        <f ca="1">IFERROR(IF(LoanIsNotPaid*LoanIsGood,PaymentDate,LoanStartDate), LoanStartDate)</f>
        <v>50929</v>
      </c>
      <c r="D220" s="28">
        <f ca="1">IFERROR(IF(LoanIsNotPaid*LoanIsGood,LoanValue,""), "")</f>
        <v>2557.4346534166034</v>
      </c>
      <c r="E220" s="28">
        <f ca="1">IFERROR(IF(LoanIsNotPaid*LoanIsGood,MonthlyPayment,0), 0)</f>
        <v>76.930780165178675</v>
      </c>
      <c r="F220" s="28">
        <f ca="1">IFERROR(IF(LoanIsNotPaid*LoanIsGood,Principal,0), 0)</f>
        <v>62.225530908033207</v>
      </c>
      <c r="G220" s="28">
        <f ca="1">IFERROR(IF(LoanIsNotPaid*LoanIsGood,InterestAmt,0), 0)</f>
        <v>14.705249257145471</v>
      </c>
      <c r="H220" s="28">
        <f ca="1">IFERROR(IF(LoanIsNotPaid*LoanIsGood,EndingBalance,0), 0)</f>
        <v>2495.2091225085678</v>
      </c>
    </row>
    <row r="221" spans="2:8" ht="20.100000000000001" customHeight="1">
      <c r="B221" s="6">
        <f ca="1">IFERROR(IF(LoanIsNotPaid*LoanIsGood,PaymentNumber,""), "")</f>
        <v>205</v>
      </c>
      <c r="C221" s="12">
        <f ca="1">IFERROR(IF(LoanIsNotPaid*LoanIsGood,PaymentDate,LoanStartDate), LoanStartDate)</f>
        <v>50959</v>
      </c>
      <c r="D221" s="28">
        <f ca="1">IFERROR(IF(LoanIsNotPaid*LoanIsGood,LoanValue,""), "")</f>
        <v>2495.2091225085678</v>
      </c>
      <c r="E221" s="28">
        <f ca="1">IFERROR(IF(LoanIsNotPaid*LoanIsGood,MonthlyPayment,0), 0)</f>
        <v>76.930780165178675</v>
      </c>
      <c r="F221" s="28">
        <f ca="1">IFERROR(IF(LoanIsNotPaid*LoanIsGood,Principal,0), 0)</f>
        <v>62.583327710754403</v>
      </c>
      <c r="G221" s="28">
        <f ca="1">IFERROR(IF(LoanIsNotPaid*LoanIsGood,InterestAmt,0), 0)</f>
        <v>14.347452454424268</v>
      </c>
      <c r="H221" s="28">
        <f ca="1">IFERROR(IF(LoanIsNotPaid*LoanIsGood,EndingBalance,0), 0)</f>
        <v>2432.6257947978193</v>
      </c>
    </row>
    <row r="222" spans="2:8" ht="20.100000000000001" customHeight="1">
      <c r="B222" s="6">
        <f ca="1">IFERROR(IF(LoanIsNotPaid*LoanIsGood,PaymentNumber,""), "")</f>
        <v>206</v>
      </c>
      <c r="C222" s="12">
        <f ca="1">IFERROR(IF(LoanIsNotPaid*LoanIsGood,PaymentDate,LoanStartDate), LoanStartDate)</f>
        <v>50990</v>
      </c>
      <c r="D222" s="28">
        <f ca="1">IFERROR(IF(LoanIsNotPaid*LoanIsGood,LoanValue,""), "")</f>
        <v>2432.6257947978193</v>
      </c>
      <c r="E222" s="28">
        <f ca="1">IFERROR(IF(LoanIsNotPaid*LoanIsGood,MonthlyPayment,0), 0)</f>
        <v>76.930780165178675</v>
      </c>
      <c r="F222" s="28">
        <f ca="1">IFERROR(IF(LoanIsNotPaid*LoanIsGood,Principal,0), 0)</f>
        <v>62.94318184509121</v>
      </c>
      <c r="G222" s="28">
        <f ca="1">IFERROR(IF(LoanIsNotPaid*LoanIsGood,InterestAmt,0), 0)</f>
        <v>13.987598320087463</v>
      </c>
      <c r="H222" s="28">
        <f ca="1">IFERROR(IF(LoanIsNotPaid*LoanIsGood,EndingBalance,0), 0)</f>
        <v>2369.6826129527217</v>
      </c>
    </row>
    <row r="223" spans="2:8" ht="20.100000000000001" customHeight="1">
      <c r="B223" s="6">
        <f ca="1">IFERROR(IF(LoanIsNotPaid*LoanIsGood,PaymentNumber,""), "")</f>
        <v>207</v>
      </c>
      <c r="C223" s="12">
        <f ca="1">IFERROR(IF(LoanIsNotPaid*LoanIsGood,PaymentDate,LoanStartDate), LoanStartDate)</f>
        <v>51021</v>
      </c>
      <c r="D223" s="28">
        <f ca="1">IFERROR(IF(LoanIsNotPaid*LoanIsGood,LoanValue,""), "")</f>
        <v>2369.6826129527217</v>
      </c>
      <c r="E223" s="28">
        <f ca="1">IFERROR(IF(LoanIsNotPaid*LoanIsGood,MonthlyPayment,0), 0)</f>
        <v>76.930780165178675</v>
      </c>
      <c r="F223" s="28">
        <f ca="1">IFERROR(IF(LoanIsNotPaid*LoanIsGood,Principal,0), 0)</f>
        <v>63.305105140700519</v>
      </c>
      <c r="G223" s="28">
        <f ca="1">IFERROR(IF(LoanIsNotPaid*LoanIsGood,InterestAmt,0), 0)</f>
        <v>13.625675024478152</v>
      </c>
      <c r="H223" s="28">
        <f ca="1">IFERROR(IF(LoanIsNotPaid*LoanIsGood,EndingBalance,0), 0)</f>
        <v>2306.3775078120234</v>
      </c>
    </row>
    <row r="224" spans="2:8" ht="20.100000000000001" customHeight="1">
      <c r="B224" s="6">
        <f ca="1">IFERROR(IF(LoanIsNotPaid*LoanIsGood,PaymentNumber,""), "")</f>
        <v>208</v>
      </c>
      <c r="C224" s="12">
        <f ca="1">IFERROR(IF(LoanIsNotPaid*LoanIsGood,PaymentDate,LoanStartDate), LoanStartDate)</f>
        <v>51051</v>
      </c>
      <c r="D224" s="28">
        <f ca="1">IFERROR(IF(LoanIsNotPaid*LoanIsGood,LoanValue,""), "")</f>
        <v>2306.3775078120234</v>
      </c>
      <c r="E224" s="28">
        <f ca="1">IFERROR(IF(LoanIsNotPaid*LoanIsGood,MonthlyPayment,0), 0)</f>
        <v>76.930780165178675</v>
      </c>
      <c r="F224" s="28">
        <f ca="1">IFERROR(IF(LoanIsNotPaid*LoanIsGood,Principal,0), 0)</f>
        <v>63.669109495259541</v>
      </c>
      <c r="G224" s="28">
        <f ca="1">IFERROR(IF(LoanIsNotPaid*LoanIsGood,InterestAmt,0), 0)</f>
        <v>13.261670669919136</v>
      </c>
      <c r="H224" s="28">
        <f ca="1">IFERROR(IF(LoanIsNotPaid*LoanIsGood,EndingBalance,0), 0)</f>
        <v>2242.7083983167613</v>
      </c>
    </row>
    <row r="225" spans="2:8" ht="20.100000000000001" customHeight="1">
      <c r="B225" s="6">
        <f ca="1">IFERROR(IF(LoanIsNotPaid*LoanIsGood,PaymentNumber,""), "")</f>
        <v>209</v>
      </c>
      <c r="C225" s="12">
        <f ca="1">IFERROR(IF(LoanIsNotPaid*LoanIsGood,PaymentDate,LoanStartDate), LoanStartDate)</f>
        <v>51082</v>
      </c>
      <c r="D225" s="28">
        <f ca="1">IFERROR(IF(LoanIsNotPaid*LoanIsGood,LoanValue,""), "")</f>
        <v>2242.7083983167613</v>
      </c>
      <c r="E225" s="28">
        <f ca="1">IFERROR(IF(LoanIsNotPaid*LoanIsGood,MonthlyPayment,0), 0)</f>
        <v>76.930780165178675</v>
      </c>
      <c r="F225" s="28">
        <f ca="1">IFERROR(IF(LoanIsNotPaid*LoanIsGood,Principal,0), 0)</f>
        <v>64.035206874857295</v>
      </c>
      <c r="G225" s="28">
        <f ca="1">IFERROR(IF(LoanIsNotPaid*LoanIsGood,InterestAmt,0), 0)</f>
        <v>12.89557329032138</v>
      </c>
      <c r="H225" s="28">
        <f ca="1">IFERROR(IF(LoanIsNotPaid*LoanIsGood,EndingBalance,0), 0)</f>
        <v>2178.6731914419106</v>
      </c>
    </row>
    <row r="226" spans="2:8" ht="20.100000000000001" customHeight="1">
      <c r="B226" s="6">
        <f ca="1">IFERROR(IF(LoanIsNotPaid*LoanIsGood,PaymentNumber,""), "")</f>
        <v>210</v>
      </c>
      <c r="C226" s="12">
        <f ca="1">IFERROR(IF(LoanIsNotPaid*LoanIsGood,PaymentDate,LoanStartDate), LoanStartDate)</f>
        <v>51112</v>
      </c>
      <c r="D226" s="28">
        <f ca="1">IFERROR(IF(LoanIsNotPaid*LoanIsGood,LoanValue,""), "")</f>
        <v>2178.6731914419106</v>
      </c>
      <c r="E226" s="28">
        <f ca="1">IFERROR(IF(LoanIsNotPaid*LoanIsGood,MonthlyPayment,0), 0)</f>
        <v>76.930780165178675</v>
      </c>
      <c r="F226" s="28">
        <f ca="1">IFERROR(IF(LoanIsNotPaid*LoanIsGood,Principal,0), 0)</f>
        <v>64.403409314387687</v>
      </c>
      <c r="G226" s="28">
        <f ca="1">IFERROR(IF(LoanIsNotPaid*LoanIsGood,InterestAmt,0), 0)</f>
        <v>12.527370850790987</v>
      </c>
      <c r="H226" s="28">
        <f ca="1">IFERROR(IF(LoanIsNotPaid*LoanIsGood,EndingBalance,0), 0)</f>
        <v>2114.2697821275251</v>
      </c>
    </row>
    <row r="227" spans="2:8" ht="20.100000000000001" customHeight="1">
      <c r="B227" s="6">
        <f ca="1">IFERROR(IF(LoanIsNotPaid*LoanIsGood,PaymentNumber,""), "")</f>
        <v>211</v>
      </c>
      <c r="C227" s="12">
        <f ca="1">IFERROR(IF(LoanIsNotPaid*LoanIsGood,PaymentDate,LoanStartDate), LoanStartDate)</f>
        <v>51143</v>
      </c>
      <c r="D227" s="28">
        <f ca="1">IFERROR(IF(LoanIsNotPaid*LoanIsGood,LoanValue,""), "")</f>
        <v>2114.2697821275251</v>
      </c>
      <c r="E227" s="28">
        <f ca="1">IFERROR(IF(LoanIsNotPaid*LoanIsGood,MonthlyPayment,0), 0)</f>
        <v>76.930780165178675</v>
      </c>
      <c r="F227" s="28">
        <f ca="1">IFERROR(IF(LoanIsNotPaid*LoanIsGood,Principal,0), 0)</f>
        <v>64.773728917945405</v>
      </c>
      <c r="G227" s="28">
        <f ca="1">IFERROR(IF(LoanIsNotPaid*LoanIsGood,InterestAmt,0), 0)</f>
        <v>12.157051247233271</v>
      </c>
      <c r="H227" s="28">
        <f ca="1">IFERROR(IF(LoanIsNotPaid*LoanIsGood,EndingBalance,0), 0)</f>
        <v>2049.4960532095829</v>
      </c>
    </row>
    <row r="228" spans="2:8" ht="20.100000000000001" customHeight="1">
      <c r="B228" s="6">
        <f ca="1">IFERROR(IF(LoanIsNotPaid*LoanIsGood,PaymentNumber,""), "")</f>
        <v>212</v>
      </c>
      <c r="C228" s="12">
        <f ca="1">IFERROR(IF(LoanIsNotPaid*LoanIsGood,PaymentDate,LoanStartDate), LoanStartDate)</f>
        <v>51174</v>
      </c>
      <c r="D228" s="28">
        <f ca="1">IFERROR(IF(LoanIsNotPaid*LoanIsGood,LoanValue,""), "")</f>
        <v>2049.4960532095829</v>
      </c>
      <c r="E228" s="28">
        <f ca="1">IFERROR(IF(LoanIsNotPaid*LoanIsGood,MonthlyPayment,0), 0)</f>
        <v>76.930780165178675</v>
      </c>
      <c r="F228" s="28">
        <f ca="1">IFERROR(IF(LoanIsNotPaid*LoanIsGood,Principal,0), 0)</f>
        <v>65.14617785922357</v>
      </c>
      <c r="G228" s="28">
        <f ca="1">IFERROR(IF(LoanIsNotPaid*LoanIsGood,InterestAmt,0), 0)</f>
        <v>11.784602305955103</v>
      </c>
      <c r="H228" s="28">
        <f ca="1">IFERROR(IF(LoanIsNotPaid*LoanIsGood,EndingBalance,0), 0)</f>
        <v>1984.3498753503591</v>
      </c>
    </row>
    <row r="229" spans="2:8" ht="20.100000000000001" customHeight="1">
      <c r="B229" s="6">
        <f ca="1">IFERROR(IF(LoanIsNotPaid*LoanIsGood,PaymentNumber,""), "")</f>
        <v>213</v>
      </c>
      <c r="C229" s="12">
        <f ca="1">IFERROR(IF(LoanIsNotPaid*LoanIsGood,PaymentDate,LoanStartDate), LoanStartDate)</f>
        <v>51203</v>
      </c>
      <c r="D229" s="28">
        <f ca="1">IFERROR(IF(LoanIsNotPaid*LoanIsGood,LoanValue,""), "")</f>
        <v>1984.3498753503591</v>
      </c>
      <c r="E229" s="28">
        <f ca="1">IFERROR(IF(LoanIsNotPaid*LoanIsGood,MonthlyPayment,0), 0)</f>
        <v>76.930780165178675</v>
      </c>
      <c r="F229" s="28">
        <f ca="1">IFERROR(IF(LoanIsNotPaid*LoanIsGood,Principal,0), 0)</f>
        <v>65.52076838191411</v>
      </c>
      <c r="G229" s="28">
        <f ca="1">IFERROR(IF(LoanIsNotPaid*LoanIsGood,InterestAmt,0), 0)</f>
        <v>11.410011783264567</v>
      </c>
      <c r="H229" s="28">
        <f ca="1">IFERROR(IF(LoanIsNotPaid*LoanIsGood,EndingBalance,0), 0)</f>
        <v>1918.8291069684456</v>
      </c>
    </row>
    <row r="230" spans="2:8" ht="20.100000000000001" customHeight="1">
      <c r="B230" s="6">
        <f ca="1">IFERROR(IF(LoanIsNotPaid*LoanIsGood,PaymentNumber,""), "")</f>
        <v>214</v>
      </c>
      <c r="C230" s="12">
        <f ca="1">IFERROR(IF(LoanIsNotPaid*LoanIsGood,PaymentDate,LoanStartDate), LoanStartDate)</f>
        <v>51234</v>
      </c>
      <c r="D230" s="28">
        <f ca="1">IFERROR(IF(LoanIsNotPaid*LoanIsGood,LoanValue,""), "")</f>
        <v>1918.8291069684456</v>
      </c>
      <c r="E230" s="28">
        <f ca="1">IFERROR(IF(LoanIsNotPaid*LoanIsGood,MonthlyPayment,0), 0)</f>
        <v>76.930780165178675</v>
      </c>
      <c r="F230" s="28">
        <f ca="1">IFERROR(IF(LoanIsNotPaid*LoanIsGood,Principal,0), 0)</f>
        <v>65.897512800110107</v>
      </c>
      <c r="G230" s="28">
        <f ca="1">IFERROR(IF(LoanIsNotPaid*LoanIsGood,InterestAmt,0), 0)</f>
        <v>11.033267365068564</v>
      </c>
      <c r="H230" s="28">
        <f ca="1">IFERROR(IF(LoanIsNotPaid*LoanIsGood,EndingBalance,0), 0)</f>
        <v>1852.9315941683381</v>
      </c>
    </row>
    <row r="231" spans="2:8" ht="20.100000000000001" customHeight="1">
      <c r="B231" s="6">
        <f ca="1">IFERROR(IF(LoanIsNotPaid*LoanIsGood,PaymentNumber,""), "")</f>
        <v>215</v>
      </c>
      <c r="C231" s="12">
        <f ca="1">IFERROR(IF(LoanIsNotPaid*LoanIsGood,PaymentDate,LoanStartDate), LoanStartDate)</f>
        <v>51264</v>
      </c>
      <c r="D231" s="28">
        <f ca="1">IFERROR(IF(LoanIsNotPaid*LoanIsGood,LoanValue,""), "")</f>
        <v>1852.9315941683381</v>
      </c>
      <c r="E231" s="28">
        <f ca="1">IFERROR(IF(LoanIsNotPaid*LoanIsGood,MonthlyPayment,0), 0)</f>
        <v>76.930780165178675</v>
      </c>
      <c r="F231" s="28">
        <f ca="1">IFERROR(IF(LoanIsNotPaid*LoanIsGood,Principal,0), 0)</f>
        <v>66.276423498710727</v>
      </c>
      <c r="G231" s="28">
        <f ca="1">IFERROR(IF(LoanIsNotPaid*LoanIsGood,InterestAmt,0), 0)</f>
        <v>10.654356666467946</v>
      </c>
      <c r="H231" s="28">
        <f ca="1">IFERROR(IF(LoanIsNotPaid*LoanIsGood,EndingBalance,0), 0)</f>
        <v>1786.6551706696264</v>
      </c>
    </row>
    <row r="232" spans="2:8" ht="20.100000000000001" customHeight="1">
      <c r="B232" s="6">
        <f ca="1">IFERROR(IF(LoanIsNotPaid*LoanIsGood,PaymentNumber,""), "")</f>
        <v>216</v>
      </c>
      <c r="C232" s="12">
        <f ca="1">IFERROR(IF(LoanIsNotPaid*LoanIsGood,PaymentDate,LoanStartDate), LoanStartDate)</f>
        <v>51295</v>
      </c>
      <c r="D232" s="28">
        <f ca="1">IFERROR(IF(LoanIsNotPaid*LoanIsGood,LoanValue,""), "")</f>
        <v>1786.6551706696264</v>
      </c>
      <c r="E232" s="28">
        <f ca="1">IFERROR(IF(LoanIsNotPaid*LoanIsGood,MonthlyPayment,0), 0)</f>
        <v>76.930780165178675</v>
      </c>
      <c r="F232" s="28">
        <f ca="1">IFERROR(IF(LoanIsNotPaid*LoanIsGood,Principal,0), 0)</f>
        <v>66.657512933828315</v>
      </c>
      <c r="G232" s="28">
        <f ca="1">IFERROR(IF(LoanIsNotPaid*LoanIsGood,InterestAmt,0), 0)</f>
        <v>10.273267231350353</v>
      </c>
      <c r="H232" s="28">
        <f ca="1">IFERROR(IF(LoanIsNotPaid*LoanIsGood,EndingBalance,0), 0)</f>
        <v>1719.9976577357957</v>
      </c>
    </row>
    <row r="233" spans="2:8" ht="20.100000000000001" customHeight="1">
      <c r="B233" s="6">
        <f ca="1">IFERROR(IF(LoanIsNotPaid*LoanIsGood,PaymentNumber,""), "")</f>
        <v>217</v>
      </c>
      <c r="C233" s="12">
        <f ca="1">IFERROR(IF(LoanIsNotPaid*LoanIsGood,PaymentDate,LoanStartDate), LoanStartDate)</f>
        <v>51325</v>
      </c>
      <c r="D233" s="28">
        <f ca="1">IFERROR(IF(LoanIsNotPaid*LoanIsGood,LoanValue,""), "")</f>
        <v>1719.9976577357957</v>
      </c>
      <c r="E233" s="28">
        <f ca="1">IFERROR(IF(LoanIsNotPaid*LoanIsGood,MonthlyPayment,0), 0)</f>
        <v>76.930780165178675</v>
      </c>
      <c r="F233" s="28">
        <f ca="1">IFERROR(IF(LoanIsNotPaid*LoanIsGood,Principal,0), 0)</f>
        <v>67.04079363319785</v>
      </c>
      <c r="G233" s="28">
        <f ca="1">IFERROR(IF(LoanIsNotPaid*LoanIsGood,InterestAmt,0), 0)</f>
        <v>9.889986531980826</v>
      </c>
      <c r="H233" s="28">
        <f ca="1">IFERROR(IF(LoanIsNotPaid*LoanIsGood,EndingBalance,0), 0)</f>
        <v>1652.9568641026053</v>
      </c>
    </row>
    <row r="234" spans="2:8" ht="20.100000000000001" customHeight="1">
      <c r="B234" s="6">
        <f ca="1">IFERROR(IF(LoanIsNotPaid*LoanIsGood,PaymentNumber,""), "")</f>
        <v>218</v>
      </c>
      <c r="C234" s="12">
        <f ca="1">IFERROR(IF(LoanIsNotPaid*LoanIsGood,PaymentDate,LoanStartDate), LoanStartDate)</f>
        <v>51356</v>
      </c>
      <c r="D234" s="28">
        <f ca="1">IFERROR(IF(LoanIsNotPaid*LoanIsGood,LoanValue,""), "")</f>
        <v>1652.9568641026053</v>
      </c>
      <c r="E234" s="28">
        <f ca="1">IFERROR(IF(LoanIsNotPaid*LoanIsGood,MonthlyPayment,0), 0)</f>
        <v>76.930780165178675</v>
      </c>
      <c r="F234" s="28">
        <f ca="1">IFERROR(IF(LoanIsNotPaid*LoanIsGood,Principal,0), 0)</f>
        <v>67.426278196588697</v>
      </c>
      <c r="G234" s="28">
        <f ca="1">IFERROR(IF(LoanIsNotPaid*LoanIsGood,InterestAmt,0), 0)</f>
        <v>9.5045019685899828</v>
      </c>
      <c r="H234" s="28">
        <f ca="1">IFERROR(IF(LoanIsNotPaid*LoanIsGood,EndingBalance,0), 0)</f>
        <v>1585.5305859060172</v>
      </c>
    </row>
    <row r="235" spans="2:8" ht="20.100000000000001" customHeight="1">
      <c r="B235" s="6">
        <f ca="1">IFERROR(IF(LoanIsNotPaid*LoanIsGood,PaymentNumber,""), "")</f>
        <v>219</v>
      </c>
      <c r="C235" s="12">
        <f ca="1">IFERROR(IF(LoanIsNotPaid*LoanIsGood,PaymentDate,LoanStartDate), LoanStartDate)</f>
        <v>51387</v>
      </c>
      <c r="D235" s="28">
        <f ca="1">IFERROR(IF(LoanIsNotPaid*LoanIsGood,LoanValue,""), "")</f>
        <v>1585.5305859060172</v>
      </c>
      <c r="E235" s="28">
        <f ca="1">IFERROR(IF(LoanIsNotPaid*LoanIsGood,MonthlyPayment,0), 0)</f>
        <v>76.930780165178675</v>
      </c>
      <c r="F235" s="28">
        <f ca="1">IFERROR(IF(LoanIsNotPaid*LoanIsGood,Principal,0), 0)</f>
        <v>67.813979296219074</v>
      </c>
      <c r="G235" s="28">
        <f ca="1">IFERROR(IF(LoanIsNotPaid*LoanIsGood,InterestAmt,0), 0)</f>
        <v>9.1168008689596007</v>
      </c>
      <c r="H235" s="28">
        <f ca="1">IFERROR(IF(LoanIsNotPaid*LoanIsGood,EndingBalance,0), 0)</f>
        <v>1517.7166066097925</v>
      </c>
    </row>
    <row r="236" spans="2:8" ht="20.100000000000001" customHeight="1">
      <c r="B236" s="6">
        <f ca="1">IFERROR(IF(LoanIsNotPaid*LoanIsGood,PaymentNumber,""), "")</f>
        <v>220</v>
      </c>
      <c r="C236" s="12">
        <f ca="1">IFERROR(IF(LoanIsNotPaid*LoanIsGood,PaymentDate,LoanStartDate), LoanStartDate)</f>
        <v>51417</v>
      </c>
      <c r="D236" s="28">
        <f ca="1">IFERROR(IF(LoanIsNotPaid*LoanIsGood,LoanValue,""), "")</f>
        <v>1517.7166066097925</v>
      </c>
      <c r="E236" s="28">
        <f ca="1">IFERROR(IF(LoanIsNotPaid*LoanIsGood,MonthlyPayment,0), 0)</f>
        <v>76.930780165178675</v>
      </c>
      <c r="F236" s="28">
        <f ca="1">IFERROR(IF(LoanIsNotPaid*LoanIsGood,Principal,0), 0)</f>
        <v>68.203909677172362</v>
      </c>
      <c r="G236" s="28">
        <f ca="1">IFERROR(IF(LoanIsNotPaid*LoanIsGood,InterestAmt,0), 0)</f>
        <v>8.7268704880063073</v>
      </c>
      <c r="H236" s="28">
        <f ca="1">IFERROR(IF(LoanIsNotPaid*LoanIsGood,EndingBalance,0), 0)</f>
        <v>1449.5126969326229</v>
      </c>
    </row>
    <row r="237" spans="2:8" ht="20.100000000000001" customHeight="1">
      <c r="B237" s="6">
        <f ca="1">IFERROR(IF(LoanIsNotPaid*LoanIsGood,PaymentNumber,""), "")</f>
        <v>221</v>
      </c>
      <c r="C237" s="12">
        <f ca="1">IFERROR(IF(LoanIsNotPaid*LoanIsGood,PaymentDate,LoanStartDate), LoanStartDate)</f>
        <v>51448</v>
      </c>
      <c r="D237" s="28">
        <f ca="1">IFERROR(IF(LoanIsNotPaid*LoanIsGood,LoanValue,""), "")</f>
        <v>1449.5126969326229</v>
      </c>
      <c r="E237" s="28">
        <f ca="1">IFERROR(IF(LoanIsNotPaid*LoanIsGood,MonthlyPayment,0), 0)</f>
        <v>76.930780165178675</v>
      </c>
      <c r="F237" s="28">
        <f ca="1">IFERROR(IF(LoanIsNotPaid*LoanIsGood,Principal,0), 0)</f>
        <v>68.596082157816085</v>
      </c>
      <c r="G237" s="28">
        <f ca="1">IFERROR(IF(LoanIsNotPaid*LoanIsGood,InterestAmt,0), 0)</f>
        <v>8.3346980073625829</v>
      </c>
      <c r="H237" s="28">
        <f ca="1">IFERROR(IF(LoanIsNotPaid*LoanIsGood,EndingBalance,0), 0)</f>
        <v>1380.9166147748037</v>
      </c>
    </row>
    <row r="238" spans="2:8" ht="20.100000000000001" customHeight="1">
      <c r="B238" s="6">
        <f ca="1">IFERROR(IF(LoanIsNotPaid*LoanIsGood,PaymentNumber,""), "")</f>
        <v>222</v>
      </c>
      <c r="C238" s="12">
        <f ca="1">IFERROR(IF(LoanIsNotPaid*LoanIsGood,PaymentDate,LoanStartDate), LoanStartDate)</f>
        <v>51478</v>
      </c>
      <c r="D238" s="28">
        <f ca="1">IFERROR(IF(LoanIsNotPaid*LoanIsGood,LoanValue,""), "")</f>
        <v>1380.9166147748037</v>
      </c>
      <c r="E238" s="28">
        <f ca="1">IFERROR(IF(LoanIsNotPaid*LoanIsGood,MonthlyPayment,0), 0)</f>
        <v>76.930780165178675</v>
      </c>
      <c r="F238" s="28">
        <f ca="1">IFERROR(IF(LoanIsNotPaid*LoanIsGood,Principal,0), 0)</f>
        <v>68.990509630223556</v>
      </c>
      <c r="G238" s="28">
        <f ca="1">IFERROR(IF(LoanIsNotPaid*LoanIsGood,InterestAmt,0), 0)</f>
        <v>7.9402705349551228</v>
      </c>
      <c r="H238" s="28">
        <f ca="1">IFERROR(IF(LoanIsNotPaid*LoanIsGood,EndingBalance,0), 0)</f>
        <v>1311.9261051445865</v>
      </c>
    </row>
    <row r="239" spans="2:8" ht="20.100000000000001" customHeight="1">
      <c r="B239" s="6">
        <f ca="1">IFERROR(IF(LoanIsNotPaid*LoanIsGood,PaymentNumber,""), "")</f>
        <v>223</v>
      </c>
      <c r="C239" s="12">
        <f ca="1">IFERROR(IF(LoanIsNotPaid*LoanIsGood,PaymentDate,LoanStartDate), LoanStartDate)</f>
        <v>51509</v>
      </c>
      <c r="D239" s="28">
        <f ca="1">IFERROR(IF(LoanIsNotPaid*LoanIsGood,LoanValue,""), "")</f>
        <v>1311.9261051445865</v>
      </c>
      <c r="E239" s="28">
        <f ca="1">IFERROR(IF(LoanIsNotPaid*LoanIsGood,MonthlyPayment,0), 0)</f>
        <v>76.930780165178675</v>
      </c>
      <c r="F239" s="28">
        <f ca="1">IFERROR(IF(LoanIsNotPaid*LoanIsGood,Principal,0), 0)</f>
        <v>69.387205060597296</v>
      </c>
      <c r="G239" s="28">
        <f ca="1">IFERROR(IF(LoanIsNotPaid*LoanIsGood,InterestAmt,0), 0)</f>
        <v>7.5435751045813735</v>
      </c>
      <c r="H239" s="28">
        <f ca="1">IFERROR(IF(LoanIsNotPaid*LoanIsGood,EndingBalance,0), 0)</f>
        <v>1242.5389000839932</v>
      </c>
    </row>
    <row r="240" spans="2:8" ht="20.100000000000001" customHeight="1">
      <c r="B240" s="6">
        <f ca="1">IFERROR(IF(LoanIsNotPaid*LoanIsGood,PaymentNumber,""), "")</f>
        <v>224</v>
      </c>
      <c r="C240" s="12">
        <f ca="1">IFERROR(IF(LoanIsNotPaid*LoanIsGood,PaymentDate,LoanStartDate), LoanStartDate)</f>
        <v>51540</v>
      </c>
      <c r="D240" s="28">
        <f ca="1">IFERROR(IF(LoanIsNotPaid*LoanIsGood,LoanValue,""), "")</f>
        <v>1242.5389000839932</v>
      </c>
      <c r="E240" s="28">
        <f ca="1">IFERROR(IF(LoanIsNotPaid*LoanIsGood,MonthlyPayment,0), 0)</f>
        <v>76.930780165178675</v>
      </c>
      <c r="F240" s="28">
        <f ca="1">IFERROR(IF(LoanIsNotPaid*LoanIsGood,Principal,0), 0)</f>
        <v>69.786181489695707</v>
      </c>
      <c r="G240" s="28">
        <f ca="1">IFERROR(IF(LoanIsNotPaid*LoanIsGood,InterestAmt,0), 0)</f>
        <v>7.1445986754829622</v>
      </c>
      <c r="H240" s="28">
        <f ca="1">IFERROR(IF(LoanIsNotPaid*LoanIsGood,EndingBalance,0), 0)</f>
        <v>1172.7527185942963</v>
      </c>
    </row>
    <row r="241" spans="2:8" ht="20.100000000000001" customHeight="1">
      <c r="B241" s="6">
        <f ca="1">IFERROR(IF(LoanIsNotPaid*LoanIsGood,PaymentNumber,""), "")</f>
        <v>225</v>
      </c>
      <c r="C241" s="12">
        <f ca="1">IFERROR(IF(LoanIsNotPaid*LoanIsGood,PaymentDate,LoanStartDate), LoanStartDate)</f>
        <v>51568</v>
      </c>
      <c r="D241" s="28">
        <f ca="1">IFERROR(IF(LoanIsNotPaid*LoanIsGood,LoanValue,""), "")</f>
        <v>1172.7527185942963</v>
      </c>
      <c r="E241" s="28">
        <f ca="1">IFERROR(IF(LoanIsNotPaid*LoanIsGood,MonthlyPayment,0), 0)</f>
        <v>76.930780165178675</v>
      </c>
      <c r="F241" s="28">
        <f ca="1">IFERROR(IF(LoanIsNotPaid*LoanIsGood,Principal,0), 0)</f>
        <v>70.187452033261465</v>
      </c>
      <c r="G241" s="28">
        <f ca="1">IFERROR(IF(LoanIsNotPaid*LoanIsGood,InterestAmt,0), 0)</f>
        <v>6.7433281319172043</v>
      </c>
      <c r="H241" s="28">
        <f ca="1">IFERROR(IF(LoanIsNotPaid*LoanIsGood,EndingBalance,0), 0)</f>
        <v>1102.5652665610396</v>
      </c>
    </row>
    <row r="242" spans="2:8" ht="20.100000000000001" customHeight="1">
      <c r="B242" s="6">
        <f ca="1">IFERROR(IF(LoanIsNotPaid*LoanIsGood,PaymentNumber,""), "")</f>
        <v>226</v>
      </c>
      <c r="C242" s="12">
        <f ca="1">IFERROR(IF(LoanIsNotPaid*LoanIsGood,PaymentDate,LoanStartDate), LoanStartDate)</f>
        <v>51599</v>
      </c>
      <c r="D242" s="28">
        <f ca="1">IFERROR(IF(LoanIsNotPaid*LoanIsGood,LoanValue,""), "")</f>
        <v>1102.5652665610396</v>
      </c>
      <c r="E242" s="28">
        <f ca="1">IFERROR(IF(LoanIsNotPaid*LoanIsGood,MonthlyPayment,0), 0)</f>
        <v>76.930780165178675</v>
      </c>
      <c r="F242" s="28">
        <f ca="1">IFERROR(IF(LoanIsNotPaid*LoanIsGood,Principal,0), 0)</f>
        <v>70.591029882452702</v>
      </c>
      <c r="G242" s="28">
        <f ca="1">IFERROR(IF(LoanIsNotPaid*LoanIsGood,InterestAmt,0), 0)</f>
        <v>6.3397502827259782</v>
      </c>
      <c r="H242" s="28">
        <f ca="1">IFERROR(IF(LoanIsNotPaid*LoanIsGood,EndingBalance,0), 0)</f>
        <v>1031.9742366785867</v>
      </c>
    </row>
    <row r="243" spans="2:8" ht="20.100000000000001" customHeight="1">
      <c r="B243" s="6">
        <f ca="1">IFERROR(IF(LoanIsNotPaid*LoanIsGood,PaymentNumber,""), "")</f>
        <v>227</v>
      </c>
      <c r="C243" s="12">
        <f ca="1">IFERROR(IF(LoanIsNotPaid*LoanIsGood,PaymentDate,LoanStartDate), LoanStartDate)</f>
        <v>51629</v>
      </c>
      <c r="D243" s="28">
        <f ca="1">IFERROR(IF(LoanIsNotPaid*LoanIsGood,LoanValue,""), "")</f>
        <v>1031.9742366785867</v>
      </c>
      <c r="E243" s="28">
        <f ca="1">IFERROR(IF(LoanIsNotPaid*LoanIsGood,MonthlyPayment,0), 0)</f>
        <v>76.930780165178675</v>
      </c>
      <c r="F243" s="28">
        <f ca="1">IFERROR(IF(LoanIsNotPaid*LoanIsGood,Principal,0), 0)</f>
        <v>70.996928304276793</v>
      </c>
      <c r="G243" s="28">
        <f ca="1">IFERROR(IF(LoanIsNotPaid*LoanIsGood,InterestAmt,0), 0)</f>
        <v>5.9338518609018749</v>
      </c>
      <c r="H243" s="28">
        <f ca="1">IFERROR(IF(LoanIsNotPaid*LoanIsGood,EndingBalance,0), 0)</f>
        <v>960.97730837430572</v>
      </c>
    </row>
    <row r="244" spans="2:8" ht="20.100000000000001" customHeight="1">
      <c r="B244" s="6">
        <f ca="1">IFERROR(IF(LoanIsNotPaid*LoanIsGood,PaymentNumber,""), "")</f>
        <v>228</v>
      </c>
      <c r="C244" s="12">
        <f ca="1">IFERROR(IF(LoanIsNotPaid*LoanIsGood,PaymentDate,LoanStartDate), LoanStartDate)</f>
        <v>51660</v>
      </c>
      <c r="D244" s="28">
        <f ca="1">IFERROR(IF(LoanIsNotPaid*LoanIsGood,LoanValue,""), "")</f>
        <v>960.97730837430572</v>
      </c>
      <c r="E244" s="28">
        <f ca="1">IFERROR(IF(LoanIsNotPaid*LoanIsGood,MonthlyPayment,0), 0)</f>
        <v>76.930780165178675</v>
      </c>
      <c r="F244" s="28">
        <f ca="1">IFERROR(IF(LoanIsNotPaid*LoanIsGood,Principal,0), 0)</f>
        <v>71.405160642026416</v>
      </c>
      <c r="G244" s="28">
        <f ca="1">IFERROR(IF(LoanIsNotPaid*LoanIsGood,InterestAmt,0), 0)</f>
        <v>5.5256195231522582</v>
      </c>
      <c r="H244" s="28">
        <f ca="1">IFERROR(IF(LoanIsNotPaid*LoanIsGood,EndingBalance,0), 0)</f>
        <v>889.57214773228043</v>
      </c>
    </row>
    <row r="245" spans="2:8" ht="20.100000000000001" customHeight="1">
      <c r="B245" s="6">
        <f ca="1">IFERROR(IF(LoanIsNotPaid*LoanIsGood,PaymentNumber,""), "")</f>
        <v>229</v>
      </c>
      <c r="C245" s="12">
        <f ca="1">IFERROR(IF(LoanIsNotPaid*LoanIsGood,PaymentDate,LoanStartDate), LoanStartDate)</f>
        <v>51690</v>
      </c>
      <c r="D245" s="28">
        <f ca="1">IFERROR(IF(LoanIsNotPaid*LoanIsGood,LoanValue,""), "")</f>
        <v>889.57214773228043</v>
      </c>
      <c r="E245" s="28">
        <f ca="1">IFERROR(IF(LoanIsNotPaid*LoanIsGood,MonthlyPayment,0), 0)</f>
        <v>76.930780165178675</v>
      </c>
      <c r="F245" s="28">
        <f ca="1">IFERROR(IF(LoanIsNotPaid*LoanIsGood,Principal,0), 0)</f>
        <v>71.81574031571806</v>
      </c>
      <c r="G245" s="28">
        <f ca="1">IFERROR(IF(LoanIsNotPaid*LoanIsGood,InterestAmt,0), 0)</f>
        <v>5.1150398494606133</v>
      </c>
      <c r="H245" s="28">
        <f ca="1">IFERROR(IF(LoanIsNotPaid*LoanIsGood,EndingBalance,0), 0)</f>
        <v>817.75640741657116</v>
      </c>
    </row>
    <row r="246" spans="2:8" ht="20.100000000000001" customHeight="1">
      <c r="B246" s="6">
        <f ca="1">IFERROR(IF(LoanIsNotPaid*LoanIsGood,PaymentNumber,""), "")</f>
        <v>230</v>
      </c>
      <c r="C246" s="12">
        <f ca="1">IFERROR(IF(LoanIsNotPaid*LoanIsGood,PaymentDate,LoanStartDate), LoanStartDate)</f>
        <v>51721</v>
      </c>
      <c r="D246" s="28">
        <f ca="1">IFERROR(IF(LoanIsNotPaid*LoanIsGood,LoanValue,""), "")</f>
        <v>817.75640741657116</v>
      </c>
      <c r="E246" s="28">
        <f ca="1">IFERROR(IF(LoanIsNotPaid*LoanIsGood,MonthlyPayment,0), 0)</f>
        <v>76.930780165178675</v>
      </c>
      <c r="F246" s="28">
        <f ca="1">IFERROR(IF(LoanIsNotPaid*LoanIsGood,Principal,0), 0)</f>
        <v>72.228680822533391</v>
      </c>
      <c r="G246" s="28">
        <f ca="1">IFERROR(IF(LoanIsNotPaid*LoanIsGood,InterestAmt,0), 0)</f>
        <v>4.7020993426452851</v>
      </c>
      <c r="H246" s="28">
        <f ca="1">IFERROR(IF(LoanIsNotPaid*LoanIsGood,EndingBalance,0), 0)</f>
        <v>745.52772659403126</v>
      </c>
    </row>
    <row r="247" spans="2:8" ht="20.100000000000001" customHeight="1">
      <c r="B247" s="6">
        <f ca="1">IFERROR(IF(LoanIsNotPaid*LoanIsGood,PaymentNumber,""), "")</f>
        <v>231</v>
      </c>
      <c r="C247" s="12">
        <f ca="1">IFERROR(IF(LoanIsNotPaid*LoanIsGood,PaymentDate,LoanStartDate), LoanStartDate)</f>
        <v>51752</v>
      </c>
      <c r="D247" s="28">
        <f ca="1">IFERROR(IF(LoanIsNotPaid*LoanIsGood,LoanValue,""), "")</f>
        <v>745.52772659403126</v>
      </c>
      <c r="E247" s="28">
        <f ca="1">IFERROR(IF(LoanIsNotPaid*LoanIsGood,MonthlyPayment,0), 0)</f>
        <v>76.930780165178675</v>
      </c>
      <c r="F247" s="28">
        <f ca="1">IFERROR(IF(LoanIsNotPaid*LoanIsGood,Principal,0), 0)</f>
        <v>72.643995737262998</v>
      </c>
      <c r="G247" s="28">
        <f ca="1">IFERROR(IF(LoanIsNotPaid*LoanIsGood,InterestAmt,0), 0)</f>
        <v>4.2867844279156806</v>
      </c>
      <c r="H247" s="28">
        <f ca="1">IFERROR(IF(LoanIsNotPaid*LoanIsGood,EndingBalance,0), 0)</f>
        <v>672.88373085676722</v>
      </c>
    </row>
    <row r="248" spans="2:8" ht="20.100000000000001" customHeight="1">
      <c r="B248" s="6">
        <f ca="1">IFERROR(IF(LoanIsNotPaid*LoanIsGood,PaymentNumber,""), "")</f>
        <v>232</v>
      </c>
      <c r="C248" s="12">
        <f ca="1">IFERROR(IF(LoanIsNotPaid*LoanIsGood,PaymentDate,LoanStartDate), LoanStartDate)</f>
        <v>51782</v>
      </c>
      <c r="D248" s="28">
        <f ca="1">IFERROR(IF(LoanIsNotPaid*LoanIsGood,LoanValue,""), "")</f>
        <v>672.88373085676722</v>
      </c>
      <c r="E248" s="28">
        <f ca="1">IFERROR(IF(LoanIsNotPaid*LoanIsGood,MonthlyPayment,0), 0)</f>
        <v>76.930780165178675</v>
      </c>
      <c r="F248" s="28">
        <f ca="1">IFERROR(IF(LoanIsNotPaid*LoanIsGood,Principal,0), 0)</f>
        <v>73.061698712752261</v>
      </c>
      <c r="G248" s="28">
        <f ca="1">IFERROR(IF(LoanIsNotPaid*LoanIsGood,InterestAmt,0), 0)</f>
        <v>3.8690814524264119</v>
      </c>
      <c r="H248" s="28">
        <f ca="1">IFERROR(IF(LoanIsNotPaid*LoanIsGood,EndingBalance,0), 0)</f>
        <v>599.8220321440167</v>
      </c>
    </row>
    <row r="249" spans="2:8" ht="20.100000000000001" customHeight="1">
      <c r="B249" s="6">
        <f ca="1">IFERROR(IF(LoanIsNotPaid*LoanIsGood,PaymentNumber,""), "")</f>
        <v>233</v>
      </c>
      <c r="C249" s="12">
        <f ca="1">IFERROR(IF(LoanIsNotPaid*LoanIsGood,PaymentDate,LoanStartDate), LoanStartDate)</f>
        <v>51813</v>
      </c>
      <c r="D249" s="28">
        <f ca="1">IFERROR(IF(LoanIsNotPaid*LoanIsGood,LoanValue,""), "")</f>
        <v>599.8220321440167</v>
      </c>
      <c r="E249" s="28">
        <f ca="1">IFERROR(IF(LoanIsNotPaid*LoanIsGood,MonthlyPayment,0), 0)</f>
        <v>76.930780165178675</v>
      </c>
      <c r="F249" s="28">
        <f ca="1">IFERROR(IF(LoanIsNotPaid*LoanIsGood,Principal,0), 0)</f>
        <v>73.481803480350578</v>
      </c>
      <c r="G249" s="28">
        <f ca="1">IFERROR(IF(LoanIsNotPaid*LoanIsGood,InterestAmt,0), 0)</f>
        <v>3.4489766848280965</v>
      </c>
      <c r="H249" s="28">
        <f ca="1">IFERROR(IF(LoanIsNotPaid*LoanIsGood,EndingBalance,0), 0)</f>
        <v>526.34022866367741</v>
      </c>
    </row>
    <row r="250" spans="2:8" ht="20.100000000000001" customHeight="1">
      <c r="B250" s="6">
        <f ca="1">IFERROR(IF(LoanIsNotPaid*LoanIsGood,PaymentNumber,""), "")</f>
        <v>234</v>
      </c>
      <c r="C250" s="12">
        <f ca="1">IFERROR(IF(LoanIsNotPaid*LoanIsGood,PaymentDate,LoanStartDate), LoanStartDate)</f>
        <v>51843</v>
      </c>
      <c r="D250" s="28">
        <f ca="1">IFERROR(IF(LoanIsNotPaid*LoanIsGood,LoanValue,""), "")</f>
        <v>526.34022866367741</v>
      </c>
      <c r="E250" s="28">
        <f ca="1">IFERROR(IF(LoanIsNotPaid*LoanIsGood,MonthlyPayment,0), 0)</f>
        <v>76.930780165178675</v>
      </c>
      <c r="F250" s="28">
        <f ca="1">IFERROR(IF(LoanIsNotPaid*LoanIsGood,Principal,0), 0)</f>
        <v>73.90432385036253</v>
      </c>
      <c r="G250" s="28">
        <f ca="1">IFERROR(IF(LoanIsNotPaid*LoanIsGood,InterestAmt,0), 0)</f>
        <v>3.0264563148161456</v>
      </c>
      <c r="H250" s="28">
        <f ca="1">IFERROR(IF(LoanIsNotPaid*LoanIsGood,EndingBalance,0), 0)</f>
        <v>452.43590481331194</v>
      </c>
    </row>
    <row r="251" spans="2:8" ht="20.100000000000001" customHeight="1">
      <c r="B251" s="6">
        <f ca="1">IFERROR(IF(LoanIsNotPaid*LoanIsGood,PaymentNumber,""), "")</f>
        <v>235</v>
      </c>
      <c r="C251" s="12">
        <f ca="1">IFERROR(IF(LoanIsNotPaid*LoanIsGood,PaymentDate,LoanStartDate), LoanStartDate)</f>
        <v>51874</v>
      </c>
      <c r="D251" s="28">
        <f ca="1">IFERROR(IF(LoanIsNotPaid*LoanIsGood,LoanValue,""), "")</f>
        <v>452.43590481331194</v>
      </c>
      <c r="E251" s="28">
        <f ca="1">IFERROR(IF(LoanIsNotPaid*LoanIsGood,MonthlyPayment,0), 0)</f>
        <v>76.930780165178675</v>
      </c>
      <c r="F251" s="28">
        <f ca="1">IFERROR(IF(LoanIsNotPaid*LoanIsGood,Principal,0), 0)</f>
        <v>74.329273712502129</v>
      </c>
      <c r="G251" s="28">
        <f ca="1">IFERROR(IF(LoanIsNotPaid*LoanIsGood,InterestAmt,0), 0)</f>
        <v>2.6015064526765439</v>
      </c>
      <c r="H251" s="28">
        <f ca="1">IFERROR(IF(LoanIsNotPaid*LoanIsGood,EndingBalance,0), 0)</f>
        <v>378.10663110081077</v>
      </c>
    </row>
    <row r="252" spans="2:8" ht="20.100000000000001" customHeight="1">
      <c r="B252" s="6">
        <f ca="1">IFERROR(IF(LoanIsNotPaid*LoanIsGood,PaymentNumber,""), "")</f>
        <v>236</v>
      </c>
      <c r="C252" s="12">
        <f ca="1">IFERROR(IF(LoanIsNotPaid*LoanIsGood,PaymentDate,LoanStartDate), LoanStartDate)</f>
        <v>51905</v>
      </c>
      <c r="D252" s="28">
        <f ca="1">IFERROR(IF(LoanIsNotPaid*LoanIsGood,LoanValue,""), "")</f>
        <v>378.10663110081077</v>
      </c>
      <c r="E252" s="28">
        <f ca="1">IFERROR(IF(LoanIsNotPaid*LoanIsGood,MonthlyPayment,0), 0)</f>
        <v>76.930780165178675</v>
      </c>
      <c r="F252" s="28">
        <f ca="1">IFERROR(IF(LoanIsNotPaid*LoanIsGood,Principal,0), 0)</f>
        <v>74.756667036349015</v>
      </c>
      <c r="G252" s="28">
        <f ca="1">IFERROR(IF(LoanIsNotPaid*LoanIsGood,InterestAmt,0), 0)</f>
        <v>2.1741131288296622</v>
      </c>
      <c r="H252" s="28">
        <f ca="1">IFERROR(IF(LoanIsNotPaid*LoanIsGood,EndingBalance,0), 0)</f>
        <v>303.34996406446589</v>
      </c>
    </row>
    <row r="253" spans="2:8" ht="20.100000000000001" customHeight="1">
      <c r="B253" s="6">
        <f ca="1">IFERROR(IF(LoanIsNotPaid*LoanIsGood,PaymentNumber,""), "")</f>
        <v>237</v>
      </c>
      <c r="C253" s="12">
        <f ca="1">IFERROR(IF(LoanIsNotPaid*LoanIsGood,PaymentDate,LoanStartDate), LoanStartDate)</f>
        <v>51933</v>
      </c>
      <c r="D253" s="28">
        <f ca="1">IFERROR(IF(LoanIsNotPaid*LoanIsGood,LoanValue,""), "")</f>
        <v>303.34996406446589</v>
      </c>
      <c r="E253" s="28">
        <f ca="1">IFERROR(IF(LoanIsNotPaid*LoanIsGood,MonthlyPayment,0), 0)</f>
        <v>76.930780165178675</v>
      </c>
      <c r="F253" s="28">
        <f ca="1">IFERROR(IF(LoanIsNotPaid*LoanIsGood,Principal,0), 0)</f>
        <v>75.186517871807993</v>
      </c>
      <c r="G253" s="28">
        <f ca="1">IFERROR(IF(LoanIsNotPaid*LoanIsGood,InterestAmt,0), 0)</f>
        <v>1.7442622933706791</v>
      </c>
      <c r="H253" s="28">
        <f ca="1">IFERROR(IF(LoanIsNotPaid*LoanIsGood,EndingBalance,0), 0)</f>
        <v>228.16344619265146</v>
      </c>
    </row>
    <row r="254" spans="2:8" ht="20.100000000000001" customHeight="1">
      <c r="B254" s="6">
        <f ca="1">IFERROR(IF(LoanIsNotPaid*LoanIsGood,PaymentNumber,""), "")</f>
        <v>238</v>
      </c>
      <c r="C254" s="12">
        <f ca="1">IFERROR(IF(LoanIsNotPaid*LoanIsGood,PaymentDate,LoanStartDate), LoanStartDate)</f>
        <v>51964</v>
      </c>
      <c r="D254" s="28">
        <f ca="1">IFERROR(IF(LoanIsNotPaid*LoanIsGood,LoanValue,""), "")</f>
        <v>228.16344619265146</v>
      </c>
      <c r="E254" s="28">
        <f ca="1">IFERROR(IF(LoanIsNotPaid*LoanIsGood,MonthlyPayment,0), 0)</f>
        <v>76.930780165178675</v>
      </c>
      <c r="F254" s="28">
        <f ca="1">IFERROR(IF(LoanIsNotPaid*LoanIsGood,Principal,0), 0)</f>
        <v>75.618840349570931</v>
      </c>
      <c r="G254" s="28">
        <f ca="1">IFERROR(IF(LoanIsNotPaid*LoanIsGood,InterestAmt,0), 0)</f>
        <v>1.3119398156077462</v>
      </c>
      <c r="H254" s="28">
        <f ca="1">IFERROR(IF(LoanIsNotPaid*LoanIsGood,EndingBalance,0), 0)</f>
        <v>152.54460584308254</v>
      </c>
    </row>
    <row r="255" spans="2:8" ht="20.100000000000001" customHeight="1">
      <c r="B255" s="6">
        <f ca="1">IFERROR(IF(LoanIsNotPaid*LoanIsGood,PaymentNumber,""), "")</f>
        <v>239</v>
      </c>
      <c r="C255" s="12">
        <f ca="1">IFERROR(IF(LoanIsNotPaid*LoanIsGood,PaymentDate,LoanStartDate), LoanStartDate)</f>
        <v>51994</v>
      </c>
      <c r="D255" s="28">
        <f ca="1">IFERROR(IF(LoanIsNotPaid*LoanIsGood,LoanValue,""), "")</f>
        <v>152.54460584308254</v>
      </c>
      <c r="E255" s="28">
        <f ca="1">IFERROR(IF(LoanIsNotPaid*LoanIsGood,MonthlyPayment,0), 0)</f>
        <v>76.930780165178675</v>
      </c>
      <c r="F255" s="28">
        <f ca="1">IFERROR(IF(LoanIsNotPaid*LoanIsGood,Principal,0), 0)</f>
        <v>76.053648681580952</v>
      </c>
      <c r="G255" s="28">
        <f ca="1">IFERROR(IF(LoanIsNotPaid*LoanIsGood,InterestAmt,0), 0)</f>
        <v>0.87713148359772475</v>
      </c>
      <c r="H255" s="28">
        <f ca="1">IFERROR(IF(LoanIsNotPaid*LoanIsGood,EndingBalance,0), 0)</f>
        <v>76.490957161498955</v>
      </c>
    </row>
    <row r="256" spans="2:8" ht="20.100000000000001" customHeight="1">
      <c r="B256" s="6">
        <f ca="1">IFERROR(IF(LoanIsNotPaid*LoanIsGood,PaymentNumber,""), "")</f>
        <v>240</v>
      </c>
      <c r="C256" s="12">
        <f ca="1">IFERROR(IF(LoanIsNotPaid*LoanIsGood,PaymentDate,LoanStartDate), LoanStartDate)</f>
        <v>52025</v>
      </c>
      <c r="D256" s="28">
        <f ca="1">IFERROR(IF(LoanIsNotPaid*LoanIsGood,LoanValue,""), "")</f>
        <v>76.490957161498955</v>
      </c>
      <c r="E256" s="28">
        <f ca="1">IFERROR(IF(LoanIsNotPaid*LoanIsGood,MonthlyPayment,0), 0)</f>
        <v>76.930780165178675</v>
      </c>
      <c r="F256" s="28">
        <f ca="1">IFERROR(IF(LoanIsNotPaid*LoanIsGood,Principal,0), 0)</f>
        <v>76.490957161500049</v>
      </c>
      <c r="G256" s="28">
        <f ca="1">IFERROR(IF(LoanIsNotPaid*LoanIsGood,InterestAmt,0), 0)</f>
        <v>0.43982300367861904</v>
      </c>
      <c r="H256" s="28">
        <f ca="1">IFERROR(IF(LoanIsNotPaid*LoanIsGood,EndingBalance,0), 0)</f>
        <v>0</v>
      </c>
    </row>
    <row r="257" spans="2:8" ht="20.100000000000001" customHeight="1">
      <c r="B257" s="6" t="str">
        <f ca="1">IFERROR(IF(LoanIsNotPaid*LoanIsGood,PaymentNumber,""), "")</f>
        <v/>
      </c>
      <c r="C257" s="12">
        <f ca="1">IFERROR(IF(LoanIsNotPaid*LoanIsGood,PaymentDate,LoanStartDate), LoanStartDate)</f>
        <v>44720</v>
      </c>
      <c r="D257" s="28" t="str">
        <f ca="1">IFERROR(IF(LoanIsNotPaid*LoanIsGood,LoanValue,""), "")</f>
        <v/>
      </c>
      <c r="E257" s="28">
        <f ca="1">IFERROR(IF(LoanIsNotPaid*LoanIsGood,MonthlyPayment,0), 0)</f>
        <v>0</v>
      </c>
      <c r="F257" s="28">
        <f ca="1">IFERROR(IF(LoanIsNotPaid*LoanIsGood,Principal,0), 0)</f>
        <v>0</v>
      </c>
      <c r="G257" s="28">
        <f ca="1">IFERROR(IF(LoanIsNotPaid*LoanIsGood,InterestAmt,0), 0)</f>
        <v>0</v>
      </c>
      <c r="H257" s="28">
        <f ca="1">IFERROR(IF(LoanIsNotPaid*LoanIsGood,EndingBalance,0), 0)</f>
        <v>0</v>
      </c>
    </row>
    <row r="258" spans="2:8" ht="20.100000000000001" customHeight="1">
      <c r="B258" s="6" t="str">
        <f ca="1">IFERROR(IF(LoanIsNotPaid*LoanIsGood,PaymentNumber,""), "")</f>
        <v/>
      </c>
      <c r="C258" s="12">
        <f ca="1">IFERROR(IF(LoanIsNotPaid*LoanIsGood,PaymentDate,LoanStartDate), LoanStartDate)</f>
        <v>44720</v>
      </c>
      <c r="D258" s="28" t="str">
        <f ca="1">IFERROR(IF(LoanIsNotPaid*LoanIsGood,LoanValue,""), "")</f>
        <v/>
      </c>
      <c r="E258" s="28">
        <f ca="1">IFERROR(IF(LoanIsNotPaid*LoanIsGood,MonthlyPayment,0), 0)</f>
        <v>0</v>
      </c>
      <c r="F258" s="28">
        <f ca="1">IFERROR(IF(LoanIsNotPaid*LoanIsGood,Principal,0), 0)</f>
        <v>0</v>
      </c>
      <c r="G258" s="28">
        <f ca="1">IFERROR(IF(LoanIsNotPaid*LoanIsGood,InterestAmt,0), 0)</f>
        <v>0</v>
      </c>
      <c r="H258" s="28">
        <f ca="1">IFERROR(IF(LoanIsNotPaid*LoanIsGood,EndingBalance,0), 0)</f>
        <v>0</v>
      </c>
    </row>
    <row r="259" spans="2:8" ht="20.100000000000001" customHeight="1">
      <c r="B259" s="6" t="str">
        <f ca="1">IFERROR(IF(LoanIsNotPaid*LoanIsGood,PaymentNumber,""), "")</f>
        <v/>
      </c>
      <c r="C259" s="12">
        <f ca="1">IFERROR(IF(LoanIsNotPaid*LoanIsGood,PaymentDate,LoanStartDate), LoanStartDate)</f>
        <v>44720</v>
      </c>
      <c r="D259" s="28" t="str">
        <f ca="1">IFERROR(IF(LoanIsNotPaid*LoanIsGood,LoanValue,""), "")</f>
        <v/>
      </c>
      <c r="E259" s="28">
        <f ca="1">IFERROR(IF(LoanIsNotPaid*LoanIsGood,MonthlyPayment,0), 0)</f>
        <v>0</v>
      </c>
      <c r="F259" s="28">
        <f ca="1">IFERROR(IF(LoanIsNotPaid*LoanIsGood,Principal,0), 0)</f>
        <v>0</v>
      </c>
      <c r="G259" s="28">
        <f ca="1">IFERROR(IF(LoanIsNotPaid*LoanIsGood,InterestAmt,0), 0)</f>
        <v>0</v>
      </c>
      <c r="H259" s="28">
        <f ca="1">IFERROR(IF(LoanIsNotPaid*LoanIsGood,EndingBalance,0), 0)</f>
        <v>0</v>
      </c>
    </row>
    <row r="260" spans="2:8" ht="20.100000000000001" customHeight="1">
      <c r="B260" s="6" t="str">
        <f ca="1">IFERROR(IF(LoanIsNotPaid*LoanIsGood,PaymentNumber,""), "")</f>
        <v/>
      </c>
      <c r="C260" s="12">
        <f ca="1">IFERROR(IF(LoanIsNotPaid*LoanIsGood,PaymentDate,LoanStartDate), LoanStartDate)</f>
        <v>44720</v>
      </c>
      <c r="D260" s="28" t="str">
        <f ca="1">IFERROR(IF(LoanIsNotPaid*LoanIsGood,LoanValue,""), "")</f>
        <v/>
      </c>
      <c r="E260" s="28">
        <f ca="1">IFERROR(IF(LoanIsNotPaid*LoanIsGood,MonthlyPayment,0), 0)</f>
        <v>0</v>
      </c>
      <c r="F260" s="28">
        <f ca="1">IFERROR(IF(LoanIsNotPaid*LoanIsGood,Principal,0), 0)</f>
        <v>0</v>
      </c>
      <c r="G260" s="28">
        <f ca="1">IFERROR(IF(LoanIsNotPaid*LoanIsGood,InterestAmt,0), 0)</f>
        <v>0</v>
      </c>
      <c r="H260" s="28">
        <f ca="1">IFERROR(IF(LoanIsNotPaid*LoanIsGood,EndingBalance,0), 0)</f>
        <v>0</v>
      </c>
    </row>
    <row r="261" spans="2:8" ht="20.100000000000001" customHeight="1">
      <c r="B261" s="6" t="str">
        <f ca="1">IFERROR(IF(LoanIsNotPaid*LoanIsGood,PaymentNumber,""), "")</f>
        <v/>
      </c>
      <c r="C261" s="12">
        <f ca="1">IFERROR(IF(LoanIsNotPaid*LoanIsGood,PaymentDate,LoanStartDate), LoanStartDate)</f>
        <v>44720</v>
      </c>
      <c r="D261" s="28" t="str">
        <f ca="1">IFERROR(IF(LoanIsNotPaid*LoanIsGood,LoanValue,""), "")</f>
        <v/>
      </c>
      <c r="E261" s="28">
        <f ca="1">IFERROR(IF(LoanIsNotPaid*LoanIsGood,MonthlyPayment,0), 0)</f>
        <v>0</v>
      </c>
      <c r="F261" s="28">
        <f ca="1">IFERROR(IF(LoanIsNotPaid*LoanIsGood,Principal,0), 0)</f>
        <v>0</v>
      </c>
      <c r="G261" s="28">
        <f ca="1">IFERROR(IF(LoanIsNotPaid*LoanIsGood,InterestAmt,0), 0)</f>
        <v>0</v>
      </c>
      <c r="H261" s="28">
        <f ca="1">IFERROR(IF(LoanIsNotPaid*LoanIsGood,EndingBalance,0), 0)</f>
        <v>0</v>
      </c>
    </row>
    <row r="262" spans="2:8" ht="20.100000000000001" customHeight="1">
      <c r="B262" s="6" t="str">
        <f ca="1">IFERROR(IF(LoanIsNotPaid*LoanIsGood,PaymentNumber,""), "")</f>
        <v/>
      </c>
      <c r="C262" s="12">
        <f ca="1">IFERROR(IF(LoanIsNotPaid*LoanIsGood,PaymentDate,LoanStartDate), LoanStartDate)</f>
        <v>44720</v>
      </c>
      <c r="D262" s="28" t="str">
        <f ca="1">IFERROR(IF(LoanIsNotPaid*LoanIsGood,LoanValue,""), "")</f>
        <v/>
      </c>
      <c r="E262" s="28">
        <f ca="1">IFERROR(IF(LoanIsNotPaid*LoanIsGood,MonthlyPayment,0), 0)</f>
        <v>0</v>
      </c>
      <c r="F262" s="28">
        <f ca="1">IFERROR(IF(LoanIsNotPaid*LoanIsGood,Principal,0), 0)</f>
        <v>0</v>
      </c>
      <c r="G262" s="28">
        <f ca="1">IFERROR(IF(LoanIsNotPaid*LoanIsGood,InterestAmt,0), 0)</f>
        <v>0</v>
      </c>
      <c r="H262" s="28">
        <f ca="1">IFERROR(IF(LoanIsNotPaid*LoanIsGood,EndingBalance,0), 0)</f>
        <v>0</v>
      </c>
    </row>
    <row r="263" spans="2:8" ht="20.100000000000001" customHeight="1">
      <c r="B263" s="6" t="str">
        <f ca="1">IFERROR(IF(LoanIsNotPaid*LoanIsGood,PaymentNumber,""), "")</f>
        <v/>
      </c>
      <c r="C263" s="12">
        <f ca="1">IFERROR(IF(LoanIsNotPaid*LoanIsGood,PaymentDate,LoanStartDate), LoanStartDate)</f>
        <v>44720</v>
      </c>
      <c r="D263" s="28" t="str">
        <f ca="1">IFERROR(IF(LoanIsNotPaid*LoanIsGood,LoanValue,""), "")</f>
        <v/>
      </c>
      <c r="E263" s="28">
        <f ca="1">IFERROR(IF(LoanIsNotPaid*LoanIsGood,MonthlyPayment,0), 0)</f>
        <v>0</v>
      </c>
      <c r="F263" s="28">
        <f ca="1">IFERROR(IF(LoanIsNotPaid*LoanIsGood,Principal,0), 0)</f>
        <v>0</v>
      </c>
      <c r="G263" s="28">
        <f ca="1">IFERROR(IF(LoanIsNotPaid*LoanIsGood,InterestAmt,0), 0)</f>
        <v>0</v>
      </c>
      <c r="H263" s="28">
        <f ca="1">IFERROR(IF(LoanIsNotPaid*LoanIsGood,EndingBalance,0), 0)</f>
        <v>0</v>
      </c>
    </row>
    <row r="264" spans="2:8" ht="20.100000000000001" customHeight="1">
      <c r="B264" s="6" t="str">
        <f ca="1">IFERROR(IF(LoanIsNotPaid*LoanIsGood,PaymentNumber,""), "")</f>
        <v/>
      </c>
      <c r="C264" s="12">
        <f ca="1">IFERROR(IF(LoanIsNotPaid*LoanIsGood,PaymentDate,LoanStartDate), LoanStartDate)</f>
        <v>44720</v>
      </c>
      <c r="D264" s="28" t="str">
        <f ca="1">IFERROR(IF(LoanIsNotPaid*LoanIsGood,LoanValue,""), "")</f>
        <v/>
      </c>
      <c r="E264" s="28">
        <f ca="1">IFERROR(IF(LoanIsNotPaid*LoanIsGood,MonthlyPayment,0), 0)</f>
        <v>0</v>
      </c>
      <c r="F264" s="28">
        <f ca="1">IFERROR(IF(LoanIsNotPaid*LoanIsGood,Principal,0), 0)</f>
        <v>0</v>
      </c>
      <c r="G264" s="28">
        <f ca="1">IFERROR(IF(LoanIsNotPaid*LoanIsGood,InterestAmt,0), 0)</f>
        <v>0</v>
      </c>
      <c r="H264" s="28">
        <f ca="1">IFERROR(IF(LoanIsNotPaid*LoanIsGood,EndingBalance,0), 0)</f>
        <v>0</v>
      </c>
    </row>
    <row r="265" spans="2:8" ht="20.100000000000001" customHeight="1">
      <c r="B265" s="6" t="str">
        <f ca="1">IFERROR(IF(LoanIsNotPaid*LoanIsGood,PaymentNumber,""), "")</f>
        <v/>
      </c>
      <c r="C265" s="12">
        <f ca="1">IFERROR(IF(LoanIsNotPaid*LoanIsGood,PaymentDate,LoanStartDate), LoanStartDate)</f>
        <v>44720</v>
      </c>
      <c r="D265" s="28" t="str">
        <f ca="1">IFERROR(IF(LoanIsNotPaid*LoanIsGood,LoanValue,""), "")</f>
        <v/>
      </c>
      <c r="E265" s="28">
        <f ca="1">IFERROR(IF(LoanIsNotPaid*LoanIsGood,MonthlyPayment,0), 0)</f>
        <v>0</v>
      </c>
      <c r="F265" s="28">
        <f ca="1">IFERROR(IF(LoanIsNotPaid*LoanIsGood,Principal,0), 0)</f>
        <v>0</v>
      </c>
      <c r="G265" s="28">
        <f ca="1">IFERROR(IF(LoanIsNotPaid*LoanIsGood,InterestAmt,0), 0)</f>
        <v>0</v>
      </c>
      <c r="H265" s="28">
        <f ca="1">IFERROR(IF(LoanIsNotPaid*LoanIsGood,EndingBalance,0), 0)</f>
        <v>0</v>
      </c>
    </row>
    <row r="266" spans="2:8" ht="20.100000000000001" customHeight="1">
      <c r="B266" s="6" t="str">
        <f ca="1">IFERROR(IF(LoanIsNotPaid*LoanIsGood,PaymentNumber,""), "")</f>
        <v/>
      </c>
      <c r="C266" s="12">
        <f ca="1">IFERROR(IF(LoanIsNotPaid*LoanIsGood,PaymentDate,LoanStartDate), LoanStartDate)</f>
        <v>44720</v>
      </c>
      <c r="D266" s="28" t="str">
        <f ca="1">IFERROR(IF(LoanIsNotPaid*LoanIsGood,LoanValue,""), "")</f>
        <v/>
      </c>
      <c r="E266" s="28">
        <f ca="1">IFERROR(IF(LoanIsNotPaid*LoanIsGood,MonthlyPayment,0), 0)</f>
        <v>0</v>
      </c>
      <c r="F266" s="28">
        <f ca="1">IFERROR(IF(LoanIsNotPaid*LoanIsGood,Principal,0), 0)</f>
        <v>0</v>
      </c>
      <c r="G266" s="28">
        <f ca="1">IFERROR(IF(LoanIsNotPaid*LoanIsGood,InterestAmt,0), 0)</f>
        <v>0</v>
      </c>
      <c r="H266" s="28">
        <f ca="1">IFERROR(IF(LoanIsNotPaid*LoanIsGood,EndingBalance,0), 0)</f>
        <v>0</v>
      </c>
    </row>
    <row r="267" spans="2:8" ht="20.100000000000001" customHeight="1">
      <c r="B267" s="6" t="str">
        <f ca="1">IFERROR(IF(LoanIsNotPaid*LoanIsGood,PaymentNumber,""), "")</f>
        <v/>
      </c>
      <c r="C267" s="12">
        <f ca="1">IFERROR(IF(LoanIsNotPaid*LoanIsGood,PaymentDate,LoanStartDate), LoanStartDate)</f>
        <v>44720</v>
      </c>
      <c r="D267" s="28" t="str">
        <f ca="1">IFERROR(IF(LoanIsNotPaid*LoanIsGood,LoanValue,""), "")</f>
        <v/>
      </c>
      <c r="E267" s="28">
        <f ca="1">IFERROR(IF(LoanIsNotPaid*LoanIsGood,MonthlyPayment,0), 0)</f>
        <v>0</v>
      </c>
      <c r="F267" s="28">
        <f ca="1">IFERROR(IF(LoanIsNotPaid*LoanIsGood,Principal,0), 0)</f>
        <v>0</v>
      </c>
      <c r="G267" s="28">
        <f ca="1">IFERROR(IF(LoanIsNotPaid*LoanIsGood,InterestAmt,0), 0)</f>
        <v>0</v>
      </c>
      <c r="H267" s="28">
        <f ca="1">IFERROR(IF(LoanIsNotPaid*LoanIsGood,EndingBalance,0), 0)</f>
        <v>0</v>
      </c>
    </row>
    <row r="268" spans="2:8" ht="20.100000000000001" customHeight="1">
      <c r="B268" s="6" t="str">
        <f ca="1">IFERROR(IF(LoanIsNotPaid*LoanIsGood,PaymentNumber,""), "")</f>
        <v/>
      </c>
      <c r="C268" s="12">
        <f ca="1">IFERROR(IF(LoanIsNotPaid*LoanIsGood,PaymentDate,LoanStartDate), LoanStartDate)</f>
        <v>44720</v>
      </c>
      <c r="D268" s="28" t="str">
        <f ca="1">IFERROR(IF(LoanIsNotPaid*LoanIsGood,LoanValue,""), "")</f>
        <v/>
      </c>
      <c r="E268" s="28">
        <f ca="1">IFERROR(IF(LoanIsNotPaid*LoanIsGood,MonthlyPayment,0), 0)</f>
        <v>0</v>
      </c>
      <c r="F268" s="28">
        <f ca="1">IFERROR(IF(LoanIsNotPaid*LoanIsGood,Principal,0), 0)</f>
        <v>0</v>
      </c>
      <c r="G268" s="28">
        <f ca="1">IFERROR(IF(LoanIsNotPaid*LoanIsGood,InterestAmt,0), 0)</f>
        <v>0</v>
      </c>
      <c r="H268" s="28">
        <f ca="1">IFERROR(IF(LoanIsNotPaid*LoanIsGood,EndingBalance,0), 0)</f>
        <v>0</v>
      </c>
    </row>
    <row r="269" spans="2:8" ht="20.100000000000001" customHeight="1">
      <c r="B269" s="6" t="str">
        <f ca="1">IFERROR(IF(LoanIsNotPaid*LoanIsGood,PaymentNumber,""), "")</f>
        <v/>
      </c>
      <c r="C269" s="12">
        <f ca="1">IFERROR(IF(LoanIsNotPaid*LoanIsGood,PaymentDate,LoanStartDate), LoanStartDate)</f>
        <v>44720</v>
      </c>
      <c r="D269" s="28" t="str">
        <f ca="1">IFERROR(IF(LoanIsNotPaid*LoanIsGood,LoanValue,""), "")</f>
        <v/>
      </c>
      <c r="E269" s="28">
        <f ca="1">IFERROR(IF(LoanIsNotPaid*LoanIsGood,MonthlyPayment,0), 0)</f>
        <v>0</v>
      </c>
      <c r="F269" s="28">
        <f ca="1">IFERROR(IF(LoanIsNotPaid*LoanIsGood,Principal,0), 0)</f>
        <v>0</v>
      </c>
      <c r="G269" s="28">
        <f ca="1">IFERROR(IF(LoanIsNotPaid*LoanIsGood,InterestAmt,0), 0)</f>
        <v>0</v>
      </c>
      <c r="H269" s="28">
        <f ca="1">IFERROR(IF(LoanIsNotPaid*LoanIsGood,EndingBalance,0), 0)</f>
        <v>0</v>
      </c>
    </row>
    <row r="270" spans="2:8" ht="20.100000000000001" customHeight="1">
      <c r="B270" s="6" t="str">
        <f ca="1">IFERROR(IF(LoanIsNotPaid*LoanIsGood,PaymentNumber,""), "")</f>
        <v/>
      </c>
      <c r="C270" s="12">
        <f ca="1">IFERROR(IF(LoanIsNotPaid*LoanIsGood,PaymentDate,LoanStartDate), LoanStartDate)</f>
        <v>44720</v>
      </c>
      <c r="D270" s="28" t="str">
        <f ca="1">IFERROR(IF(LoanIsNotPaid*LoanIsGood,LoanValue,""), "")</f>
        <v/>
      </c>
      <c r="E270" s="28">
        <f ca="1">IFERROR(IF(LoanIsNotPaid*LoanIsGood,MonthlyPayment,0), 0)</f>
        <v>0</v>
      </c>
      <c r="F270" s="28">
        <f ca="1">IFERROR(IF(LoanIsNotPaid*LoanIsGood,Principal,0), 0)</f>
        <v>0</v>
      </c>
      <c r="G270" s="28">
        <f ca="1">IFERROR(IF(LoanIsNotPaid*LoanIsGood,InterestAmt,0), 0)</f>
        <v>0</v>
      </c>
      <c r="H270" s="28">
        <f ca="1">IFERROR(IF(LoanIsNotPaid*LoanIsGood,EndingBalance,0), 0)</f>
        <v>0</v>
      </c>
    </row>
    <row r="271" spans="2:8" ht="20.100000000000001" customHeight="1">
      <c r="B271" s="6" t="str">
        <f ca="1">IFERROR(IF(LoanIsNotPaid*LoanIsGood,PaymentNumber,""), "")</f>
        <v/>
      </c>
      <c r="C271" s="12">
        <f ca="1">IFERROR(IF(LoanIsNotPaid*LoanIsGood,PaymentDate,LoanStartDate), LoanStartDate)</f>
        <v>44720</v>
      </c>
      <c r="D271" s="28" t="str">
        <f ca="1">IFERROR(IF(LoanIsNotPaid*LoanIsGood,LoanValue,""), "")</f>
        <v/>
      </c>
      <c r="E271" s="28">
        <f ca="1">IFERROR(IF(LoanIsNotPaid*LoanIsGood,MonthlyPayment,0), 0)</f>
        <v>0</v>
      </c>
      <c r="F271" s="28">
        <f ca="1">IFERROR(IF(LoanIsNotPaid*LoanIsGood,Principal,0), 0)</f>
        <v>0</v>
      </c>
      <c r="G271" s="28">
        <f ca="1">IFERROR(IF(LoanIsNotPaid*LoanIsGood,InterestAmt,0), 0)</f>
        <v>0</v>
      </c>
      <c r="H271" s="28">
        <f ca="1">IFERROR(IF(LoanIsNotPaid*LoanIsGood,EndingBalance,0), 0)</f>
        <v>0</v>
      </c>
    </row>
    <row r="272" spans="2:8" ht="20.100000000000001" customHeight="1">
      <c r="B272" s="6" t="str">
        <f ca="1">IFERROR(IF(LoanIsNotPaid*LoanIsGood,PaymentNumber,""), "")</f>
        <v/>
      </c>
      <c r="C272" s="12">
        <f ca="1">IFERROR(IF(LoanIsNotPaid*LoanIsGood,PaymentDate,LoanStartDate), LoanStartDate)</f>
        <v>44720</v>
      </c>
      <c r="D272" s="28" t="str">
        <f ca="1">IFERROR(IF(LoanIsNotPaid*LoanIsGood,LoanValue,""), "")</f>
        <v/>
      </c>
      <c r="E272" s="28">
        <f ca="1">IFERROR(IF(LoanIsNotPaid*LoanIsGood,MonthlyPayment,0), 0)</f>
        <v>0</v>
      </c>
      <c r="F272" s="28">
        <f ca="1">IFERROR(IF(LoanIsNotPaid*LoanIsGood,Principal,0), 0)</f>
        <v>0</v>
      </c>
      <c r="G272" s="28">
        <f ca="1">IFERROR(IF(LoanIsNotPaid*LoanIsGood,InterestAmt,0), 0)</f>
        <v>0</v>
      </c>
      <c r="H272" s="28">
        <f ca="1">IFERROR(IF(LoanIsNotPaid*LoanIsGood,EndingBalance,0), 0)</f>
        <v>0</v>
      </c>
    </row>
    <row r="273" spans="2:8" ht="20.100000000000001" customHeight="1">
      <c r="B273" s="6" t="str">
        <f ca="1">IFERROR(IF(LoanIsNotPaid*LoanIsGood,PaymentNumber,""), "")</f>
        <v/>
      </c>
      <c r="C273" s="12">
        <f ca="1">IFERROR(IF(LoanIsNotPaid*LoanIsGood,PaymentDate,LoanStartDate), LoanStartDate)</f>
        <v>44720</v>
      </c>
      <c r="D273" s="28" t="str">
        <f ca="1">IFERROR(IF(LoanIsNotPaid*LoanIsGood,LoanValue,""), "")</f>
        <v/>
      </c>
      <c r="E273" s="28">
        <f ca="1">IFERROR(IF(LoanIsNotPaid*LoanIsGood,MonthlyPayment,0), 0)</f>
        <v>0</v>
      </c>
      <c r="F273" s="28">
        <f ca="1">IFERROR(IF(LoanIsNotPaid*LoanIsGood,Principal,0), 0)</f>
        <v>0</v>
      </c>
      <c r="G273" s="28">
        <f ca="1">IFERROR(IF(LoanIsNotPaid*LoanIsGood,InterestAmt,0), 0)</f>
        <v>0</v>
      </c>
      <c r="H273" s="28">
        <f ca="1">IFERROR(IF(LoanIsNotPaid*LoanIsGood,EndingBalance,0), 0)</f>
        <v>0</v>
      </c>
    </row>
    <row r="274" spans="2:8" ht="20.100000000000001" customHeight="1">
      <c r="B274" s="6" t="str">
        <f ca="1">IFERROR(IF(LoanIsNotPaid*LoanIsGood,PaymentNumber,""), "")</f>
        <v/>
      </c>
      <c r="C274" s="12">
        <f ca="1">IFERROR(IF(LoanIsNotPaid*LoanIsGood,PaymentDate,LoanStartDate), LoanStartDate)</f>
        <v>44720</v>
      </c>
      <c r="D274" s="28" t="str">
        <f ca="1">IFERROR(IF(LoanIsNotPaid*LoanIsGood,LoanValue,""), "")</f>
        <v/>
      </c>
      <c r="E274" s="28">
        <f ca="1">IFERROR(IF(LoanIsNotPaid*LoanIsGood,MonthlyPayment,0), 0)</f>
        <v>0</v>
      </c>
      <c r="F274" s="28">
        <f ca="1">IFERROR(IF(LoanIsNotPaid*LoanIsGood,Principal,0), 0)</f>
        <v>0</v>
      </c>
      <c r="G274" s="28">
        <f ca="1">IFERROR(IF(LoanIsNotPaid*LoanIsGood,InterestAmt,0), 0)</f>
        <v>0</v>
      </c>
      <c r="H274" s="28">
        <f ca="1">IFERROR(IF(LoanIsNotPaid*LoanIsGood,EndingBalance,0), 0)</f>
        <v>0</v>
      </c>
    </row>
    <row r="275" spans="2:8" ht="20.100000000000001" customHeight="1">
      <c r="B275" s="6" t="str">
        <f ca="1">IFERROR(IF(LoanIsNotPaid*LoanIsGood,PaymentNumber,""), "")</f>
        <v/>
      </c>
      <c r="C275" s="12">
        <f ca="1">IFERROR(IF(LoanIsNotPaid*LoanIsGood,PaymentDate,LoanStartDate), LoanStartDate)</f>
        <v>44720</v>
      </c>
      <c r="D275" s="28" t="str">
        <f ca="1">IFERROR(IF(LoanIsNotPaid*LoanIsGood,LoanValue,""), "")</f>
        <v/>
      </c>
      <c r="E275" s="28">
        <f ca="1">IFERROR(IF(LoanIsNotPaid*LoanIsGood,MonthlyPayment,0), 0)</f>
        <v>0</v>
      </c>
      <c r="F275" s="28">
        <f ca="1">IFERROR(IF(LoanIsNotPaid*LoanIsGood,Principal,0), 0)</f>
        <v>0</v>
      </c>
      <c r="G275" s="28">
        <f ca="1">IFERROR(IF(LoanIsNotPaid*LoanIsGood,InterestAmt,0), 0)</f>
        <v>0</v>
      </c>
      <c r="H275" s="28">
        <f ca="1">IFERROR(IF(LoanIsNotPaid*LoanIsGood,EndingBalance,0), 0)</f>
        <v>0</v>
      </c>
    </row>
    <row r="276" spans="2:8" ht="20.100000000000001" customHeight="1">
      <c r="B276" s="6" t="str">
        <f ca="1">IFERROR(IF(LoanIsNotPaid*LoanIsGood,PaymentNumber,""), "")</f>
        <v/>
      </c>
      <c r="C276" s="12">
        <f ca="1">IFERROR(IF(LoanIsNotPaid*LoanIsGood,PaymentDate,LoanStartDate), LoanStartDate)</f>
        <v>44720</v>
      </c>
      <c r="D276" s="28" t="str">
        <f ca="1">IFERROR(IF(LoanIsNotPaid*LoanIsGood,LoanValue,""), "")</f>
        <v/>
      </c>
      <c r="E276" s="28">
        <f ca="1">IFERROR(IF(LoanIsNotPaid*LoanIsGood,MonthlyPayment,0), 0)</f>
        <v>0</v>
      </c>
      <c r="F276" s="28">
        <f ca="1">IFERROR(IF(LoanIsNotPaid*LoanIsGood,Principal,0), 0)</f>
        <v>0</v>
      </c>
      <c r="G276" s="28">
        <f ca="1">IFERROR(IF(LoanIsNotPaid*LoanIsGood,InterestAmt,0), 0)</f>
        <v>0</v>
      </c>
      <c r="H276" s="28">
        <f ca="1">IFERROR(IF(LoanIsNotPaid*LoanIsGood,EndingBalance,0), 0)</f>
        <v>0</v>
      </c>
    </row>
    <row r="277" spans="2:8" ht="20.100000000000001" customHeight="1">
      <c r="B277" s="6" t="str">
        <f ca="1">IFERROR(IF(LoanIsNotPaid*LoanIsGood,PaymentNumber,""), "")</f>
        <v/>
      </c>
      <c r="C277" s="12">
        <f ca="1">IFERROR(IF(LoanIsNotPaid*LoanIsGood,PaymentDate,LoanStartDate), LoanStartDate)</f>
        <v>44720</v>
      </c>
      <c r="D277" s="28" t="str">
        <f ca="1">IFERROR(IF(LoanIsNotPaid*LoanIsGood,LoanValue,""), "")</f>
        <v/>
      </c>
      <c r="E277" s="28">
        <f ca="1">IFERROR(IF(LoanIsNotPaid*LoanIsGood,MonthlyPayment,0), 0)</f>
        <v>0</v>
      </c>
      <c r="F277" s="28">
        <f ca="1">IFERROR(IF(LoanIsNotPaid*LoanIsGood,Principal,0), 0)</f>
        <v>0</v>
      </c>
      <c r="G277" s="28">
        <f ca="1">IFERROR(IF(LoanIsNotPaid*LoanIsGood,InterestAmt,0), 0)</f>
        <v>0</v>
      </c>
      <c r="H277" s="28">
        <f ca="1">IFERROR(IF(LoanIsNotPaid*LoanIsGood,EndingBalance,0), 0)</f>
        <v>0</v>
      </c>
    </row>
    <row r="278" spans="2:8" ht="20.100000000000001" customHeight="1">
      <c r="B278" s="6" t="str">
        <f ca="1">IFERROR(IF(LoanIsNotPaid*LoanIsGood,PaymentNumber,""), "")</f>
        <v/>
      </c>
      <c r="C278" s="12">
        <f ca="1">IFERROR(IF(LoanIsNotPaid*LoanIsGood,PaymentDate,LoanStartDate), LoanStartDate)</f>
        <v>44720</v>
      </c>
      <c r="D278" s="28" t="str">
        <f ca="1">IFERROR(IF(LoanIsNotPaid*LoanIsGood,LoanValue,""), "")</f>
        <v/>
      </c>
      <c r="E278" s="28">
        <f ca="1">IFERROR(IF(LoanIsNotPaid*LoanIsGood,MonthlyPayment,0), 0)</f>
        <v>0</v>
      </c>
      <c r="F278" s="28">
        <f ca="1">IFERROR(IF(LoanIsNotPaid*LoanIsGood,Principal,0), 0)</f>
        <v>0</v>
      </c>
      <c r="G278" s="28">
        <f ca="1">IFERROR(IF(LoanIsNotPaid*LoanIsGood,InterestAmt,0), 0)</f>
        <v>0</v>
      </c>
      <c r="H278" s="28">
        <f ca="1">IFERROR(IF(LoanIsNotPaid*LoanIsGood,EndingBalance,0), 0)</f>
        <v>0</v>
      </c>
    </row>
    <row r="279" spans="2:8" ht="20.100000000000001" customHeight="1">
      <c r="B279" s="6" t="str">
        <f ca="1">IFERROR(IF(LoanIsNotPaid*LoanIsGood,PaymentNumber,""), "")</f>
        <v/>
      </c>
      <c r="C279" s="12">
        <f ca="1">IFERROR(IF(LoanIsNotPaid*LoanIsGood,PaymentDate,LoanStartDate), LoanStartDate)</f>
        <v>44720</v>
      </c>
      <c r="D279" s="28" t="str">
        <f ca="1">IFERROR(IF(LoanIsNotPaid*LoanIsGood,LoanValue,""), "")</f>
        <v/>
      </c>
      <c r="E279" s="28">
        <f ca="1">IFERROR(IF(LoanIsNotPaid*LoanIsGood,MonthlyPayment,0), 0)</f>
        <v>0</v>
      </c>
      <c r="F279" s="28">
        <f ca="1">IFERROR(IF(LoanIsNotPaid*LoanIsGood,Principal,0), 0)</f>
        <v>0</v>
      </c>
      <c r="G279" s="28">
        <f ca="1">IFERROR(IF(LoanIsNotPaid*LoanIsGood,InterestAmt,0), 0)</f>
        <v>0</v>
      </c>
      <c r="H279" s="28">
        <f ca="1">IFERROR(IF(LoanIsNotPaid*LoanIsGood,EndingBalance,0), 0)</f>
        <v>0</v>
      </c>
    </row>
    <row r="280" spans="2:8" ht="20.100000000000001" customHeight="1">
      <c r="B280" s="6" t="str">
        <f ca="1">IFERROR(IF(LoanIsNotPaid*LoanIsGood,PaymentNumber,""), "")</f>
        <v/>
      </c>
      <c r="C280" s="12">
        <f ca="1">IFERROR(IF(LoanIsNotPaid*LoanIsGood,PaymentDate,LoanStartDate), LoanStartDate)</f>
        <v>44720</v>
      </c>
      <c r="D280" s="28" t="str">
        <f ca="1">IFERROR(IF(LoanIsNotPaid*LoanIsGood,LoanValue,""), "")</f>
        <v/>
      </c>
      <c r="E280" s="28">
        <f ca="1">IFERROR(IF(LoanIsNotPaid*LoanIsGood,MonthlyPayment,0), 0)</f>
        <v>0</v>
      </c>
      <c r="F280" s="28">
        <f ca="1">IFERROR(IF(LoanIsNotPaid*LoanIsGood,Principal,0), 0)</f>
        <v>0</v>
      </c>
      <c r="G280" s="28">
        <f ca="1">IFERROR(IF(LoanIsNotPaid*LoanIsGood,InterestAmt,0), 0)</f>
        <v>0</v>
      </c>
      <c r="H280" s="28">
        <f ca="1">IFERROR(IF(LoanIsNotPaid*LoanIsGood,EndingBalance,0), 0)</f>
        <v>0</v>
      </c>
    </row>
    <row r="281" spans="2:8" ht="20.100000000000001" customHeight="1">
      <c r="B281" s="6" t="str">
        <f ca="1">IFERROR(IF(LoanIsNotPaid*LoanIsGood,PaymentNumber,""), "")</f>
        <v/>
      </c>
      <c r="C281" s="12">
        <f ca="1">IFERROR(IF(LoanIsNotPaid*LoanIsGood,PaymentDate,LoanStartDate), LoanStartDate)</f>
        <v>44720</v>
      </c>
      <c r="D281" s="28" t="str">
        <f ca="1">IFERROR(IF(LoanIsNotPaid*LoanIsGood,LoanValue,""), "")</f>
        <v/>
      </c>
      <c r="E281" s="28">
        <f ca="1">IFERROR(IF(LoanIsNotPaid*LoanIsGood,MonthlyPayment,0), 0)</f>
        <v>0</v>
      </c>
      <c r="F281" s="28">
        <f ca="1">IFERROR(IF(LoanIsNotPaid*LoanIsGood,Principal,0), 0)</f>
        <v>0</v>
      </c>
      <c r="G281" s="28">
        <f ca="1">IFERROR(IF(LoanIsNotPaid*LoanIsGood,InterestAmt,0), 0)</f>
        <v>0</v>
      </c>
      <c r="H281" s="28">
        <f ca="1">IFERROR(IF(LoanIsNotPaid*LoanIsGood,EndingBalance,0), 0)</f>
        <v>0</v>
      </c>
    </row>
    <row r="282" spans="2:8" ht="20.100000000000001" customHeight="1">
      <c r="B282" s="6" t="str">
        <f ca="1">IFERROR(IF(LoanIsNotPaid*LoanIsGood,PaymentNumber,""), "")</f>
        <v/>
      </c>
      <c r="C282" s="12">
        <f ca="1">IFERROR(IF(LoanIsNotPaid*LoanIsGood,PaymentDate,LoanStartDate), LoanStartDate)</f>
        <v>44720</v>
      </c>
      <c r="D282" s="28" t="str">
        <f ca="1">IFERROR(IF(LoanIsNotPaid*LoanIsGood,LoanValue,""), "")</f>
        <v/>
      </c>
      <c r="E282" s="28">
        <f ca="1">IFERROR(IF(LoanIsNotPaid*LoanIsGood,MonthlyPayment,0), 0)</f>
        <v>0</v>
      </c>
      <c r="F282" s="28">
        <f ca="1">IFERROR(IF(LoanIsNotPaid*LoanIsGood,Principal,0), 0)</f>
        <v>0</v>
      </c>
      <c r="G282" s="28">
        <f ca="1">IFERROR(IF(LoanIsNotPaid*LoanIsGood,InterestAmt,0), 0)</f>
        <v>0</v>
      </c>
      <c r="H282" s="28">
        <f ca="1">IFERROR(IF(LoanIsNotPaid*LoanIsGood,EndingBalance,0), 0)</f>
        <v>0</v>
      </c>
    </row>
    <row r="283" spans="2:8" ht="20.100000000000001" customHeight="1">
      <c r="B283" s="6" t="str">
        <f ca="1">IFERROR(IF(LoanIsNotPaid*LoanIsGood,PaymentNumber,""), "")</f>
        <v/>
      </c>
      <c r="C283" s="12">
        <f ca="1">IFERROR(IF(LoanIsNotPaid*LoanIsGood,PaymentDate,LoanStartDate), LoanStartDate)</f>
        <v>44720</v>
      </c>
      <c r="D283" s="28" t="str">
        <f ca="1">IFERROR(IF(LoanIsNotPaid*LoanIsGood,LoanValue,""), "")</f>
        <v/>
      </c>
      <c r="E283" s="28">
        <f ca="1">IFERROR(IF(LoanIsNotPaid*LoanIsGood,MonthlyPayment,0), 0)</f>
        <v>0</v>
      </c>
      <c r="F283" s="28">
        <f ca="1">IFERROR(IF(LoanIsNotPaid*LoanIsGood,Principal,0), 0)</f>
        <v>0</v>
      </c>
      <c r="G283" s="28">
        <f ca="1">IFERROR(IF(LoanIsNotPaid*LoanIsGood,InterestAmt,0), 0)</f>
        <v>0</v>
      </c>
      <c r="H283" s="28">
        <f ca="1">IFERROR(IF(LoanIsNotPaid*LoanIsGood,EndingBalance,0), 0)</f>
        <v>0</v>
      </c>
    </row>
    <row r="284" spans="2:8" ht="20.100000000000001" customHeight="1">
      <c r="B284" s="6" t="str">
        <f ca="1">IFERROR(IF(LoanIsNotPaid*LoanIsGood,PaymentNumber,""), "")</f>
        <v/>
      </c>
      <c r="C284" s="12">
        <f ca="1">IFERROR(IF(LoanIsNotPaid*LoanIsGood,PaymentDate,LoanStartDate), LoanStartDate)</f>
        <v>44720</v>
      </c>
      <c r="D284" s="28" t="str">
        <f ca="1">IFERROR(IF(LoanIsNotPaid*LoanIsGood,LoanValue,""), "")</f>
        <v/>
      </c>
      <c r="E284" s="28">
        <f ca="1">IFERROR(IF(LoanIsNotPaid*LoanIsGood,MonthlyPayment,0), 0)</f>
        <v>0</v>
      </c>
      <c r="F284" s="28">
        <f ca="1">IFERROR(IF(LoanIsNotPaid*LoanIsGood,Principal,0), 0)</f>
        <v>0</v>
      </c>
      <c r="G284" s="28">
        <f ca="1">IFERROR(IF(LoanIsNotPaid*LoanIsGood,InterestAmt,0), 0)</f>
        <v>0</v>
      </c>
      <c r="H284" s="28">
        <f ca="1">IFERROR(IF(LoanIsNotPaid*LoanIsGood,EndingBalance,0), 0)</f>
        <v>0</v>
      </c>
    </row>
    <row r="285" spans="2:8" ht="20.100000000000001" customHeight="1">
      <c r="B285" s="6" t="str">
        <f ca="1">IFERROR(IF(LoanIsNotPaid*LoanIsGood,PaymentNumber,""), "")</f>
        <v/>
      </c>
      <c r="C285" s="12">
        <f ca="1">IFERROR(IF(LoanIsNotPaid*LoanIsGood,PaymentDate,LoanStartDate), LoanStartDate)</f>
        <v>44720</v>
      </c>
      <c r="D285" s="28" t="str">
        <f ca="1">IFERROR(IF(LoanIsNotPaid*LoanIsGood,LoanValue,""), "")</f>
        <v/>
      </c>
      <c r="E285" s="28">
        <f ca="1">IFERROR(IF(LoanIsNotPaid*LoanIsGood,MonthlyPayment,0), 0)</f>
        <v>0</v>
      </c>
      <c r="F285" s="28">
        <f ca="1">IFERROR(IF(LoanIsNotPaid*LoanIsGood,Principal,0), 0)</f>
        <v>0</v>
      </c>
      <c r="G285" s="28">
        <f ca="1">IFERROR(IF(LoanIsNotPaid*LoanIsGood,InterestAmt,0), 0)</f>
        <v>0</v>
      </c>
      <c r="H285" s="28">
        <f ca="1">IFERROR(IF(LoanIsNotPaid*LoanIsGood,EndingBalance,0), 0)</f>
        <v>0</v>
      </c>
    </row>
    <row r="286" spans="2:8" ht="20.100000000000001" customHeight="1">
      <c r="B286" s="6" t="str">
        <f ca="1">IFERROR(IF(LoanIsNotPaid*LoanIsGood,PaymentNumber,""), "")</f>
        <v/>
      </c>
      <c r="C286" s="12">
        <f ca="1">IFERROR(IF(LoanIsNotPaid*LoanIsGood,PaymentDate,LoanStartDate), LoanStartDate)</f>
        <v>44720</v>
      </c>
      <c r="D286" s="28" t="str">
        <f ca="1">IFERROR(IF(LoanIsNotPaid*LoanIsGood,LoanValue,""), "")</f>
        <v/>
      </c>
      <c r="E286" s="28">
        <f ca="1">IFERROR(IF(LoanIsNotPaid*LoanIsGood,MonthlyPayment,0), 0)</f>
        <v>0</v>
      </c>
      <c r="F286" s="28">
        <f ca="1">IFERROR(IF(LoanIsNotPaid*LoanIsGood,Principal,0), 0)</f>
        <v>0</v>
      </c>
      <c r="G286" s="28">
        <f ca="1">IFERROR(IF(LoanIsNotPaid*LoanIsGood,InterestAmt,0), 0)</f>
        <v>0</v>
      </c>
      <c r="H286" s="28">
        <f ca="1">IFERROR(IF(LoanIsNotPaid*LoanIsGood,EndingBalance,0), 0)</f>
        <v>0</v>
      </c>
    </row>
    <row r="287" spans="2:8" ht="20.100000000000001" customHeight="1">
      <c r="B287" s="6" t="str">
        <f ca="1">IFERROR(IF(LoanIsNotPaid*LoanIsGood,PaymentNumber,""), "")</f>
        <v/>
      </c>
      <c r="C287" s="12">
        <f ca="1">IFERROR(IF(LoanIsNotPaid*LoanIsGood,PaymentDate,LoanStartDate), LoanStartDate)</f>
        <v>44720</v>
      </c>
      <c r="D287" s="28" t="str">
        <f ca="1">IFERROR(IF(LoanIsNotPaid*LoanIsGood,LoanValue,""), "")</f>
        <v/>
      </c>
      <c r="E287" s="28">
        <f ca="1">IFERROR(IF(LoanIsNotPaid*LoanIsGood,MonthlyPayment,0), 0)</f>
        <v>0</v>
      </c>
      <c r="F287" s="28">
        <f ca="1">IFERROR(IF(LoanIsNotPaid*LoanIsGood,Principal,0), 0)</f>
        <v>0</v>
      </c>
      <c r="G287" s="28">
        <f ca="1">IFERROR(IF(LoanIsNotPaid*LoanIsGood,InterestAmt,0), 0)</f>
        <v>0</v>
      </c>
      <c r="H287" s="28">
        <f ca="1">IFERROR(IF(LoanIsNotPaid*LoanIsGood,EndingBalance,0), 0)</f>
        <v>0</v>
      </c>
    </row>
    <row r="288" spans="2:8" ht="20.100000000000001" customHeight="1">
      <c r="B288" s="6" t="str">
        <f ca="1">IFERROR(IF(LoanIsNotPaid*LoanIsGood,PaymentNumber,""), "")</f>
        <v/>
      </c>
      <c r="C288" s="12">
        <f ca="1">IFERROR(IF(LoanIsNotPaid*LoanIsGood,PaymentDate,LoanStartDate), LoanStartDate)</f>
        <v>44720</v>
      </c>
      <c r="D288" s="28" t="str">
        <f ca="1">IFERROR(IF(LoanIsNotPaid*LoanIsGood,LoanValue,""), "")</f>
        <v/>
      </c>
      <c r="E288" s="28">
        <f ca="1">IFERROR(IF(LoanIsNotPaid*LoanIsGood,MonthlyPayment,0), 0)</f>
        <v>0</v>
      </c>
      <c r="F288" s="28">
        <f ca="1">IFERROR(IF(LoanIsNotPaid*LoanIsGood,Principal,0), 0)</f>
        <v>0</v>
      </c>
      <c r="G288" s="28">
        <f ca="1">IFERROR(IF(LoanIsNotPaid*LoanIsGood,InterestAmt,0), 0)</f>
        <v>0</v>
      </c>
      <c r="H288" s="28">
        <f ca="1">IFERROR(IF(LoanIsNotPaid*LoanIsGood,EndingBalance,0), 0)</f>
        <v>0</v>
      </c>
    </row>
    <row r="289" spans="2:8" ht="20.100000000000001" customHeight="1">
      <c r="B289" s="6" t="str">
        <f ca="1">IFERROR(IF(LoanIsNotPaid*LoanIsGood,PaymentNumber,""), "")</f>
        <v/>
      </c>
      <c r="C289" s="12">
        <f ca="1">IFERROR(IF(LoanIsNotPaid*LoanIsGood,PaymentDate,LoanStartDate), LoanStartDate)</f>
        <v>44720</v>
      </c>
      <c r="D289" s="28" t="str">
        <f ca="1">IFERROR(IF(LoanIsNotPaid*LoanIsGood,LoanValue,""), "")</f>
        <v/>
      </c>
      <c r="E289" s="28">
        <f ca="1">IFERROR(IF(LoanIsNotPaid*LoanIsGood,MonthlyPayment,0), 0)</f>
        <v>0</v>
      </c>
      <c r="F289" s="28">
        <f ca="1">IFERROR(IF(LoanIsNotPaid*LoanIsGood,Principal,0), 0)</f>
        <v>0</v>
      </c>
      <c r="G289" s="28">
        <f ca="1">IFERROR(IF(LoanIsNotPaid*LoanIsGood,InterestAmt,0), 0)</f>
        <v>0</v>
      </c>
      <c r="H289" s="28">
        <f ca="1">IFERROR(IF(LoanIsNotPaid*LoanIsGood,EndingBalance,0), 0)</f>
        <v>0</v>
      </c>
    </row>
    <row r="290" spans="2:8" ht="20.100000000000001" customHeight="1">
      <c r="B290" s="6" t="str">
        <f ca="1">IFERROR(IF(LoanIsNotPaid*LoanIsGood,PaymentNumber,""), "")</f>
        <v/>
      </c>
      <c r="C290" s="12">
        <f ca="1">IFERROR(IF(LoanIsNotPaid*LoanIsGood,PaymentDate,LoanStartDate), LoanStartDate)</f>
        <v>44720</v>
      </c>
      <c r="D290" s="28" t="str">
        <f ca="1">IFERROR(IF(LoanIsNotPaid*LoanIsGood,LoanValue,""), "")</f>
        <v/>
      </c>
      <c r="E290" s="28">
        <f ca="1">IFERROR(IF(LoanIsNotPaid*LoanIsGood,MonthlyPayment,0), 0)</f>
        <v>0</v>
      </c>
      <c r="F290" s="28">
        <f ca="1">IFERROR(IF(LoanIsNotPaid*LoanIsGood,Principal,0), 0)</f>
        <v>0</v>
      </c>
      <c r="G290" s="28">
        <f ca="1">IFERROR(IF(LoanIsNotPaid*LoanIsGood,InterestAmt,0), 0)</f>
        <v>0</v>
      </c>
      <c r="H290" s="28">
        <f ca="1">IFERROR(IF(LoanIsNotPaid*LoanIsGood,EndingBalance,0), 0)</f>
        <v>0</v>
      </c>
    </row>
    <row r="291" spans="2:8" ht="20.100000000000001" customHeight="1">
      <c r="B291" s="6" t="str">
        <f ca="1">IFERROR(IF(LoanIsNotPaid*LoanIsGood,PaymentNumber,""), "")</f>
        <v/>
      </c>
      <c r="C291" s="12">
        <f ca="1">IFERROR(IF(LoanIsNotPaid*LoanIsGood,PaymentDate,LoanStartDate), LoanStartDate)</f>
        <v>44720</v>
      </c>
      <c r="D291" s="28" t="str">
        <f ca="1">IFERROR(IF(LoanIsNotPaid*LoanIsGood,LoanValue,""), "")</f>
        <v/>
      </c>
      <c r="E291" s="28">
        <f ca="1">IFERROR(IF(LoanIsNotPaid*LoanIsGood,MonthlyPayment,0), 0)</f>
        <v>0</v>
      </c>
      <c r="F291" s="28">
        <f ca="1">IFERROR(IF(LoanIsNotPaid*LoanIsGood,Principal,0), 0)</f>
        <v>0</v>
      </c>
      <c r="G291" s="28">
        <f ca="1">IFERROR(IF(LoanIsNotPaid*LoanIsGood,InterestAmt,0), 0)</f>
        <v>0</v>
      </c>
      <c r="H291" s="28">
        <f ca="1">IFERROR(IF(LoanIsNotPaid*LoanIsGood,EndingBalance,0), 0)</f>
        <v>0</v>
      </c>
    </row>
    <row r="292" spans="2:8" ht="20.100000000000001" customHeight="1">
      <c r="B292" s="6" t="str">
        <f ca="1">IFERROR(IF(LoanIsNotPaid*LoanIsGood,PaymentNumber,""), "")</f>
        <v/>
      </c>
      <c r="C292" s="12">
        <f ca="1">IFERROR(IF(LoanIsNotPaid*LoanIsGood,PaymentDate,LoanStartDate), LoanStartDate)</f>
        <v>44720</v>
      </c>
      <c r="D292" s="28" t="str">
        <f ca="1">IFERROR(IF(LoanIsNotPaid*LoanIsGood,LoanValue,""), "")</f>
        <v/>
      </c>
      <c r="E292" s="28">
        <f ca="1">IFERROR(IF(LoanIsNotPaid*LoanIsGood,MonthlyPayment,0), 0)</f>
        <v>0</v>
      </c>
      <c r="F292" s="28">
        <f ca="1">IFERROR(IF(LoanIsNotPaid*LoanIsGood,Principal,0), 0)</f>
        <v>0</v>
      </c>
      <c r="G292" s="28">
        <f ca="1">IFERROR(IF(LoanIsNotPaid*LoanIsGood,InterestAmt,0), 0)</f>
        <v>0</v>
      </c>
      <c r="H292" s="28">
        <f ca="1">IFERROR(IF(LoanIsNotPaid*LoanIsGood,EndingBalance,0), 0)</f>
        <v>0</v>
      </c>
    </row>
    <row r="293" spans="2:8" ht="20.100000000000001" customHeight="1">
      <c r="B293" s="6" t="str">
        <f ca="1">IFERROR(IF(LoanIsNotPaid*LoanIsGood,PaymentNumber,""), "")</f>
        <v/>
      </c>
      <c r="C293" s="12">
        <f ca="1">IFERROR(IF(LoanIsNotPaid*LoanIsGood,PaymentDate,LoanStartDate), LoanStartDate)</f>
        <v>44720</v>
      </c>
      <c r="D293" s="28" t="str">
        <f ca="1">IFERROR(IF(LoanIsNotPaid*LoanIsGood,LoanValue,""), "")</f>
        <v/>
      </c>
      <c r="E293" s="28">
        <f ca="1">IFERROR(IF(LoanIsNotPaid*LoanIsGood,MonthlyPayment,0), 0)</f>
        <v>0</v>
      </c>
      <c r="F293" s="28">
        <f ca="1">IFERROR(IF(LoanIsNotPaid*LoanIsGood,Principal,0), 0)</f>
        <v>0</v>
      </c>
      <c r="G293" s="28">
        <f ca="1">IFERROR(IF(LoanIsNotPaid*LoanIsGood,InterestAmt,0), 0)</f>
        <v>0</v>
      </c>
      <c r="H293" s="28">
        <f ca="1">IFERROR(IF(LoanIsNotPaid*LoanIsGood,EndingBalance,0), 0)</f>
        <v>0</v>
      </c>
    </row>
    <row r="294" spans="2:8" ht="20.100000000000001" customHeight="1">
      <c r="B294" s="6" t="str">
        <f ca="1">IFERROR(IF(LoanIsNotPaid*LoanIsGood,PaymentNumber,""), "")</f>
        <v/>
      </c>
      <c r="C294" s="12">
        <f ca="1">IFERROR(IF(LoanIsNotPaid*LoanIsGood,PaymentDate,LoanStartDate), LoanStartDate)</f>
        <v>44720</v>
      </c>
      <c r="D294" s="28" t="str">
        <f ca="1">IFERROR(IF(LoanIsNotPaid*LoanIsGood,LoanValue,""), "")</f>
        <v/>
      </c>
      <c r="E294" s="28">
        <f ca="1">IFERROR(IF(LoanIsNotPaid*LoanIsGood,MonthlyPayment,0), 0)</f>
        <v>0</v>
      </c>
      <c r="F294" s="28">
        <f ca="1">IFERROR(IF(LoanIsNotPaid*LoanIsGood,Principal,0), 0)</f>
        <v>0</v>
      </c>
      <c r="G294" s="28">
        <f ca="1">IFERROR(IF(LoanIsNotPaid*LoanIsGood,InterestAmt,0), 0)</f>
        <v>0</v>
      </c>
      <c r="H294" s="28">
        <f ca="1">IFERROR(IF(LoanIsNotPaid*LoanIsGood,EndingBalance,0), 0)</f>
        <v>0</v>
      </c>
    </row>
    <row r="295" spans="2:8" ht="20.100000000000001" customHeight="1">
      <c r="B295" s="6" t="str">
        <f ca="1">IFERROR(IF(LoanIsNotPaid*LoanIsGood,PaymentNumber,""), "")</f>
        <v/>
      </c>
      <c r="C295" s="12">
        <f ca="1">IFERROR(IF(LoanIsNotPaid*LoanIsGood,PaymentDate,LoanStartDate), LoanStartDate)</f>
        <v>44720</v>
      </c>
      <c r="D295" s="28" t="str">
        <f ca="1">IFERROR(IF(LoanIsNotPaid*LoanIsGood,LoanValue,""), "")</f>
        <v/>
      </c>
      <c r="E295" s="28">
        <f ca="1">IFERROR(IF(LoanIsNotPaid*LoanIsGood,MonthlyPayment,0), 0)</f>
        <v>0</v>
      </c>
      <c r="F295" s="28">
        <f ca="1">IFERROR(IF(LoanIsNotPaid*LoanIsGood,Principal,0), 0)</f>
        <v>0</v>
      </c>
      <c r="G295" s="28">
        <f ca="1">IFERROR(IF(LoanIsNotPaid*LoanIsGood,InterestAmt,0), 0)</f>
        <v>0</v>
      </c>
      <c r="H295" s="28">
        <f ca="1">IFERROR(IF(LoanIsNotPaid*LoanIsGood,EndingBalance,0), 0)</f>
        <v>0</v>
      </c>
    </row>
    <row r="296" spans="2:8" ht="20.100000000000001" customHeight="1">
      <c r="B296" s="6" t="str">
        <f ca="1">IFERROR(IF(LoanIsNotPaid*LoanIsGood,PaymentNumber,""), "")</f>
        <v/>
      </c>
      <c r="C296" s="12">
        <f ca="1">IFERROR(IF(LoanIsNotPaid*LoanIsGood,PaymentDate,LoanStartDate), LoanStartDate)</f>
        <v>44720</v>
      </c>
      <c r="D296" s="28" t="str">
        <f ca="1">IFERROR(IF(LoanIsNotPaid*LoanIsGood,LoanValue,""), "")</f>
        <v/>
      </c>
      <c r="E296" s="28">
        <f ca="1">IFERROR(IF(LoanIsNotPaid*LoanIsGood,MonthlyPayment,0), 0)</f>
        <v>0</v>
      </c>
      <c r="F296" s="28">
        <f ca="1">IFERROR(IF(LoanIsNotPaid*LoanIsGood,Principal,0), 0)</f>
        <v>0</v>
      </c>
      <c r="G296" s="28">
        <f ca="1">IFERROR(IF(LoanIsNotPaid*LoanIsGood,InterestAmt,0), 0)</f>
        <v>0</v>
      </c>
      <c r="H296" s="28">
        <f ca="1">IFERROR(IF(LoanIsNotPaid*LoanIsGood,EndingBalance,0), 0)</f>
        <v>0</v>
      </c>
    </row>
    <row r="297" spans="2:8" ht="20.100000000000001" customHeight="1">
      <c r="B297" s="6" t="str">
        <f ca="1">IFERROR(IF(LoanIsNotPaid*LoanIsGood,PaymentNumber,""), "")</f>
        <v/>
      </c>
      <c r="C297" s="12">
        <f ca="1">IFERROR(IF(LoanIsNotPaid*LoanIsGood,PaymentDate,LoanStartDate), LoanStartDate)</f>
        <v>44720</v>
      </c>
      <c r="D297" s="28" t="str">
        <f ca="1">IFERROR(IF(LoanIsNotPaid*LoanIsGood,LoanValue,""), "")</f>
        <v/>
      </c>
      <c r="E297" s="28">
        <f ca="1">IFERROR(IF(LoanIsNotPaid*LoanIsGood,MonthlyPayment,0), 0)</f>
        <v>0</v>
      </c>
      <c r="F297" s="28">
        <f ca="1">IFERROR(IF(LoanIsNotPaid*LoanIsGood,Principal,0), 0)</f>
        <v>0</v>
      </c>
      <c r="G297" s="28">
        <f ca="1">IFERROR(IF(LoanIsNotPaid*LoanIsGood,InterestAmt,0), 0)</f>
        <v>0</v>
      </c>
      <c r="H297" s="28">
        <f ca="1">IFERROR(IF(LoanIsNotPaid*LoanIsGood,EndingBalance,0), 0)</f>
        <v>0</v>
      </c>
    </row>
    <row r="298" spans="2:8" ht="20.100000000000001" customHeight="1">
      <c r="B298" s="6" t="str">
        <f ca="1">IFERROR(IF(LoanIsNotPaid*LoanIsGood,PaymentNumber,""), "")</f>
        <v/>
      </c>
      <c r="C298" s="12">
        <f ca="1">IFERROR(IF(LoanIsNotPaid*LoanIsGood,PaymentDate,LoanStartDate), LoanStartDate)</f>
        <v>44720</v>
      </c>
      <c r="D298" s="28" t="str">
        <f ca="1">IFERROR(IF(LoanIsNotPaid*LoanIsGood,LoanValue,""), "")</f>
        <v/>
      </c>
      <c r="E298" s="28">
        <f ca="1">IFERROR(IF(LoanIsNotPaid*LoanIsGood,MonthlyPayment,0), 0)</f>
        <v>0</v>
      </c>
      <c r="F298" s="28">
        <f ca="1">IFERROR(IF(LoanIsNotPaid*LoanIsGood,Principal,0), 0)</f>
        <v>0</v>
      </c>
      <c r="G298" s="28">
        <f ca="1">IFERROR(IF(LoanIsNotPaid*LoanIsGood,InterestAmt,0), 0)</f>
        <v>0</v>
      </c>
      <c r="H298" s="28">
        <f ca="1">IFERROR(IF(LoanIsNotPaid*LoanIsGood,EndingBalance,0), 0)</f>
        <v>0</v>
      </c>
    </row>
    <row r="299" spans="2:8" ht="20.100000000000001" customHeight="1">
      <c r="B299" s="6" t="str">
        <f ca="1">IFERROR(IF(LoanIsNotPaid*LoanIsGood,PaymentNumber,""), "")</f>
        <v/>
      </c>
      <c r="C299" s="12">
        <f ca="1">IFERROR(IF(LoanIsNotPaid*LoanIsGood,PaymentDate,LoanStartDate), LoanStartDate)</f>
        <v>44720</v>
      </c>
      <c r="D299" s="28" t="str">
        <f ca="1">IFERROR(IF(LoanIsNotPaid*LoanIsGood,LoanValue,""), "")</f>
        <v/>
      </c>
      <c r="E299" s="28">
        <f ca="1">IFERROR(IF(LoanIsNotPaid*LoanIsGood,MonthlyPayment,0), 0)</f>
        <v>0</v>
      </c>
      <c r="F299" s="28">
        <f ca="1">IFERROR(IF(LoanIsNotPaid*LoanIsGood,Principal,0), 0)</f>
        <v>0</v>
      </c>
      <c r="G299" s="28">
        <f ca="1">IFERROR(IF(LoanIsNotPaid*LoanIsGood,InterestAmt,0), 0)</f>
        <v>0</v>
      </c>
      <c r="H299" s="28">
        <f ca="1">IFERROR(IF(LoanIsNotPaid*LoanIsGood,EndingBalance,0), 0)</f>
        <v>0</v>
      </c>
    </row>
    <row r="300" spans="2:8" ht="20.100000000000001" customHeight="1">
      <c r="B300" s="6" t="str">
        <f ca="1">IFERROR(IF(LoanIsNotPaid*LoanIsGood,PaymentNumber,""), "")</f>
        <v/>
      </c>
      <c r="C300" s="12">
        <f ca="1">IFERROR(IF(LoanIsNotPaid*LoanIsGood,PaymentDate,LoanStartDate), LoanStartDate)</f>
        <v>44720</v>
      </c>
      <c r="D300" s="28" t="str">
        <f ca="1">IFERROR(IF(LoanIsNotPaid*LoanIsGood,LoanValue,""), "")</f>
        <v/>
      </c>
      <c r="E300" s="28">
        <f ca="1">IFERROR(IF(LoanIsNotPaid*LoanIsGood,MonthlyPayment,0), 0)</f>
        <v>0</v>
      </c>
      <c r="F300" s="28">
        <f ca="1">IFERROR(IF(LoanIsNotPaid*LoanIsGood,Principal,0), 0)</f>
        <v>0</v>
      </c>
      <c r="G300" s="28">
        <f ca="1">IFERROR(IF(LoanIsNotPaid*LoanIsGood,InterestAmt,0), 0)</f>
        <v>0</v>
      </c>
      <c r="H300" s="28">
        <f ca="1">IFERROR(IF(LoanIsNotPaid*LoanIsGood,EndingBalance,0), 0)</f>
        <v>0</v>
      </c>
    </row>
    <row r="301" spans="2:8" ht="20.100000000000001" customHeight="1">
      <c r="B301" s="6" t="str">
        <f ca="1">IFERROR(IF(LoanIsNotPaid*LoanIsGood,PaymentNumber,""), "")</f>
        <v/>
      </c>
      <c r="C301" s="12">
        <f ca="1">IFERROR(IF(LoanIsNotPaid*LoanIsGood,PaymentDate,LoanStartDate), LoanStartDate)</f>
        <v>44720</v>
      </c>
      <c r="D301" s="28" t="str">
        <f ca="1">IFERROR(IF(LoanIsNotPaid*LoanIsGood,LoanValue,""), "")</f>
        <v/>
      </c>
      <c r="E301" s="28">
        <f ca="1">IFERROR(IF(LoanIsNotPaid*LoanIsGood,MonthlyPayment,0), 0)</f>
        <v>0</v>
      </c>
      <c r="F301" s="28">
        <f ca="1">IFERROR(IF(LoanIsNotPaid*LoanIsGood,Principal,0), 0)</f>
        <v>0</v>
      </c>
      <c r="G301" s="28">
        <f ca="1">IFERROR(IF(LoanIsNotPaid*LoanIsGood,InterestAmt,0), 0)</f>
        <v>0</v>
      </c>
      <c r="H301" s="28">
        <f ca="1">IFERROR(IF(LoanIsNotPaid*LoanIsGood,EndingBalance,0), 0)</f>
        <v>0</v>
      </c>
    </row>
    <row r="302" spans="2:8" ht="20.100000000000001" customHeight="1">
      <c r="B302" s="6" t="str">
        <f ca="1">IFERROR(IF(LoanIsNotPaid*LoanIsGood,PaymentNumber,""), "")</f>
        <v/>
      </c>
      <c r="C302" s="12">
        <f ca="1">IFERROR(IF(LoanIsNotPaid*LoanIsGood,PaymentDate,LoanStartDate), LoanStartDate)</f>
        <v>44720</v>
      </c>
      <c r="D302" s="28" t="str">
        <f ca="1">IFERROR(IF(LoanIsNotPaid*LoanIsGood,LoanValue,""), "")</f>
        <v/>
      </c>
      <c r="E302" s="28">
        <f ca="1">IFERROR(IF(LoanIsNotPaid*LoanIsGood,MonthlyPayment,0), 0)</f>
        <v>0</v>
      </c>
      <c r="F302" s="28">
        <f ca="1">IFERROR(IF(LoanIsNotPaid*LoanIsGood,Principal,0), 0)</f>
        <v>0</v>
      </c>
      <c r="G302" s="28">
        <f ca="1">IFERROR(IF(LoanIsNotPaid*LoanIsGood,InterestAmt,0), 0)</f>
        <v>0</v>
      </c>
      <c r="H302" s="28">
        <f ca="1">IFERROR(IF(LoanIsNotPaid*LoanIsGood,EndingBalance,0), 0)</f>
        <v>0</v>
      </c>
    </row>
    <row r="303" spans="2:8" ht="20.100000000000001" customHeight="1">
      <c r="B303" s="6" t="str">
        <f ca="1">IFERROR(IF(LoanIsNotPaid*LoanIsGood,PaymentNumber,""), "")</f>
        <v/>
      </c>
      <c r="C303" s="12">
        <f ca="1">IFERROR(IF(LoanIsNotPaid*LoanIsGood,PaymentDate,LoanStartDate), LoanStartDate)</f>
        <v>44720</v>
      </c>
      <c r="D303" s="28" t="str">
        <f ca="1">IFERROR(IF(LoanIsNotPaid*LoanIsGood,LoanValue,""), "")</f>
        <v/>
      </c>
      <c r="E303" s="28">
        <f ca="1">IFERROR(IF(LoanIsNotPaid*LoanIsGood,MonthlyPayment,0), 0)</f>
        <v>0</v>
      </c>
      <c r="F303" s="28">
        <f ca="1">IFERROR(IF(LoanIsNotPaid*LoanIsGood,Principal,0), 0)</f>
        <v>0</v>
      </c>
      <c r="G303" s="28">
        <f ca="1">IFERROR(IF(LoanIsNotPaid*LoanIsGood,InterestAmt,0), 0)</f>
        <v>0</v>
      </c>
      <c r="H303" s="28">
        <f ca="1">IFERROR(IF(LoanIsNotPaid*LoanIsGood,EndingBalance,0), 0)</f>
        <v>0</v>
      </c>
    </row>
    <row r="304" spans="2:8" ht="20.100000000000001" customHeight="1">
      <c r="B304" s="6" t="str">
        <f ca="1">IFERROR(IF(LoanIsNotPaid*LoanIsGood,PaymentNumber,""), "")</f>
        <v/>
      </c>
      <c r="C304" s="12">
        <f ca="1">IFERROR(IF(LoanIsNotPaid*LoanIsGood,PaymentDate,LoanStartDate), LoanStartDate)</f>
        <v>44720</v>
      </c>
      <c r="D304" s="28" t="str">
        <f ca="1">IFERROR(IF(LoanIsNotPaid*LoanIsGood,LoanValue,""), "")</f>
        <v/>
      </c>
      <c r="E304" s="28">
        <f ca="1">IFERROR(IF(LoanIsNotPaid*LoanIsGood,MonthlyPayment,0), 0)</f>
        <v>0</v>
      </c>
      <c r="F304" s="28">
        <f ca="1">IFERROR(IF(LoanIsNotPaid*LoanIsGood,Principal,0), 0)</f>
        <v>0</v>
      </c>
      <c r="G304" s="28">
        <f ca="1">IFERROR(IF(LoanIsNotPaid*LoanIsGood,InterestAmt,0), 0)</f>
        <v>0</v>
      </c>
      <c r="H304" s="28">
        <f ca="1">IFERROR(IF(LoanIsNotPaid*LoanIsGood,EndingBalance,0), 0)</f>
        <v>0</v>
      </c>
    </row>
    <row r="305" spans="2:8" ht="20.100000000000001" customHeight="1">
      <c r="B305" s="6" t="str">
        <f ca="1">IFERROR(IF(LoanIsNotPaid*LoanIsGood,PaymentNumber,""), "")</f>
        <v/>
      </c>
      <c r="C305" s="12">
        <f ca="1">IFERROR(IF(LoanIsNotPaid*LoanIsGood,PaymentDate,LoanStartDate), LoanStartDate)</f>
        <v>44720</v>
      </c>
      <c r="D305" s="28" t="str">
        <f ca="1">IFERROR(IF(LoanIsNotPaid*LoanIsGood,LoanValue,""), "")</f>
        <v/>
      </c>
      <c r="E305" s="28">
        <f ca="1">IFERROR(IF(LoanIsNotPaid*LoanIsGood,MonthlyPayment,0), 0)</f>
        <v>0</v>
      </c>
      <c r="F305" s="28">
        <f ca="1">IFERROR(IF(LoanIsNotPaid*LoanIsGood,Principal,0), 0)</f>
        <v>0</v>
      </c>
      <c r="G305" s="28">
        <f ca="1">IFERROR(IF(LoanIsNotPaid*LoanIsGood,InterestAmt,0), 0)</f>
        <v>0</v>
      </c>
      <c r="H305" s="28">
        <f ca="1">IFERROR(IF(LoanIsNotPaid*LoanIsGood,EndingBalance,0), 0)</f>
        <v>0</v>
      </c>
    </row>
    <row r="306" spans="2:8" ht="20.100000000000001" customHeight="1">
      <c r="B306" s="6" t="str">
        <f ca="1">IFERROR(IF(LoanIsNotPaid*LoanIsGood,PaymentNumber,""), "")</f>
        <v/>
      </c>
      <c r="C306" s="12">
        <f ca="1">IFERROR(IF(LoanIsNotPaid*LoanIsGood,PaymentDate,LoanStartDate), LoanStartDate)</f>
        <v>44720</v>
      </c>
      <c r="D306" s="28" t="str">
        <f ca="1">IFERROR(IF(LoanIsNotPaid*LoanIsGood,LoanValue,""), "")</f>
        <v/>
      </c>
      <c r="E306" s="28">
        <f ca="1">IFERROR(IF(LoanIsNotPaid*LoanIsGood,MonthlyPayment,0), 0)</f>
        <v>0</v>
      </c>
      <c r="F306" s="28">
        <f ca="1">IFERROR(IF(LoanIsNotPaid*LoanIsGood,Principal,0), 0)</f>
        <v>0</v>
      </c>
      <c r="G306" s="28">
        <f ca="1">IFERROR(IF(LoanIsNotPaid*LoanIsGood,InterestAmt,0), 0)</f>
        <v>0</v>
      </c>
      <c r="H306" s="28">
        <f ca="1">IFERROR(IF(LoanIsNotPaid*LoanIsGood,EndingBalance,0), 0)</f>
        <v>0</v>
      </c>
    </row>
    <row r="307" spans="2:8" ht="20.100000000000001" customHeight="1">
      <c r="B307" s="6" t="str">
        <f ca="1">IFERROR(IF(LoanIsNotPaid*LoanIsGood,PaymentNumber,""), "")</f>
        <v/>
      </c>
      <c r="C307" s="12">
        <f ca="1">IFERROR(IF(LoanIsNotPaid*LoanIsGood,PaymentDate,LoanStartDate), LoanStartDate)</f>
        <v>44720</v>
      </c>
      <c r="D307" s="28" t="str">
        <f ca="1">IFERROR(IF(LoanIsNotPaid*LoanIsGood,LoanValue,""), "")</f>
        <v/>
      </c>
      <c r="E307" s="28">
        <f ca="1">IFERROR(IF(LoanIsNotPaid*LoanIsGood,MonthlyPayment,0), 0)</f>
        <v>0</v>
      </c>
      <c r="F307" s="28">
        <f ca="1">IFERROR(IF(LoanIsNotPaid*LoanIsGood,Principal,0), 0)</f>
        <v>0</v>
      </c>
      <c r="G307" s="28">
        <f ca="1">IFERROR(IF(LoanIsNotPaid*LoanIsGood,InterestAmt,0), 0)</f>
        <v>0</v>
      </c>
      <c r="H307" s="28">
        <f ca="1">IFERROR(IF(LoanIsNotPaid*LoanIsGood,EndingBalance,0), 0)</f>
        <v>0</v>
      </c>
    </row>
    <row r="308" spans="2:8" ht="20.100000000000001" customHeight="1">
      <c r="B308" s="6" t="str">
        <f ca="1">IFERROR(IF(LoanIsNotPaid*LoanIsGood,PaymentNumber,""), "")</f>
        <v/>
      </c>
      <c r="C308" s="12">
        <f ca="1">IFERROR(IF(LoanIsNotPaid*LoanIsGood,PaymentDate,LoanStartDate), LoanStartDate)</f>
        <v>44720</v>
      </c>
      <c r="D308" s="28" t="str">
        <f ca="1">IFERROR(IF(LoanIsNotPaid*LoanIsGood,LoanValue,""), "")</f>
        <v/>
      </c>
      <c r="E308" s="28">
        <f ca="1">IFERROR(IF(LoanIsNotPaid*LoanIsGood,MonthlyPayment,0), 0)</f>
        <v>0</v>
      </c>
      <c r="F308" s="28">
        <f ca="1">IFERROR(IF(LoanIsNotPaid*LoanIsGood,Principal,0), 0)</f>
        <v>0</v>
      </c>
      <c r="G308" s="28">
        <f ca="1">IFERROR(IF(LoanIsNotPaid*LoanIsGood,InterestAmt,0), 0)</f>
        <v>0</v>
      </c>
      <c r="H308" s="28">
        <f ca="1">IFERROR(IF(LoanIsNotPaid*LoanIsGood,EndingBalance,0), 0)</f>
        <v>0</v>
      </c>
    </row>
    <row r="309" spans="2:8" ht="20.100000000000001" customHeight="1">
      <c r="B309" s="6" t="str">
        <f ca="1">IFERROR(IF(LoanIsNotPaid*LoanIsGood,PaymentNumber,""), "")</f>
        <v/>
      </c>
      <c r="C309" s="12">
        <f ca="1">IFERROR(IF(LoanIsNotPaid*LoanIsGood,PaymentDate,LoanStartDate), LoanStartDate)</f>
        <v>44720</v>
      </c>
      <c r="D309" s="28" t="str">
        <f ca="1">IFERROR(IF(LoanIsNotPaid*LoanIsGood,LoanValue,""), "")</f>
        <v/>
      </c>
      <c r="E309" s="28">
        <f ca="1">IFERROR(IF(LoanIsNotPaid*LoanIsGood,MonthlyPayment,0), 0)</f>
        <v>0</v>
      </c>
      <c r="F309" s="28">
        <f ca="1">IFERROR(IF(LoanIsNotPaid*LoanIsGood,Principal,0), 0)</f>
        <v>0</v>
      </c>
      <c r="G309" s="28">
        <f ca="1">IFERROR(IF(LoanIsNotPaid*LoanIsGood,InterestAmt,0), 0)</f>
        <v>0</v>
      </c>
      <c r="H309" s="28">
        <f ca="1">IFERROR(IF(LoanIsNotPaid*LoanIsGood,EndingBalance,0), 0)</f>
        <v>0</v>
      </c>
    </row>
    <row r="310" spans="2:8" ht="20.100000000000001" customHeight="1">
      <c r="B310" s="6" t="str">
        <f ca="1">IFERROR(IF(LoanIsNotPaid*LoanIsGood,PaymentNumber,""), "")</f>
        <v/>
      </c>
      <c r="C310" s="12">
        <f ca="1">IFERROR(IF(LoanIsNotPaid*LoanIsGood,PaymentDate,LoanStartDate), LoanStartDate)</f>
        <v>44720</v>
      </c>
      <c r="D310" s="28" t="str">
        <f ca="1">IFERROR(IF(LoanIsNotPaid*LoanIsGood,LoanValue,""), "")</f>
        <v/>
      </c>
      <c r="E310" s="28">
        <f ca="1">IFERROR(IF(LoanIsNotPaid*LoanIsGood,MonthlyPayment,0), 0)</f>
        <v>0</v>
      </c>
      <c r="F310" s="28">
        <f ca="1">IFERROR(IF(LoanIsNotPaid*LoanIsGood,Principal,0), 0)</f>
        <v>0</v>
      </c>
      <c r="G310" s="28">
        <f ca="1">IFERROR(IF(LoanIsNotPaid*LoanIsGood,InterestAmt,0), 0)</f>
        <v>0</v>
      </c>
      <c r="H310" s="28">
        <f ca="1">IFERROR(IF(LoanIsNotPaid*LoanIsGood,EndingBalance,0), 0)</f>
        <v>0</v>
      </c>
    </row>
    <row r="311" spans="2:8" ht="20.100000000000001" customHeight="1">
      <c r="B311" s="6" t="str">
        <f ca="1">IFERROR(IF(LoanIsNotPaid*LoanIsGood,PaymentNumber,""), "")</f>
        <v/>
      </c>
      <c r="C311" s="12">
        <f ca="1">IFERROR(IF(LoanIsNotPaid*LoanIsGood,PaymentDate,LoanStartDate), LoanStartDate)</f>
        <v>44720</v>
      </c>
      <c r="D311" s="28" t="str">
        <f ca="1">IFERROR(IF(LoanIsNotPaid*LoanIsGood,LoanValue,""), "")</f>
        <v/>
      </c>
      <c r="E311" s="28">
        <f ca="1">IFERROR(IF(LoanIsNotPaid*LoanIsGood,MonthlyPayment,0), 0)</f>
        <v>0</v>
      </c>
      <c r="F311" s="28">
        <f ca="1">IFERROR(IF(LoanIsNotPaid*LoanIsGood,Principal,0), 0)</f>
        <v>0</v>
      </c>
      <c r="G311" s="28">
        <f ca="1">IFERROR(IF(LoanIsNotPaid*LoanIsGood,InterestAmt,0), 0)</f>
        <v>0</v>
      </c>
      <c r="H311" s="28">
        <f ca="1">IFERROR(IF(LoanIsNotPaid*LoanIsGood,EndingBalance,0), 0)</f>
        <v>0</v>
      </c>
    </row>
    <row r="312" spans="2:8" ht="20.100000000000001" customHeight="1">
      <c r="B312" s="6" t="str">
        <f ca="1">IFERROR(IF(LoanIsNotPaid*LoanIsGood,PaymentNumber,""), "")</f>
        <v/>
      </c>
      <c r="C312" s="12">
        <f ca="1">IFERROR(IF(LoanIsNotPaid*LoanIsGood,PaymentDate,LoanStartDate), LoanStartDate)</f>
        <v>44720</v>
      </c>
      <c r="D312" s="28" t="str">
        <f ca="1">IFERROR(IF(LoanIsNotPaid*LoanIsGood,LoanValue,""), "")</f>
        <v/>
      </c>
      <c r="E312" s="28">
        <f ca="1">IFERROR(IF(LoanIsNotPaid*LoanIsGood,MonthlyPayment,0), 0)</f>
        <v>0</v>
      </c>
      <c r="F312" s="28">
        <f ca="1">IFERROR(IF(LoanIsNotPaid*LoanIsGood,Principal,0), 0)</f>
        <v>0</v>
      </c>
      <c r="G312" s="28">
        <f ca="1">IFERROR(IF(LoanIsNotPaid*LoanIsGood,InterestAmt,0), 0)</f>
        <v>0</v>
      </c>
      <c r="H312" s="28">
        <f ca="1">IFERROR(IF(LoanIsNotPaid*LoanIsGood,EndingBalance,0), 0)</f>
        <v>0</v>
      </c>
    </row>
    <row r="313" spans="2:8" ht="20.100000000000001" customHeight="1">
      <c r="B313" s="6" t="str">
        <f ca="1">IFERROR(IF(LoanIsNotPaid*LoanIsGood,PaymentNumber,""), "")</f>
        <v/>
      </c>
      <c r="C313" s="12">
        <f ca="1">IFERROR(IF(LoanIsNotPaid*LoanIsGood,PaymentDate,LoanStartDate), LoanStartDate)</f>
        <v>44720</v>
      </c>
      <c r="D313" s="28" t="str">
        <f ca="1">IFERROR(IF(LoanIsNotPaid*LoanIsGood,LoanValue,""), "")</f>
        <v/>
      </c>
      <c r="E313" s="28">
        <f ca="1">IFERROR(IF(LoanIsNotPaid*LoanIsGood,MonthlyPayment,0), 0)</f>
        <v>0</v>
      </c>
      <c r="F313" s="28">
        <f ca="1">IFERROR(IF(LoanIsNotPaid*LoanIsGood,Principal,0), 0)</f>
        <v>0</v>
      </c>
      <c r="G313" s="28">
        <f ca="1">IFERROR(IF(LoanIsNotPaid*LoanIsGood,InterestAmt,0), 0)</f>
        <v>0</v>
      </c>
      <c r="H313" s="28">
        <f ca="1">IFERROR(IF(LoanIsNotPaid*LoanIsGood,EndingBalance,0), 0)</f>
        <v>0</v>
      </c>
    </row>
    <row r="314" spans="2:8" ht="20.100000000000001" customHeight="1">
      <c r="B314" s="6" t="str">
        <f ca="1">IFERROR(IF(LoanIsNotPaid*LoanIsGood,PaymentNumber,""), "")</f>
        <v/>
      </c>
      <c r="C314" s="12">
        <f ca="1">IFERROR(IF(LoanIsNotPaid*LoanIsGood,PaymentDate,LoanStartDate), LoanStartDate)</f>
        <v>44720</v>
      </c>
      <c r="D314" s="28" t="str">
        <f ca="1">IFERROR(IF(LoanIsNotPaid*LoanIsGood,LoanValue,""), "")</f>
        <v/>
      </c>
      <c r="E314" s="28">
        <f ca="1">IFERROR(IF(LoanIsNotPaid*LoanIsGood,MonthlyPayment,0), 0)</f>
        <v>0</v>
      </c>
      <c r="F314" s="28">
        <f ca="1">IFERROR(IF(LoanIsNotPaid*LoanIsGood,Principal,0), 0)</f>
        <v>0</v>
      </c>
      <c r="G314" s="28">
        <f ca="1">IFERROR(IF(LoanIsNotPaid*LoanIsGood,InterestAmt,0), 0)</f>
        <v>0</v>
      </c>
      <c r="H314" s="28">
        <f ca="1">IFERROR(IF(LoanIsNotPaid*LoanIsGood,EndingBalance,0), 0)</f>
        <v>0</v>
      </c>
    </row>
    <row r="315" spans="2:8" ht="20.100000000000001" customHeight="1">
      <c r="B315" s="6" t="str">
        <f ca="1">IFERROR(IF(LoanIsNotPaid*LoanIsGood,PaymentNumber,""), "")</f>
        <v/>
      </c>
      <c r="C315" s="12">
        <f ca="1">IFERROR(IF(LoanIsNotPaid*LoanIsGood,PaymentDate,LoanStartDate), LoanStartDate)</f>
        <v>44720</v>
      </c>
      <c r="D315" s="28" t="str">
        <f ca="1">IFERROR(IF(LoanIsNotPaid*LoanIsGood,LoanValue,""), "")</f>
        <v/>
      </c>
      <c r="E315" s="28">
        <f ca="1">IFERROR(IF(LoanIsNotPaid*LoanIsGood,MonthlyPayment,0), 0)</f>
        <v>0</v>
      </c>
      <c r="F315" s="28">
        <f ca="1">IFERROR(IF(LoanIsNotPaid*LoanIsGood,Principal,0), 0)</f>
        <v>0</v>
      </c>
      <c r="G315" s="28">
        <f ca="1">IFERROR(IF(LoanIsNotPaid*LoanIsGood,InterestAmt,0), 0)</f>
        <v>0</v>
      </c>
      <c r="H315" s="28">
        <f ca="1">IFERROR(IF(LoanIsNotPaid*LoanIsGood,EndingBalance,0), 0)</f>
        <v>0</v>
      </c>
    </row>
    <row r="316" spans="2:8" ht="20.100000000000001" customHeight="1">
      <c r="B316" s="6" t="str">
        <f ca="1">IFERROR(IF(LoanIsNotPaid*LoanIsGood,PaymentNumber,""), "")</f>
        <v/>
      </c>
      <c r="C316" s="12">
        <f ca="1">IFERROR(IF(LoanIsNotPaid*LoanIsGood,PaymentDate,LoanStartDate), LoanStartDate)</f>
        <v>44720</v>
      </c>
      <c r="D316" s="28" t="str">
        <f ca="1">IFERROR(IF(LoanIsNotPaid*LoanIsGood,LoanValue,""), "")</f>
        <v/>
      </c>
      <c r="E316" s="28">
        <f ca="1">IFERROR(IF(LoanIsNotPaid*LoanIsGood,MonthlyPayment,0), 0)</f>
        <v>0</v>
      </c>
      <c r="F316" s="28">
        <f ca="1">IFERROR(IF(LoanIsNotPaid*LoanIsGood,Principal,0), 0)</f>
        <v>0</v>
      </c>
      <c r="G316" s="28">
        <f ca="1">IFERROR(IF(LoanIsNotPaid*LoanIsGood,InterestAmt,0), 0)</f>
        <v>0</v>
      </c>
      <c r="H316" s="28">
        <f ca="1">IFERROR(IF(LoanIsNotPaid*LoanIsGood,EndingBalance,0), 0)</f>
        <v>0</v>
      </c>
    </row>
    <row r="317" spans="2:8" ht="20.100000000000001" customHeight="1">
      <c r="B317" s="6" t="str">
        <f ca="1">IFERROR(IF(LoanIsNotPaid*LoanIsGood,PaymentNumber,""), "")</f>
        <v/>
      </c>
      <c r="C317" s="12">
        <f ca="1">IFERROR(IF(LoanIsNotPaid*LoanIsGood,PaymentDate,LoanStartDate), LoanStartDate)</f>
        <v>44720</v>
      </c>
      <c r="D317" s="28" t="str">
        <f ca="1">IFERROR(IF(LoanIsNotPaid*LoanIsGood,LoanValue,""), "")</f>
        <v/>
      </c>
      <c r="E317" s="28">
        <f ca="1">IFERROR(IF(LoanIsNotPaid*LoanIsGood,MonthlyPayment,0), 0)</f>
        <v>0</v>
      </c>
      <c r="F317" s="28">
        <f ca="1">IFERROR(IF(LoanIsNotPaid*LoanIsGood,Principal,0), 0)</f>
        <v>0</v>
      </c>
      <c r="G317" s="28">
        <f ca="1">IFERROR(IF(LoanIsNotPaid*LoanIsGood,InterestAmt,0), 0)</f>
        <v>0</v>
      </c>
      <c r="H317" s="28">
        <f ca="1">IFERROR(IF(LoanIsNotPaid*LoanIsGood,EndingBalance,0), 0)</f>
        <v>0</v>
      </c>
    </row>
    <row r="318" spans="2:8" ht="20.100000000000001" customHeight="1">
      <c r="B318" s="6" t="str">
        <f ca="1">IFERROR(IF(LoanIsNotPaid*LoanIsGood,PaymentNumber,""), "")</f>
        <v/>
      </c>
      <c r="C318" s="12">
        <f ca="1">IFERROR(IF(LoanIsNotPaid*LoanIsGood,PaymentDate,LoanStartDate), LoanStartDate)</f>
        <v>44720</v>
      </c>
      <c r="D318" s="28" t="str">
        <f ca="1">IFERROR(IF(LoanIsNotPaid*LoanIsGood,LoanValue,""), "")</f>
        <v/>
      </c>
      <c r="E318" s="28">
        <f ca="1">IFERROR(IF(LoanIsNotPaid*LoanIsGood,MonthlyPayment,0), 0)</f>
        <v>0</v>
      </c>
      <c r="F318" s="28">
        <f ca="1">IFERROR(IF(LoanIsNotPaid*LoanIsGood,Principal,0), 0)</f>
        <v>0</v>
      </c>
      <c r="G318" s="28">
        <f ca="1">IFERROR(IF(LoanIsNotPaid*LoanIsGood,InterestAmt,0), 0)</f>
        <v>0</v>
      </c>
      <c r="H318" s="28">
        <f ca="1">IFERROR(IF(LoanIsNotPaid*LoanIsGood,EndingBalance,0), 0)</f>
        <v>0</v>
      </c>
    </row>
    <row r="319" spans="2:8" ht="20.100000000000001" customHeight="1">
      <c r="B319" s="6" t="str">
        <f ca="1">IFERROR(IF(LoanIsNotPaid*LoanIsGood,PaymentNumber,""), "")</f>
        <v/>
      </c>
      <c r="C319" s="12">
        <f ca="1">IFERROR(IF(LoanIsNotPaid*LoanIsGood,PaymentDate,LoanStartDate), LoanStartDate)</f>
        <v>44720</v>
      </c>
      <c r="D319" s="28" t="str">
        <f ca="1">IFERROR(IF(LoanIsNotPaid*LoanIsGood,LoanValue,""), "")</f>
        <v/>
      </c>
      <c r="E319" s="28">
        <f ca="1">IFERROR(IF(LoanIsNotPaid*LoanIsGood,MonthlyPayment,0), 0)</f>
        <v>0</v>
      </c>
      <c r="F319" s="28">
        <f ca="1">IFERROR(IF(LoanIsNotPaid*LoanIsGood,Principal,0), 0)</f>
        <v>0</v>
      </c>
      <c r="G319" s="28">
        <f ca="1">IFERROR(IF(LoanIsNotPaid*LoanIsGood,InterestAmt,0), 0)</f>
        <v>0</v>
      </c>
      <c r="H319" s="28">
        <f ca="1">IFERROR(IF(LoanIsNotPaid*LoanIsGood,EndingBalance,0), 0)</f>
        <v>0</v>
      </c>
    </row>
    <row r="320" spans="2:8" ht="20.100000000000001" customHeight="1">
      <c r="B320" s="6" t="str">
        <f ca="1">IFERROR(IF(LoanIsNotPaid*LoanIsGood,PaymentNumber,""), "")</f>
        <v/>
      </c>
      <c r="C320" s="12">
        <f ca="1">IFERROR(IF(LoanIsNotPaid*LoanIsGood,PaymentDate,LoanStartDate), LoanStartDate)</f>
        <v>44720</v>
      </c>
      <c r="D320" s="28" t="str">
        <f ca="1">IFERROR(IF(LoanIsNotPaid*LoanIsGood,LoanValue,""), "")</f>
        <v/>
      </c>
      <c r="E320" s="28">
        <f ca="1">IFERROR(IF(LoanIsNotPaid*LoanIsGood,MonthlyPayment,0), 0)</f>
        <v>0</v>
      </c>
      <c r="F320" s="28">
        <f ca="1">IFERROR(IF(LoanIsNotPaid*LoanIsGood,Principal,0), 0)</f>
        <v>0</v>
      </c>
      <c r="G320" s="28">
        <f ca="1">IFERROR(IF(LoanIsNotPaid*LoanIsGood,InterestAmt,0), 0)</f>
        <v>0</v>
      </c>
      <c r="H320" s="28">
        <f ca="1">IFERROR(IF(LoanIsNotPaid*LoanIsGood,EndingBalance,0), 0)</f>
        <v>0</v>
      </c>
    </row>
    <row r="321" spans="2:8" ht="20.100000000000001" customHeight="1">
      <c r="B321" s="6" t="str">
        <f ca="1">IFERROR(IF(LoanIsNotPaid*LoanIsGood,PaymentNumber,""), "")</f>
        <v/>
      </c>
      <c r="C321" s="12">
        <f ca="1">IFERROR(IF(LoanIsNotPaid*LoanIsGood,PaymentDate,LoanStartDate), LoanStartDate)</f>
        <v>44720</v>
      </c>
      <c r="D321" s="28" t="str">
        <f ca="1">IFERROR(IF(LoanIsNotPaid*LoanIsGood,LoanValue,""), "")</f>
        <v/>
      </c>
      <c r="E321" s="28">
        <f ca="1">IFERROR(IF(LoanIsNotPaid*LoanIsGood,MonthlyPayment,0), 0)</f>
        <v>0</v>
      </c>
      <c r="F321" s="28">
        <f ca="1">IFERROR(IF(LoanIsNotPaid*LoanIsGood,Principal,0), 0)</f>
        <v>0</v>
      </c>
      <c r="G321" s="28">
        <f ca="1">IFERROR(IF(LoanIsNotPaid*LoanIsGood,InterestAmt,0), 0)</f>
        <v>0</v>
      </c>
      <c r="H321" s="28">
        <f ca="1">IFERROR(IF(LoanIsNotPaid*LoanIsGood,EndingBalance,0), 0)</f>
        <v>0</v>
      </c>
    </row>
    <row r="322" spans="2:8" ht="20.100000000000001" customHeight="1">
      <c r="B322" s="6" t="str">
        <f ca="1">IFERROR(IF(LoanIsNotPaid*LoanIsGood,PaymentNumber,""), "")</f>
        <v/>
      </c>
      <c r="C322" s="12">
        <f ca="1">IFERROR(IF(LoanIsNotPaid*LoanIsGood,PaymentDate,LoanStartDate), LoanStartDate)</f>
        <v>44720</v>
      </c>
      <c r="D322" s="28" t="str">
        <f ca="1">IFERROR(IF(LoanIsNotPaid*LoanIsGood,LoanValue,""), "")</f>
        <v/>
      </c>
      <c r="E322" s="28">
        <f ca="1">IFERROR(IF(LoanIsNotPaid*LoanIsGood,MonthlyPayment,0), 0)</f>
        <v>0</v>
      </c>
      <c r="F322" s="28">
        <f ca="1">IFERROR(IF(LoanIsNotPaid*LoanIsGood,Principal,0), 0)</f>
        <v>0</v>
      </c>
      <c r="G322" s="28">
        <f ca="1">IFERROR(IF(LoanIsNotPaid*LoanIsGood,InterestAmt,0), 0)</f>
        <v>0</v>
      </c>
      <c r="H322" s="28">
        <f ca="1">IFERROR(IF(LoanIsNotPaid*LoanIsGood,EndingBalance,0), 0)</f>
        <v>0</v>
      </c>
    </row>
    <row r="323" spans="2:8" ht="20.100000000000001" customHeight="1">
      <c r="B323" s="6" t="str">
        <f ca="1">IFERROR(IF(LoanIsNotPaid*LoanIsGood,PaymentNumber,""), "")</f>
        <v/>
      </c>
      <c r="C323" s="12">
        <f ca="1">IFERROR(IF(LoanIsNotPaid*LoanIsGood,PaymentDate,LoanStartDate), LoanStartDate)</f>
        <v>44720</v>
      </c>
      <c r="D323" s="28" t="str">
        <f ca="1">IFERROR(IF(LoanIsNotPaid*LoanIsGood,LoanValue,""), "")</f>
        <v/>
      </c>
      <c r="E323" s="28">
        <f ca="1">IFERROR(IF(LoanIsNotPaid*LoanIsGood,MonthlyPayment,0), 0)</f>
        <v>0</v>
      </c>
      <c r="F323" s="28">
        <f ca="1">IFERROR(IF(LoanIsNotPaid*LoanIsGood,Principal,0), 0)</f>
        <v>0</v>
      </c>
      <c r="G323" s="28">
        <f ca="1">IFERROR(IF(LoanIsNotPaid*LoanIsGood,InterestAmt,0), 0)</f>
        <v>0</v>
      </c>
      <c r="H323" s="28">
        <f ca="1">IFERROR(IF(LoanIsNotPaid*LoanIsGood,EndingBalance,0), 0)</f>
        <v>0</v>
      </c>
    </row>
    <row r="324" spans="2:8" ht="20.100000000000001" customHeight="1">
      <c r="B324" s="6" t="str">
        <f ca="1">IFERROR(IF(LoanIsNotPaid*LoanIsGood,PaymentNumber,""), "")</f>
        <v/>
      </c>
      <c r="C324" s="12">
        <f ca="1">IFERROR(IF(LoanIsNotPaid*LoanIsGood,PaymentDate,LoanStartDate), LoanStartDate)</f>
        <v>44720</v>
      </c>
      <c r="D324" s="28" t="str">
        <f ca="1">IFERROR(IF(LoanIsNotPaid*LoanIsGood,LoanValue,""), "")</f>
        <v/>
      </c>
      <c r="E324" s="28">
        <f ca="1">IFERROR(IF(LoanIsNotPaid*LoanIsGood,MonthlyPayment,0), 0)</f>
        <v>0</v>
      </c>
      <c r="F324" s="28">
        <f ca="1">IFERROR(IF(LoanIsNotPaid*LoanIsGood,Principal,0), 0)</f>
        <v>0</v>
      </c>
      <c r="G324" s="28">
        <f ca="1">IFERROR(IF(LoanIsNotPaid*LoanIsGood,InterestAmt,0), 0)</f>
        <v>0</v>
      </c>
      <c r="H324" s="28">
        <f ca="1">IFERROR(IF(LoanIsNotPaid*LoanIsGood,EndingBalance,0), 0)</f>
        <v>0</v>
      </c>
    </row>
    <row r="325" spans="2:8" ht="20.100000000000001" customHeight="1">
      <c r="B325" s="6" t="str">
        <f ca="1">IFERROR(IF(LoanIsNotPaid*LoanIsGood,PaymentNumber,""), "")</f>
        <v/>
      </c>
      <c r="C325" s="12">
        <f ca="1">IFERROR(IF(LoanIsNotPaid*LoanIsGood,PaymentDate,LoanStartDate), LoanStartDate)</f>
        <v>44720</v>
      </c>
      <c r="D325" s="28" t="str">
        <f ca="1">IFERROR(IF(LoanIsNotPaid*LoanIsGood,LoanValue,""), "")</f>
        <v/>
      </c>
      <c r="E325" s="28">
        <f ca="1">IFERROR(IF(LoanIsNotPaid*LoanIsGood,MonthlyPayment,0), 0)</f>
        <v>0</v>
      </c>
      <c r="F325" s="28">
        <f ca="1">IFERROR(IF(LoanIsNotPaid*LoanIsGood,Principal,0), 0)</f>
        <v>0</v>
      </c>
      <c r="G325" s="28">
        <f ca="1">IFERROR(IF(LoanIsNotPaid*LoanIsGood,InterestAmt,0), 0)</f>
        <v>0</v>
      </c>
      <c r="H325" s="28">
        <f ca="1">IFERROR(IF(LoanIsNotPaid*LoanIsGood,EndingBalance,0), 0)</f>
        <v>0</v>
      </c>
    </row>
    <row r="326" spans="2:8" ht="20.100000000000001" customHeight="1">
      <c r="B326" s="6" t="str">
        <f ca="1">IFERROR(IF(LoanIsNotPaid*LoanIsGood,PaymentNumber,""), "")</f>
        <v/>
      </c>
      <c r="C326" s="12">
        <f ca="1">IFERROR(IF(LoanIsNotPaid*LoanIsGood,PaymentDate,LoanStartDate), LoanStartDate)</f>
        <v>44720</v>
      </c>
      <c r="D326" s="28" t="str">
        <f ca="1">IFERROR(IF(LoanIsNotPaid*LoanIsGood,LoanValue,""), "")</f>
        <v/>
      </c>
      <c r="E326" s="28">
        <f ca="1">IFERROR(IF(LoanIsNotPaid*LoanIsGood,MonthlyPayment,0), 0)</f>
        <v>0</v>
      </c>
      <c r="F326" s="28">
        <f ca="1">IFERROR(IF(LoanIsNotPaid*LoanIsGood,Principal,0), 0)</f>
        <v>0</v>
      </c>
      <c r="G326" s="28">
        <f ca="1">IFERROR(IF(LoanIsNotPaid*LoanIsGood,InterestAmt,0), 0)</f>
        <v>0</v>
      </c>
      <c r="H326" s="28">
        <f ca="1">IFERROR(IF(LoanIsNotPaid*LoanIsGood,EndingBalance,0), 0)</f>
        <v>0</v>
      </c>
    </row>
    <row r="327" spans="2:8" ht="20.100000000000001" customHeight="1">
      <c r="B327" s="6" t="str">
        <f ca="1">IFERROR(IF(LoanIsNotPaid*LoanIsGood,PaymentNumber,""), "")</f>
        <v/>
      </c>
      <c r="C327" s="12">
        <f ca="1">IFERROR(IF(LoanIsNotPaid*LoanIsGood,PaymentDate,LoanStartDate), LoanStartDate)</f>
        <v>44720</v>
      </c>
      <c r="D327" s="28" t="str">
        <f ca="1">IFERROR(IF(LoanIsNotPaid*LoanIsGood,LoanValue,""), "")</f>
        <v/>
      </c>
      <c r="E327" s="28">
        <f ca="1">IFERROR(IF(LoanIsNotPaid*LoanIsGood,MonthlyPayment,0), 0)</f>
        <v>0</v>
      </c>
      <c r="F327" s="28">
        <f ca="1">IFERROR(IF(LoanIsNotPaid*LoanIsGood,Principal,0), 0)</f>
        <v>0</v>
      </c>
      <c r="G327" s="28">
        <f ca="1">IFERROR(IF(LoanIsNotPaid*LoanIsGood,InterestAmt,0), 0)</f>
        <v>0</v>
      </c>
      <c r="H327" s="28">
        <f ca="1">IFERROR(IF(LoanIsNotPaid*LoanIsGood,EndingBalance,0), 0)</f>
        <v>0</v>
      </c>
    </row>
    <row r="328" spans="2:8" ht="20.100000000000001" customHeight="1">
      <c r="B328" s="6" t="str">
        <f ca="1">IFERROR(IF(LoanIsNotPaid*LoanIsGood,PaymentNumber,""), "")</f>
        <v/>
      </c>
      <c r="C328" s="12">
        <f ca="1">IFERROR(IF(LoanIsNotPaid*LoanIsGood,PaymentDate,LoanStartDate), LoanStartDate)</f>
        <v>44720</v>
      </c>
      <c r="D328" s="28" t="str">
        <f ca="1">IFERROR(IF(LoanIsNotPaid*LoanIsGood,LoanValue,""), "")</f>
        <v/>
      </c>
      <c r="E328" s="28">
        <f ca="1">IFERROR(IF(LoanIsNotPaid*LoanIsGood,MonthlyPayment,0), 0)</f>
        <v>0</v>
      </c>
      <c r="F328" s="28">
        <f ca="1">IFERROR(IF(LoanIsNotPaid*LoanIsGood,Principal,0), 0)</f>
        <v>0</v>
      </c>
      <c r="G328" s="28">
        <f ca="1">IFERROR(IF(LoanIsNotPaid*LoanIsGood,InterestAmt,0), 0)</f>
        <v>0</v>
      </c>
      <c r="H328" s="28">
        <f ca="1">IFERROR(IF(LoanIsNotPaid*LoanIsGood,EndingBalance,0), 0)</f>
        <v>0</v>
      </c>
    </row>
    <row r="329" spans="2:8" ht="20.100000000000001" customHeight="1">
      <c r="B329" s="6" t="str">
        <f ca="1">IFERROR(IF(LoanIsNotPaid*LoanIsGood,PaymentNumber,""), "")</f>
        <v/>
      </c>
      <c r="C329" s="12">
        <f ca="1">IFERROR(IF(LoanIsNotPaid*LoanIsGood,PaymentDate,LoanStartDate), LoanStartDate)</f>
        <v>44720</v>
      </c>
      <c r="D329" s="28" t="str">
        <f ca="1">IFERROR(IF(LoanIsNotPaid*LoanIsGood,LoanValue,""), "")</f>
        <v/>
      </c>
      <c r="E329" s="28">
        <f ca="1">IFERROR(IF(LoanIsNotPaid*LoanIsGood,MonthlyPayment,0), 0)</f>
        <v>0</v>
      </c>
      <c r="F329" s="28">
        <f ca="1">IFERROR(IF(LoanIsNotPaid*LoanIsGood,Principal,0), 0)</f>
        <v>0</v>
      </c>
      <c r="G329" s="28">
        <f ca="1">IFERROR(IF(LoanIsNotPaid*LoanIsGood,InterestAmt,0), 0)</f>
        <v>0</v>
      </c>
      <c r="H329" s="28">
        <f ca="1">IFERROR(IF(LoanIsNotPaid*LoanIsGood,EndingBalance,0), 0)</f>
        <v>0</v>
      </c>
    </row>
    <row r="330" spans="2:8" ht="20.100000000000001" customHeight="1">
      <c r="B330" s="6" t="str">
        <f ca="1">IFERROR(IF(LoanIsNotPaid*LoanIsGood,PaymentNumber,""), "")</f>
        <v/>
      </c>
      <c r="C330" s="12">
        <f ca="1">IFERROR(IF(LoanIsNotPaid*LoanIsGood,PaymentDate,LoanStartDate), LoanStartDate)</f>
        <v>44720</v>
      </c>
      <c r="D330" s="28" t="str">
        <f ca="1">IFERROR(IF(LoanIsNotPaid*LoanIsGood,LoanValue,""), "")</f>
        <v/>
      </c>
      <c r="E330" s="28">
        <f ca="1">IFERROR(IF(LoanIsNotPaid*LoanIsGood,MonthlyPayment,0), 0)</f>
        <v>0</v>
      </c>
      <c r="F330" s="28">
        <f ca="1">IFERROR(IF(LoanIsNotPaid*LoanIsGood,Principal,0), 0)</f>
        <v>0</v>
      </c>
      <c r="G330" s="28">
        <f ca="1">IFERROR(IF(LoanIsNotPaid*LoanIsGood,InterestAmt,0), 0)</f>
        <v>0</v>
      </c>
      <c r="H330" s="28">
        <f ca="1">IFERROR(IF(LoanIsNotPaid*LoanIsGood,EndingBalance,0), 0)</f>
        <v>0</v>
      </c>
    </row>
    <row r="331" spans="2:8" ht="20.100000000000001" customHeight="1">
      <c r="B331" s="6" t="str">
        <f ca="1">IFERROR(IF(LoanIsNotPaid*LoanIsGood,PaymentNumber,""), "")</f>
        <v/>
      </c>
      <c r="C331" s="12">
        <f ca="1">IFERROR(IF(LoanIsNotPaid*LoanIsGood,PaymentDate,LoanStartDate), LoanStartDate)</f>
        <v>44720</v>
      </c>
      <c r="D331" s="28" t="str">
        <f ca="1">IFERROR(IF(LoanIsNotPaid*LoanIsGood,LoanValue,""), "")</f>
        <v/>
      </c>
      <c r="E331" s="28">
        <f ca="1">IFERROR(IF(LoanIsNotPaid*LoanIsGood,MonthlyPayment,0), 0)</f>
        <v>0</v>
      </c>
      <c r="F331" s="28">
        <f ca="1">IFERROR(IF(LoanIsNotPaid*LoanIsGood,Principal,0), 0)</f>
        <v>0</v>
      </c>
      <c r="G331" s="28">
        <f ca="1">IFERROR(IF(LoanIsNotPaid*LoanIsGood,InterestAmt,0), 0)</f>
        <v>0</v>
      </c>
      <c r="H331" s="28">
        <f ca="1">IFERROR(IF(LoanIsNotPaid*LoanIsGood,EndingBalance,0), 0)</f>
        <v>0</v>
      </c>
    </row>
    <row r="332" spans="2:8" ht="20.100000000000001" customHeight="1">
      <c r="B332" s="6" t="str">
        <f ca="1">IFERROR(IF(LoanIsNotPaid*LoanIsGood,PaymentNumber,""), "")</f>
        <v/>
      </c>
      <c r="C332" s="12">
        <f ca="1">IFERROR(IF(LoanIsNotPaid*LoanIsGood,PaymentDate,LoanStartDate), LoanStartDate)</f>
        <v>44720</v>
      </c>
      <c r="D332" s="28" t="str">
        <f ca="1">IFERROR(IF(LoanIsNotPaid*LoanIsGood,LoanValue,""), "")</f>
        <v/>
      </c>
      <c r="E332" s="28">
        <f ca="1">IFERROR(IF(LoanIsNotPaid*LoanIsGood,MonthlyPayment,0), 0)</f>
        <v>0</v>
      </c>
      <c r="F332" s="28">
        <f ca="1">IFERROR(IF(LoanIsNotPaid*LoanIsGood,Principal,0), 0)</f>
        <v>0</v>
      </c>
      <c r="G332" s="28">
        <f ca="1">IFERROR(IF(LoanIsNotPaid*LoanIsGood,InterestAmt,0), 0)</f>
        <v>0</v>
      </c>
      <c r="H332" s="28">
        <f ca="1">IFERROR(IF(LoanIsNotPaid*LoanIsGood,EndingBalance,0), 0)</f>
        <v>0</v>
      </c>
    </row>
    <row r="333" spans="2:8" ht="20.100000000000001" customHeight="1">
      <c r="B333" s="6" t="str">
        <f ca="1">IFERROR(IF(LoanIsNotPaid*LoanIsGood,PaymentNumber,""), "")</f>
        <v/>
      </c>
      <c r="C333" s="12">
        <f ca="1">IFERROR(IF(LoanIsNotPaid*LoanIsGood,PaymentDate,LoanStartDate), LoanStartDate)</f>
        <v>44720</v>
      </c>
      <c r="D333" s="28" t="str">
        <f ca="1">IFERROR(IF(LoanIsNotPaid*LoanIsGood,LoanValue,""), "")</f>
        <v/>
      </c>
      <c r="E333" s="28">
        <f ca="1">IFERROR(IF(LoanIsNotPaid*LoanIsGood,MonthlyPayment,0), 0)</f>
        <v>0</v>
      </c>
      <c r="F333" s="28">
        <f ca="1">IFERROR(IF(LoanIsNotPaid*LoanIsGood,Principal,0), 0)</f>
        <v>0</v>
      </c>
      <c r="G333" s="28">
        <f ca="1">IFERROR(IF(LoanIsNotPaid*LoanIsGood,InterestAmt,0), 0)</f>
        <v>0</v>
      </c>
      <c r="H333" s="28">
        <f ca="1">IFERROR(IF(LoanIsNotPaid*LoanIsGood,EndingBalance,0), 0)</f>
        <v>0</v>
      </c>
    </row>
    <row r="334" spans="2:8" ht="20.100000000000001" customHeight="1">
      <c r="B334" s="6" t="str">
        <f ca="1">IFERROR(IF(LoanIsNotPaid*LoanIsGood,PaymentNumber,""), "")</f>
        <v/>
      </c>
      <c r="C334" s="12">
        <f ca="1">IFERROR(IF(LoanIsNotPaid*LoanIsGood,PaymentDate,LoanStartDate), LoanStartDate)</f>
        <v>44720</v>
      </c>
      <c r="D334" s="28" t="str">
        <f ca="1">IFERROR(IF(LoanIsNotPaid*LoanIsGood,LoanValue,""), "")</f>
        <v/>
      </c>
      <c r="E334" s="28">
        <f ca="1">IFERROR(IF(LoanIsNotPaid*LoanIsGood,MonthlyPayment,0), 0)</f>
        <v>0</v>
      </c>
      <c r="F334" s="28">
        <f ca="1">IFERROR(IF(LoanIsNotPaid*LoanIsGood,Principal,0), 0)</f>
        <v>0</v>
      </c>
      <c r="G334" s="28">
        <f ca="1">IFERROR(IF(LoanIsNotPaid*LoanIsGood,InterestAmt,0), 0)</f>
        <v>0</v>
      </c>
      <c r="H334" s="28">
        <f ca="1">IFERROR(IF(LoanIsNotPaid*LoanIsGood,EndingBalance,0), 0)</f>
        <v>0</v>
      </c>
    </row>
    <row r="335" spans="2:8" ht="20.100000000000001" customHeight="1">
      <c r="B335" s="6" t="str">
        <f ca="1">IFERROR(IF(LoanIsNotPaid*LoanIsGood,PaymentNumber,""), "")</f>
        <v/>
      </c>
      <c r="C335" s="12">
        <f ca="1">IFERROR(IF(LoanIsNotPaid*LoanIsGood,PaymentDate,LoanStartDate), LoanStartDate)</f>
        <v>44720</v>
      </c>
      <c r="D335" s="28" t="str">
        <f ca="1">IFERROR(IF(LoanIsNotPaid*LoanIsGood,LoanValue,""), "")</f>
        <v/>
      </c>
      <c r="E335" s="28">
        <f ca="1">IFERROR(IF(LoanIsNotPaid*LoanIsGood,MonthlyPayment,0), 0)</f>
        <v>0</v>
      </c>
      <c r="F335" s="28">
        <f ca="1">IFERROR(IF(LoanIsNotPaid*LoanIsGood,Principal,0), 0)</f>
        <v>0</v>
      </c>
      <c r="G335" s="28">
        <f ca="1">IFERROR(IF(LoanIsNotPaid*LoanIsGood,InterestAmt,0), 0)</f>
        <v>0</v>
      </c>
      <c r="H335" s="28">
        <f ca="1">IFERROR(IF(LoanIsNotPaid*LoanIsGood,EndingBalance,0), 0)</f>
        <v>0</v>
      </c>
    </row>
    <row r="336" spans="2:8" ht="20.100000000000001" customHeight="1">
      <c r="B336" s="6" t="str">
        <f ca="1">IFERROR(IF(LoanIsNotPaid*LoanIsGood,PaymentNumber,""), "")</f>
        <v/>
      </c>
      <c r="C336" s="12">
        <f ca="1">IFERROR(IF(LoanIsNotPaid*LoanIsGood,PaymentDate,LoanStartDate), LoanStartDate)</f>
        <v>44720</v>
      </c>
      <c r="D336" s="28" t="str">
        <f ca="1">IFERROR(IF(LoanIsNotPaid*LoanIsGood,LoanValue,""), "")</f>
        <v/>
      </c>
      <c r="E336" s="28">
        <f ca="1">IFERROR(IF(LoanIsNotPaid*LoanIsGood,MonthlyPayment,0), 0)</f>
        <v>0</v>
      </c>
      <c r="F336" s="28">
        <f ca="1">IFERROR(IF(LoanIsNotPaid*LoanIsGood,Principal,0), 0)</f>
        <v>0</v>
      </c>
      <c r="G336" s="28">
        <f ca="1">IFERROR(IF(LoanIsNotPaid*LoanIsGood,InterestAmt,0), 0)</f>
        <v>0</v>
      </c>
      <c r="H336" s="28">
        <f ca="1">IFERROR(IF(LoanIsNotPaid*LoanIsGood,EndingBalance,0), 0)</f>
        <v>0</v>
      </c>
    </row>
    <row r="337" spans="2:8" ht="20.100000000000001" customHeight="1">
      <c r="B337" s="6" t="str">
        <f ca="1">IFERROR(IF(LoanIsNotPaid*LoanIsGood,PaymentNumber,""), "")</f>
        <v/>
      </c>
      <c r="C337" s="12">
        <f ca="1">IFERROR(IF(LoanIsNotPaid*LoanIsGood,PaymentDate,LoanStartDate), LoanStartDate)</f>
        <v>44720</v>
      </c>
      <c r="D337" s="28" t="str">
        <f ca="1">IFERROR(IF(LoanIsNotPaid*LoanIsGood,LoanValue,""), "")</f>
        <v/>
      </c>
      <c r="E337" s="28">
        <f ca="1">IFERROR(IF(LoanIsNotPaid*LoanIsGood,MonthlyPayment,0), 0)</f>
        <v>0</v>
      </c>
      <c r="F337" s="28">
        <f ca="1">IFERROR(IF(LoanIsNotPaid*LoanIsGood,Principal,0), 0)</f>
        <v>0</v>
      </c>
      <c r="G337" s="28">
        <f ca="1">IFERROR(IF(LoanIsNotPaid*LoanIsGood,InterestAmt,0), 0)</f>
        <v>0</v>
      </c>
      <c r="H337" s="28">
        <f ca="1">IFERROR(IF(LoanIsNotPaid*LoanIsGood,EndingBalance,0), 0)</f>
        <v>0</v>
      </c>
    </row>
    <row r="338" spans="2:8" ht="20.100000000000001" customHeight="1">
      <c r="B338" s="6" t="str">
        <f ca="1">IFERROR(IF(LoanIsNotPaid*LoanIsGood,PaymentNumber,""), "")</f>
        <v/>
      </c>
      <c r="C338" s="12">
        <f ca="1">IFERROR(IF(LoanIsNotPaid*LoanIsGood,PaymentDate,LoanStartDate), LoanStartDate)</f>
        <v>44720</v>
      </c>
      <c r="D338" s="28" t="str">
        <f ca="1">IFERROR(IF(LoanIsNotPaid*LoanIsGood,LoanValue,""), "")</f>
        <v/>
      </c>
      <c r="E338" s="28">
        <f ca="1">IFERROR(IF(LoanIsNotPaid*LoanIsGood,MonthlyPayment,0), 0)</f>
        <v>0</v>
      </c>
      <c r="F338" s="28">
        <f ca="1">IFERROR(IF(LoanIsNotPaid*LoanIsGood,Principal,0), 0)</f>
        <v>0</v>
      </c>
      <c r="G338" s="28">
        <f ca="1">IFERROR(IF(LoanIsNotPaid*LoanIsGood,InterestAmt,0), 0)</f>
        <v>0</v>
      </c>
      <c r="H338" s="28">
        <f ca="1">IFERROR(IF(LoanIsNotPaid*LoanIsGood,EndingBalance,0), 0)</f>
        <v>0</v>
      </c>
    </row>
    <row r="339" spans="2:8" ht="20.100000000000001" customHeight="1">
      <c r="B339" s="6" t="str">
        <f ca="1">IFERROR(IF(LoanIsNotPaid*LoanIsGood,PaymentNumber,""), "")</f>
        <v/>
      </c>
      <c r="C339" s="12">
        <f ca="1">IFERROR(IF(LoanIsNotPaid*LoanIsGood,PaymentDate,LoanStartDate), LoanStartDate)</f>
        <v>44720</v>
      </c>
      <c r="D339" s="28" t="str">
        <f ca="1">IFERROR(IF(LoanIsNotPaid*LoanIsGood,LoanValue,""), "")</f>
        <v/>
      </c>
      <c r="E339" s="28">
        <f ca="1">IFERROR(IF(LoanIsNotPaid*LoanIsGood,MonthlyPayment,0), 0)</f>
        <v>0</v>
      </c>
      <c r="F339" s="28">
        <f ca="1">IFERROR(IF(LoanIsNotPaid*LoanIsGood,Principal,0), 0)</f>
        <v>0</v>
      </c>
      <c r="G339" s="28">
        <f ca="1">IFERROR(IF(LoanIsNotPaid*LoanIsGood,InterestAmt,0), 0)</f>
        <v>0</v>
      </c>
      <c r="H339" s="28">
        <f ca="1">IFERROR(IF(LoanIsNotPaid*LoanIsGood,EndingBalance,0), 0)</f>
        <v>0</v>
      </c>
    </row>
    <row r="340" spans="2:8" ht="20.100000000000001" customHeight="1">
      <c r="B340" s="6" t="str">
        <f ca="1">IFERROR(IF(LoanIsNotPaid*LoanIsGood,PaymentNumber,""), "")</f>
        <v/>
      </c>
      <c r="C340" s="12">
        <f ca="1">IFERROR(IF(LoanIsNotPaid*LoanIsGood,PaymentDate,LoanStartDate), LoanStartDate)</f>
        <v>44720</v>
      </c>
      <c r="D340" s="28" t="str">
        <f ca="1">IFERROR(IF(LoanIsNotPaid*LoanIsGood,LoanValue,""), "")</f>
        <v/>
      </c>
      <c r="E340" s="28">
        <f ca="1">IFERROR(IF(LoanIsNotPaid*LoanIsGood,MonthlyPayment,0), 0)</f>
        <v>0</v>
      </c>
      <c r="F340" s="28">
        <f ca="1">IFERROR(IF(LoanIsNotPaid*LoanIsGood,Principal,0), 0)</f>
        <v>0</v>
      </c>
      <c r="G340" s="28">
        <f ca="1">IFERROR(IF(LoanIsNotPaid*LoanIsGood,InterestAmt,0), 0)</f>
        <v>0</v>
      </c>
      <c r="H340" s="28">
        <f ca="1">IFERROR(IF(LoanIsNotPaid*LoanIsGood,EndingBalance,0), 0)</f>
        <v>0</v>
      </c>
    </row>
    <row r="341" spans="2:8" ht="20.100000000000001" customHeight="1">
      <c r="B341" s="6" t="str">
        <f ca="1">IFERROR(IF(LoanIsNotPaid*LoanIsGood,PaymentNumber,""), "")</f>
        <v/>
      </c>
      <c r="C341" s="12">
        <f ca="1">IFERROR(IF(LoanIsNotPaid*LoanIsGood,PaymentDate,LoanStartDate), LoanStartDate)</f>
        <v>44720</v>
      </c>
      <c r="D341" s="28" t="str">
        <f ca="1">IFERROR(IF(LoanIsNotPaid*LoanIsGood,LoanValue,""), "")</f>
        <v/>
      </c>
      <c r="E341" s="28">
        <f ca="1">IFERROR(IF(LoanIsNotPaid*LoanIsGood,MonthlyPayment,0), 0)</f>
        <v>0</v>
      </c>
      <c r="F341" s="28">
        <f ca="1">IFERROR(IF(LoanIsNotPaid*LoanIsGood,Principal,0), 0)</f>
        <v>0</v>
      </c>
      <c r="G341" s="28">
        <f ca="1">IFERROR(IF(LoanIsNotPaid*LoanIsGood,InterestAmt,0), 0)</f>
        <v>0</v>
      </c>
      <c r="H341" s="28">
        <f ca="1">IFERROR(IF(LoanIsNotPaid*LoanIsGood,EndingBalance,0), 0)</f>
        <v>0</v>
      </c>
    </row>
    <row r="342" spans="2:8" ht="20.100000000000001" customHeight="1">
      <c r="B342" s="6" t="str">
        <f ca="1">IFERROR(IF(LoanIsNotPaid*LoanIsGood,PaymentNumber,""), "")</f>
        <v/>
      </c>
      <c r="C342" s="12">
        <f ca="1">IFERROR(IF(LoanIsNotPaid*LoanIsGood,PaymentDate,LoanStartDate), LoanStartDate)</f>
        <v>44720</v>
      </c>
      <c r="D342" s="28" t="str">
        <f ca="1">IFERROR(IF(LoanIsNotPaid*LoanIsGood,LoanValue,""), "")</f>
        <v/>
      </c>
      <c r="E342" s="28">
        <f ca="1">IFERROR(IF(LoanIsNotPaid*LoanIsGood,MonthlyPayment,0), 0)</f>
        <v>0</v>
      </c>
      <c r="F342" s="28">
        <f ca="1">IFERROR(IF(LoanIsNotPaid*LoanIsGood,Principal,0), 0)</f>
        <v>0</v>
      </c>
      <c r="G342" s="28">
        <f ca="1">IFERROR(IF(LoanIsNotPaid*LoanIsGood,InterestAmt,0), 0)</f>
        <v>0</v>
      </c>
      <c r="H342" s="28">
        <f ca="1">IFERROR(IF(LoanIsNotPaid*LoanIsGood,EndingBalance,0), 0)</f>
        <v>0</v>
      </c>
    </row>
    <row r="343" spans="2:8" ht="20.100000000000001" customHeight="1">
      <c r="B343" s="6" t="str">
        <f ca="1">IFERROR(IF(LoanIsNotPaid*LoanIsGood,PaymentNumber,""), "")</f>
        <v/>
      </c>
      <c r="C343" s="12">
        <f ca="1">IFERROR(IF(LoanIsNotPaid*LoanIsGood,PaymentDate,LoanStartDate), LoanStartDate)</f>
        <v>44720</v>
      </c>
      <c r="D343" s="28" t="str">
        <f ca="1">IFERROR(IF(LoanIsNotPaid*LoanIsGood,LoanValue,""), "")</f>
        <v/>
      </c>
      <c r="E343" s="28">
        <f ca="1">IFERROR(IF(LoanIsNotPaid*LoanIsGood,MonthlyPayment,0), 0)</f>
        <v>0</v>
      </c>
      <c r="F343" s="28">
        <f ca="1">IFERROR(IF(LoanIsNotPaid*LoanIsGood,Principal,0), 0)</f>
        <v>0</v>
      </c>
      <c r="G343" s="28">
        <f ca="1">IFERROR(IF(LoanIsNotPaid*LoanIsGood,InterestAmt,0), 0)</f>
        <v>0</v>
      </c>
      <c r="H343" s="28">
        <f ca="1">IFERROR(IF(LoanIsNotPaid*LoanIsGood,EndingBalance,0), 0)</f>
        <v>0</v>
      </c>
    </row>
    <row r="344" spans="2:8" ht="20.100000000000001" customHeight="1">
      <c r="B344" s="6" t="str">
        <f ca="1">IFERROR(IF(LoanIsNotPaid*LoanIsGood,PaymentNumber,""), "")</f>
        <v/>
      </c>
      <c r="C344" s="12">
        <f ca="1">IFERROR(IF(LoanIsNotPaid*LoanIsGood,PaymentDate,LoanStartDate), LoanStartDate)</f>
        <v>44720</v>
      </c>
      <c r="D344" s="28" t="str">
        <f ca="1">IFERROR(IF(LoanIsNotPaid*LoanIsGood,LoanValue,""), "")</f>
        <v/>
      </c>
      <c r="E344" s="28">
        <f ca="1">IFERROR(IF(LoanIsNotPaid*LoanIsGood,MonthlyPayment,0), 0)</f>
        <v>0</v>
      </c>
      <c r="F344" s="28">
        <f ca="1">IFERROR(IF(LoanIsNotPaid*LoanIsGood,Principal,0), 0)</f>
        <v>0</v>
      </c>
      <c r="G344" s="28">
        <f ca="1">IFERROR(IF(LoanIsNotPaid*LoanIsGood,InterestAmt,0), 0)</f>
        <v>0</v>
      </c>
      <c r="H344" s="28">
        <f ca="1">IFERROR(IF(LoanIsNotPaid*LoanIsGood,EndingBalance,0), 0)</f>
        <v>0</v>
      </c>
    </row>
    <row r="345" spans="2:8" ht="20.100000000000001" customHeight="1">
      <c r="B345" s="6" t="str">
        <f ca="1">IFERROR(IF(LoanIsNotPaid*LoanIsGood,PaymentNumber,""), "")</f>
        <v/>
      </c>
      <c r="C345" s="12">
        <f ca="1">IFERROR(IF(LoanIsNotPaid*LoanIsGood,PaymentDate,LoanStartDate), LoanStartDate)</f>
        <v>44720</v>
      </c>
      <c r="D345" s="28" t="str">
        <f ca="1">IFERROR(IF(LoanIsNotPaid*LoanIsGood,LoanValue,""), "")</f>
        <v/>
      </c>
      <c r="E345" s="28">
        <f ca="1">IFERROR(IF(LoanIsNotPaid*LoanIsGood,MonthlyPayment,0), 0)</f>
        <v>0</v>
      </c>
      <c r="F345" s="28">
        <f ca="1">IFERROR(IF(LoanIsNotPaid*LoanIsGood,Principal,0), 0)</f>
        <v>0</v>
      </c>
      <c r="G345" s="28">
        <f ca="1">IFERROR(IF(LoanIsNotPaid*LoanIsGood,InterestAmt,0), 0)</f>
        <v>0</v>
      </c>
      <c r="H345" s="28">
        <f ca="1">IFERROR(IF(LoanIsNotPaid*LoanIsGood,EndingBalance,0), 0)</f>
        <v>0</v>
      </c>
    </row>
    <row r="346" spans="2:8" ht="20.100000000000001" customHeight="1">
      <c r="B346" s="6" t="str">
        <f ca="1">IFERROR(IF(LoanIsNotPaid*LoanIsGood,PaymentNumber,""), "")</f>
        <v/>
      </c>
      <c r="C346" s="12">
        <f ca="1">IFERROR(IF(LoanIsNotPaid*LoanIsGood,PaymentDate,LoanStartDate), LoanStartDate)</f>
        <v>44720</v>
      </c>
      <c r="D346" s="28" t="str">
        <f ca="1">IFERROR(IF(LoanIsNotPaid*LoanIsGood,LoanValue,""), "")</f>
        <v/>
      </c>
      <c r="E346" s="28">
        <f ca="1">IFERROR(IF(LoanIsNotPaid*LoanIsGood,MonthlyPayment,0), 0)</f>
        <v>0</v>
      </c>
      <c r="F346" s="28">
        <f ca="1">IFERROR(IF(LoanIsNotPaid*LoanIsGood,Principal,0), 0)</f>
        <v>0</v>
      </c>
      <c r="G346" s="28">
        <f ca="1">IFERROR(IF(LoanIsNotPaid*LoanIsGood,InterestAmt,0), 0)</f>
        <v>0</v>
      </c>
      <c r="H346" s="28">
        <f ca="1">IFERROR(IF(LoanIsNotPaid*LoanIsGood,EndingBalance,0), 0)</f>
        <v>0</v>
      </c>
    </row>
    <row r="347" spans="2:8" ht="20.100000000000001" customHeight="1">
      <c r="B347" s="6" t="str">
        <f ca="1">IFERROR(IF(LoanIsNotPaid*LoanIsGood,PaymentNumber,""), "")</f>
        <v/>
      </c>
      <c r="C347" s="12">
        <f ca="1">IFERROR(IF(LoanIsNotPaid*LoanIsGood,PaymentDate,LoanStartDate), LoanStartDate)</f>
        <v>44720</v>
      </c>
      <c r="D347" s="28" t="str">
        <f ca="1">IFERROR(IF(LoanIsNotPaid*LoanIsGood,LoanValue,""), "")</f>
        <v/>
      </c>
      <c r="E347" s="28">
        <f ca="1">IFERROR(IF(LoanIsNotPaid*LoanIsGood,MonthlyPayment,0), 0)</f>
        <v>0</v>
      </c>
      <c r="F347" s="28">
        <f ca="1">IFERROR(IF(LoanIsNotPaid*LoanIsGood,Principal,0), 0)</f>
        <v>0</v>
      </c>
      <c r="G347" s="28">
        <f ca="1">IFERROR(IF(LoanIsNotPaid*LoanIsGood,InterestAmt,0), 0)</f>
        <v>0</v>
      </c>
      <c r="H347" s="28">
        <f ca="1">IFERROR(IF(LoanIsNotPaid*LoanIsGood,EndingBalance,0), 0)</f>
        <v>0</v>
      </c>
    </row>
    <row r="348" spans="2:8" ht="20.100000000000001" customHeight="1">
      <c r="B348" s="6" t="str">
        <f ca="1">IFERROR(IF(LoanIsNotPaid*LoanIsGood,PaymentNumber,""), "")</f>
        <v/>
      </c>
      <c r="C348" s="12">
        <f ca="1">IFERROR(IF(LoanIsNotPaid*LoanIsGood,PaymentDate,LoanStartDate), LoanStartDate)</f>
        <v>44720</v>
      </c>
      <c r="D348" s="28" t="str">
        <f ca="1">IFERROR(IF(LoanIsNotPaid*LoanIsGood,LoanValue,""), "")</f>
        <v/>
      </c>
      <c r="E348" s="28">
        <f ca="1">IFERROR(IF(LoanIsNotPaid*LoanIsGood,MonthlyPayment,0), 0)</f>
        <v>0</v>
      </c>
      <c r="F348" s="28">
        <f ca="1">IFERROR(IF(LoanIsNotPaid*LoanIsGood,Principal,0), 0)</f>
        <v>0</v>
      </c>
      <c r="G348" s="28">
        <f ca="1">IFERROR(IF(LoanIsNotPaid*LoanIsGood,InterestAmt,0), 0)</f>
        <v>0</v>
      </c>
      <c r="H348" s="28">
        <f ca="1">IFERROR(IF(LoanIsNotPaid*LoanIsGood,EndingBalance,0), 0)</f>
        <v>0</v>
      </c>
    </row>
    <row r="349" spans="2:8" ht="20.100000000000001" customHeight="1">
      <c r="B349" s="6" t="str">
        <f ca="1">IFERROR(IF(LoanIsNotPaid*LoanIsGood,PaymentNumber,""), "")</f>
        <v/>
      </c>
      <c r="C349" s="12">
        <f ca="1">IFERROR(IF(LoanIsNotPaid*LoanIsGood,PaymentDate,LoanStartDate), LoanStartDate)</f>
        <v>44720</v>
      </c>
      <c r="D349" s="28" t="str">
        <f ca="1">IFERROR(IF(LoanIsNotPaid*LoanIsGood,LoanValue,""), "")</f>
        <v/>
      </c>
      <c r="E349" s="28">
        <f ca="1">IFERROR(IF(LoanIsNotPaid*LoanIsGood,MonthlyPayment,0), 0)</f>
        <v>0</v>
      </c>
      <c r="F349" s="28">
        <f ca="1">IFERROR(IF(LoanIsNotPaid*LoanIsGood,Principal,0), 0)</f>
        <v>0</v>
      </c>
      <c r="G349" s="28">
        <f ca="1">IFERROR(IF(LoanIsNotPaid*LoanIsGood,InterestAmt,0), 0)</f>
        <v>0</v>
      </c>
      <c r="H349" s="28">
        <f ca="1">IFERROR(IF(LoanIsNotPaid*LoanIsGood,EndingBalance,0), 0)</f>
        <v>0</v>
      </c>
    </row>
    <row r="350" spans="2:8" ht="20.100000000000001" customHeight="1">
      <c r="B350" s="6" t="str">
        <f ca="1">IFERROR(IF(LoanIsNotPaid*LoanIsGood,PaymentNumber,""), "")</f>
        <v/>
      </c>
      <c r="C350" s="12">
        <f ca="1">IFERROR(IF(LoanIsNotPaid*LoanIsGood,PaymentDate,LoanStartDate), LoanStartDate)</f>
        <v>44720</v>
      </c>
      <c r="D350" s="28" t="str">
        <f ca="1">IFERROR(IF(LoanIsNotPaid*LoanIsGood,LoanValue,""), "")</f>
        <v/>
      </c>
      <c r="E350" s="28">
        <f ca="1">IFERROR(IF(LoanIsNotPaid*LoanIsGood,MonthlyPayment,0), 0)</f>
        <v>0</v>
      </c>
      <c r="F350" s="28">
        <f ca="1">IFERROR(IF(LoanIsNotPaid*LoanIsGood,Principal,0), 0)</f>
        <v>0</v>
      </c>
      <c r="G350" s="28">
        <f ca="1">IFERROR(IF(LoanIsNotPaid*LoanIsGood,InterestAmt,0), 0)</f>
        <v>0</v>
      </c>
      <c r="H350" s="28">
        <f ca="1">IFERROR(IF(LoanIsNotPaid*LoanIsGood,EndingBalance,0), 0)</f>
        <v>0</v>
      </c>
    </row>
    <row r="351" spans="2:8" ht="20.100000000000001" customHeight="1">
      <c r="B351" s="6" t="str">
        <f ca="1">IFERROR(IF(LoanIsNotPaid*LoanIsGood,PaymentNumber,""), "")</f>
        <v/>
      </c>
      <c r="C351" s="12">
        <f ca="1">IFERROR(IF(LoanIsNotPaid*LoanIsGood,PaymentDate,LoanStartDate), LoanStartDate)</f>
        <v>44720</v>
      </c>
      <c r="D351" s="28" t="str">
        <f ca="1">IFERROR(IF(LoanIsNotPaid*LoanIsGood,LoanValue,""), "")</f>
        <v/>
      </c>
      <c r="E351" s="28">
        <f ca="1">IFERROR(IF(LoanIsNotPaid*LoanIsGood,MonthlyPayment,0), 0)</f>
        <v>0</v>
      </c>
      <c r="F351" s="28">
        <f ca="1">IFERROR(IF(LoanIsNotPaid*LoanIsGood,Principal,0), 0)</f>
        <v>0</v>
      </c>
      <c r="G351" s="28">
        <f ca="1">IFERROR(IF(LoanIsNotPaid*LoanIsGood,InterestAmt,0), 0)</f>
        <v>0</v>
      </c>
      <c r="H351" s="28">
        <f ca="1">IFERROR(IF(LoanIsNotPaid*LoanIsGood,EndingBalance,0), 0)</f>
        <v>0</v>
      </c>
    </row>
    <row r="352" spans="2:8" ht="20.100000000000001" customHeight="1">
      <c r="B352" s="6" t="str">
        <f ca="1">IFERROR(IF(LoanIsNotPaid*LoanIsGood,PaymentNumber,""), "")</f>
        <v/>
      </c>
      <c r="C352" s="12">
        <f ca="1">IFERROR(IF(LoanIsNotPaid*LoanIsGood,PaymentDate,LoanStartDate), LoanStartDate)</f>
        <v>44720</v>
      </c>
      <c r="D352" s="28" t="str">
        <f ca="1">IFERROR(IF(LoanIsNotPaid*LoanIsGood,LoanValue,""), "")</f>
        <v/>
      </c>
      <c r="E352" s="28">
        <f ca="1">IFERROR(IF(LoanIsNotPaid*LoanIsGood,MonthlyPayment,0), 0)</f>
        <v>0</v>
      </c>
      <c r="F352" s="28">
        <f ca="1">IFERROR(IF(LoanIsNotPaid*LoanIsGood,Principal,0), 0)</f>
        <v>0</v>
      </c>
      <c r="G352" s="28">
        <f ca="1">IFERROR(IF(LoanIsNotPaid*LoanIsGood,InterestAmt,0), 0)</f>
        <v>0</v>
      </c>
      <c r="H352" s="28">
        <f ca="1">IFERROR(IF(LoanIsNotPaid*LoanIsGood,EndingBalance,0), 0)</f>
        <v>0</v>
      </c>
    </row>
    <row r="353" spans="2:8 16374:16374" ht="20.100000000000001" customHeight="1">
      <c r="B353" s="6" t="str">
        <f ca="1">IFERROR(IF(LoanIsNotPaid*LoanIsGood,PaymentNumber,""), "")</f>
        <v/>
      </c>
      <c r="C353" s="12">
        <f ca="1">IFERROR(IF(LoanIsNotPaid*LoanIsGood,PaymentDate,LoanStartDate), LoanStartDate)</f>
        <v>44720</v>
      </c>
      <c r="D353" s="28" t="str">
        <f ca="1">IFERROR(IF(LoanIsNotPaid*LoanIsGood,LoanValue,""), "")</f>
        <v/>
      </c>
      <c r="E353" s="28">
        <f ca="1">IFERROR(IF(LoanIsNotPaid*LoanIsGood,MonthlyPayment,0), 0)</f>
        <v>0</v>
      </c>
      <c r="F353" s="28">
        <f ca="1">IFERROR(IF(LoanIsNotPaid*LoanIsGood,Principal,0), 0)</f>
        <v>0</v>
      </c>
      <c r="G353" s="28">
        <f ca="1">IFERROR(IF(LoanIsNotPaid*LoanIsGood,InterestAmt,0), 0)</f>
        <v>0</v>
      </c>
      <c r="H353" s="28">
        <f ca="1">IFERROR(IF(LoanIsNotPaid*LoanIsGood,EndingBalance,0), 0)</f>
        <v>0</v>
      </c>
    </row>
    <row r="354" spans="2:8 16374:16374" ht="20.100000000000001" customHeight="1">
      <c r="B354" s="6" t="str">
        <f ca="1">IFERROR(IF(LoanIsNotPaid*LoanIsGood,PaymentNumber,""), "")</f>
        <v/>
      </c>
      <c r="C354" s="12">
        <f ca="1">IFERROR(IF(LoanIsNotPaid*LoanIsGood,PaymentDate,LoanStartDate), LoanStartDate)</f>
        <v>44720</v>
      </c>
      <c r="D354" s="28" t="str">
        <f ca="1">IFERROR(IF(LoanIsNotPaid*LoanIsGood,LoanValue,""), "")</f>
        <v/>
      </c>
      <c r="E354" s="28">
        <f ca="1">IFERROR(IF(LoanIsNotPaid*LoanIsGood,MonthlyPayment,0), 0)</f>
        <v>0</v>
      </c>
      <c r="F354" s="28">
        <f ca="1">IFERROR(IF(LoanIsNotPaid*LoanIsGood,Principal,0), 0)</f>
        <v>0</v>
      </c>
      <c r="G354" s="28">
        <f ca="1">IFERROR(IF(LoanIsNotPaid*LoanIsGood,InterestAmt,0), 0)</f>
        <v>0</v>
      </c>
      <c r="H354" s="28">
        <f ca="1">IFERROR(IF(LoanIsNotPaid*LoanIsGood,EndingBalance,0), 0)</f>
        <v>0</v>
      </c>
    </row>
    <row r="355" spans="2:8 16374:16374" ht="20.100000000000001" customHeight="1">
      <c r="B355" s="6" t="str">
        <f ca="1">IFERROR(IF(LoanIsNotPaid*LoanIsGood,PaymentNumber,""), "")</f>
        <v/>
      </c>
      <c r="C355" s="12">
        <f ca="1">IFERROR(IF(LoanIsNotPaid*LoanIsGood,PaymentDate,LoanStartDate), LoanStartDate)</f>
        <v>44720</v>
      </c>
      <c r="D355" s="28" t="str">
        <f ca="1">IFERROR(IF(LoanIsNotPaid*LoanIsGood,LoanValue,""), "")</f>
        <v/>
      </c>
      <c r="E355" s="28">
        <f ca="1">IFERROR(IF(LoanIsNotPaid*LoanIsGood,MonthlyPayment,0), 0)</f>
        <v>0</v>
      </c>
      <c r="F355" s="28">
        <f ca="1">IFERROR(IF(LoanIsNotPaid*LoanIsGood,Principal,0), 0)</f>
        <v>0</v>
      </c>
      <c r="G355" s="28">
        <f ca="1">IFERROR(IF(LoanIsNotPaid*LoanIsGood,InterestAmt,0), 0)</f>
        <v>0</v>
      </c>
      <c r="H355" s="28">
        <f ca="1">IFERROR(IF(LoanIsNotPaid*LoanIsGood,EndingBalance,0), 0)</f>
        <v>0</v>
      </c>
    </row>
    <row r="356" spans="2:8 16374:16374" ht="20.100000000000001" customHeight="1">
      <c r="B356" s="6" t="str">
        <f ca="1">IFERROR(IF(LoanIsNotPaid*LoanIsGood,PaymentNumber,""), "")</f>
        <v/>
      </c>
      <c r="C356" s="12">
        <f ca="1">IFERROR(IF(LoanIsNotPaid*LoanIsGood,PaymentDate,LoanStartDate), LoanStartDate)</f>
        <v>44720</v>
      </c>
      <c r="D356" s="28" t="str">
        <f ca="1">IFERROR(IF(LoanIsNotPaid*LoanIsGood,LoanValue,""), "")</f>
        <v/>
      </c>
      <c r="E356" s="28">
        <f ca="1">IFERROR(IF(LoanIsNotPaid*LoanIsGood,MonthlyPayment,0), 0)</f>
        <v>0</v>
      </c>
      <c r="F356" s="28">
        <f ca="1">IFERROR(IF(LoanIsNotPaid*LoanIsGood,Principal,0), 0)</f>
        <v>0</v>
      </c>
      <c r="G356" s="28">
        <f ca="1">IFERROR(IF(LoanIsNotPaid*LoanIsGood,InterestAmt,0), 0)</f>
        <v>0</v>
      </c>
      <c r="H356" s="28">
        <f ca="1">IFERROR(IF(LoanIsNotPaid*LoanIsGood,EndingBalance,0), 0)</f>
        <v>0</v>
      </c>
    </row>
    <row r="357" spans="2:8 16374:16374" ht="20.100000000000001" customHeight="1">
      <c r="B357" s="6" t="str">
        <f ca="1">IFERROR(IF(LoanIsNotPaid*LoanIsGood,PaymentNumber,""), "")</f>
        <v/>
      </c>
      <c r="C357" s="12">
        <f ca="1">IFERROR(IF(LoanIsNotPaid*LoanIsGood,PaymentDate,LoanStartDate), LoanStartDate)</f>
        <v>44720</v>
      </c>
      <c r="D357" s="28" t="str">
        <f ca="1">IFERROR(IF(LoanIsNotPaid*LoanIsGood,LoanValue,""), "")</f>
        <v/>
      </c>
      <c r="E357" s="28">
        <f ca="1">IFERROR(IF(LoanIsNotPaid*LoanIsGood,MonthlyPayment,0), 0)</f>
        <v>0</v>
      </c>
      <c r="F357" s="28">
        <f ca="1">IFERROR(IF(LoanIsNotPaid*LoanIsGood,Principal,0), 0)</f>
        <v>0</v>
      </c>
      <c r="G357" s="28">
        <f ca="1">IFERROR(IF(LoanIsNotPaid*LoanIsGood,InterestAmt,0), 0)</f>
        <v>0</v>
      </c>
      <c r="H357" s="28">
        <f ca="1">IFERROR(IF(LoanIsNotPaid*LoanIsGood,EndingBalance,0), 0)</f>
        <v>0</v>
      </c>
    </row>
    <row r="358" spans="2:8 16374:16374" ht="20.100000000000001" customHeight="1">
      <c r="B358" s="6" t="str">
        <f ca="1">IFERROR(IF(LoanIsNotPaid*LoanIsGood,PaymentNumber,""), "")</f>
        <v/>
      </c>
      <c r="C358" s="12">
        <f ca="1">IFERROR(IF(LoanIsNotPaid*LoanIsGood,PaymentDate,LoanStartDate), LoanStartDate)</f>
        <v>44720</v>
      </c>
      <c r="D358" s="28" t="str">
        <f ca="1">IFERROR(IF(LoanIsNotPaid*LoanIsGood,LoanValue,""), "")</f>
        <v/>
      </c>
      <c r="E358" s="28">
        <f ca="1">IFERROR(IF(LoanIsNotPaid*LoanIsGood,MonthlyPayment,0), 0)</f>
        <v>0</v>
      </c>
      <c r="F358" s="28">
        <f ca="1">IFERROR(IF(LoanIsNotPaid*LoanIsGood,Principal,0), 0)</f>
        <v>0</v>
      </c>
      <c r="G358" s="28">
        <f ca="1">IFERROR(IF(LoanIsNotPaid*LoanIsGood,InterestAmt,0), 0)</f>
        <v>0</v>
      </c>
      <c r="H358" s="28">
        <f ca="1">IFERROR(IF(LoanIsNotPaid*LoanIsGood,EndingBalance,0), 0)</f>
        <v>0</v>
      </c>
    </row>
    <row r="359" spans="2:8 16374:16374" ht="20.100000000000001" customHeight="1">
      <c r="B359" s="6" t="str">
        <f ca="1">IFERROR(IF(LoanIsNotPaid*LoanIsGood,PaymentNumber,""), "")</f>
        <v/>
      </c>
      <c r="C359" s="12">
        <f ca="1">IFERROR(IF(LoanIsNotPaid*LoanIsGood,PaymentDate,LoanStartDate), LoanStartDate)</f>
        <v>44720</v>
      </c>
      <c r="D359" s="28" t="str">
        <f ca="1">IFERROR(IF(LoanIsNotPaid*LoanIsGood,LoanValue,""), "")</f>
        <v/>
      </c>
      <c r="E359" s="28">
        <f ca="1">IFERROR(IF(LoanIsNotPaid*LoanIsGood,MonthlyPayment,0), 0)</f>
        <v>0</v>
      </c>
      <c r="F359" s="28">
        <f ca="1">IFERROR(IF(LoanIsNotPaid*LoanIsGood,Principal,0), 0)</f>
        <v>0</v>
      </c>
      <c r="G359" s="28">
        <f ca="1">IFERROR(IF(LoanIsNotPaid*LoanIsGood,InterestAmt,0), 0)</f>
        <v>0</v>
      </c>
      <c r="H359" s="28">
        <f ca="1">IFERROR(IF(LoanIsNotPaid*LoanIsGood,EndingBalance,0), 0)</f>
        <v>0</v>
      </c>
    </row>
    <row r="360" spans="2:8 16374:16374" ht="20.100000000000001" customHeight="1">
      <c r="B360" s="6" t="str">
        <f ca="1">IFERROR(IF(LoanIsNotPaid*LoanIsGood,PaymentNumber,""), "")</f>
        <v/>
      </c>
      <c r="C360" s="12">
        <f ca="1">IFERROR(IF(LoanIsNotPaid*LoanIsGood,PaymentDate,LoanStartDate), LoanStartDate)</f>
        <v>44720</v>
      </c>
      <c r="D360" s="28" t="str">
        <f ca="1">IFERROR(IF(LoanIsNotPaid*LoanIsGood,LoanValue,""), "")</f>
        <v/>
      </c>
      <c r="E360" s="28">
        <f ca="1">IFERROR(IF(LoanIsNotPaid*LoanIsGood,MonthlyPayment,0), 0)</f>
        <v>0</v>
      </c>
      <c r="F360" s="28">
        <f ca="1">IFERROR(IF(LoanIsNotPaid*LoanIsGood,Principal,0), 0)</f>
        <v>0</v>
      </c>
      <c r="G360" s="28">
        <f ca="1">IFERROR(IF(LoanIsNotPaid*LoanIsGood,InterestAmt,0), 0)</f>
        <v>0</v>
      </c>
      <c r="H360" s="28">
        <f ca="1">IFERROR(IF(LoanIsNotPaid*LoanIsGood,EndingBalance,0), 0)</f>
        <v>0</v>
      </c>
      <c r="XET360" s="27"/>
    </row>
    <row r="361" spans="2:8 16374:16374" ht="20.100000000000001" customHeight="1">
      <c r="B361" s="6" t="str">
        <f ca="1">IFERROR(IF(LoanIsNotPaid*LoanIsGood,PaymentNumber,""), "")</f>
        <v/>
      </c>
      <c r="C361" s="12">
        <f ca="1">IFERROR(IF(LoanIsNotPaid*LoanIsGood,PaymentDate,LoanStartDate), LoanStartDate)</f>
        <v>44720</v>
      </c>
      <c r="D361" s="28" t="str">
        <f ca="1">IFERROR(IF(LoanIsNotPaid*LoanIsGood,LoanValue,""), "")</f>
        <v/>
      </c>
      <c r="E361" s="28">
        <f ca="1">IFERROR(IF(LoanIsNotPaid*LoanIsGood,MonthlyPayment,0), 0)</f>
        <v>0</v>
      </c>
      <c r="F361" s="28">
        <f ca="1">IFERROR(IF(LoanIsNotPaid*LoanIsGood,Principal,0), 0)</f>
        <v>0</v>
      </c>
      <c r="G361" s="28">
        <f ca="1">IFERROR(IF(LoanIsNotPaid*LoanIsGood,InterestAmt,0), 0)</f>
        <v>0</v>
      </c>
      <c r="H361" s="28">
        <f ca="1">IFERROR(IF(LoanIsNotPaid*LoanIsGood,EndingBalance,0), 0)</f>
        <v>0</v>
      </c>
    </row>
    <row r="362" spans="2:8 16374:16374" ht="20.100000000000001" customHeight="1">
      <c r="B362" s="6" t="str">
        <f ca="1">IFERROR(IF(LoanIsNotPaid*LoanIsGood,PaymentNumber,""), "")</f>
        <v/>
      </c>
      <c r="C362" s="12">
        <f ca="1">IFERROR(IF(LoanIsNotPaid*LoanIsGood,PaymentDate,LoanStartDate), LoanStartDate)</f>
        <v>44720</v>
      </c>
      <c r="D362" s="28" t="str">
        <f ca="1">IFERROR(IF(LoanIsNotPaid*LoanIsGood,LoanValue,""), "")</f>
        <v/>
      </c>
      <c r="E362" s="28">
        <f ca="1">IFERROR(IF(LoanIsNotPaid*LoanIsGood,MonthlyPayment,0), 0)</f>
        <v>0</v>
      </c>
      <c r="F362" s="28">
        <f ca="1">IFERROR(IF(LoanIsNotPaid*LoanIsGood,Principal,0), 0)</f>
        <v>0</v>
      </c>
      <c r="G362" s="28">
        <f ca="1">IFERROR(IF(LoanIsNotPaid*LoanIsGood,InterestAmt,0), 0)</f>
        <v>0</v>
      </c>
      <c r="H362" s="28">
        <f ca="1">IFERROR(IF(LoanIsNotPaid*LoanIsGood,EndingBalance,0), 0)</f>
        <v>0</v>
      </c>
    </row>
    <row r="363" spans="2:8 16374:16374" ht="20.100000000000001" customHeight="1">
      <c r="B363" s="6" t="str">
        <f ca="1">IFERROR(IF(LoanIsNotPaid*LoanIsGood,PaymentNumber,""), "")</f>
        <v/>
      </c>
      <c r="C363" s="12">
        <f ca="1">IFERROR(IF(LoanIsNotPaid*LoanIsGood,PaymentDate,LoanStartDate), LoanStartDate)</f>
        <v>44720</v>
      </c>
      <c r="D363" s="28" t="str">
        <f ca="1">IFERROR(IF(LoanIsNotPaid*LoanIsGood,LoanValue,""), "")</f>
        <v/>
      </c>
      <c r="E363" s="28">
        <f ca="1">IFERROR(IF(LoanIsNotPaid*LoanIsGood,MonthlyPayment,0), 0)</f>
        <v>0</v>
      </c>
      <c r="F363" s="28">
        <f ca="1">IFERROR(IF(LoanIsNotPaid*LoanIsGood,Principal,0), 0)</f>
        <v>0</v>
      </c>
      <c r="G363" s="28">
        <f ca="1">IFERROR(IF(LoanIsNotPaid*LoanIsGood,InterestAmt,0), 0)</f>
        <v>0</v>
      </c>
      <c r="H363" s="28">
        <f ca="1">IFERROR(IF(LoanIsNotPaid*LoanIsGood,EndingBalance,0), 0)</f>
        <v>0</v>
      </c>
    </row>
    <row r="364" spans="2:8 16374:16374" ht="20.100000000000001" customHeight="1">
      <c r="B364" s="6" t="str">
        <f ca="1">IFERROR(IF(LoanIsNotPaid*LoanIsGood,PaymentNumber,""), "")</f>
        <v/>
      </c>
      <c r="C364" s="12">
        <f ca="1">IFERROR(IF(LoanIsNotPaid*LoanIsGood,PaymentDate,LoanStartDate), LoanStartDate)</f>
        <v>44720</v>
      </c>
      <c r="D364" s="28" t="str">
        <f ca="1">IFERROR(IF(LoanIsNotPaid*LoanIsGood,LoanValue,""), "")</f>
        <v/>
      </c>
      <c r="E364" s="28">
        <f ca="1">IFERROR(IF(LoanIsNotPaid*LoanIsGood,MonthlyPayment,0), 0)</f>
        <v>0</v>
      </c>
      <c r="F364" s="28">
        <f ca="1">IFERROR(IF(LoanIsNotPaid*LoanIsGood,Principal,0), 0)</f>
        <v>0</v>
      </c>
      <c r="G364" s="28">
        <f ca="1">IFERROR(IF(LoanIsNotPaid*LoanIsGood,InterestAmt,0), 0)</f>
        <v>0</v>
      </c>
      <c r="H364" s="28">
        <f ca="1">IFERROR(IF(LoanIsNotPaid*LoanIsGood,EndingBalance,0), 0)</f>
        <v>0</v>
      </c>
    </row>
    <row r="365" spans="2:8 16374:16374" ht="20.100000000000001" customHeight="1">
      <c r="B365" s="6" t="str">
        <f ca="1">IFERROR(IF(LoanIsNotPaid*LoanIsGood,PaymentNumber,""), "")</f>
        <v/>
      </c>
      <c r="C365" s="12">
        <f ca="1">IFERROR(IF(LoanIsNotPaid*LoanIsGood,PaymentDate,LoanStartDate), LoanStartDate)</f>
        <v>44720</v>
      </c>
      <c r="D365" s="28" t="str">
        <f ca="1">IFERROR(IF(LoanIsNotPaid*LoanIsGood,LoanValue,""), "")</f>
        <v/>
      </c>
      <c r="E365" s="28">
        <f ca="1">IFERROR(IF(LoanIsNotPaid*LoanIsGood,MonthlyPayment,0), 0)</f>
        <v>0</v>
      </c>
      <c r="F365" s="28">
        <f ca="1">IFERROR(IF(LoanIsNotPaid*LoanIsGood,Principal,0), 0)</f>
        <v>0</v>
      </c>
      <c r="G365" s="28">
        <f ca="1">IFERROR(IF(LoanIsNotPaid*LoanIsGood,InterestAmt,0), 0)</f>
        <v>0</v>
      </c>
      <c r="H365" s="28">
        <f ca="1">IFERROR(IF(LoanIsNotPaid*LoanIsGood,EndingBalance,0), 0)</f>
        <v>0</v>
      </c>
    </row>
    <row r="366" spans="2:8 16374:16374" ht="20.100000000000001" customHeight="1">
      <c r="B366" s="6" t="str">
        <f ca="1">IFERROR(IF(LoanIsNotPaid*LoanIsGood,PaymentNumber,""), "")</f>
        <v/>
      </c>
      <c r="C366" s="12">
        <f ca="1">IFERROR(IF(LoanIsNotPaid*LoanIsGood,PaymentDate,LoanStartDate), LoanStartDate)</f>
        <v>44720</v>
      </c>
      <c r="D366" s="28" t="str">
        <f ca="1">IFERROR(IF(LoanIsNotPaid*LoanIsGood,LoanValue,""), "")</f>
        <v/>
      </c>
      <c r="E366" s="28">
        <f ca="1">IFERROR(IF(LoanIsNotPaid*LoanIsGood,MonthlyPayment,0), 0)</f>
        <v>0</v>
      </c>
      <c r="F366" s="28">
        <f ca="1">IFERROR(IF(LoanIsNotPaid*LoanIsGood,Principal,0), 0)</f>
        <v>0</v>
      </c>
      <c r="G366" s="28">
        <f ca="1">IFERROR(IF(LoanIsNotPaid*LoanIsGood,InterestAmt,0), 0)</f>
        <v>0</v>
      </c>
      <c r="H366" s="28">
        <f ca="1">IFERROR(IF(LoanIsNotPaid*LoanIsGood,EndingBalance,0), 0)</f>
        <v>0</v>
      </c>
    </row>
    <row r="367" spans="2:8 16374:16374" ht="20.100000000000001" customHeight="1">
      <c r="B367" s="6" t="str">
        <f ca="1">IFERROR(IF(LoanIsNotPaid*LoanIsGood,PaymentNumber,""), "")</f>
        <v/>
      </c>
      <c r="C367" s="12">
        <f ca="1">IFERROR(IF(LoanIsNotPaid*LoanIsGood,PaymentDate,LoanStartDate), LoanStartDate)</f>
        <v>44720</v>
      </c>
      <c r="D367" s="28" t="str">
        <f ca="1">IFERROR(IF(LoanIsNotPaid*LoanIsGood,LoanValue,""), "")</f>
        <v/>
      </c>
      <c r="E367" s="28">
        <f ca="1">IFERROR(IF(LoanIsNotPaid*LoanIsGood,MonthlyPayment,0), 0)</f>
        <v>0</v>
      </c>
      <c r="F367" s="28">
        <f ca="1">IFERROR(IF(LoanIsNotPaid*LoanIsGood,Principal,0), 0)</f>
        <v>0</v>
      </c>
      <c r="G367" s="28">
        <f ca="1">IFERROR(IF(LoanIsNotPaid*LoanIsGood,InterestAmt,0), 0)</f>
        <v>0</v>
      </c>
      <c r="H367" s="28">
        <f ca="1">IFERROR(IF(LoanIsNotPaid*LoanIsGood,EndingBalance,0), 0)</f>
        <v>0</v>
      </c>
    </row>
    <row r="368" spans="2:8 16374:16374" ht="20.100000000000001" customHeight="1">
      <c r="B368" s="6" t="str">
        <f ca="1">IFERROR(IF(LoanIsNotPaid*LoanIsGood,PaymentNumber,""), "")</f>
        <v/>
      </c>
      <c r="C368" s="12">
        <f ca="1">IFERROR(IF(LoanIsNotPaid*LoanIsGood,PaymentDate,LoanStartDate), LoanStartDate)</f>
        <v>44720</v>
      </c>
      <c r="D368" s="28" t="str">
        <f ca="1">IFERROR(IF(LoanIsNotPaid*LoanIsGood,LoanValue,""), "")</f>
        <v/>
      </c>
      <c r="E368" s="28">
        <f ca="1">IFERROR(IF(LoanIsNotPaid*LoanIsGood,MonthlyPayment,0), 0)</f>
        <v>0</v>
      </c>
      <c r="F368" s="28">
        <f ca="1">IFERROR(IF(LoanIsNotPaid*LoanIsGood,Principal,0), 0)</f>
        <v>0</v>
      </c>
      <c r="G368" s="28">
        <f ca="1">IFERROR(IF(LoanIsNotPaid*LoanIsGood,InterestAmt,0), 0)</f>
        <v>0</v>
      </c>
      <c r="H368" s="28">
        <f ca="1">IFERROR(IF(LoanIsNotPaid*LoanIsGood,EndingBalance,0), 0)</f>
        <v>0</v>
      </c>
    </row>
    <row r="369" spans="2:8" ht="20.100000000000001" customHeight="1">
      <c r="B369" s="6" t="str">
        <f ca="1">IFERROR(IF(LoanIsNotPaid*LoanIsGood,PaymentNumber,""), "")</f>
        <v/>
      </c>
      <c r="C369" s="12">
        <f ca="1">IFERROR(IF(LoanIsNotPaid*LoanIsGood,PaymentDate,LoanStartDate), LoanStartDate)</f>
        <v>44720</v>
      </c>
      <c r="D369" s="28" t="str">
        <f ca="1">IFERROR(IF(LoanIsNotPaid*LoanIsGood,LoanValue,""), "")</f>
        <v/>
      </c>
      <c r="E369" s="28">
        <f ca="1">IFERROR(IF(LoanIsNotPaid*LoanIsGood,MonthlyPayment,0), 0)</f>
        <v>0</v>
      </c>
      <c r="F369" s="28">
        <f ca="1">IFERROR(IF(LoanIsNotPaid*LoanIsGood,Principal,0), 0)</f>
        <v>0</v>
      </c>
      <c r="G369" s="28">
        <f ca="1">IFERROR(IF(LoanIsNotPaid*LoanIsGood,InterestAmt,0), 0)</f>
        <v>0</v>
      </c>
      <c r="H369" s="28">
        <f ca="1">IFERROR(IF(LoanIsNotPaid*LoanIsGood,EndingBalance,0), 0)</f>
        <v>0</v>
      </c>
    </row>
    <row r="370" spans="2:8" ht="20.100000000000001" customHeight="1">
      <c r="B370" s="6" t="str">
        <f ca="1">IFERROR(IF(LoanIsNotPaid*LoanIsGood,PaymentNumber,""), "")</f>
        <v/>
      </c>
      <c r="C370" s="12">
        <f ca="1">IFERROR(IF(LoanIsNotPaid*LoanIsGood,PaymentDate,LoanStartDate), LoanStartDate)</f>
        <v>44720</v>
      </c>
      <c r="D370" s="28" t="str">
        <f ca="1">IFERROR(IF(LoanIsNotPaid*LoanIsGood,LoanValue,""), "")</f>
        <v/>
      </c>
      <c r="E370" s="28">
        <f ca="1">IFERROR(IF(LoanIsNotPaid*LoanIsGood,MonthlyPayment,0), 0)</f>
        <v>0</v>
      </c>
      <c r="F370" s="28">
        <f ca="1">IFERROR(IF(LoanIsNotPaid*LoanIsGood,Principal,0), 0)</f>
        <v>0</v>
      </c>
      <c r="G370" s="28">
        <f ca="1">IFERROR(IF(LoanIsNotPaid*LoanIsGood,InterestAmt,0), 0)</f>
        <v>0</v>
      </c>
      <c r="H370" s="28">
        <f ca="1">IFERROR(IF(LoanIsNotPaid*LoanIsGood,EndingBalance,0), 0)</f>
        <v>0</v>
      </c>
    </row>
    <row r="371" spans="2:8" ht="20.100000000000001" customHeight="1">
      <c r="B371" s="6" t="str">
        <f ca="1">IFERROR(IF(LoanIsNotPaid*LoanIsGood,PaymentNumber,""), "")</f>
        <v/>
      </c>
      <c r="C371" s="12">
        <f ca="1">IFERROR(IF(LoanIsNotPaid*LoanIsGood,PaymentDate,LoanStartDate), LoanStartDate)</f>
        <v>44720</v>
      </c>
      <c r="D371" s="28" t="str">
        <f ca="1">IFERROR(IF(LoanIsNotPaid*LoanIsGood,LoanValue,""), "")</f>
        <v/>
      </c>
      <c r="E371" s="28">
        <f ca="1">IFERROR(IF(LoanIsNotPaid*LoanIsGood,MonthlyPayment,0), 0)</f>
        <v>0</v>
      </c>
      <c r="F371" s="28">
        <f ca="1">IFERROR(IF(LoanIsNotPaid*LoanIsGood,Principal,0), 0)</f>
        <v>0</v>
      </c>
      <c r="G371" s="28">
        <f ca="1">IFERROR(IF(LoanIsNotPaid*LoanIsGood,InterestAmt,0), 0)</f>
        <v>0</v>
      </c>
      <c r="H371" s="28">
        <f ca="1">IFERROR(IF(LoanIsNotPaid*LoanIsGood,EndingBalance,0), 0)</f>
        <v>0</v>
      </c>
    </row>
    <row r="372" spans="2:8" ht="20.100000000000001" customHeight="1">
      <c r="B372" s="6" t="str">
        <f ca="1">IFERROR(IF(LoanIsNotPaid*LoanIsGood,PaymentNumber,""), "")</f>
        <v/>
      </c>
      <c r="C372" s="12">
        <f ca="1">IFERROR(IF(LoanIsNotPaid*LoanIsGood,PaymentDate,LoanStartDate), LoanStartDate)</f>
        <v>44720</v>
      </c>
      <c r="D372" s="28" t="str">
        <f ca="1">IFERROR(IF(LoanIsNotPaid*LoanIsGood,LoanValue,""), "")</f>
        <v/>
      </c>
      <c r="E372" s="28">
        <f ca="1">IFERROR(IF(LoanIsNotPaid*LoanIsGood,MonthlyPayment,0), 0)</f>
        <v>0</v>
      </c>
      <c r="F372" s="28">
        <f ca="1">IFERROR(IF(LoanIsNotPaid*LoanIsGood,Principal,0), 0)</f>
        <v>0</v>
      </c>
      <c r="G372" s="28">
        <f ca="1">IFERROR(IF(LoanIsNotPaid*LoanIsGood,InterestAmt,0), 0)</f>
        <v>0</v>
      </c>
      <c r="H372" s="28">
        <f ca="1">IFERROR(IF(LoanIsNotPaid*LoanIsGood,EndingBalance,0), 0)</f>
        <v>0</v>
      </c>
    </row>
    <row r="373" spans="2:8" ht="20.100000000000001" customHeight="1">
      <c r="B373" s="6" t="str">
        <f ca="1">IFERROR(IF(LoanIsNotPaid*LoanIsGood,PaymentNumber,""), "")</f>
        <v/>
      </c>
      <c r="C373" s="12">
        <f ca="1">IFERROR(IF(LoanIsNotPaid*LoanIsGood,PaymentDate,LoanStartDate), LoanStartDate)</f>
        <v>44720</v>
      </c>
      <c r="D373" s="28" t="str">
        <f ca="1">IFERROR(IF(LoanIsNotPaid*LoanIsGood,LoanValue,""), "")</f>
        <v/>
      </c>
      <c r="E373" s="28">
        <f ca="1">IFERROR(IF(LoanIsNotPaid*LoanIsGood,MonthlyPayment,0), 0)</f>
        <v>0</v>
      </c>
      <c r="F373" s="28">
        <f ca="1">IFERROR(IF(LoanIsNotPaid*LoanIsGood,Principal,0), 0)</f>
        <v>0</v>
      </c>
      <c r="G373" s="28">
        <f ca="1">IFERROR(IF(LoanIsNotPaid*LoanIsGood,InterestAmt,0), 0)</f>
        <v>0</v>
      </c>
      <c r="H373" s="28">
        <f ca="1">IFERROR(IF(LoanIsNotPaid*LoanIsGood,EndingBalance,0), 0)</f>
        <v>0</v>
      </c>
    </row>
    <row r="374" spans="2:8" ht="20.100000000000001" customHeight="1">
      <c r="B374" s="6" t="str">
        <f ca="1">IFERROR(IF(LoanIsNotPaid*LoanIsGood,PaymentNumber,""), "")</f>
        <v/>
      </c>
      <c r="C374" s="12">
        <f ca="1">IFERROR(IF(LoanIsNotPaid*LoanIsGood,PaymentDate,LoanStartDate), LoanStartDate)</f>
        <v>44720</v>
      </c>
      <c r="D374" s="28" t="str">
        <f ca="1">IFERROR(IF(LoanIsNotPaid*LoanIsGood,LoanValue,""), "")</f>
        <v/>
      </c>
      <c r="E374" s="28">
        <f ca="1">IFERROR(IF(LoanIsNotPaid*LoanIsGood,MonthlyPayment,0), 0)</f>
        <v>0</v>
      </c>
      <c r="F374" s="28">
        <f ca="1">IFERROR(IF(LoanIsNotPaid*LoanIsGood,Principal,0), 0)</f>
        <v>0</v>
      </c>
      <c r="G374" s="28">
        <f ca="1">IFERROR(IF(LoanIsNotPaid*LoanIsGood,InterestAmt,0), 0)</f>
        <v>0</v>
      </c>
      <c r="H374" s="28">
        <f ca="1">IFERROR(IF(LoanIsNotPaid*LoanIsGood,EndingBalance,0), 0)</f>
        <v>0</v>
      </c>
    </row>
    <row r="375" spans="2:8" ht="20.100000000000001" customHeight="1">
      <c r="B375" s="6" t="str">
        <f ca="1">IFERROR(IF(LoanIsNotPaid*LoanIsGood,PaymentNumber,""), "")</f>
        <v/>
      </c>
      <c r="C375" s="12">
        <f ca="1">IFERROR(IF(LoanIsNotPaid*LoanIsGood,PaymentDate,LoanStartDate), LoanStartDate)</f>
        <v>44720</v>
      </c>
      <c r="D375" s="28" t="str">
        <f ca="1">IFERROR(IF(LoanIsNotPaid*LoanIsGood,LoanValue,""), "")</f>
        <v/>
      </c>
      <c r="E375" s="28">
        <f ca="1">IFERROR(IF(LoanIsNotPaid*LoanIsGood,MonthlyPayment,0), 0)</f>
        <v>0</v>
      </c>
      <c r="F375" s="28">
        <f ca="1">IFERROR(IF(LoanIsNotPaid*LoanIsGood,Principal,0), 0)</f>
        <v>0</v>
      </c>
      <c r="G375" s="28">
        <f ca="1">IFERROR(IF(LoanIsNotPaid*LoanIsGood,InterestAmt,0), 0)</f>
        <v>0</v>
      </c>
      <c r="H375" s="28">
        <f ca="1">IFERROR(IF(LoanIsNotPaid*LoanIsGood,EndingBalance,0), 0)</f>
        <v>0</v>
      </c>
    </row>
    <row r="376" spans="2:8" ht="20.100000000000001" customHeight="1">
      <c r="B376" s="6" t="str">
        <f ca="1">IFERROR(IF(LoanIsNotPaid*LoanIsGood,PaymentNumber,""), "")</f>
        <v/>
      </c>
      <c r="C376" s="12">
        <f ca="1">IFERROR(IF(LoanIsNotPaid*LoanIsGood,PaymentDate,LoanStartDate), LoanStartDate)</f>
        <v>44720</v>
      </c>
      <c r="D376" s="28" t="str">
        <f ca="1">IFERROR(IF(LoanIsNotPaid*LoanIsGood,LoanValue,""), "")</f>
        <v/>
      </c>
      <c r="E376" s="28">
        <f ca="1">IFERROR(IF(LoanIsNotPaid*LoanIsGood,MonthlyPayment,0), 0)</f>
        <v>0</v>
      </c>
      <c r="F376" s="28">
        <f ca="1">IFERROR(IF(LoanIsNotPaid*LoanIsGood,Principal,0), 0)</f>
        <v>0</v>
      </c>
      <c r="G376" s="28">
        <f ca="1">IFERROR(IF(LoanIsNotPaid*LoanIsGood,InterestAmt,0), 0)</f>
        <v>0</v>
      </c>
      <c r="H376" s="28">
        <f ca="1">IFERROR(IF(LoanIsNotPaid*LoanIsGood,EndingBalance,0), 0)</f>
        <v>0</v>
      </c>
    </row>
  </sheetData>
  <mergeCells count="3">
    <mergeCell ref="B4:D4"/>
    <mergeCell ref="B10:D10"/>
    <mergeCell ref="B2:H2"/>
  </mergeCells>
  <phoneticPr fontId="0" type="noConversion"/>
  <conditionalFormatting sqref="C17:G376">
    <cfRule type="expression" dxfId="15" priority="2" stopIfTrue="1">
      <formula>NOT(LoanIsNotPaid)</formula>
    </cfRule>
    <cfRule type="expression" dxfId="14" priority="3" stopIfTrue="1">
      <formula>IF(ROW(C17)=LastRow,TRUE,FALSE)</formula>
    </cfRule>
  </conditionalFormatting>
  <conditionalFormatting sqref="B17:B376">
    <cfRule type="expression" dxfId="13" priority="4" stopIfTrue="1">
      <formula>NOT(LoanIsNotPaid)</formula>
    </cfRule>
    <cfRule type="expression" dxfId="12" priority="5" stopIfTrue="1">
      <formula>IF(ROW(B17)=LastRow,TRUE,FALSE)</formula>
    </cfRule>
  </conditionalFormatting>
  <conditionalFormatting sqref="H17:H376">
    <cfRule type="expression" dxfId="11" priority="6" stopIfTrue="1">
      <formula>NOT(LoanIsNotPaid)</formula>
    </cfRule>
    <cfRule type="expression" dxfId="10" priority="7" stopIfTrue="1">
      <formula>IF(ROW(H17)=LastRow,TRUE,FALSE)</formula>
    </cfRule>
  </conditionalFormatting>
  <conditionalFormatting sqref="B17:H376">
    <cfRule type="expression" dxfId="9" priority="1">
      <formula>$B17=""</formula>
    </cfRule>
  </conditionalFormatting>
  <dataValidations count="27">
    <dataValidation allowBlank="1" showInputMessage="1" showErrorMessage="1" prompt="Title of this worksheet is in this cell. Enter Loan Values in cells D3 through D6. Loan Summary in cells H3 through H6 and Loan table are automatically updated" sqref="B2:B3"/>
    <dataValidation allowBlank="1" showInputMessage="1" showErrorMessage="1" prompt="Loan Summary is automatically updated in cells below" sqref="B10"/>
    <dataValidation allowBlank="1" showInputMessage="1" showErrorMessage="1" prompt="Enter loan amount in this cell" sqref="D5"/>
    <dataValidation allowBlank="1" showInputMessage="1" showErrorMessage="1" prompt="Enter Loan amount in cell at right" sqref="B5"/>
    <dataValidation allowBlank="1" showInputMessage="1" showErrorMessage="1" prompt="Enter annual interest rate in this cell" sqref="D6"/>
    <dataValidation allowBlank="1" showInputMessage="1" showErrorMessage="1" prompt="Enter Annual interest rate in cell at right" sqref="B6"/>
    <dataValidation allowBlank="1" showInputMessage="1" showErrorMessage="1" prompt="Enter loan period in years in this cell" sqref="D7"/>
    <dataValidation allowBlank="1" showInputMessage="1" showErrorMessage="1" prompt="Enter Loan period in years in cell at right" sqref="B7"/>
    <dataValidation allowBlank="1" showInputMessage="1" showErrorMessage="1" prompt="Enter start date of loan in this cell" sqref="D8"/>
    <dataValidation allowBlank="1" showInputMessage="1" showErrorMessage="1" prompt="Enter Start date of loan in cell at right" sqref="B8"/>
    <dataValidation allowBlank="1" showInputMessage="1" showErrorMessage="1" prompt="Monthly payment is automatically calculated in this cell" sqref="D11"/>
    <dataValidation allowBlank="1" showInputMessage="1" showErrorMessage="1" prompt="Monthly payment is automatically calculated in cell at right" sqref="B11"/>
    <dataValidation allowBlank="1" showInputMessage="1" showErrorMessage="1" prompt="Number of payments is automatically calculated in cell at right" sqref="B12"/>
    <dataValidation allowBlank="1" showInputMessage="1" showErrorMessage="1" prompt="Total interest is automatically calculated in cell at right" sqref="B13"/>
    <dataValidation allowBlank="1" showInputMessage="1" showErrorMessage="1" prompt="Total cost of loan is automatically calculated in cell at right" sqref="B14"/>
    <dataValidation allowBlank="1" showInputMessage="1" showErrorMessage="1" prompt="Total cost of loan is automatically calculated in this cell" sqref="D14"/>
    <dataValidation allowBlank="1" showInputMessage="1" showErrorMessage="1" prompt="Total interest is automatically calculated in this cell" sqref="D13"/>
    <dataValidation allowBlank="1" showInputMessage="1" showErrorMessage="1" prompt="Number of payments is automatically calculated in this cell" sqref="D12"/>
    <dataValidation allowBlank="1" showInputMessage="1" showErrorMessage="1" prompt="Payment Number is automatically updated in this column under this heading" sqref="B16"/>
    <dataValidation allowBlank="1" showInputMessage="1" showErrorMessage="1" prompt="Payment Date is automatically updated in this column under this heading" sqref="C16"/>
    <dataValidation allowBlank="1" showInputMessage="1" showErrorMessage="1" prompt="Beginning Balance is automatically calculated in this column under this heading" sqref="D16"/>
    <dataValidation allowBlank="1" showInputMessage="1" showErrorMessage="1" prompt="Payment amount is automatically calculated in this column under this heading" sqref="E16"/>
    <dataValidation allowBlank="1" showInputMessage="1" showErrorMessage="1" prompt="Principal amount is automatically updated in this column under this heading" sqref="F16"/>
    <dataValidation allowBlank="1" showInputMessage="1" showErrorMessage="1" prompt="Interest amount is automatically updated in this column under this heading" sqref="G16"/>
    <dataValidation allowBlank="1" showInputMessage="1" showErrorMessage="1" prompt="Ending Balance is automatically updated in this column under this heading" sqref="H16"/>
    <dataValidation allowBlank="1" showInputMessage="1" showErrorMessage="1" prompt="Enter loan details to the cells below" sqref="B4:D4"/>
    <dataValidation allowBlank="1" showInputMessage="1" showErrorMessage="1" promptTitle="Simple Loan Calculator" prompt="Enter loan details to cells D7 to D12.&#10;&#10;The loan summary and payment table will auto update.&#10;&#10;To update the chart, go to Data ribbon -&gt; Refresh All" sqref="A1"/>
  </dataValidations>
  <printOptions horizontalCentered="1"/>
  <pageMargins left="0.4" right="0.4" top="0.4" bottom="0.4" header="0.3" footer="0.3"/>
  <pageSetup scale="77" fitToHeight="0" orientation="portrait" r:id="rId2"/>
  <headerFooter differentFirst="1">
    <oddFooter>Page &amp;P of &amp;N</oddFooter>
  </headerFooter>
  <ignoredErrors>
    <ignoredError sqref="B360 B17:B359 B361:B376 D17:D376" emptyCellReference="1"/>
  </ignoredErrors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7f9b5e87859ce6d7eedbdc6e4e4205c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a5e0075ee7624d6a846e01eb61837427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410DC378-17C2-446B-81E8-FFE67756C1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0C17FD-8DE1-4E71-B429-EF0290FF05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279976-E820-4142-88EE-18227065FC87}">
  <ds:schemaRefs>
    <ds:schemaRef ds:uri="http://purl.org/dc/terms/"/>
    <ds:schemaRef ds:uri="16c05727-aa75-4e4a-9b5f-8a80a1165891"/>
    <ds:schemaRef ds:uri="71af3243-3dd4-4a8d-8c0d-dd76da1f02a5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TM23154796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Loan Calculator</vt:lpstr>
      <vt:lpstr>ColumnTitle1</vt:lpstr>
      <vt:lpstr>InterestRate</vt:lpstr>
      <vt:lpstr>LoanAmount</vt:lpstr>
      <vt:lpstr>LoanStartDate</vt:lpstr>
      <vt:lpstr>LoanYears</vt:lpstr>
      <vt:lpstr>NumberOfPayments</vt:lpstr>
      <vt:lpstr>'Loan Calculator'!Print_Area</vt:lpstr>
      <vt:lpstr>'Loan Calculator'!Print_Titles</vt:lpstr>
      <vt:lpstr>RowTitleRegion1..D6</vt:lpstr>
      <vt:lpstr>RowTitleRegion2..H6</vt:lpstr>
      <vt:lpstr>Total_Interest</vt:lpstr>
      <vt:lpstr>TotalLoanCost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2019-09-03T07:28:46Z</dcterms:created>
  <dcterms:modified xsi:type="dcterms:W3CDTF">2022-06-09T06:42:36Z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