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exp\"/>
    </mc:Choice>
  </mc:AlternateContent>
  <xr:revisionPtr revIDLastSave="0" documentId="13_ncr:1_{BD8C41BC-2050-456E-8DD9-D7FC76B28F89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Sheet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7" l="1"/>
  <c r="AC11" i="7"/>
  <c r="AB11" i="7"/>
  <c r="AA11" i="7"/>
  <c r="Z11" i="7"/>
  <c r="Y11" i="7"/>
  <c r="K11" i="7"/>
  <c r="E11" i="7"/>
  <c r="AC10" i="7"/>
  <c r="AB10" i="7"/>
  <c r="AA10" i="7"/>
  <c r="Z10" i="7"/>
  <c r="Y10" i="7"/>
  <c r="K10" i="7"/>
  <c r="E10" i="7"/>
  <c r="AC9" i="7"/>
  <c r="AB9" i="7"/>
  <c r="AA9" i="7"/>
  <c r="Z9" i="7"/>
  <c r="Y9" i="7"/>
  <c r="Q9" i="7"/>
  <c r="K9" i="7"/>
  <c r="E9" i="7"/>
  <c r="AC8" i="7"/>
  <c r="AB8" i="7"/>
  <c r="AA8" i="7"/>
  <c r="Z8" i="7"/>
  <c r="Y8" i="7"/>
  <c r="Q8" i="7"/>
  <c r="K8" i="7"/>
  <c r="E8" i="7"/>
  <c r="AC7" i="7"/>
  <c r="AB7" i="7"/>
  <c r="AA7" i="7"/>
  <c r="Z7" i="7"/>
  <c r="Y7" i="7"/>
  <c r="Q7" i="7"/>
  <c r="K7" i="7"/>
  <c r="E7" i="7"/>
  <c r="AC6" i="7"/>
  <c r="AB6" i="7"/>
  <c r="AA6" i="7"/>
  <c r="Z6" i="7"/>
  <c r="Y6" i="7"/>
  <c r="Q6" i="7"/>
  <c r="K6" i="7"/>
  <c r="E6" i="7"/>
  <c r="AC5" i="7"/>
  <c r="AB5" i="7"/>
  <c r="AA5" i="7"/>
  <c r="Z5" i="7"/>
  <c r="Y5" i="7"/>
  <c r="Y12" i="7" s="1"/>
  <c r="Q5" i="7"/>
  <c r="K5" i="7"/>
  <c r="E5" i="7"/>
  <c r="AC4" i="7"/>
  <c r="AB4" i="7"/>
  <c r="AA4" i="7"/>
  <c r="AA12" i="7" s="1"/>
  <c r="Z4" i="7"/>
  <c r="Z12" i="7" s="1"/>
  <c r="Y4" i="7"/>
  <c r="Q4" i="7"/>
  <c r="Q10" i="7" s="1"/>
  <c r="K4" i="7"/>
  <c r="E4" i="7"/>
  <c r="E12" i="7" s="1"/>
  <c r="AB12" i="7" l="1"/>
  <c r="AC12" i="7"/>
</calcChain>
</file>

<file path=xl/sharedStrings.xml><?xml version="1.0" encoding="utf-8"?>
<sst xmlns="http://schemas.openxmlformats.org/spreadsheetml/2006/main" count="55" uniqueCount="34">
  <si>
    <t>第一张图</t>
  </si>
  <si>
    <t>第二张图</t>
  </si>
  <si>
    <t>第三张图</t>
  </si>
  <si>
    <t>第四张图</t>
  </si>
  <si>
    <t>Geth</t>
  </si>
  <si>
    <t>增加了%</t>
  </si>
  <si>
    <t>减少了%</t>
  </si>
  <si>
    <t>transfer</t>
  </si>
  <si>
    <t>transforfrom</t>
  </si>
  <si>
    <t>name</t>
  </si>
  <si>
    <t>symbol</t>
  </si>
  <si>
    <t>decimals</t>
  </si>
  <si>
    <t>balanceof</t>
  </si>
  <si>
    <t>transferfrom</t>
  </si>
  <si>
    <t>approve</t>
  </si>
  <si>
    <t>allowance</t>
  </si>
  <si>
    <t>CIEP</t>
  </si>
  <si>
    <t>RMR</t>
  </si>
  <si>
    <t>无优化</t>
  </si>
  <si>
    <t>TEE</t>
  </si>
  <si>
    <t>REE-nop</t>
  </si>
  <si>
    <t>TEE-nop</t>
  </si>
  <si>
    <t>TEE有优化</t>
  </si>
  <si>
    <t>REE无优化</t>
  </si>
  <si>
    <t>TEE无优化</t>
  </si>
  <si>
    <t>有优化</t>
  </si>
  <si>
    <t>优化前后</t>
  </si>
  <si>
    <t>比geth</t>
  </si>
  <si>
    <t>TEE-RMR</t>
  </si>
  <si>
    <t>TEE-CIEP</t>
  </si>
  <si>
    <t>TEE-SOD</t>
  </si>
  <si>
    <t>evmone</t>
  </si>
  <si>
    <t>HGRA</t>
  </si>
  <si>
    <t>比evmone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</si>
</sst>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 x14ac:knownFonts="1">
    <font>
      <sz val="11"/>
      <color theme="1"/>
      <name val="等线"/>
      <charset val="134"/>
      <scheme val="minor"/>
    </font>
    <font>
      <sz val="15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1" fillId="0" borderId="0" xfId="0" applyFont="1"/>
    <xf numFmtId="0" fontId="0" fillId="0" borderId="0" xfId="0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4"/>
  <sheetViews>
    <sheetView tabSelected="1" workbookViewId="0">
      <selection activeCell="D36" sqref="D36"/>
    </sheetView>
  </sheetViews>
  <sheetFormatPr defaultColWidth="9" defaultRowHeight="14.25" x14ac:dyDescent="0.2"/>
  <cols>
    <col min="1" max="1" width="17.875" style="1" customWidth="1"/>
    <col min="2" max="2" width="10.375" style="1" customWidth="1"/>
    <col min="3" max="3" width="9" style="1"/>
    <col min="4" max="4" width="13.875" style="1" customWidth="1"/>
    <col min="5" max="6" width="9" style="1"/>
    <col min="7" max="7" width="14.375" style="1" customWidth="1"/>
    <col min="8" max="8" width="9.75" style="1" customWidth="1"/>
    <col min="9" max="9" width="9" style="1"/>
    <col min="10" max="10" width="11.625" style="1" customWidth="1"/>
    <col min="11" max="12" width="9" style="1"/>
    <col min="13" max="13" width="13.5" style="1" customWidth="1"/>
    <col min="14" max="14" width="19.25" style="1" customWidth="1"/>
    <col min="15" max="15" width="19.625" style="1" customWidth="1"/>
    <col min="16" max="16" width="20.875" style="1" customWidth="1"/>
    <col min="17" max="18" width="13.25" style="1" customWidth="1"/>
    <col min="19" max="19" width="12.375" style="1" customWidth="1"/>
    <col min="20" max="20" width="10.5" style="1" customWidth="1"/>
    <col min="21" max="21" width="11.375" style="1" customWidth="1"/>
    <col min="22" max="26" width="9" style="1"/>
    <col min="27" max="27" width="17.125" style="1" customWidth="1"/>
    <col min="28" max="28" width="12.625" style="1"/>
    <col min="29" max="29" width="11" style="1" customWidth="1"/>
    <col min="30" max="16384" width="9" style="1"/>
  </cols>
  <sheetData>
    <row r="1" spans="1:30" x14ac:dyDescent="0.2">
      <c r="A1" s="1" t="s">
        <v>17</v>
      </c>
      <c r="G1" s="1" t="s">
        <v>16</v>
      </c>
      <c r="M1" s="1" t="s">
        <v>32</v>
      </c>
    </row>
    <row r="2" spans="1:30" x14ac:dyDescent="0.2">
      <c r="A2" s="9" t="s">
        <v>0</v>
      </c>
      <c r="B2" s="9"/>
      <c r="C2" s="9"/>
      <c r="D2" s="9"/>
      <c r="G2" s="9" t="s">
        <v>1</v>
      </c>
      <c r="H2" s="9"/>
      <c r="I2" s="9"/>
      <c r="J2" s="9"/>
      <c r="M2" s="9" t="s">
        <v>2</v>
      </c>
      <c r="N2" s="9"/>
      <c r="O2" s="9"/>
      <c r="P2" s="9"/>
      <c r="Q2" s="1" t="s">
        <v>19</v>
      </c>
      <c r="T2" s="9" t="s">
        <v>3</v>
      </c>
      <c r="U2" s="9"/>
      <c r="V2" s="9"/>
      <c r="W2" s="9"/>
      <c r="AA2" s="1" t="s">
        <v>19</v>
      </c>
    </row>
    <row r="3" spans="1:30" x14ac:dyDescent="0.2">
      <c r="B3" s="1" t="s">
        <v>20</v>
      </c>
      <c r="C3" s="1" t="s">
        <v>21</v>
      </c>
      <c r="D3" s="1" t="s">
        <v>28</v>
      </c>
      <c r="E3" s="1" t="s">
        <v>5</v>
      </c>
      <c r="H3" s="1" t="s">
        <v>20</v>
      </c>
      <c r="I3" s="1" t="s">
        <v>21</v>
      </c>
      <c r="J3" s="1" t="s">
        <v>29</v>
      </c>
      <c r="K3" s="1" t="s">
        <v>6</v>
      </c>
      <c r="N3" s="1" t="s">
        <v>20</v>
      </c>
      <c r="O3" s="1" t="s">
        <v>21</v>
      </c>
      <c r="P3" s="2" t="s">
        <v>30</v>
      </c>
      <c r="Q3" s="1" t="s">
        <v>8</v>
      </c>
      <c r="T3" s="3" t="s">
        <v>22</v>
      </c>
      <c r="U3" s="3" t="s">
        <v>23</v>
      </c>
      <c r="V3" s="3" t="s">
        <v>24</v>
      </c>
      <c r="W3" s="1" t="s">
        <v>4</v>
      </c>
      <c r="X3" s="6" t="s">
        <v>31</v>
      </c>
      <c r="Y3" s="1" t="s">
        <v>18</v>
      </c>
      <c r="Z3" s="1" t="s">
        <v>25</v>
      </c>
      <c r="AA3" s="1" t="s">
        <v>26</v>
      </c>
      <c r="AB3" s="1" t="s">
        <v>27</v>
      </c>
      <c r="AC3" s="1" t="s">
        <v>33</v>
      </c>
      <c r="AD3" s="6"/>
    </row>
    <row r="4" spans="1:30" x14ac:dyDescent="0.2">
      <c r="A4" s="1" t="s">
        <v>9</v>
      </c>
      <c r="B4" s="2">
        <v>218.646497342261</v>
      </c>
      <c r="C4" s="2">
        <v>234.46176514147299</v>
      </c>
      <c r="D4" s="3">
        <v>236.22030527895501</v>
      </c>
      <c r="E4" s="1">
        <f t="shared" ref="E4:E11" si="0">(D4-C4)/C4*100</f>
        <v>0.75003279806450363</v>
      </c>
      <c r="G4" s="1" t="s">
        <v>9</v>
      </c>
      <c r="H4" s="2">
        <v>218.646497342261</v>
      </c>
      <c r="I4" s="2">
        <v>234.46176514147299</v>
      </c>
      <c r="J4" s="3">
        <v>219.07328860451699</v>
      </c>
      <c r="K4" s="1">
        <f t="shared" ref="K4:K11" si="1">(I4-J4)/I4*100</f>
        <v>6.5633202614808779</v>
      </c>
      <c r="M4" s="1">
        <v>1</v>
      </c>
      <c r="N4" s="2">
        <v>2.01529276804983E-4</v>
      </c>
      <c r="O4" s="2">
        <v>2.4388270789038E-4</v>
      </c>
      <c r="P4" s="3">
        <v>2.4339191804906402E-4</v>
      </c>
      <c r="Q4" s="2">
        <f t="shared" ref="Q4:Q9" si="2">(O4-P4)/O4*100</f>
        <v>0.201240114791814</v>
      </c>
      <c r="R4" s="2"/>
      <c r="S4" s="1" t="s">
        <v>9</v>
      </c>
      <c r="T4" s="2">
        <v>219.79838055293999</v>
      </c>
      <c r="U4" s="2">
        <v>231.646497342261</v>
      </c>
      <c r="V4" s="2">
        <v>245.46176514147299</v>
      </c>
      <c r="W4" s="2">
        <v>2402.13559175006</v>
      </c>
      <c r="X4" s="7">
        <v>214.52514652721399</v>
      </c>
      <c r="Y4" s="2">
        <f>(V4-U4)/U4*100</f>
        <v>5.9639441812063057</v>
      </c>
      <c r="Z4" s="2">
        <f>(T4-U4)/T4*100</f>
        <v>-5.3904477182748431</v>
      </c>
      <c r="AA4" s="2">
        <f>(V4-T4)/T4*100</f>
        <v>11.67587519251617</v>
      </c>
      <c r="AB4" s="1">
        <f t="shared" ref="AB4:AB11" si="3">W4/T4</f>
        <v>10.928813878005297</v>
      </c>
      <c r="AC4" s="1">
        <f>(X4-T4)/T4*100</f>
        <v>-2.3991232385153549</v>
      </c>
      <c r="AD4" s="7"/>
    </row>
    <row r="5" spans="1:30" x14ac:dyDescent="0.2">
      <c r="A5" s="1" t="s">
        <v>10</v>
      </c>
      <c r="B5" s="2">
        <v>241.24157407790901</v>
      </c>
      <c r="C5" s="2">
        <v>257.63667364743202</v>
      </c>
      <c r="D5" s="3">
        <v>259.50240836401298</v>
      </c>
      <c r="E5" s="1">
        <f t="shared" si="0"/>
        <v>0.72417280124263717</v>
      </c>
      <c r="G5" s="1" t="s">
        <v>10</v>
      </c>
      <c r="H5" s="2">
        <v>241.24157407790901</v>
      </c>
      <c r="I5" s="2">
        <v>257.63667364743202</v>
      </c>
      <c r="J5" s="3">
        <v>243.057072784588</v>
      </c>
      <c r="K5" s="1">
        <f t="shared" si="1"/>
        <v>5.6589772940461724</v>
      </c>
      <c r="M5" s="1">
        <v>10</v>
      </c>
      <c r="N5" s="2">
        <v>2.00433072562248E-3</v>
      </c>
      <c r="O5" s="2">
        <v>2.4255612515581403E-3</v>
      </c>
      <c r="P5" s="3">
        <v>2.4017338373043102E-3</v>
      </c>
      <c r="Q5" s="2">
        <f t="shared" si="2"/>
        <v>0.98234642553445406</v>
      </c>
      <c r="R5" s="2"/>
      <c r="S5" s="1" t="s">
        <v>10</v>
      </c>
      <c r="T5" s="2">
        <v>233.090334753348</v>
      </c>
      <c r="U5" s="2">
        <v>241.24157407790901</v>
      </c>
      <c r="V5" s="2">
        <v>257.63667364743202</v>
      </c>
      <c r="W5" s="2">
        <v>2330.32774831906</v>
      </c>
      <c r="X5" s="7">
        <v>229.573986210767</v>
      </c>
      <c r="Y5" s="2">
        <f t="shared" ref="Y5:Y11" si="4">(V5-U5)/U5*100</f>
        <v>6.7961335570742927</v>
      </c>
      <c r="Z5" s="2">
        <f t="shared" ref="Z5:Z11" si="5">(T5-U5)/T5*100</f>
        <v>-3.4970301678044691</v>
      </c>
      <c r="AA5" s="2">
        <f t="shared" ref="AA5:AA11" si="6">(V5-T5)/T5*100</f>
        <v>10.530826565613932</v>
      </c>
      <c r="AB5" s="1">
        <f t="shared" si="3"/>
        <v>9.99753057450868</v>
      </c>
      <c r="AC5" s="1">
        <f t="shared" ref="AC5:AC11" si="7">(X5-T5)/T5*100</f>
        <v>-1.5085775848672303</v>
      </c>
      <c r="AD5" s="7"/>
    </row>
    <row r="6" spans="1:30" x14ac:dyDescent="0.2">
      <c r="A6" s="1" t="s">
        <v>11</v>
      </c>
      <c r="B6" s="2">
        <v>91.358407998835503</v>
      </c>
      <c r="C6" s="2">
        <v>96.172670097504707</v>
      </c>
      <c r="D6" s="3">
        <v>97.639813880579794</v>
      </c>
      <c r="E6" s="1">
        <f t="shared" si="0"/>
        <v>1.5255308827212795</v>
      </c>
      <c r="G6" s="1" t="s">
        <v>11</v>
      </c>
      <c r="H6" s="2">
        <v>91.358407998835503</v>
      </c>
      <c r="I6" s="2">
        <v>96.172670097504707</v>
      </c>
      <c r="J6" s="3">
        <v>91.999562011939403</v>
      </c>
      <c r="K6" s="1">
        <f t="shared" si="1"/>
        <v>4.339182931423653</v>
      </c>
      <c r="M6" s="1">
        <v>100</v>
      </c>
      <c r="N6" s="2">
        <v>1.99592646402586E-2</v>
      </c>
      <c r="O6" s="2">
        <v>2.4153907487483299E-2</v>
      </c>
      <c r="P6" s="3">
        <v>2.3871311712466599E-2</v>
      </c>
      <c r="Q6" s="2">
        <f t="shared" si="2"/>
        <v>1.169979537112755</v>
      </c>
      <c r="R6" s="2"/>
      <c r="S6" s="1" t="s">
        <v>11</v>
      </c>
      <c r="T6" s="2">
        <v>89.713516802874096</v>
      </c>
      <c r="U6" s="2">
        <v>91.358407998835503</v>
      </c>
      <c r="V6" s="2">
        <v>96.172670097504707</v>
      </c>
      <c r="W6" s="2">
        <v>921.38908580463601</v>
      </c>
      <c r="X6" s="7">
        <v>87.434601307016905</v>
      </c>
      <c r="Y6" s="2">
        <f t="shared" si="4"/>
        <v>5.2696431605184806</v>
      </c>
      <c r="Z6" s="2">
        <f t="shared" si="5"/>
        <v>-1.8334931619899557</v>
      </c>
      <c r="AA6" s="2">
        <f t="shared" si="6"/>
        <v>7.1997548695178146</v>
      </c>
      <c r="AB6" s="1">
        <f t="shared" si="3"/>
        <v>10.270348534314932</v>
      </c>
      <c r="AC6" s="1">
        <f t="shared" si="7"/>
        <v>-2.5402142030220611</v>
      </c>
      <c r="AD6" s="7"/>
    </row>
    <row r="7" spans="1:30" x14ac:dyDescent="0.2">
      <c r="A7" s="1" t="s">
        <v>12</v>
      </c>
      <c r="B7" s="2">
        <v>102.758725104842</v>
      </c>
      <c r="C7" s="2">
        <v>107.299391336341</v>
      </c>
      <c r="D7" s="3">
        <v>108.368149898849</v>
      </c>
      <c r="E7" s="1">
        <f t="shared" si="0"/>
        <v>0.99605277271132031</v>
      </c>
      <c r="G7" s="1" t="s">
        <v>12</v>
      </c>
      <c r="H7" s="2">
        <v>102.758725104842</v>
      </c>
      <c r="I7" s="2">
        <v>107.299391336341</v>
      </c>
      <c r="J7" s="3">
        <v>103.477538922734</v>
      </c>
      <c r="K7" s="1">
        <f t="shared" si="1"/>
        <v>3.5618584280939807</v>
      </c>
      <c r="M7" s="1">
        <v>500</v>
      </c>
      <c r="N7" s="2">
        <v>0.101199021339485</v>
      </c>
      <c r="O7" s="2">
        <v>0.122467026882715</v>
      </c>
      <c r="P7" s="3">
        <v>0.118822780715231</v>
      </c>
      <c r="Q7" s="2">
        <f t="shared" si="2"/>
        <v>2.9756957935902597</v>
      </c>
      <c r="R7" s="2"/>
      <c r="S7" s="1" t="s">
        <v>12</v>
      </c>
      <c r="T7" s="2">
        <v>101.355288009546</v>
      </c>
      <c r="U7" s="2">
        <v>102.758725104842</v>
      </c>
      <c r="V7" s="2">
        <v>107.299391336341</v>
      </c>
      <c r="W7" s="2">
        <v>961.328041727092</v>
      </c>
      <c r="X7" s="7">
        <v>98.959754179232505</v>
      </c>
      <c r="Y7" s="2">
        <f t="shared" si="4"/>
        <v>4.4187646614594351</v>
      </c>
      <c r="Z7" s="2">
        <f t="shared" si="5"/>
        <v>-1.3846708177316001</v>
      </c>
      <c r="AA7" s="2">
        <f t="shared" si="6"/>
        <v>5.8646208239624995</v>
      </c>
      <c r="AB7" s="1">
        <f t="shared" si="3"/>
        <v>9.4847349418665825</v>
      </c>
      <c r="AC7" s="1">
        <f t="shared" si="7"/>
        <v>-2.3635015768371912</v>
      </c>
      <c r="AD7" s="7"/>
    </row>
    <row r="8" spans="1:30" x14ac:dyDescent="0.2">
      <c r="A8" s="1" t="s">
        <v>7</v>
      </c>
      <c r="B8" s="2">
        <v>159.30469809120399</v>
      </c>
      <c r="C8" s="2">
        <v>182.55642045859</v>
      </c>
      <c r="D8" s="3">
        <v>184.272612875541</v>
      </c>
      <c r="E8" s="1">
        <f t="shared" si="0"/>
        <v>0.94008877509750133</v>
      </c>
      <c r="G8" s="1" t="s">
        <v>7</v>
      </c>
      <c r="H8" s="2">
        <v>159.30469809120399</v>
      </c>
      <c r="I8" s="2">
        <v>182.55642045859</v>
      </c>
      <c r="J8" s="3">
        <v>158.67866128269199</v>
      </c>
      <c r="K8" s="1">
        <f t="shared" si="1"/>
        <v>13.079660039299629</v>
      </c>
      <c r="M8" s="1">
        <v>1000</v>
      </c>
      <c r="N8" s="2">
        <v>0.19794808698345401</v>
      </c>
      <c r="O8" s="2">
        <v>0.23954889453586101</v>
      </c>
      <c r="P8" s="3">
        <v>0.22172633554818402</v>
      </c>
      <c r="Q8" s="2">
        <f t="shared" si="2"/>
        <v>7.4400506093794174</v>
      </c>
      <c r="R8" s="2"/>
      <c r="S8" s="1" t="s">
        <v>7</v>
      </c>
      <c r="T8" s="2">
        <v>153.11735350237601</v>
      </c>
      <c r="U8" s="2">
        <v>159.30469809120399</v>
      </c>
      <c r="V8" s="2">
        <v>182.55642045859</v>
      </c>
      <c r="W8" s="2">
        <v>1548.4362762503999</v>
      </c>
      <c r="X8" s="7">
        <v>149.07474608566</v>
      </c>
      <c r="Y8" s="2">
        <f t="shared" si="4"/>
        <v>14.59575432864767</v>
      </c>
      <c r="Z8" s="2">
        <f t="shared" si="5"/>
        <v>-4.0409166219895321</v>
      </c>
      <c r="AA8" s="2">
        <f t="shared" si="6"/>
        <v>19.226473213408283</v>
      </c>
      <c r="AB8" s="1">
        <f t="shared" si="3"/>
        <v>10.112741899149739</v>
      </c>
      <c r="AC8" s="1">
        <f t="shared" si="7"/>
        <v>-2.6402019916398816</v>
      </c>
      <c r="AD8" s="7"/>
    </row>
    <row r="9" spans="1:30" x14ac:dyDescent="0.2">
      <c r="A9" s="1" t="s">
        <v>13</v>
      </c>
      <c r="B9" s="2">
        <v>201.529276804983</v>
      </c>
      <c r="C9" s="2">
        <v>243.88270789038</v>
      </c>
      <c r="D9" s="3">
        <v>248.068979127728</v>
      </c>
      <c r="E9" s="1">
        <f t="shared" si="0"/>
        <v>1.7165100689424988</v>
      </c>
      <c r="G9" s="1" t="s">
        <v>13</v>
      </c>
      <c r="H9" s="2">
        <v>201.529276804983</v>
      </c>
      <c r="I9" s="2">
        <v>243.88270789038</v>
      </c>
      <c r="J9" s="3">
        <v>203.349937033054</v>
      </c>
      <c r="K9" s="1">
        <f t="shared" si="1"/>
        <v>16.619780552684613</v>
      </c>
      <c r="M9" s="1">
        <v>10000</v>
      </c>
      <c r="N9" s="2">
        <v>1.9866908535385099</v>
      </c>
      <c r="O9" s="2">
        <v>2.4042141806070401</v>
      </c>
      <c r="P9" s="3">
        <v>1.8395143317265699</v>
      </c>
      <c r="Q9" s="2">
        <f t="shared" si="2"/>
        <v>23.487917733597641</v>
      </c>
      <c r="R9" s="2"/>
      <c r="S9" s="1" t="s">
        <v>13</v>
      </c>
      <c r="T9" s="2">
        <v>191.06559791844299</v>
      </c>
      <c r="U9" s="2">
        <v>201.529276804983</v>
      </c>
      <c r="V9" s="2">
        <v>243.88270789038</v>
      </c>
      <c r="W9" s="2">
        <v>2129.8890392558701</v>
      </c>
      <c r="X9" s="7">
        <v>183.252865429932</v>
      </c>
      <c r="Y9" s="2">
        <f t="shared" si="4"/>
        <v>21.016018990819788</v>
      </c>
      <c r="Z9" s="2">
        <f t="shared" si="5"/>
        <v>-5.4764850399737925</v>
      </c>
      <c r="AA9" s="2">
        <f t="shared" si="6"/>
        <v>27.643443166823879</v>
      </c>
      <c r="AB9" s="1">
        <f t="shared" si="3"/>
        <v>11.147422992207213</v>
      </c>
      <c r="AC9" s="1">
        <f t="shared" si="7"/>
        <v>-4.0890315020739001</v>
      </c>
      <c r="AD9" s="7"/>
    </row>
    <row r="10" spans="1:30" x14ac:dyDescent="0.2">
      <c r="A10" s="1" t="s">
        <v>14</v>
      </c>
      <c r="B10" s="2">
        <v>116.50173864499099</v>
      </c>
      <c r="C10" s="2">
        <v>125.477730534589</v>
      </c>
      <c r="D10" s="3">
        <v>126.612016218375</v>
      </c>
      <c r="E10" s="1">
        <f t="shared" si="0"/>
        <v>0.90397370031595259</v>
      </c>
      <c r="G10" s="1" t="s">
        <v>14</v>
      </c>
      <c r="H10" s="2">
        <v>116.50173864499099</v>
      </c>
      <c r="I10" s="2">
        <v>125.477730534589</v>
      </c>
      <c r="J10" s="3">
        <v>117.95785822208499</v>
      </c>
      <c r="K10" s="1">
        <f t="shared" si="1"/>
        <v>5.9929935618584445</v>
      </c>
      <c r="Q10" s="2">
        <f>AVERAGE(Q4:Q9)</f>
        <v>6.0428717023343905</v>
      </c>
      <c r="R10" s="2"/>
      <c r="S10" s="1" t="s">
        <v>14</v>
      </c>
      <c r="T10" s="2">
        <v>113.93145011694</v>
      </c>
      <c r="U10" s="2">
        <v>116.50173864499099</v>
      </c>
      <c r="V10" s="2">
        <v>125.477730534589</v>
      </c>
      <c r="W10" s="2">
        <v>1098.0966355953999</v>
      </c>
      <c r="X10" s="7">
        <v>108.950473238866</v>
      </c>
      <c r="Y10" s="2">
        <f t="shared" si="4"/>
        <v>7.7045990849544541</v>
      </c>
      <c r="Z10" s="2">
        <f t="shared" si="5"/>
        <v>-2.2559956231688734</v>
      </c>
      <c r="AA10" s="2">
        <f t="shared" si="6"/>
        <v>10.13441012626261</v>
      </c>
      <c r="AB10" s="1">
        <f t="shared" si="3"/>
        <v>9.6382222333544085</v>
      </c>
      <c r="AC10" s="1">
        <f t="shared" si="7"/>
        <v>-4.3719068553603897</v>
      </c>
      <c r="AD10" s="7"/>
    </row>
    <row r="11" spans="1:30" x14ac:dyDescent="0.2">
      <c r="A11" s="1" t="s">
        <v>15</v>
      </c>
      <c r="B11" s="2">
        <v>128.454285171012</v>
      </c>
      <c r="C11" s="2">
        <v>133.264541941137</v>
      </c>
      <c r="D11" s="3">
        <v>133.49515112830301</v>
      </c>
      <c r="E11" s="1">
        <f t="shared" si="0"/>
        <v>0.17304617102715159</v>
      </c>
      <c r="G11" s="1" t="s">
        <v>15</v>
      </c>
      <c r="H11" s="2">
        <v>128.454285171012</v>
      </c>
      <c r="I11" s="2">
        <v>133.264541941137</v>
      </c>
      <c r="J11" s="3">
        <v>127.857166548145</v>
      </c>
      <c r="K11" s="1">
        <f t="shared" si="1"/>
        <v>4.0576250172986255</v>
      </c>
      <c r="Q11" s="2"/>
      <c r="R11" s="2"/>
      <c r="S11" s="1" t="s">
        <v>15</v>
      </c>
      <c r="T11" s="2">
        <v>122.51605725859</v>
      </c>
      <c r="U11" s="2">
        <v>130.454285171012</v>
      </c>
      <c r="V11" s="2">
        <v>133.264541941137</v>
      </c>
      <c r="W11" s="2">
        <v>1312.1977608541099</v>
      </c>
      <c r="X11" s="7">
        <v>120.820130092388</v>
      </c>
      <c r="Y11" s="2">
        <f t="shared" si="4"/>
        <v>2.1542080940009289</v>
      </c>
      <c r="Z11" s="2">
        <f t="shared" si="5"/>
        <v>-6.4793367416869208</v>
      </c>
      <c r="AA11" s="2">
        <f t="shared" si="6"/>
        <v>8.7731232322148447</v>
      </c>
      <c r="AB11" s="1">
        <f t="shared" si="3"/>
        <v>10.710414538434778</v>
      </c>
      <c r="AC11" s="1">
        <f t="shared" si="7"/>
        <v>-1.3842488928797865</v>
      </c>
      <c r="AD11" s="7"/>
    </row>
    <row r="12" spans="1:30" x14ac:dyDescent="0.2">
      <c r="E12" s="1">
        <f>AVERAGE(E4:E11)</f>
        <v>0.96617599626535555</v>
      </c>
      <c r="K12" s="1">
        <f>AVERAGE(K4:K11)</f>
        <v>7.4841747607732492</v>
      </c>
      <c r="Y12" s="2">
        <f t="shared" ref="Y12:AC12" si="8">AVERAGE(Y4:Y11)</f>
        <v>8.4898832573351708</v>
      </c>
      <c r="Z12" s="2">
        <f t="shared" si="8"/>
        <v>-3.7947969865774986</v>
      </c>
      <c r="AA12" s="2">
        <f t="shared" si="8"/>
        <v>12.631065898790004</v>
      </c>
      <c r="AB12" s="2">
        <f t="shared" si="8"/>
        <v>10.286278698980203</v>
      </c>
      <c r="AC12" s="2">
        <f t="shared" si="8"/>
        <v>-2.6621007306494744</v>
      </c>
    </row>
    <row r="13" spans="1:30" x14ac:dyDescent="0.2">
      <c r="D13" s="3"/>
    </row>
    <row r="14" spans="1:30" x14ac:dyDescent="0.2">
      <c r="D14" s="3"/>
    </row>
    <row r="15" spans="1:30" x14ac:dyDescent="0.2">
      <c r="D15" s="3"/>
    </row>
    <row r="16" spans="1:30" x14ac:dyDescent="0.2">
      <c r="D16" s="3"/>
    </row>
    <row r="17" spans="1:30" x14ac:dyDescent="0.2">
      <c r="D17" s="3"/>
      <c r="I17" s="2"/>
      <c r="R17" s="3"/>
      <c r="S17" s="3"/>
    </row>
    <row r="18" spans="1:30" x14ac:dyDescent="0.2">
      <c r="D18" s="3"/>
      <c r="I18" s="2"/>
      <c r="R18" s="3"/>
      <c r="S18" s="3"/>
    </row>
    <row r="19" spans="1:30" x14ac:dyDescent="0.2">
      <c r="D19" s="3"/>
      <c r="I19" s="2"/>
      <c r="J19" s="3"/>
      <c r="K19" s="3"/>
      <c r="L19" s="3"/>
      <c r="O19" s="2"/>
      <c r="P19" s="3"/>
      <c r="Q19" s="2"/>
      <c r="R19" s="3"/>
      <c r="S19" s="3"/>
    </row>
    <row r="20" spans="1:30" x14ac:dyDescent="0.2">
      <c r="A20"/>
      <c r="B20"/>
      <c r="C20"/>
      <c r="D20"/>
      <c r="E20"/>
      <c r="G20"/>
      <c r="H20"/>
      <c r="I20"/>
      <c r="J20"/>
      <c r="K20"/>
      <c r="L20" s="3"/>
      <c r="O20" s="2"/>
      <c r="P20" s="3"/>
      <c r="Q20" s="2"/>
      <c r="R20" s="3"/>
      <c r="S20" s="3"/>
    </row>
    <row r="21" spans="1:30" x14ac:dyDescent="0.2">
      <c r="L21" s="3"/>
      <c r="O21" s="2"/>
      <c r="P21" s="3"/>
      <c r="Q21" s="2"/>
      <c r="R21" s="3"/>
      <c r="S21"/>
      <c r="T21" s="8"/>
      <c r="U21" s="6"/>
      <c r="V21" s="6"/>
      <c r="W21" s="6"/>
      <c r="X21" s="6"/>
      <c r="Y21" s="6"/>
      <c r="Z21" s="8"/>
      <c r="AA21" s="8"/>
      <c r="AB21" s="8"/>
    </row>
    <row r="22" spans="1:30" x14ac:dyDescent="0.2">
      <c r="B22" s="2"/>
      <c r="C22" s="2"/>
      <c r="D22" s="3"/>
      <c r="H22" s="2"/>
      <c r="I22" s="2"/>
      <c r="J22" s="3"/>
      <c r="L22" s="3"/>
      <c r="O22" s="2"/>
      <c r="P22" s="3"/>
      <c r="Q22" s="2"/>
      <c r="R22" s="3"/>
      <c r="T22" s="2"/>
      <c r="U22" s="7"/>
      <c r="V22" s="2"/>
      <c r="W22" s="2"/>
      <c r="X22" s="2"/>
      <c r="Y22" s="7"/>
      <c r="Z22" s="2"/>
      <c r="AA22" s="2"/>
      <c r="AB22" s="2"/>
      <c r="AC22" s="2"/>
    </row>
    <row r="23" spans="1:30" x14ac:dyDescent="0.2">
      <c r="B23" s="2"/>
      <c r="C23" s="2"/>
      <c r="D23" s="3"/>
      <c r="H23" s="2"/>
      <c r="I23" s="2"/>
      <c r="J23" s="3"/>
      <c r="L23" s="3"/>
      <c r="O23" s="2"/>
      <c r="P23" s="3"/>
      <c r="Q23" s="2"/>
      <c r="R23" s="3"/>
      <c r="T23" s="2"/>
      <c r="U23" s="7"/>
      <c r="V23" s="2"/>
      <c r="W23" s="2"/>
      <c r="X23" s="2"/>
      <c r="Y23" s="7"/>
      <c r="Z23" s="2"/>
      <c r="AA23" s="2"/>
      <c r="AB23" s="2"/>
      <c r="AC23" s="2"/>
    </row>
    <row r="24" spans="1:30" x14ac:dyDescent="0.2">
      <c r="B24" s="2"/>
      <c r="C24" s="2"/>
      <c r="D24" s="3"/>
      <c r="H24" s="2"/>
      <c r="I24" s="2"/>
      <c r="J24" s="3"/>
      <c r="L24" s="3"/>
      <c r="Q24" s="2"/>
      <c r="R24" s="2"/>
      <c r="T24" s="2"/>
      <c r="U24" s="7"/>
      <c r="V24" s="2"/>
      <c r="W24" s="2"/>
      <c r="X24" s="2"/>
      <c r="Y24" s="7"/>
      <c r="Z24" s="2"/>
      <c r="AA24" s="2"/>
      <c r="AB24" s="2"/>
      <c r="AC24" s="2"/>
    </row>
    <row r="25" spans="1:30" x14ac:dyDescent="0.2">
      <c r="B25" s="2"/>
      <c r="C25" s="2"/>
      <c r="D25" s="3"/>
      <c r="H25" s="2"/>
      <c r="I25" s="2"/>
      <c r="J25" s="3"/>
      <c r="L25" s="3"/>
      <c r="N25" s="2"/>
      <c r="O25" s="2"/>
      <c r="P25" s="3"/>
      <c r="Q25" s="3"/>
      <c r="R25" s="2"/>
      <c r="T25" s="2"/>
      <c r="U25" s="7"/>
      <c r="V25" s="2"/>
      <c r="W25" s="2"/>
      <c r="X25" s="2"/>
      <c r="Y25" s="7"/>
      <c r="Z25" s="2"/>
      <c r="AA25" s="2"/>
      <c r="AB25" s="2"/>
      <c r="AC25" s="2"/>
    </row>
    <row r="26" spans="1:30" x14ac:dyDescent="0.2">
      <c r="B26" s="2"/>
      <c r="C26" s="2"/>
      <c r="D26" s="3"/>
      <c r="H26" s="2"/>
      <c r="I26" s="2"/>
      <c r="J26" s="3"/>
      <c r="L26" s="3"/>
      <c r="M26" s="3"/>
      <c r="N26" s="2"/>
      <c r="O26" s="2"/>
      <c r="Q26" s="3"/>
      <c r="T26" s="2"/>
      <c r="U26" s="7"/>
      <c r="V26" s="2"/>
      <c r="W26" s="2"/>
      <c r="X26" s="2"/>
      <c r="Y26" s="7"/>
      <c r="Z26" s="2"/>
      <c r="AA26" s="2"/>
      <c r="AB26" s="2"/>
      <c r="AC26" s="2"/>
    </row>
    <row r="27" spans="1:30" x14ac:dyDescent="0.2">
      <c r="B27" s="2"/>
      <c r="C27" s="2"/>
      <c r="D27" s="3"/>
      <c r="H27" s="2"/>
      <c r="I27" s="2"/>
      <c r="J27" s="3"/>
      <c r="L27" s="3"/>
      <c r="M27" s="3"/>
      <c r="N27" s="2"/>
      <c r="O27" s="2"/>
      <c r="T27" s="2"/>
      <c r="U27" s="7"/>
      <c r="V27" s="2"/>
      <c r="W27" s="2"/>
      <c r="X27" s="2"/>
      <c r="Y27" s="7"/>
      <c r="Z27" s="2"/>
      <c r="AA27" s="2"/>
      <c r="AB27" s="2"/>
      <c r="AC27" s="2"/>
    </row>
    <row r="28" spans="1:30" x14ac:dyDescent="0.2">
      <c r="B28" s="2"/>
      <c r="C28" s="2"/>
      <c r="D28" s="3"/>
      <c r="H28" s="2"/>
      <c r="I28" s="2"/>
      <c r="J28" s="3"/>
      <c r="N28" s="2"/>
      <c r="O28" s="2"/>
      <c r="T28" s="2"/>
      <c r="U28" s="7"/>
      <c r="V28" s="2"/>
      <c r="W28" s="2"/>
      <c r="X28" s="2"/>
      <c r="Y28" s="7"/>
      <c r="Z28" s="2"/>
      <c r="AA28" s="2"/>
      <c r="AB28" s="2"/>
      <c r="AC28" s="2"/>
    </row>
    <row r="29" spans="1:30" x14ac:dyDescent="0.2">
      <c r="B29" s="2"/>
      <c r="C29" s="2"/>
      <c r="D29" s="3"/>
      <c r="H29" s="2"/>
      <c r="I29" s="2"/>
      <c r="J29" s="3"/>
      <c r="L29" s="3"/>
      <c r="N29" s="2"/>
      <c r="O29" s="2"/>
      <c r="P29" s="3"/>
      <c r="R29" s="3"/>
      <c r="T29" s="2"/>
      <c r="U29" s="7"/>
      <c r="V29" s="2"/>
      <c r="W29" s="2"/>
      <c r="X29" s="2"/>
      <c r="Y29" s="7"/>
      <c r="Z29" s="2"/>
      <c r="AA29" s="2"/>
      <c r="AB29" s="2"/>
      <c r="AC29" s="2"/>
    </row>
    <row r="30" spans="1:30" x14ac:dyDescent="0.2">
      <c r="L30" s="3"/>
      <c r="M30" s="3"/>
      <c r="N30" s="2"/>
      <c r="O30" s="2"/>
      <c r="P30" s="3"/>
      <c r="R30" s="3"/>
      <c r="S30"/>
      <c r="T30"/>
      <c r="U30"/>
      <c r="V30"/>
      <c r="W30"/>
      <c r="X30"/>
      <c r="Y30"/>
      <c r="Z30"/>
      <c r="AA30" s="2"/>
      <c r="AB30" s="2"/>
      <c r="AC30" s="2"/>
      <c r="AD30" s="2"/>
    </row>
    <row r="31" spans="1:30" x14ac:dyDescent="0.2">
      <c r="J31" s="4"/>
      <c r="K31" s="3"/>
      <c r="L31" s="3"/>
      <c r="N31" s="2"/>
      <c r="O31" s="2"/>
      <c r="P31" s="3"/>
      <c r="R31" s="3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">
      <c r="N32" s="3"/>
      <c r="P32" s="3"/>
      <c r="R32" s="3"/>
      <c r="S32" s="3"/>
      <c r="T32" s="3"/>
      <c r="U32" s="3"/>
    </row>
    <row r="33" spans="13:21" x14ac:dyDescent="0.2">
      <c r="N33" s="3"/>
      <c r="P33" s="3"/>
      <c r="R33" s="3"/>
      <c r="S33" s="3"/>
      <c r="T33" s="3"/>
      <c r="U33" s="3"/>
    </row>
    <row r="34" spans="13:21" ht="18.75" x14ac:dyDescent="0.25">
      <c r="M34" s="5"/>
      <c r="N34" s="3"/>
      <c r="P34" s="3"/>
      <c r="R34" s="3"/>
      <c r="S34" s="3"/>
      <c r="T34" s="3"/>
      <c r="U34" s="3"/>
    </row>
  </sheetData>
  <mergeCells count="4">
    <mergeCell ref="A2:D2"/>
    <mergeCell ref="G2:J2"/>
    <mergeCell ref="M2:P2"/>
    <mergeCell ref="T2:W2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2015-06-05T18:19:00Z</dcterms:created>
  <dcterms:modified xsi:type="dcterms:W3CDTF">2023-03-21T14:09:29Z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