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PC/Documents/Graduation/Dissertation/OtherMaterials/"/>
    </mc:Choice>
  </mc:AlternateContent>
  <xr:revisionPtr revIDLastSave="0" documentId="13_ncr:1_{D6751DFA-969C-A046-8226-502D9C1E6DD6}" xr6:coauthVersionLast="36" xr6:coauthVersionMax="36" xr10:uidLastSave="{00000000-0000-0000-0000-000000000000}"/>
  <bookViews>
    <workbookView xWindow="38400" yWindow="19100" windowWidth="24000" windowHeight="17440" xr2:uid="{13A7CC7D-E5DD-B54B-89F5-9477BBEDF7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K12" i="1"/>
  <c r="L12" i="1"/>
  <c r="B19" i="1"/>
  <c r="C34" i="1" l="1"/>
  <c r="D34" i="1"/>
  <c r="E34" i="1"/>
  <c r="C30" i="1"/>
  <c r="D30" i="1"/>
  <c r="E30" i="1"/>
  <c r="B30" i="1"/>
  <c r="E29" i="1"/>
  <c r="D29" i="1"/>
  <c r="C29" i="1"/>
  <c r="B29" i="1"/>
  <c r="C33" i="1" l="1"/>
  <c r="D33" i="1"/>
  <c r="E33" i="1"/>
  <c r="C19" i="1"/>
  <c r="D19" i="1"/>
  <c r="E19" i="1"/>
  <c r="B34" i="1"/>
  <c r="B33" i="1"/>
  <c r="I12" i="1" s="1"/>
</calcChain>
</file>

<file path=xl/sharedStrings.xml><?xml version="1.0" encoding="utf-8"?>
<sst xmlns="http://schemas.openxmlformats.org/spreadsheetml/2006/main" count="40" uniqueCount="31">
  <si>
    <t>Total systematic error table</t>
  </si>
  <si>
    <t>Error</t>
  </si>
  <si>
    <t>60h</t>
  </si>
  <si>
    <t>HighKick</t>
  </si>
  <si>
    <t>9d</t>
  </si>
  <si>
    <t>Endgame</t>
  </si>
  <si>
    <t>My Errors</t>
  </si>
  <si>
    <t>Other group errors</t>
  </si>
  <si>
    <t>Pileup amplitude</t>
  </si>
  <si>
    <t>Pileup phase - time-shift</t>
  </si>
  <si>
    <t>Pileup phase - energy-scale</t>
  </si>
  <si>
    <t>In-fill gain amplitude</t>
  </si>
  <si>
    <t>STDP On/Off</t>
  </si>
  <si>
    <t>CBO frequency model</t>
  </si>
  <si>
    <t>CBO decoherence envelope</t>
  </si>
  <si>
    <t>Lost muon cuts</t>
  </si>
  <si>
    <t>Fixed k loss</t>
  </si>
  <si>
    <t>Ratio construction Ta</t>
  </si>
  <si>
    <t>Ratio construction TauMu</t>
  </si>
  <si>
    <t>Bin Width</t>
  </si>
  <si>
    <t>Lost muon phase bias</t>
  </si>
  <si>
    <t>Differential decay</t>
  </si>
  <si>
    <t>Pitch correction</t>
  </si>
  <si>
    <t>E-field correction</t>
  </si>
  <si>
    <t>Quadrature sum</t>
  </si>
  <si>
    <t>Total quadrature sum</t>
  </si>
  <si>
    <t>Stored beam motion</t>
  </si>
  <si>
    <t>Quadrature sum (no stored beam motion)</t>
  </si>
  <si>
    <t>Total quadrature sum (no beam motion)</t>
  </si>
  <si>
    <t>Statistical errors</t>
  </si>
  <si>
    <t>Total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</si>
</sst>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3B4E-0A14-7A4E-8738-91C0E27ED45A}">
  <dimension ref="A1:L34"/>
  <sheetViews>
    <sheetView tabSelected="1" workbookViewId="0">
      <selection activeCell="I17" sqref="I17"/>
    </sheetView>
  </sheetViews>
  <sheetFormatPr baseColWidth="10" defaultRowHeight="16" x14ac:dyDescent="0.2"/>
  <cols>
    <col min="1" max="1" width="36.6640625" customWidth="1"/>
    <col min="9" max="9" width="16.1640625" customWidth="1"/>
    <col min="12" max="12" width="11.83203125" customWidth="1"/>
  </cols>
  <sheetData>
    <row r="1" spans="1:12" x14ac:dyDescent="0.2">
      <c r="A1" t="s">
        <v>0</v>
      </c>
      <c r="I1" t="s">
        <v>29</v>
      </c>
    </row>
    <row r="3" spans="1:12" x14ac:dyDescent="0.2">
      <c r="I3" s="1" t="s">
        <v>2</v>
      </c>
      <c r="J3" s="1" t="s">
        <v>3</v>
      </c>
      <c r="K3" s="1" t="s">
        <v>4</v>
      </c>
      <c r="L3" s="1" t="s">
        <v>5</v>
      </c>
    </row>
    <row r="4" spans="1:12" x14ac:dyDescent="0.2">
      <c r="A4" s="1" t="s">
        <v>6</v>
      </c>
    </row>
    <row r="5" spans="1:12" s="1" customFormat="1" x14ac:dyDescent="0.2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I5" s="2">
        <v>1358.1</v>
      </c>
      <c r="J5" s="2">
        <v>1411.2</v>
      </c>
      <c r="K5" s="2">
        <v>903.3</v>
      </c>
      <c r="L5" s="2">
        <v>639.29999999999995</v>
      </c>
    </row>
    <row r="6" spans="1:12" x14ac:dyDescent="0.2">
      <c r="A6" t="s">
        <v>8</v>
      </c>
      <c r="B6">
        <v>22.2</v>
      </c>
      <c r="C6">
        <v>19</v>
      </c>
      <c r="D6">
        <v>9</v>
      </c>
      <c r="E6">
        <v>9.4</v>
      </c>
    </row>
    <row r="7" spans="1:12" x14ac:dyDescent="0.2">
      <c r="A7" t="s">
        <v>9</v>
      </c>
      <c r="B7">
        <v>17.600000000000001</v>
      </c>
      <c r="C7">
        <v>19</v>
      </c>
      <c r="D7">
        <v>17.100000000000001</v>
      </c>
      <c r="E7">
        <v>14.3</v>
      </c>
    </row>
    <row r="8" spans="1:12" x14ac:dyDescent="0.2">
      <c r="A8" t="s">
        <v>10</v>
      </c>
      <c r="B8">
        <v>19.399999999999999</v>
      </c>
      <c r="C8">
        <v>3.7</v>
      </c>
      <c r="D8">
        <v>5.5</v>
      </c>
      <c r="E8">
        <v>5.3</v>
      </c>
      <c r="I8" t="s">
        <v>30</v>
      </c>
    </row>
    <row r="9" spans="1:12" x14ac:dyDescent="0.2">
      <c r="A9" t="s">
        <v>11</v>
      </c>
      <c r="B9">
        <v>1.4</v>
      </c>
      <c r="C9">
        <v>28.6</v>
      </c>
      <c r="D9">
        <v>0.4</v>
      </c>
      <c r="E9">
        <v>43.6</v>
      </c>
    </row>
    <row r="10" spans="1:12" x14ac:dyDescent="0.2">
      <c r="A10" t="s">
        <v>12</v>
      </c>
      <c r="B10">
        <v>11</v>
      </c>
      <c r="C10">
        <v>11</v>
      </c>
      <c r="D10">
        <v>11</v>
      </c>
      <c r="E10">
        <v>11</v>
      </c>
      <c r="I10" s="1" t="s">
        <v>2</v>
      </c>
      <c r="J10" s="1" t="s">
        <v>3</v>
      </c>
      <c r="K10" s="1" t="s">
        <v>4</v>
      </c>
      <c r="L10" s="1" t="s">
        <v>5</v>
      </c>
    </row>
    <row r="11" spans="1:12" x14ac:dyDescent="0.2">
      <c r="A11" t="s">
        <v>13</v>
      </c>
      <c r="B11">
        <v>7.5</v>
      </c>
      <c r="C11">
        <v>0.4</v>
      </c>
      <c r="D11">
        <v>2</v>
      </c>
      <c r="E11">
        <v>8</v>
      </c>
    </row>
    <row r="12" spans="1:12" x14ac:dyDescent="0.2">
      <c r="A12" t="s">
        <v>14</v>
      </c>
      <c r="B12">
        <v>17.600000000000001</v>
      </c>
      <c r="C12">
        <v>18</v>
      </c>
      <c r="D12">
        <v>28.7</v>
      </c>
      <c r="E12">
        <v>4.3</v>
      </c>
      <c r="I12">
        <f>SQRT(SUMSQ(I5,B33))</f>
        <v>1365.7209854139312</v>
      </c>
      <c r="J12">
        <f t="shared" ref="J12:L12" si="0">SQRT(SUMSQ(J5,C33))</f>
        <v>1425.2322372160968</v>
      </c>
      <c r="K12">
        <f t="shared" si="0"/>
        <v>923.99604436382731</v>
      </c>
      <c r="L12">
        <f t="shared" si="0"/>
        <v>671.12091309986749</v>
      </c>
    </row>
    <row r="13" spans="1:12" x14ac:dyDescent="0.2">
      <c r="A13" t="s">
        <v>15</v>
      </c>
      <c r="B13">
        <v>0.5</v>
      </c>
      <c r="C13">
        <v>0.5</v>
      </c>
      <c r="D13">
        <v>0.5</v>
      </c>
      <c r="E13">
        <v>0.5</v>
      </c>
    </row>
    <row r="14" spans="1:12" x14ac:dyDescent="0.2">
      <c r="A14" t="s">
        <v>16</v>
      </c>
      <c r="B14">
        <v>1.2</v>
      </c>
      <c r="C14">
        <v>39.1</v>
      </c>
      <c r="D14">
        <v>3.1</v>
      </c>
      <c r="E14">
        <v>28.9</v>
      </c>
    </row>
    <row r="15" spans="1:12" x14ac:dyDescent="0.2">
      <c r="A15" t="s">
        <v>17</v>
      </c>
      <c r="B15">
        <v>2.4</v>
      </c>
      <c r="C15">
        <v>2.4</v>
      </c>
      <c r="D15">
        <v>2.4</v>
      </c>
      <c r="E15">
        <v>2.4</v>
      </c>
    </row>
    <row r="16" spans="1:12" x14ac:dyDescent="0.2">
      <c r="A16" t="s">
        <v>18</v>
      </c>
      <c r="B16">
        <v>0.1</v>
      </c>
      <c r="C16">
        <v>0.1</v>
      </c>
      <c r="D16">
        <v>0.1</v>
      </c>
      <c r="E16">
        <v>0.1</v>
      </c>
    </row>
    <row r="17" spans="1:5" x14ac:dyDescent="0.2">
      <c r="A17" t="s">
        <v>19</v>
      </c>
      <c r="B17">
        <v>2.5</v>
      </c>
      <c r="C17">
        <v>0.6</v>
      </c>
      <c r="D17">
        <v>2.2999999999999998</v>
      </c>
      <c r="E17">
        <v>4.2</v>
      </c>
    </row>
    <row r="19" spans="1:5" x14ac:dyDescent="0.2">
      <c r="A19" t="s">
        <v>24</v>
      </c>
      <c r="B19">
        <f>SQRT(SUMSQ(B6:B17))</f>
        <v>41.007804135310636</v>
      </c>
      <c r="C19">
        <f t="shared" ref="C19:E19" si="1">SQRT(SUMSQ(C6:C17))</f>
        <v>59.447455790807403</v>
      </c>
      <c r="D19">
        <f t="shared" si="1"/>
        <v>37.05981651330724</v>
      </c>
      <c r="E19">
        <f t="shared" si="1"/>
        <v>57.308463598320273</v>
      </c>
    </row>
    <row r="22" spans="1:5" x14ac:dyDescent="0.2">
      <c r="A22" s="1" t="s">
        <v>7</v>
      </c>
    </row>
    <row r="23" spans="1:5" x14ac:dyDescent="0.2">
      <c r="A23" t="s">
        <v>20</v>
      </c>
      <c r="B23">
        <v>53.6</v>
      </c>
      <c r="C23">
        <v>17.899999999999999</v>
      </c>
      <c r="D23">
        <v>22.3</v>
      </c>
      <c r="E23">
        <v>58</v>
      </c>
    </row>
    <row r="24" spans="1:5" x14ac:dyDescent="0.2">
      <c r="A24" t="s">
        <v>21</v>
      </c>
      <c r="B24">
        <v>40</v>
      </c>
      <c r="C24">
        <v>40</v>
      </c>
      <c r="D24">
        <v>40</v>
      </c>
      <c r="E24">
        <v>40</v>
      </c>
    </row>
    <row r="25" spans="1:5" x14ac:dyDescent="0.2">
      <c r="A25" t="s">
        <v>22</v>
      </c>
      <c r="B25">
        <v>15.8</v>
      </c>
      <c r="C25">
        <v>15.8</v>
      </c>
      <c r="D25">
        <v>15.8</v>
      </c>
      <c r="E25">
        <v>15.8</v>
      </c>
    </row>
    <row r="26" spans="1:5" x14ac:dyDescent="0.2">
      <c r="A26" t="s">
        <v>23</v>
      </c>
      <c r="B26">
        <v>33.6</v>
      </c>
      <c r="C26">
        <v>41.2</v>
      </c>
      <c r="D26">
        <v>41.2</v>
      </c>
      <c r="E26">
        <v>28.3</v>
      </c>
    </row>
    <row r="27" spans="1:5" x14ac:dyDescent="0.2">
      <c r="A27" t="s">
        <v>26</v>
      </c>
      <c r="B27">
        <v>115</v>
      </c>
      <c r="C27">
        <v>180</v>
      </c>
      <c r="D27">
        <v>180</v>
      </c>
      <c r="E27">
        <v>180</v>
      </c>
    </row>
    <row r="29" spans="1:5" x14ac:dyDescent="0.2">
      <c r="A29" t="s">
        <v>24</v>
      </c>
      <c r="B29">
        <f>SQRT(SUMSQ(B23:B27))</f>
        <v>138.11792063305907</v>
      </c>
      <c r="C29">
        <f>SQRT(SUMSQ(C23:C27))</f>
        <v>190.44025309792045</v>
      </c>
      <c r="D29">
        <f>SQRT(SUMSQ(D23:D27))</f>
        <v>190.90408586512757</v>
      </c>
      <c r="E29">
        <f>SQRT(SUMSQ(E23:E27))</f>
        <v>195.99624996412558</v>
      </c>
    </row>
    <row r="30" spans="1:5" x14ac:dyDescent="0.2">
      <c r="A30" t="s">
        <v>27</v>
      </c>
      <c r="B30">
        <f>SQRT(SUMSQ(B23:B26))</f>
        <v>76.495490063140323</v>
      </c>
      <c r="C30">
        <f t="shared" ref="C30:E30" si="2">SQRT(SUMSQ(C23:C26))</f>
        <v>62.189146963115675</v>
      </c>
      <c r="D30">
        <f t="shared" si="2"/>
        <v>63.595361466069207</v>
      </c>
      <c r="E30">
        <f t="shared" si="2"/>
        <v>77.553400957017999</v>
      </c>
    </row>
    <row r="33" spans="1:5" x14ac:dyDescent="0.2">
      <c r="A33" t="s">
        <v>25</v>
      </c>
      <c r="B33">
        <f>SQRT(SUMSQ(B19, B29))</f>
        <v>144.07706271298011</v>
      </c>
      <c r="C33">
        <f t="shared" ref="C33:E33" si="3">SQRT(SUMSQ(C19, C29))</f>
        <v>199.50310774521785</v>
      </c>
      <c r="D33">
        <f t="shared" si="3"/>
        <v>194.46799222494175</v>
      </c>
      <c r="E33">
        <f t="shared" si="3"/>
        <v>204.20281584738248</v>
      </c>
    </row>
    <row r="34" spans="1:5" x14ac:dyDescent="0.2">
      <c r="A34" t="s">
        <v>28</v>
      </c>
      <c r="B34">
        <f>SQRT(SUMSQ(B19, B30))</f>
        <v>86.794009009838931</v>
      </c>
      <c r="C34">
        <f t="shared" ref="C34:E34" si="4">SQRT(SUMSQ(C19, C30))</f>
        <v>86.031912683608283</v>
      </c>
      <c r="D34">
        <f t="shared" si="4"/>
        <v>73.605706300530798</v>
      </c>
      <c r="E34">
        <f t="shared" si="4"/>
        <v>96.430233848103882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2019-10-12T19:23:47Z</dcterms:created>
  <dcterms:modified xsi:type="dcterms:W3CDTF">2019-10-22T17:28:34Z</dcterms:modified>
</cp:coreProperties>
</file>