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okla\Documents\GitHub\MORmod_R\"/>
    </mc:Choice>
  </mc:AlternateContent>
  <xr:revisionPtr revIDLastSave="0" documentId="13_ncr:1_{A83CF2E6-214C-4D51-889C-4DC123B02F4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indProfile" sheetId="1" r:id="rId1"/>
    <sheet name="CurveCub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3" i="1" l="1"/>
  <c r="G33" i="1"/>
  <c r="H25" i="1"/>
  <c r="H26" i="1"/>
  <c r="H27" i="1"/>
  <c r="H28" i="1"/>
  <c r="H29" i="1"/>
  <c r="H24" i="1"/>
  <c r="D25" i="1"/>
  <c r="D26" i="1"/>
  <c r="D27" i="1"/>
  <c r="D28" i="1"/>
  <c r="D29" i="1"/>
  <c r="D24" i="1"/>
  <c r="E24" i="1" s="1"/>
  <c r="I24" i="1" l="1"/>
</calcChain>
</file>

<file path=xl/sharedStrings.xml><?xml version="1.0" encoding="utf-8"?>
<sst xmlns="http://schemas.openxmlformats.org/spreadsheetml/2006/main" count="25" uniqueCount="24">
  <si>
    <t>Air temperature is measured at approximately 1.5 m above ground</t>
  </si>
  <si>
    <t>Wind speed is measured at 10 m above ground</t>
  </si>
  <si>
    <t>Weather station is in a flat, open field with little protection from the wind</t>
  </si>
  <si>
    <t>IDF has 'city' terrain</t>
  </si>
  <si>
    <t>ASHRAE</t>
  </si>
  <si>
    <t>Temp decreases linearly approx 1 C per 150 m</t>
  </si>
  <si>
    <t>Hourly average wind speed is altered by height</t>
  </si>
  <si>
    <t xml:space="preserve">What is this factor </t>
  </si>
  <si>
    <t>Height (m)</t>
  </si>
  <si>
    <t>Towns and cities</t>
  </si>
  <si>
    <t>Urban</t>
  </si>
  <si>
    <t>Max temp difference K</t>
  </si>
  <si>
    <t>Max Pa difference</t>
  </si>
  <si>
    <t>Consider up to 5 stories</t>
  </si>
  <si>
    <t>Curve:Cubic,</t>
  </si>
  <si>
    <t xml:space="preserve">  CoilClgDXEIRRatio_fQFrac,               !- Name</t>
  </si>
  <si>
    <t xml:space="preserve">  0,                                      !- Coefficient1 Constant</t>
  </si>
  <si>
    <t xml:space="preserve">  5.1091,                                 !- Coefficient2 x</t>
  </si>
  <si>
    <t xml:space="preserve">  -8.5515,                                !- Coefficient3 x**2</t>
  </si>
  <si>
    <t xml:space="preserve">  4.4744,                                 !- Coefficient4 x**3</t>
  </si>
  <si>
    <t xml:space="preserve">  0.7,                                    !- Minimum Value of x {BasedOnField A2}</t>
  </si>
  <si>
    <t xml:space="preserve">  1;                                      !- Maximum Value of x {BasedOnField A2}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</si>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</sst>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Part</a:t>
            </a:r>
            <a:r>
              <a:rPr lang="en-US" baseline="0">
                <a:solidFill>
                  <a:sysClr val="windowText" lastClr="000000"/>
                </a:solidFill>
                <a:latin typeface="Arial Narrow" panose="020B0606020202030204" pitchFamily="34" charset="0"/>
              </a:rPr>
              <a:t> Load Correlation Curve</a:t>
            </a:r>
            <a:endParaRPr lang="en-US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CurveCubic!$E$12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CurveCubic!$D$13:$D$43</c:f>
              <c:numCache>
                <c:formatCode>General</c:formatCode>
                <c:ptCount val="31"/>
                <c:pt idx="0">
                  <c:v>0.7</c:v>
                </c:pt>
                <c:pt idx="10">
                  <c:v>0.8</c:v>
                </c:pt>
                <c:pt idx="20">
                  <c:v>0.9</c:v>
                </c:pt>
                <c:pt idx="30">
                  <c:v>1</c:v>
                </c:pt>
              </c:numCache>
            </c:numRef>
          </c:cat>
          <c:val>
            <c:numRef>
              <c:f>CurveCubic!$E$13:$E$43</c:f>
              <c:numCache>
                <c:formatCode>General</c:formatCode>
                <c:ptCount val="31"/>
                <c:pt idx="0">
                  <c:v>0.92085419999999951</c:v>
                </c:pt>
                <c:pt idx="1">
                  <c:v>0.91808682839999967</c:v>
                </c:pt>
                <c:pt idx="2">
                  <c:v>0.91551525119999977</c:v>
                </c:pt>
                <c:pt idx="3">
                  <c:v>0.91316631479999977</c:v>
                </c:pt>
                <c:pt idx="4">
                  <c:v>0.91106686560000005</c:v>
                </c:pt>
                <c:pt idx="5">
                  <c:v>0.90924374999999924</c:v>
                </c:pt>
                <c:pt idx="6">
                  <c:v>0.90772381439999927</c:v>
                </c:pt>
                <c:pt idx="7">
                  <c:v>0.90653390519999988</c:v>
                </c:pt>
                <c:pt idx="8">
                  <c:v>0.905700868799999</c:v>
                </c:pt>
                <c:pt idx="9">
                  <c:v>0.9052515515999997</c:v>
                </c:pt>
                <c:pt idx="10">
                  <c:v>0.90521279999999926</c:v>
                </c:pt>
                <c:pt idx="11">
                  <c:v>0.9056114603999994</c:v>
                </c:pt>
                <c:pt idx="12">
                  <c:v>0.90647437920000007</c:v>
                </c:pt>
                <c:pt idx="13">
                  <c:v>0.90782840279999943</c:v>
                </c:pt>
                <c:pt idx="14">
                  <c:v>0.90970037760000011</c:v>
                </c:pt>
                <c:pt idx="15">
                  <c:v>0.91211714999999938</c:v>
                </c:pt>
                <c:pt idx="16">
                  <c:v>0.91510556640000029</c:v>
                </c:pt>
                <c:pt idx="17">
                  <c:v>0.9186924731999988</c:v>
                </c:pt>
                <c:pt idx="18">
                  <c:v>0.92290471679999975</c:v>
                </c:pt>
                <c:pt idx="19">
                  <c:v>0.92776914359999996</c:v>
                </c:pt>
                <c:pt idx="20">
                  <c:v>0.93331259999999894</c:v>
                </c:pt>
                <c:pt idx="21">
                  <c:v>0.9395619323999993</c:v>
                </c:pt>
                <c:pt idx="22">
                  <c:v>0.94654398719999966</c:v>
                </c:pt>
                <c:pt idx="23">
                  <c:v>0.95428561079999907</c:v>
                </c:pt>
                <c:pt idx="24">
                  <c:v>0.96281364959999971</c:v>
                </c:pt>
                <c:pt idx="25">
                  <c:v>0.97215494999999885</c:v>
                </c:pt>
                <c:pt idx="26">
                  <c:v>0.98233635839999955</c:v>
                </c:pt>
                <c:pt idx="27">
                  <c:v>0.9933847211999991</c:v>
                </c:pt>
                <c:pt idx="28">
                  <c:v>1.0053268847999988</c:v>
                </c:pt>
                <c:pt idx="29">
                  <c:v>1.0181896955999985</c:v>
                </c:pt>
                <c:pt idx="30">
                  <c:v>1.0319999999999991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F7-4AEC-BE49-94C1897F7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4045584"/>
        <c:axId val="1437784944"/>
      </c:lineChart>
      <c:catAx>
        <c:axId val="142404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Arial Narrow" panose="020B0606020202030204" pitchFamily="34" charset="0"/>
                  </a:rPr>
                  <a:t>Part load</a:t>
                </a:r>
                <a:r>
                  <a:rPr lang="en-US" sz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</a:rPr>
                  <a:t> fraction (dim.)</a:t>
                </a:r>
                <a:endParaRPr lang="en-US" sz="1200">
                  <a:solidFill>
                    <a:sysClr val="windowText" lastClr="000000"/>
                  </a:solidFill>
                  <a:latin typeface="Arial Narrow" panose="020B060602020203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7784944"/>
        <c:crosses val="autoZero"/>
        <c:auto val="0"/>
        <c:lblAlgn val="ctr"/>
        <c:lblOffset val="100"/>
        <c:tickMarkSkip val="10"/>
        <c:noMultiLvlLbl val="0"/>
      </c:catAx>
      <c:valAx>
        <c:axId val="1437784944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Arial Narrow" panose="020B0606020202030204" pitchFamily="34" charset="0"/>
                  </a:rPr>
                  <a:t>Performance multiplier (dim.)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24045584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213360</xdr:colOff>
      <xdr:row>1</xdr:row>
      <xdr:rowOff>137161</xdr:rowOff>
    </xdr:from>
    <xdr:to>
      <xdr:col>17</xdr:col>
      <xdr:colOff>324839</xdr:colOff>
      <xdr:row>16</xdr:row>
      <xdr:rowOff>144781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B989B1-8166-4333-AE94-6FBFA9687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90160" y="320041"/>
          <a:ext cx="5597879" cy="275082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17</xdr:row>
      <xdr:rowOff>167640</xdr:rowOff>
    </xdr:from>
    <xdr:to>
      <xdr:col>23</xdr:col>
      <xdr:colOff>162963</xdr:colOff>
      <xdr:row>30</xdr:row>
      <xdr:rowOff>57466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209801-CB77-4D9D-A5BB-41034C29F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43700" y="3276600"/>
          <a:ext cx="7440063" cy="2267266"/>
        </a:xfrm>
        <a:prstGeom prst="rect">
          <a:avLst/>
        </a:prstGeom>
      </xdr:spPr>
    </xdr:pic>
    <xdr:clientData/>
  </xdr:twoCellAnchor>
  <xdr:oneCellAnchor>
    <xdr:from>
      <xdr:col>1</xdr:col>
      <xdr:colOff>121920</xdr:colOff>
      <xdr:row>13</xdr:row>
      <xdr:rowOff>156210</xdr:rowOff>
    </xdr:from>
    <xdr:ext cx="2637902" cy="509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35A5898-8EF4-4A8A-8B96-776B4182C1DF}"/>
                </a:ext>
              </a:extLst>
            </xdr:cNvPr>
            <xdr:cNvSpPr txBox="1"/>
          </xdr:nvSpPr>
          <xdr:spPr>
            <a:xfrm>
              <a:off x="731520" y="2533650"/>
              <a:ext cx="2637902" cy="509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𝐻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𝑚𝑒𝑡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  <m:t>𝛿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  <m:t>𝑚𝑒𝑡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  <m:t>𝐻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  <m:t>𝑚𝑒𝑡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sSub>
                          <m:sSub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𝑚𝑒𝑡</m:t>
                            </m:r>
                          </m:sub>
                        </m:sSub>
                      </m:sup>
                    </m:sSup>
                    <m:r>
                      <a:rPr lang="en-US" sz="1400" b="0" i="1">
                        <a:latin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𝐻</m:t>
                                </m:r>
                              </m:num>
                              <m:den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𝛿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sup>
                    </m:sSup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35A5898-8EF4-4A8A-8B96-776B4182C1DF}"/>
                </a:ext>
              </a:extLst>
            </xdr:cNvPr>
            <xdr:cNvSpPr txBox="1"/>
          </xdr:nvSpPr>
          <xdr:spPr>
            <a:xfrm>
              <a:off x="731520" y="2533650"/>
              <a:ext cx="2637902" cy="509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𝑈_𝐻=𝑈_𝑚𝑒𝑡×(𝛿_𝑚𝑒𝑡/𝐻_𝑚𝑒𝑡 )^(𝛼_𝑚𝑒𝑡 )×(𝐻/𝛿)^𝛼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129540</xdr:colOff>
      <xdr:row>17</xdr:row>
      <xdr:rowOff>179070</xdr:rowOff>
    </xdr:from>
    <xdr:ext cx="1486882" cy="509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439FDB5-AD20-44B7-89D2-C0B818DAD7F2}"/>
                </a:ext>
              </a:extLst>
            </xdr:cNvPr>
            <xdr:cNvSpPr txBox="1"/>
          </xdr:nvSpPr>
          <xdr:spPr>
            <a:xfrm>
              <a:off x="1958340" y="3288030"/>
              <a:ext cx="1486882" cy="509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  <m:t>𝐻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  <m:t>𝛿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sSub>
                          <m:sSub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sup>
                    </m:sSup>
                    <m:r>
                      <a:rPr lang="en-US" sz="1400" b="0" i="1">
                        <a:latin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  <m:t>𝐻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  <m:t>𝛿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sSub>
                          <m:sSub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439FDB5-AD20-44B7-89D2-C0B818DAD7F2}"/>
                </a:ext>
              </a:extLst>
            </xdr:cNvPr>
            <xdr:cNvSpPr txBox="1"/>
          </xdr:nvSpPr>
          <xdr:spPr>
            <a:xfrm>
              <a:off x="1958340" y="3288030"/>
              <a:ext cx="1486882" cy="509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(𝐻_1/𝛿_1 )^(𝛼_1 )×(𝐻_2/𝛿_2 )^(〖−𝛼〗_2 )</a:t>
              </a:r>
              <a:endParaRPr lang="en-US" sz="14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411480</xdr:colOff>
      <xdr:row>1</xdr:row>
      <xdr:rowOff>38100</xdr:rowOff>
    </xdr:from>
    <xdr:to>
      <xdr:col>15</xdr:col>
      <xdr:colOff>335865</xdr:colOff>
      <xdr:row>4</xdr:row>
      <xdr:rowOff>148688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E0C84C-748E-4DA6-9ACC-7B11FF54B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8280" y="220980"/>
          <a:ext cx="4191585" cy="704948"/>
        </a:xfrm>
        <a:prstGeom prst="rect">
          <a:avLst/>
        </a:prstGeom>
      </xdr:spPr>
    </xdr:pic>
    <xdr:clientData/>
  </xdr:twoCellAnchor>
  <xdr:twoCellAnchor>
    <xdr:from>
      <xdr:col>8</xdr:col>
      <xdr:colOff>38100</xdr:colOff>
      <xdr:row>9</xdr:row>
      <xdr:rowOff>179070</xdr:rowOff>
    </xdr:from>
    <xdr:to>
      <xdr:col>13</xdr:col>
      <xdr:colOff>449580</xdr:colOff>
      <xdr:row>24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4A001D-8694-45A9-B82C-02BA68A9D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3"/>
  <sheetViews>
    <sheetView topLeftCell="A3" zoomScale="85" zoomScaleNormal="85" workbookViewId="0">
      <selection activeCell="B32" sqref="B32"/>
    </sheetView>
  </sheetViews>
  <sheetFormatPr defaultRowHeight="14.4" x14ac:dyDescent="0.3"/>
  <sheetData>
    <row r="3" spans="2:2" x14ac:dyDescent="0.3">
      <c r="B3" t="s">
        <v>0</v>
      </c>
    </row>
    <row r="4" spans="2:2" x14ac:dyDescent="0.3">
      <c r="B4" t="s">
        <v>1</v>
      </c>
    </row>
    <row r="5" spans="2:2" x14ac:dyDescent="0.3">
      <c r="B5" t="s">
        <v>2</v>
      </c>
    </row>
    <row r="8" spans="2:2" x14ac:dyDescent="0.3">
      <c r="B8" t="s">
        <v>3</v>
      </c>
    </row>
    <row r="11" spans="2:2" x14ac:dyDescent="0.3">
      <c r="B11" t="s">
        <v>4</v>
      </c>
    </row>
    <row r="12" spans="2:2" x14ac:dyDescent="0.3">
      <c r="B12" t="s">
        <v>5</v>
      </c>
    </row>
    <row r="13" spans="2:2" x14ac:dyDescent="0.3">
      <c r="B13" t="s">
        <v>6</v>
      </c>
    </row>
    <row r="19" spans="2:9" x14ac:dyDescent="0.3">
      <c r="B19" t="s">
        <v>7</v>
      </c>
    </row>
    <row r="23" spans="2:9" x14ac:dyDescent="0.3">
      <c r="C23" t="s">
        <v>8</v>
      </c>
      <c r="D23" t="s">
        <v>9</v>
      </c>
      <c r="G23" t="s">
        <v>8</v>
      </c>
      <c r="H23" t="s">
        <v>10</v>
      </c>
    </row>
    <row r="24" spans="2:9" x14ac:dyDescent="0.3">
      <c r="C24">
        <v>2</v>
      </c>
      <c r="D24">
        <f>(270/10)^0.14 * (C24/460)^0.33</f>
        <v>0.26364572951140558</v>
      </c>
      <c r="E24">
        <f>D29/D24</f>
        <v>1.9443310733884869</v>
      </c>
      <c r="G24">
        <v>2</v>
      </c>
      <c r="H24">
        <f>(270/10)^0.14 * (G24/370)^0.22</f>
        <v>0.5030523089884259</v>
      </c>
      <c r="I24">
        <f>H29/H24</f>
        <v>1.5578063792283428</v>
      </c>
    </row>
    <row r="25" spans="2:9" x14ac:dyDescent="0.3">
      <c r="C25">
        <v>5</v>
      </c>
      <c r="D25">
        <f t="shared" ref="D25:D29" si="0">(270/10)^0.14 * (C25/460)^0.33</f>
        <v>0.35673107614150951</v>
      </c>
      <c r="G25">
        <v>5</v>
      </c>
      <c r="H25">
        <f t="shared" ref="H25:H29" si="1">(270/10)^0.14 * (G25/370)^0.22</f>
        <v>0.61540348122295718</v>
      </c>
    </row>
    <row r="26" spans="2:9" x14ac:dyDescent="0.3">
      <c r="C26">
        <v>7.5</v>
      </c>
      <c r="D26">
        <f t="shared" si="0"/>
        <v>0.4078036038798728</v>
      </c>
      <c r="G26">
        <v>7.5</v>
      </c>
      <c r="H26">
        <f t="shared" si="1"/>
        <v>0.67282175523401622</v>
      </c>
    </row>
    <row r="27" spans="2:9" x14ac:dyDescent="0.3">
      <c r="C27">
        <v>10</v>
      </c>
      <c r="D27">
        <f t="shared" si="0"/>
        <v>0.44841573381744215</v>
      </c>
      <c r="G27">
        <v>10</v>
      </c>
      <c r="H27">
        <f t="shared" si="1"/>
        <v>0.71678110380998794</v>
      </c>
    </row>
    <row r="28" spans="2:9" x14ac:dyDescent="0.3">
      <c r="C28">
        <v>12</v>
      </c>
      <c r="D28">
        <f t="shared" si="0"/>
        <v>0.47622331488014508</v>
      </c>
      <c r="G28">
        <v>12</v>
      </c>
      <c r="H28">
        <f t="shared" si="1"/>
        <v>0.74611611776816533</v>
      </c>
    </row>
    <row r="29" spans="2:9" x14ac:dyDescent="0.3">
      <c r="C29">
        <v>15</v>
      </c>
      <c r="D29">
        <f t="shared" si="0"/>
        <v>0.5126145842552019</v>
      </c>
      <c r="G29">
        <v>15</v>
      </c>
      <c r="H29">
        <f t="shared" si="1"/>
        <v>0.7836580960277173</v>
      </c>
    </row>
    <row r="31" spans="2:9" x14ac:dyDescent="0.3">
      <c r="B31" t="s">
        <v>13</v>
      </c>
    </row>
    <row r="32" spans="2:9" x14ac:dyDescent="0.3">
      <c r="G32" t="s">
        <v>11</v>
      </c>
      <c r="I32" t="s">
        <v>12</v>
      </c>
    </row>
    <row r="33" spans="7:9" x14ac:dyDescent="0.3">
      <c r="G33">
        <f>-1/150 * (15 - 1.5)</f>
        <v>-9.0000000000000011E-2</v>
      </c>
      <c r="I33">
        <f>((101325-97960)/(284-1.5)*(15 - 1.5)) / 101325</f>
        <v>1.5870250158846609E-3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E299-A22D-43D6-A71D-DCC0081447EA}">
  <dimension ref="B2:E43"/>
  <sheetViews>
    <sheetView tabSelected="1" topLeftCell="A7" workbookViewId="0">
      <selection activeCell="O18" sqref="O18"/>
    </sheetView>
  </sheetViews>
  <sheetFormatPr defaultRowHeight="14.4" x14ac:dyDescent="0.3"/>
  <sheetData>
    <row r="2" spans="2:5" ht="15.6" x14ac:dyDescent="0.3">
      <c r="B2" s="1" t="s">
        <v>14</v>
      </c>
    </row>
    <row r="3" spans="2:5" ht="15.6" x14ac:dyDescent="0.3">
      <c r="B3" s="1" t="s">
        <v>15</v>
      </c>
    </row>
    <row r="4" spans="2:5" ht="15.6" x14ac:dyDescent="0.3">
      <c r="B4" s="1" t="s">
        <v>16</v>
      </c>
    </row>
    <row r="5" spans="2:5" ht="15.6" x14ac:dyDescent="0.3">
      <c r="B5" s="1" t="s">
        <v>17</v>
      </c>
    </row>
    <row r="6" spans="2:5" ht="15.6" x14ac:dyDescent="0.3">
      <c r="B6" s="1" t="s">
        <v>18</v>
      </c>
    </row>
    <row r="7" spans="2:5" ht="15.6" x14ac:dyDescent="0.3">
      <c r="B7" s="1" t="s">
        <v>19</v>
      </c>
    </row>
    <row r="8" spans="2:5" ht="15.6" x14ac:dyDescent="0.3">
      <c r="B8" s="1" t="s">
        <v>20</v>
      </c>
    </row>
    <row r="9" spans="2:5" ht="15.6" x14ac:dyDescent="0.3">
      <c r="B9" s="1" t="s">
        <v>21</v>
      </c>
    </row>
    <row r="12" spans="2:5" x14ac:dyDescent="0.3">
      <c r="D12" t="s">
        <v>22</v>
      </c>
      <c r="E12" t="s">
        <v>23</v>
      </c>
    </row>
    <row r="13" spans="2:5" x14ac:dyDescent="0.3">
      <c r="D13">
        <v>0.7</v>
      </c>
      <c r="E13">
        <v>0.92085419999999951</v>
      </c>
    </row>
    <row r="14" spans="2:5" x14ac:dyDescent="0.3">
      <c r="E14">
        <v>0.91808682839999967</v>
      </c>
    </row>
    <row r="15" spans="2:5" x14ac:dyDescent="0.3">
      <c r="E15">
        <v>0.91551525119999977</v>
      </c>
    </row>
    <row r="16" spans="2:5" x14ac:dyDescent="0.3">
      <c r="E16">
        <v>0.91316631479999977</v>
      </c>
    </row>
    <row r="17" spans="4:5" x14ac:dyDescent="0.3">
      <c r="E17">
        <v>0.91106686560000005</v>
      </c>
    </row>
    <row r="18" spans="4:5" x14ac:dyDescent="0.3">
      <c r="E18">
        <v>0.90924374999999924</v>
      </c>
    </row>
    <row r="19" spans="4:5" x14ac:dyDescent="0.3">
      <c r="E19">
        <v>0.90772381439999927</v>
      </c>
    </row>
    <row r="20" spans="4:5" x14ac:dyDescent="0.3">
      <c r="E20">
        <v>0.90653390519999988</v>
      </c>
    </row>
    <row r="21" spans="4:5" x14ac:dyDescent="0.3">
      <c r="E21">
        <v>0.905700868799999</v>
      </c>
    </row>
    <row r="22" spans="4:5" x14ac:dyDescent="0.3">
      <c r="E22">
        <v>0.9052515515999997</v>
      </c>
    </row>
    <row r="23" spans="4:5" x14ac:dyDescent="0.3">
      <c r="D23">
        <v>0.8</v>
      </c>
      <c r="E23">
        <v>0.90521279999999926</v>
      </c>
    </row>
    <row r="24" spans="4:5" x14ac:dyDescent="0.3">
      <c r="E24">
        <v>0.9056114603999994</v>
      </c>
    </row>
    <row r="25" spans="4:5" x14ac:dyDescent="0.3">
      <c r="E25">
        <v>0.90647437920000007</v>
      </c>
    </row>
    <row r="26" spans="4:5" x14ac:dyDescent="0.3">
      <c r="E26">
        <v>0.90782840279999943</v>
      </c>
    </row>
    <row r="27" spans="4:5" x14ac:dyDescent="0.3">
      <c r="E27">
        <v>0.90970037760000011</v>
      </c>
    </row>
    <row r="28" spans="4:5" x14ac:dyDescent="0.3">
      <c r="E28">
        <v>0.91211714999999938</v>
      </c>
    </row>
    <row r="29" spans="4:5" x14ac:dyDescent="0.3">
      <c r="E29">
        <v>0.91510556640000029</v>
      </c>
    </row>
    <row r="30" spans="4:5" x14ac:dyDescent="0.3">
      <c r="E30">
        <v>0.9186924731999988</v>
      </c>
    </row>
    <row r="31" spans="4:5" x14ac:dyDescent="0.3">
      <c r="E31">
        <v>0.92290471679999975</v>
      </c>
    </row>
    <row r="32" spans="4:5" x14ac:dyDescent="0.3">
      <c r="E32">
        <v>0.92776914359999996</v>
      </c>
    </row>
    <row r="33" spans="4:5" x14ac:dyDescent="0.3">
      <c r="D33">
        <v>0.9</v>
      </c>
      <c r="E33">
        <v>0.93331259999999894</v>
      </c>
    </row>
    <row r="34" spans="4:5" x14ac:dyDescent="0.3">
      <c r="E34">
        <v>0.9395619323999993</v>
      </c>
    </row>
    <row r="35" spans="4:5" x14ac:dyDescent="0.3">
      <c r="E35">
        <v>0.94654398719999966</v>
      </c>
    </row>
    <row r="36" spans="4:5" x14ac:dyDescent="0.3">
      <c r="E36">
        <v>0.95428561079999907</v>
      </c>
    </row>
    <row r="37" spans="4:5" x14ac:dyDescent="0.3">
      <c r="E37">
        <v>0.96281364959999971</v>
      </c>
    </row>
    <row r="38" spans="4:5" x14ac:dyDescent="0.3">
      <c r="E38">
        <v>0.97215494999999885</v>
      </c>
    </row>
    <row r="39" spans="4:5" x14ac:dyDescent="0.3">
      <c r="E39">
        <v>0.98233635839999955</v>
      </c>
    </row>
    <row r="40" spans="4:5" x14ac:dyDescent="0.3">
      <c r="E40">
        <v>0.9933847211999991</v>
      </c>
    </row>
    <row r="41" spans="4:5" x14ac:dyDescent="0.3">
      <c r="E41">
        <v>1.0053268847999988</v>
      </c>
    </row>
    <row r="42" spans="4:5" x14ac:dyDescent="0.3">
      <c r="E42">
        <v>1.0181896955999985</v>
      </c>
    </row>
    <row r="43" spans="4:5" x14ac:dyDescent="0.3">
      <c r="D43">
        <v>1</v>
      </c>
      <c r="E43">
        <v>1.0319999999999991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WindProfile</vt:lpstr>
      <vt:lpstr>CurveCubic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Klammer</dc:creator>
  <cp:lastModifiedBy>Noah Klammer</cp:lastModifiedBy>
  <dcterms:created xsi:type="dcterms:W3CDTF">2015-06-05T18:17:20Z</dcterms:created>
  <dcterms:modified xsi:type="dcterms:W3CDTF">2021-06-02T21:54:04Z</dcterms:modified>
</cp:coreProperties>
</file>