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24240" windowHeight="12075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7" i="2" l="1"/>
  <c r="B7" i="2"/>
  <c r="C6" i="2"/>
  <c r="B6" i="2"/>
  <c r="B5" i="2"/>
  <c r="C4" i="2"/>
  <c r="B4" i="2"/>
  <c r="C3" i="2"/>
  <c r="B3" i="2"/>
  <c r="C2" i="2"/>
  <c r="B2" i="2"/>
  <c r="E7" i="1" l="1"/>
  <c r="E6" i="1"/>
  <c r="E5" i="1"/>
  <c r="E4" i="1"/>
  <c r="E3" i="1"/>
  <c r="E2" i="1"/>
  <c r="B9" i="2"/>
  <c r="D9" i="1"/>
  <c r="F7" i="1"/>
  <c r="F6" i="1"/>
  <c r="F5" i="1"/>
  <c r="F4" i="1"/>
  <c r="F3" i="1"/>
  <c r="C6" i="1"/>
  <c r="C5" i="1"/>
  <c r="C9" i="2" l="1"/>
  <c r="B9" i="1"/>
  <c r="G2" i="1"/>
  <c r="G3" i="1"/>
  <c r="G4" i="1"/>
  <c r="G5" i="1"/>
  <c r="G6" i="1"/>
  <c r="G7" i="1"/>
</calcChain>
</file>

<file path=xl/sharedStrings.xml><?xml version="1.0" encoding="utf-8"?>
<sst xmlns="http://schemas.openxmlformats.org/spreadsheetml/2006/main" count="47" uniqueCount="24">
  <si>
    <t>Sprint</t>
  </si>
  <si>
    <t>Webpage</t>
  </si>
  <si>
    <t>Batch</t>
  </si>
  <si>
    <t>Profiling</t>
  </si>
  <si>
    <t>Docs and Demo</t>
  </si>
  <si>
    <t>Completion</t>
  </si>
  <si>
    <t>Prototype</t>
  </si>
  <si>
    <t>Actual Story Points Remaining</t>
  </si>
  <si>
    <t>Delta</t>
  </si>
  <si>
    <t>Predicted Story Points Remaining</t>
  </si>
  <si>
    <t>Total:</t>
  </si>
  <si>
    <t>Completed</t>
  </si>
  <si>
    <t>Planned Story Points</t>
  </si>
  <si>
    <t>Actual Story Points</t>
  </si>
  <si>
    <t>Member</t>
  </si>
  <si>
    <t>Expected Points</t>
  </si>
  <si>
    <t>Cameron</t>
  </si>
  <si>
    <t>Glen</t>
  </si>
  <si>
    <t>Nick</t>
  </si>
  <si>
    <t>Richard</t>
  </si>
  <si>
    <t>James</t>
  </si>
  <si>
    <t>Omar</t>
  </si>
  <si>
    <t>Actual Points</t>
  </si>
  <si>
    <t>Hours per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</si>
</sst>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Predicted Story Points Remaining</c:v>
                </c:pt>
              </c:strCache>
            </c:strRef>
          </c:tx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Prototype</c:v>
                </c:pt>
                <c:pt idx="1">
                  <c:v>Webpage</c:v>
                </c:pt>
                <c:pt idx="2">
                  <c:v>Batch</c:v>
                </c:pt>
                <c:pt idx="3">
                  <c:v>Profiling</c:v>
                </c:pt>
                <c:pt idx="4">
                  <c:v>Completion</c:v>
                </c:pt>
                <c:pt idx="5">
                  <c:v>Docs and Demo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141</c:v>
                </c:pt>
                <c:pt idx="1">
                  <c:v>108</c:v>
                </c:pt>
                <c:pt idx="2">
                  <c:v>75</c:v>
                </c:pt>
                <c:pt idx="3">
                  <c:v>38</c:v>
                </c:pt>
                <c:pt idx="4">
                  <c:v>8.5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Actual Story Points Remaining</c:v>
                </c:pt>
              </c:strCache>
            </c:strRef>
          </c:tx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Prototype</c:v>
                </c:pt>
                <c:pt idx="1">
                  <c:v>Webpage</c:v>
                </c:pt>
                <c:pt idx="2">
                  <c:v>Batch</c:v>
                </c:pt>
                <c:pt idx="3">
                  <c:v>Profiling</c:v>
                </c:pt>
                <c:pt idx="4">
                  <c:v>Completion</c:v>
                </c:pt>
                <c:pt idx="5">
                  <c:v>Docs and Demo</c:v>
                </c:pt>
              </c:strCache>
            </c:strRef>
          </c:cat>
          <c:val>
            <c:numRef>
              <c:f>Sheet1!$F$2:$F$7</c:f>
              <c:numCache>
                <c:formatCode>General</c:formatCode>
                <c:ptCount val="6"/>
                <c:pt idx="0">
                  <c:v>144</c:v>
                </c:pt>
                <c:pt idx="1">
                  <c:v>115</c:v>
                </c:pt>
                <c:pt idx="2">
                  <c:v>87</c:v>
                </c:pt>
                <c:pt idx="3">
                  <c:v>87</c:v>
                </c:pt>
                <c:pt idx="4">
                  <c:v>6</c:v>
                </c:pt>
                <c:pt idx="5">
                  <c:v>-2.5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28608"/>
        <c:axId val="69830144"/>
      </c:lineChart>
      <c:catAx>
        <c:axId val="6982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69830144"/>
        <c:crosses val="autoZero"/>
        <c:auto val="1"/>
        <c:lblAlgn val="ctr"/>
        <c:lblOffset val="100"/>
        <c:noMultiLvlLbl val="0"/>
      </c:catAx>
      <c:valAx>
        <c:axId val="6983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828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Sheet3!$B$18</c:f>
              <c:strCache>
                <c:ptCount val="1"/>
                <c:pt idx="0">
                  <c:v>Hours per Member</c:v>
                </c:pt>
              </c:strCache>
            </c:strRef>
          </c:tx>
          <c:invertIfNegative val="0"/>
          <c:cat>
            <c:strRef>
              <c:f>Sheet3!$A$19:$A$24</c:f>
              <c:strCache>
                <c:ptCount val="6"/>
                <c:pt idx="0">
                  <c:v>Cameron</c:v>
                </c:pt>
                <c:pt idx="1">
                  <c:v>Glen</c:v>
                </c:pt>
                <c:pt idx="2">
                  <c:v>Nick</c:v>
                </c:pt>
                <c:pt idx="3">
                  <c:v>Richard</c:v>
                </c:pt>
                <c:pt idx="4">
                  <c:v>James</c:v>
                </c:pt>
                <c:pt idx="5">
                  <c:v>Omar</c:v>
                </c:pt>
              </c:strCache>
            </c:strRef>
          </c:cat>
          <c:val>
            <c:numRef>
              <c:f>Sheet3!$B$19:$B$24</c:f>
              <c:numCache>
                <c:formatCode>General</c:formatCode>
                <c:ptCount val="6"/>
                <c:pt idx="1">
                  <c:v>24.5</c:v>
                </c:pt>
                <c:pt idx="2">
                  <c:v>47.5</c:v>
                </c:pt>
                <c:pt idx="3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870528"/>
        <c:axId val="94968448"/>
      </c:barChart>
      <c:catAx>
        <c:axId val="94870528"/>
        <c:scaling>
          <c:orientation val="minMax"/>
        </c:scaling>
        <c:delete val="0"/>
        <c:axPos val="b"/>
        <c:majorTickMark val="none"/>
        <c:minorTickMark val="none"/>
        <c:tickLblPos val="nextTo"/>
        <c:crossAx val="94968448"/>
        <c:crosses val="autoZero"/>
        <c:auto val="1"/>
        <c:lblAlgn val="ctr"/>
        <c:lblOffset val="100"/>
        <c:noMultiLvlLbl val="0"/>
      </c:catAx>
      <c:valAx>
        <c:axId val="949684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4870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Sheet3!$B$18</c:f>
              <c:strCache>
                <c:ptCount val="1"/>
                <c:pt idx="0">
                  <c:v>Hours per Member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Sheet3!$A$19:$A$24</c:f>
              <c:strCache>
                <c:ptCount val="6"/>
                <c:pt idx="0">
                  <c:v>Cameron</c:v>
                </c:pt>
                <c:pt idx="1">
                  <c:v>Glen</c:v>
                </c:pt>
                <c:pt idx="2">
                  <c:v>Nick</c:v>
                </c:pt>
                <c:pt idx="3">
                  <c:v>Richard</c:v>
                </c:pt>
                <c:pt idx="4">
                  <c:v>James</c:v>
                </c:pt>
                <c:pt idx="5">
                  <c:v>Omar</c:v>
                </c:pt>
              </c:strCache>
            </c:strRef>
          </c:cat>
          <c:val>
            <c:numRef>
              <c:f>Sheet3!$B$19:$B$24</c:f>
              <c:numCache>
                <c:formatCode>General</c:formatCode>
                <c:ptCount val="6"/>
                <c:pt idx="1">
                  <c:v>24.5</c:v>
                </c:pt>
                <c:pt idx="2">
                  <c:v>47.5</c:v>
                </c:pt>
                <c:pt idx="3">
                  <c:v>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Expected Points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Sheet2!$A$2:$A$7</c:f>
              <c:strCache>
                <c:ptCount val="6"/>
                <c:pt idx="0">
                  <c:v>Cameron</c:v>
                </c:pt>
                <c:pt idx="1">
                  <c:v>Glen</c:v>
                </c:pt>
                <c:pt idx="2">
                  <c:v>Nick</c:v>
                </c:pt>
                <c:pt idx="3">
                  <c:v>Richard</c:v>
                </c:pt>
                <c:pt idx="4">
                  <c:v>James</c:v>
                </c:pt>
                <c:pt idx="5">
                  <c:v>Omar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6"/>
                <c:pt idx="0">
                  <c:v>8.3333333333333321</c:v>
                </c:pt>
                <c:pt idx="1">
                  <c:v>17.5</c:v>
                </c:pt>
                <c:pt idx="2">
                  <c:v>13</c:v>
                </c:pt>
                <c:pt idx="3">
                  <c:v>10.833333333333332</c:v>
                </c:pt>
                <c:pt idx="4">
                  <c:v>15.333333333333332</c:v>
                </c:pt>
                <c:pt idx="5">
                  <c:v>10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Sheet2!$C$1</c:f>
              <c:strCache>
                <c:ptCount val="1"/>
                <c:pt idx="0">
                  <c:v>Actual Points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Sheet2!$A$2:$A$7</c:f>
              <c:strCache>
                <c:ptCount val="6"/>
                <c:pt idx="0">
                  <c:v>Cameron</c:v>
                </c:pt>
                <c:pt idx="1">
                  <c:v>Glen</c:v>
                </c:pt>
                <c:pt idx="2">
                  <c:v>Nick</c:v>
                </c:pt>
                <c:pt idx="3">
                  <c:v>Richard</c:v>
                </c:pt>
                <c:pt idx="4">
                  <c:v>James</c:v>
                </c:pt>
                <c:pt idx="5">
                  <c:v>Omar</c:v>
                </c:pt>
              </c:strCache>
            </c:strRef>
          </c:cat>
          <c:val>
            <c:numRef>
              <c:f>Sheet2!$C$2:$C$7</c:f>
              <c:numCache>
                <c:formatCode>0.00</c:formatCode>
                <c:ptCount val="6"/>
                <c:pt idx="0">
                  <c:v>10.5</c:v>
                </c:pt>
                <c:pt idx="1">
                  <c:v>19</c:v>
                </c:pt>
                <c:pt idx="2">
                  <c:v>19</c:v>
                </c:pt>
                <c:pt idx="3">
                  <c:v>1</c:v>
                </c:pt>
                <c:pt idx="4">
                  <c:v>21.5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Sheet2!$C$1</c:f>
              <c:strCache>
                <c:ptCount val="1"/>
                <c:pt idx="0">
                  <c:v>Actual Points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Sheet2!$A$2:$A$7</c:f>
              <c:strCache>
                <c:ptCount val="6"/>
                <c:pt idx="0">
                  <c:v>Cameron</c:v>
                </c:pt>
                <c:pt idx="1">
                  <c:v>Glen</c:v>
                </c:pt>
                <c:pt idx="2">
                  <c:v>Nick</c:v>
                </c:pt>
                <c:pt idx="3">
                  <c:v>Richard</c:v>
                </c:pt>
                <c:pt idx="4">
                  <c:v>James</c:v>
                </c:pt>
                <c:pt idx="5">
                  <c:v>Omar</c:v>
                </c:pt>
              </c:strCache>
            </c:strRef>
          </c:cat>
          <c:val>
            <c:numRef>
              <c:f>Sheet2!$C$2:$C$7</c:f>
              <c:numCache>
                <c:formatCode>0.00</c:formatCode>
                <c:ptCount val="6"/>
                <c:pt idx="0">
                  <c:v>10.5</c:v>
                </c:pt>
                <c:pt idx="1">
                  <c:v>19</c:v>
                </c:pt>
                <c:pt idx="2">
                  <c:v>19</c:v>
                </c:pt>
                <c:pt idx="3">
                  <c:v>1</c:v>
                </c:pt>
                <c:pt idx="4">
                  <c:v>21.5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Sheet2!$C$12</c:f>
              <c:strCache>
                <c:ptCount val="1"/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numRef>
              <c:f>Sheet2!$A$13:$A$18</c:f>
              <c:numCache>
                <c:formatCode>General</c:formatCode>
                <c:ptCount val="6"/>
              </c:numCache>
            </c:numRef>
          </c:cat>
          <c:val>
            <c:numRef>
              <c:f>Sheet2!$C$13:$C$18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Hours per Member</c:v>
                </c:pt>
              </c:strCache>
            </c:strRef>
          </c:tx>
          <c:invertIfNegative val="0"/>
          <c:cat>
            <c:strRef>
              <c:f>Sheet3!$A$2:$A$7</c:f>
              <c:strCache>
                <c:ptCount val="6"/>
                <c:pt idx="0">
                  <c:v>Cameron</c:v>
                </c:pt>
                <c:pt idx="1">
                  <c:v>Glen</c:v>
                </c:pt>
                <c:pt idx="2">
                  <c:v>Nick</c:v>
                </c:pt>
                <c:pt idx="3">
                  <c:v>Richard</c:v>
                </c:pt>
                <c:pt idx="4">
                  <c:v>James</c:v>
                </c:pt>
                <c:pt idx="5">
                  <c:v>Omar</c:v>
                </c:pt>
              </c:strCache>
            </c:strRef>
          </c:cat>
          <c:val>
            <c:numRef>
              <c:f>Sheet3!$B$2:$B$7</c:f>
              <c:numCache>
                <c:formatCode>General</c:formatCode>
                <c:ptCount val="6"/>
                <c:pt idx="0">
                  <c:v>6</c:v>
                </c:pt>
                <c:pt idx="1">
                  <c:v>11</c:v>
                </c:pt>
                <c:pt idx="2">
                  <c:v>12</c:v>
                </c:pt>
                <c:pt idx="3">
                  <c:v>1</c:v>
                </c:pt>
                <c:pt idx="4">
                  <c:v>8</c:v>
                </c:pt>
                <c:pt idx="5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10976"/>
        <c:axId val="82512512"/>
      </c:barChart>
      <c:catAx>
        <c:axId val="8251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82512512"/>
        <c:crosses val="autoZero"/>
        <c:auto val="1"/>
        <c:lblAlgn val="ctr"/>
        <c:lblOffset val="100"/>
        <c:noMultiLvlLbl val="0"/>
      </c:catAx>
      <c:valAx>
        <c:axId val="8251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510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Hours per Member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Sheet3!$A$2:$A$7</c:f>
              <c:strCache>
                <c:ptCount val="6"/>
                <c:pt idx="0">
                  <c:v>Cameron</c:v>
                </c:pt>
                <c:pt idx="1">
                  <c:v>Glen</c:v>
                </c:pt>
                <c:pt idx="2">
                  <c:v>Nick</c:v>
                </c:pt>
                <c:pt idx="3">
                  <c:v>Richard</c:v>
                </c:pt>
                <c:pt idx="4">
                  <c:v>James</c:v>
                </c:pt>
                <c:pt idx="5">
                  <c:v>Omar</c:v>
                </c:pt>
              </c:strCache>
            </c:strRef>
          </c:cat>
          <c:val>
            <c:numRef>
              <c:f>Sheet3!$B$2:$B$7</c:f>
              <c:numCache>
                <c:formatCode>General</c:formatCode>
                <c:ptCount val="6"/>
                <c:pt idx="0">
                  <c:v>6</c:v>
                </c:pt>
                <c:pt idx="1">
                  <c:v>11</c:v>
                </c:pt>
                <c:pt idx="2">
                  <c:v>12</c:v>
                </c:pt>
                <c:pt idx="3">
                  <c:v>1</c:v>
                </c:pt>
                <c:pt idx="4">
                  <c:v>8</c:v>
                </c:pt>
                <c:pt idx="5">
                  <c:v>14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Sheet3!$B$10</c:f>
              <c:strCache>
                <c:ptCount val="1"/>
                <c:pt idx="0">
                  <c:v>Hours per Member</c:v>
                </c:pt>
              </c:strCache>
            </c:strRef>
          </c:tx>
          <c:invertIfNegative val="0"/>
          <c:cat>
            <c:strRef>
              <c:f>Sheet3!$A$11:$A$16</c:f>
              <c:strCache>
                <c:ptCount val="6"/>
                <c:pt idx="0">
                  <c:v>Cameron</c:v>
                </c:pt>
                <c:pt idx="1">
                  <c:v>Glen</c:v>
                </c:pt>
                <c:pt idx="2">
                  <c:v>Nick</c:v>
                </c:pt>
                <c:pt idx="3">
                  <c:v>Richard</c:v>
                </c:pt>
                <c:pt idx="4">
                  <c:v>James</c:v>
                </c:pt>
                <c:pt idx="5">
                  <c:v>Omar</c:v>
                </c:pt>
              </c:strCache>
            </c:strRef>
          </c:cat>
          <c:val>
            <c:numRef>
              <c:f>Sheet3!$B$11:$B$16</c:f>
              <c:numCache>
                <c:formatCode>General</c:formatCode>
                <c:ptCount val="6"/>
                <c:pt idx="0">
                  <c:v>15</c:v>
                </c:pt>
                <c:pt idx="1">
                  <c:v>28.5</c:v>
                </c:pt>
                <c:pt idx="2">
                  <c:v>41.5</c:v>
                </c:pt>
                <c:pt idx="3">
                  <c:v>8</c:v>
                </c:pt>
                <c:pt idx="4">
                  <c:v>16</c:v>
                </c:pt>
                <c:pt idx="5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54880"/>
        <c:axId val="82556416"/>
      </c:barChart>
      <c:catAx>
        <c:axId val="8255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82556416"/>
        <c:crosses val="autoZero"/>
        <c:auto val="1"/>
        <c:lblAlgn val="ctr"/>
        <c:lblOffset val="100"/>
        <c:noMultiLvlLbl val="0"/>
      </c:catAx>
      <c:valAx>
        <c:axId val="8255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554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Sheet3!$B$10</c:f>
              <c:strCache>
                <c:ptCount val="1"/>
                <c:pt idx="0">
                  <c:v>Hours per Member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Sheet3!$A$11:$A$16</c:f>
              <c:strCache>
                <c:ptCount val="6"/>
                <c:pt idx="0">
                  <c:v>Cameron</c:v>
                </c:pt>
                <c:pt idx="1">
                  <c:v>Glen</c:v>
                </c:pt>
                <c:pt idx="2">
                  <c:v>Nick</c:v>
                </c:pt>
                <c:pt idx="3">
                  <c:v>Richard</c:v>
                </c:pt>
                <c:pt idx="4">
                  <c:v>James</c:v>
                </c:pt>
                <c:pt idx="5">
                  <c:v>Omar</c:v>
                </c:pt>
              </c:strCache>
            </c:strRef>
          </c:cat>
          <c:val>
            <c:numRef>
              <c:f>Sheet3!$B$11:$B$16</c:f>
              <c:numCache>
                <c:formatCode>General</c:formatCode>
                <c:ptCount val="6"/>
                <c:pt idx="0">
                  <c:v>15</c:v>
                </c:pt>
                <c:pt idx="1">
                  <c:v>28.5</c:v>
                </c:pt>
                <c:pt idx="2">
                  <c:v>41.5</c:v>
                </c:pt>
                <c:pt idx="3">
                  <c:v>8</c:v>
                </c:pt>
                <c:pt idx="4">
                  <c:v>16</c:v>
                </c:pt>
                <c:pt idx="5">
                  <c:v>14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12</xdr:row>
      <xdr:rowOff>161925</xdr:rowOff>
    </xdr:from>
    <xdr:to>
      <xdr:col>5</xdr:col>
      <xdr:colOff>247650</xdr:colOff>
      <xdr:row>27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7</xdr:row>
      <xdr:rowOff>109537</xdr:rowOff>
    </xdr:from>
    <xdr:to>
      <xdr:col>12</xdr:col>
      <xdr:colOff>66675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333375</xdr:colOff>
      <xdr:row>5</xdr:row>
      <xdr:rowOff>161925</xdr:rowOff>
    </xdr:from>
    <xdr:to>
      <xdr:col>19</xdr:col>
      <xdr:colOff>0</xdr:colOff>
      <xdr:row>24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438150</xdr:colOff>
      <xdr:row>26</xdr:row>
      <xdr:rowOff>90486</xdr:rowOff>
    </xdr:from>
    <xdr:to>
      <xdr:col>12</xdr:col>
      <xdr:colOff>114300</xdr:colOff>
      <xdr:row>44</xdr:row>
      <xdr:rowOff>114299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438150</xdr:colOff>
      <xdr:row>26</xdr:row>
      <xdr:rowOff>42862</xdr:rowOff>
    </xdr:from>
    <xdr:to>
      <xdr:col>19</xdr:col>
      <xdr:colOff>114300</xdr:colOff>
      <xdr:row>44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142875</xdr:rowOff>
    </xdr:from>
    <xdr:to>
      <xdr:col>13</xdr:col>
      <xdr:colOff>76200</xdr:colOff>
      <xdr:row>15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</xdr:colOff>
      <xdr:row>0</xdr:row>
      <xdr:rowOff>0</xdr:rowOff>
    </xdr:from>
    <xdr:to>
      <xdr:col>21</xdr:col>
      <xdr:colOff>361950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581025</xdr:colOff>
      <xdr:row>16</xdr:row>
      <xdr:rowOff>52387</xdr:rowOff>
    </xdr:from>
    <xdr:to>
      <xdr:col>12</xdr:col>
      <xdr:colOff>276225</xdr:colOff>
      <xdr:row>30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238125</xdr:colOff>
      <xdr:row>17</xdr:row>
      <xdr:rowOff>109537</xdr:rowOff>
    </xdr:from>
    <xdr:to>
      <xdr:col>20</xdr:col>
      <xdr:colOff>542925</xdr:colOff>
      <xdr:row>31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547687</xdr:colOff>
      <xdr:row>32</xdr:row>
      <xdr:rowOff>57150</xdr:rowOff>
    </xdr:from>
    <xdr:to>
      <xdr:col>12</xdr:col>
      <xdr:colOff>242887</xdr:colOff>
      <xdr:row>46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538162</xdr:colOff>
      <xdr:row>32</xdr:row>
      <xdr:rowOff>133350</xdr:rowOff>
    </xdr:from>
    <xdr:to>
      <xdr:col>20</xdr:col>
      <xdr:colOff>233362</xdr:colOff>
      <xdr:row>47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8" sqref="D8"/>
    </sheetView>
  </sheetViews>
  <sheetFormatPr defaultRowHeight="15" x14ac:dyDescent="0.25"/>
  <cols>
    <col min="1" max="1" width="14.7109375" bestFit="1" customWidth="1"/>
    <col min="2" max="2" width="19.5703125" bestFit="1" customWidth="1"/>
    <col min="3" max="3" width="17.85546875" bestFit="1" customWidth="1"/>
    <col min="4" max="4" width="14.7109375" customWidth="1"/>
    <col min="5" max="5" width="31.42578125" bestFit="1" customWidth="1"/>
    <col min="6" max="6" width="28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11</v>
      </c>
      <c r="E1" t="s">
        <v>9</v>
      </c>
      <c r="F1" t="s">
        <v>7</v>
      </c>
      <c r="G1" t="s">
        <v>8</v>
      </c>
    </row>
    <row r="2" spans="1:7" x14ac:dyDescent="0.25">
      <c r="A2" t="s">
        <v>6</v>
      </c>
      <c r="B2">
        <v>29.5</v>
      </c>
      <c r="C2">
        <v>29.5</v>
      </c>
      <c r="D2">
        <v>29.5</v>
      </c>
      <c r="E2">
        <f>B9-B2</f>
        <v>141</v>
      </c>
      <c r="F2">
        <v>144</v>
      </c>
      <c r="G2">
        <f>E2-F2</f>
        <v>-3</v>
      </c>
    </row>
    <row r="3" spans="1:7" x14ac:dyDescent="0.25">
      <c r="A3" t="s">
        <v>1</v>
      </c>
      <c r="B3">
        <v>33</v>
      </c>
      <c r="C3">
        <v>36</v>
      </c>
      <c r="D3">
        <v>26</v>
      </c>
      <c r="E3">
        <f>B9-B2-B3</f>
        <v>108</v>
      </c>
      <c r="F3">
        <f>$B$9-SUM(D2:D3)</f>
        <v>115</v>
      </c>
      <c r="G3">
        <f t="shared" ref="G3:G7" si="0">E3-F3</f>
        <v>-7</v>
      </c>
    </row>
    <row r="4" spans="1:7" x14ac:dyDescent="0.25">
      <c r="A4" t="s">
        <v>2</v>
      </c>
      <c r="B4">
        <v>33</v>
      </c>
      <c r="C4">
        <v>43</v>
      </c>
      <c r="D4">
        <v>28</v>
      </c>
      <c r="E4">
        <f>B9-B2-B3-B4</f>
        <v>75</v>
      </c>
      <c r="F4">
        <f>B9-SUM(D2:D4)</f>
        <v>87</v>
      </c>
      <c r="G4">
        <f t="shared" si="0"/>
        <v>-12</v>
      </c>
    </row>
    <row r="5" spans="1:7" x14ac:dyDescent="0.25">
      <c r="A5" t="s">
        <v>3</v>
      </c>
      <c r="B5">
        <v>37</v>
      </c>
      <c r="C5">
        <f>37+19</f>
        <v>56</v>
      </c>
      <c r="D5">
        <v>0</v>
      </c>
      <c r="E5">
        <f>B9-B2-B3-B4-B5</f>
        <v>38</v>
      </c>
      <c r="F5">
        <f>B9-SUM(D2:D5)</f>
        <v>87</v>
      </c>
      <c r="G5">
        <f t="shared" si="0"/>
        <v>-49</v>
      </c>
    </row>
    <row r="6" spans="1:7" x14ac:dyDescent="0.25">
      <c r="A6" t="s">
        <v>5</v>
      </c>
      <c r="B6">
        <v>29.5</v>
      </c>
      <c r="C6">
        <f>56+29.5</f>
        <v>85.5</v>
      </c>
      <c r="D6">
        <v>81</v>
      </c>
      <c r="E6">
        <f>B9-B2-B3-B4-B5-B6</f>
        <v>8.5</v>
      </c>
      <c r="F6">
        <f>B9-SUM(D2:D6)</f>
        <v>6</v>
      </c>
      <c r="G6">
        <f t="shared" si="0"/>
        <v>2.5</v>
      </c>
    </row>
    <row r="7" spans="1:7" x14ac:dyDescent="0.25">
      <c r="A7" t="s">
        <v>4</v>
      </c>
      <c r="B7">
        <v>8.5</v>
      </c>
      <c r="C7">
        <v>8.5</v>
      </c>
      <c r="D7">
        <v>8.5</v>
      </c>
      <c r="E7">
        <f>B9-B2-B3-B4-B5-B6-B7</f>
        <v>0</v>
      </c>
      <c r="F7">
        <f>B9-SUM(D2:D7)</f>
        <v>-2.5</v>
      </c>
      <c r="G7">
        <f t="shared" si="0"/>
        <v>2.5</v>
      </c>
    </row>
    <row r="9" spans="1:7" x14ac:dyDescent="0.25">
      <c r="A9" t="s">
        <v>10</v>
      </c>
      <c r="B9">
        <f>SUM(B2:B7)</f>
        <v>170.5</v>
      </c>
      <c r="D9">
        <f>SUM(D2:D7)</f>
        <v>173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7" sqref="C7"/>
    </sheetView>
  </sheetViews>
  <sheetFormatPr defaultRowHeight="15" x14ac:dyDescent="0.25"/>
  <cols>
    <col min="2" max="2" width="15.28515625" bestFit="1" customWidth="1"/>
    <col min="3" max="3" width="12.5703125" bestFit="1" customWidth="1"/>
  </cols>
  <sheetData>
    <row r="1" spans="1:3" x14ac:dyDescent="0.25">
      <c r="A1" t="s">
        <v>14</v>
      </c>
      <c r="B1" t="s">
        <v>15</v>
      </c>
      <c r="C1" t="s">
        <v>22</v>
      </c>
    </row>
    <row r="2" spans="1:3" x14ac:dyDescent="0.25">
      <c r="A2" t="s">
        <v>16</v>
      </c>
      <c r="B2">
        <f>13/3+3/2+3/3+1+0.5</f>
        <v>8.3333333333333321</v>
      </c>
      <c r="C2" s="1">
        <f>13/2+3/2+3/2+3/3</f>
        <v>10.5</v>
      </c>
    </row>
    <row r="3" spans="1:3" x14ac:dyDescent="0.25">
      <c r="A3" t="s">
        <v>17</v>
      </c>
      <c r="B3">
        <f>8+1.5+1+3+3+1</f>
        <v>17.5</v>
      </c>
      <c r="C3" s="1">
        <f>8+3+1+3+3+1</f>
        <v>19</v>
      </c>
    </row>
    <row r="4" spans="1:3" x14ac:dyDescent="0.25">
      <c r="A4" t="s">
        <v>18</v>
      </c>
      <c r="B4">
        <f>4+2.5+1+3+1+0.5+1</f>
        <v>13</v>
      </c>
      <c r="C4" s="1">
        <f>8+5+1+3+1+0.25+0.25+0.25+0.25</f>
        <v>19</v>
      </c>
    </row>
    <row r="5" spans="1:3" x14ac:dyDescent="0.25">
      <c r="A5" t="s">
        <v>19</v>
      </c>
      <c r="B5">
        <f>4+13/3+1+1+0.5</f>
        <v>10.833333333333332</v>
      </c>
      <c r="C5" s="1">
        <v>1</v>
      </c>
    </row>
    <row r="6" spans="1:3" x14ac:dyDescent="0.25">
      <c r="A6" t="s">
        <v>20</v>
      </c>
      <c r="B6">
        <f>3+4+13/3+3/2+3/3+0.5+0.5+0.5</f>
        <v>15.333333333333332</v>
      </c>
      <c r="C6" s="1">
        <f>3+8+13/2+3/2+3/2+1</f>
        <v>21.5</v>
      </c>
    </row>
    <row r="7" spans="1:3" x14ac:dyDescent="0.25">
      <c r="A7" t="s">
        <v>21</v>
      </c>
      <c r="B7">
        <f>4+2.5+1.5+1+0.5+0.5</f>
        <v>10</v>
      </c>
      <c r="C7" s="1">
        <f>5</f>
        <v>5</v>
      </c>
    </row>
    <row r="9" spans="1:3" x14ac:dyDescent="0.25">
      <c r="B9">
        <f>SUM(B2:B7)</f>
        <v>74.999999999999986</v>
      </c>
      <c r="C9">
        <f>SUM(C2:C7)</f>
        <v>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topLeftCell="A5" workbookViewId="0">
      <selection activeCell="A18" sqref="A18:B24"/>
    </sheetView>
  </sheetViews>
  <sheetFormatPr defaultRowHeight="15" x14ac:dyDescent="0.25"/>
  <cols>
    <col min="2" max="2" width="17.85546875" bestFit="1" customWidth="1"/>
  </cols>
  <sheetData>
    <row r="1" spans="1:2" x14ac:dyDescent="0.25">
      <c r="A1" t="s">
        <v>14</v>
      </c>
      <c r="B1" t="s">
        <v>23</v>
      </c>
    </row>
    <row r="2" spans="1:2" x14ac:dyDescent="0.25">
      <c r="A2" t="s">
        <v>16</v>
      </c>
      <c r="B2">
        <v>6</v>
      </c>
    </row>
    <row r="3" spans="1:2" x14ac:dyDescent="0.25">
      <c r="A3" t="s">
        <v>17</v>
      </c>
      <c r="B3">
        <v>11</v>
      </c>
    </row>
    <row r="4" spans="1:2" x14ac:dyDescent="0.25">
      <c r="A4" t="s">
        <v>18</v>
      </c>
      <c r="B4">
        <v>12</v>
      </c>
    </row>
    <row r="5" spans="1:2" x14ac:dyDescent="0.25">
      <c r="A5" t="s">
        <v>19</v>
      </c>
      <c r="B5">
        <v>1</v>
      </c>
    </row>
    <row r="6" spans="1:2" x14ac:dyDescent="0.25">
      <c r="A6" t="s">
        <v>20</v>
      </c>
      <c r="B6">
        <v>8</v>
      </c>
    </row>
    <row r="7" spans="1:2" x14ac:dyDescent="0.25">
      <c r="A7" t="s">
        <v>21</v>
      </c>
      <c r="B7">
        <v>14</v>
      </c>
    </row>
    <row r="10" spans="1:2" x14ac:dyDescent="0.25">
      <c r="A10" t="s">
        <v>14</v>
      </c>
      <c r="B10" t="s">
        <v>23</v>
      </c>
    </row>
    <row r="11" spans="1:2" x14ac:dyDescent="0.25">
      <c r="A11" t="s">
        <v>16</v>
      </c>
      <c r="B11">
        <v>15</v>
      </c>
    </row>
    <row r="12" spans="1:2" x14ac:dyDescent="0.25">
      <c r="A12" t="s">
        <v>17</v>
      </c>
      <c r="B12">
        <v>28.5</v>
      </c>
    </row>
    <row r="13" spans="1:2" x14ac:dyDescent="0.25">
      <c r="A13" t="s">
        <v>18</v>
      </c>
      <c r="B13">
        <v>41.5</v>
      </c>
    </row>
    <row r="14" spans="1:2" x14ac:dyDescent="0.25">
      <c r="A14" t="s">
        <v>19</v>
      </c>
      <c r="B14">
        <v>8</v>
      </c>
    </row>
    <row r="15" spans="1:2" x14ac:dyDescent="0.25">
      <c r="A15" t="s">
        <v>20</v>
      </c>
      <c r="B15">
        <v>16</v>
      </c>
    </row>
    <row r="16" spans="1:2" x14ac:dyDescent="0.25">
      <c r="A16" t="s">
        <v>21</v>
      </c>
      <c r="B16">
        <v>14</v>
      </c>
    </row>
    <row r="18" spans="1:2" x14ac:dyDescent="0.25">
      <c r="A18" t="s">
        <v>14</v>
      </c>
      <c r="B18" t="s">
        <v>23</v>
      </c>
    </row>
    <row r="19" spans="1:2" x14ac:dyDescent="0.25">
      <c r="A19" t="s">
        <v>16</v>
      </c>
    </row>
    <row r="20" spans="1:2" x14ac:dyDescent="0.25">
      <c r="A20" t="s">
        <v>17</v>
      </c>
      <c r="B20">
        <v>24.5</v>
      </c>
    </row>
    <row r="21" spans="1:2" x14ac:dyDescent="0.25">
      <c r="A21" t="s">
        <v>18</v>
      </c>
      <c r="B21">
        <v>47.5</v>
      </c>
    </row>
    <row r="22" spans="1:2" x14ac:dyDescent="0.25">
      <c r="A22" t="s">
        <v>19</v>
      </c>
      <c r="B22">
        <v>8</v>
      </c>
    </row>
    <row r="23" spans="1:2" x14ac:dyDescent="0.25">
      <c r="A23" t="s">
        <v>20</v>
      </c>
    </row>
    <row r="24" spans="1:2" x14ac:dyDescent="0.25">
      <c r="A24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Klose</dc:creator>
  <cp:lastModifiedBy>Nick Klose</cp:lastModifiedBy>
  <dcterms:created xsi:type="dcterms:W3CDTF">2013-02-27T02:18:12Z</dcterms:created>
  <dcterms:modified xsi:type="dcterms:W3CDTF">2013-04-02T12:08:47Z</dcterms:modified>
</cp:coreProperties>
</file>