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C:\Users\nickk\OneDrive\Email attachments\"/>
    </mc:Choice>
  </mc:AlternateContent>
  <xr:revisionPtr revIDLastSave="0" documentId="8_{B84ED182-F3F0-47D6-B45A-4216D0005B94}" xr6:coauthVersionLast="45" xr6:coauthVersionMax="45" xr10:uidLastSave="{00000000-0000-0000-0000-000000000000}"/>
  <bookViews>
    <workbookView xWindow="-108" yWindow="-108" windowWidth="23256" windowHeight="12576" tabRatio="707" xr2:uid="{00000000-000D-0000-FFFF-FFFF00000000}"/>
  </bookViews>
  <sheets>
    <sheet name="ENTRY FORM" sheetId="1" r:id="rId1"/>
    <sheet name="SEEDING" sheetId="2" r:id="rId2"/>
    <sheet name="INSTRUCTIONS" sheetId="3" r:id="rId3"/>
    <sheet name="ENTRY DATA LINE" sheetId="4" r:id="rId4"/>
  </sheets>
  <calcPr calcId="181029"/>
</workbook>
</file>

<file path=xl/calcChain.xml><?xml version="1.0" encoding="utf-8"?>
<calcChain xmlns="http://schemas.openxmlformats.org/spreadsheetml/2006/main">
  <c r="E16" i="1" l="1"/>
  <c r="E20" i="1"/>
  <c r="E24" i="1"/>
  <c r="E28" i="1"/>
  <c r="E32" i="1"/>
  <c r="E36" i="1"/>
  <c r="E41" i="1"/>
  <c r="E60" i="1" s="1"/>
  <c r="C52" i="1"/>
  <c r="C42" i="1"/>
  <c r="C35" i="1"/>
  <c r="C37" i="1"/>
  <c r="C33" i="1"/>
  <c r="C31" i="1"/>
  <c r="C29" i="1"/>
  <c r="C27" i="1"/>
  <c r="C25" i="1"/>
  <c r="C23" i="1"/>
  <c r="A23" i="1" s="1"/>
  <c r="J5" i="4" s="1"/>
  <c r="C21" i="1"/>
  <c r="C19" i="1"/>
  <c r="C17" i="1"/>
  <c r="C15" i="1"/>
  <c r="A15" i="1" s="1"/>
  <c r="B5" i="4" s="1"/>
  <c r="A16" i="1"/>
  <c r="A17" i="1"/>
  <c r="D5" i="4" s="1"/>
  <c r="A18" i="1"/>
  <c r="A19" i="1"/>
  <c r="F5" i="4" s="1"/>
  <c r="A20" i="1"/>
  <c r="A21" i="1"/>
  <c r="H5" i="4" s="1"/>
  <c r="A22" i="1"/>
  <c r="A24" i="1"/>
  <c r="A25" i="1"/>
  <c r="L5" i="4" s="1"/>
  <c r="A26" i="1"/>
  <c r="A27" i="1"/>
  <c r="N5" i="4" s="1"/>
  <c r="A28" i="1"/>
  <c r="A29" i="1"/>
  <c r="P5" i="4" s="1"/>
  <c r="A30" i="1"/>
  <c r="A32" i="1"/>
  <c r="A34" i="1"/>
  <c r="A36" i="1"/>
  <c r="A38" i="1"/>
  <c r="A39" i="1"/>
  <c r="A41" i="1"/>
  <c r="A43" i="1"/>
  <c r="A44" i="1"/>
  <c r="A46" i="1"/>
  <c r="A48" i="1"/>
  <c r="A49" i="1"/>
  <c r="A51" i="1"/>
  <c r="A53" i="1"/>
  <c r="A56" i="1"/>
  <c r="A59" i="1"/>
  <c r="A61" i="1"/>
  <c r="A63" i="1"/>
  <c r="A64" i="1"/>
  <c r="A66" i="1"/>
  <c r="A68" i="1"/>
  <c r="A69" i="1"/>
  <c r="A71" i="1"/>
  <c r="F16" i="1" l="1"/>
  <c r="BA5" i="4"/>
  <c r="AY5" i="4"/>
  <c r="AW5" i="4"/>
  <c r="AU5" i="4"/>
  <c r="A33" i="1" l="1"/>
  <c r="T5" i="4" s="1"/>
  <c r="A31" i="1"/>
  <c r="R5" i="4" s="1"/>
  <c r="F32" i="1"/>
  <c r="F20" i="1"/>
  <c r="E21" i="1" l="1"/>
  <c r="F21" i="1" s="1"/>
  <c r="N5" i="2" s="1"/>
  <c r="E33" i="1"/>
  <c r="F33" i="1" s="1"/>
  <c r="N12" i="2" s="1"/>
  <c r="AS5" i="4"/>
  <c r="AQ5" i="4"/>
  <c r="AO5" i="4"/>
  <c r="AM5" i="4"/>
  <c r="AK5" i="4"/>
  <c r="AI5" i="4" l="1"/>
  <c r="AG5" i="4"/>
  <c r="AE5" i="4"/>
  <c r="AC5" i="4"/>
  <c r="AA5" i="4"/>
  <c r="Y5" i="4" l="1"/>
  <c r="W5" i="4"/>
  <c r="U5" i="4"/>
  <c r="S5" i="4"/>
  <c r="Q5" i="4"/>
  <c r="O5" i="4"/>
  <c r="M5" i="4"/>
  <c r="K5" i="4"/>
  <c r="I5" i="4"/>
  <c r="G5" i="4"/>
  <c r="E5" i="4"/>
  <c r="C5" i="4"/>
  <c r="A5" i="4"/>
  <c r="F56" i="1" l="1"/>
  <c r="A37" i="1"/>
  <c r="X5" i="4" s="1"/>
  <c r="A35" i="1"/>
  <c r="V5" i="4" s="1"/>
  <c r="E17" i="1" l="1"/>
  <c r="F17" i="1" s="1"/>
  <c r="N4" i="2" s="1"/>
  <c r="F71" i="1"/>
  <c r="F66" i="1"/>
  <c r="F61" i="1"/>
  <c r="F51" i="1"/>
  <c r="F46" i="1"/>
  <c r="F41" i="1"/>
  <c r="F36" i="1"/>
  <c r="F28" i="1"/>
  <c r="F24" i="1"/>
  <c r="E37" i="1"/>
  <c r="F37" i="1" s="1"/>
  <c r="N13" i="2" s="1"/>
  <c r="E29" i="1"/>
  <c r="F29" i="1" s="1"/>
  <c r="N11" i="2" s="1"/>
  <c r="E58" i="1" l="1"/>
  <c r="C55" i="1" s="1"/>
  <c r="E55" i="1"/>
  <c r="C57" i="1" s="1"/>
  <c r="E56" i="1" s="1"/>
  <c r="E65" i="1" s="1"/>
  <c r="E53" i="1"/>
  <c r="E25" i="1"/>
  <c r="A52" i="1" l="1"/>
  <c r="AJ5" i="4" s="1"/>
  <c r="C50" i="1"/>
  <c r="A58" i="1"/>
  <c r="A54" i="1"/>
  <c r="A57" i="1"/>
  <c r="AN5" i="4" s="1"/>
  <c r="A55" i="1"/>
  <c r="AL5" i="4" s="1"/>
  <c r="F25" i="1"/>
  <c r="A50" i="1" l="1"/>
  <c r="AH5" i="4" s="1"/>
  <c r="E51" i="1"/>
  <c r="E67" i="1" s="1"/>
  <c r="N6" i="2"/>
  <c r="E57" i="1"/>
  <c r="F57" i="1" s="1"/>
  <c r="E52" i="1" l="1"/>
  <c r="F52" i="1" s="1"/>
  <c r="C65" i="1"/>
  <c r="A65" i="1" s="1"/>
  <c r="AT5" i="4" s="1"/>
  <c r="C67" i="1"/>
  <c r="A67" i="1" s="1"/>
  <c r="AV5" i="4" s="1"/>
  <c r="E48" i="1"/>
  <c r="E45" i="1"/>
  <c r="E43" i="1"/>
  <c r="A42" i="1" l="1"/>
  <c r="AB5" i="4" s="1"/>
  <c r="C40" i="1"/>
  <c r="A40" i="1" s="1"/>
  <c r="Z5" i="4" s="1"/>
  <c r="C47" i="1"/>
  <c r="A47" i="1" s="1"/>
  <c r="AF5" i="4" s="1"/>
  <c r="C45" i="1"/>
  <c r="E66" i="1"/>
  <c r="C72" i="1" s="1"/>
  <c r="A72" i="1" s="1"/>
  <c r="AZ5" i="4" s="1"/>
  <c r="A45" i="1" l="1"/>
  <c r="AD5" i="4" s="1"/>
  <c r="E46" i="1"/>
  <c r="E62" i="1" s="1"/>
  <c r="E72" i="1"/>
  <c r="E42" i="1"/>
  <c r="F42" i="1" s="1"/>
  <c r="C60" i="1" l="1"/>
  <c r="C62" i="1"/>
  <c r="A62" i="1" s="1"/>
  <c r="AR5" i="4" s="1"/>
  <c r="E47" i="1"/>
  <c r="E61" i="1" l="1"/>
  <c r="C70" i="1" s="1"/>
  <c r="E71" i="1" s="1"/>
  <c r="A60" i="1"/>
  <c r="AP5" i="4" s="1"/>
  <c r="F47" i="1"/>
  <c r="E70" i="1" l="1"/>
  <c r="A70" i="1"/>
  <c r="AX5" i="4" s="1"/>
</calcChain>
</file>

<file path=xl/sharedStrings.xml><?xml version="1.0" encoding="utf-8"?>
<sst xmlns="http://schemas.openxmlformats.org/spreadsheetml/2006/main" count="187" uniqueCount="79">
  <si>
    <t>GAME 1</t>
  </si>
  <si>
    <t>GAME 2</t>
  </si>
  <si>
    <t>TEAM</t>
  </si>
  <si>
    <t>SCORE</t>
  </si>
  <si>
    <t>GAME 10</t>
  </si>
  <si>
    <t>GAME 9</t>
  </si>
  <si>
    <t>GAME 8</t>
  </si>
  <si>
    <t>GAME 7</t>
  </si>
  <si>
    <t>GAME 6</t>
  </si>
  <si>
    <t>GAME 5</t>
  </si>
  <si>
    <t>GAME 4</t>
  </si>
  <si>
    <t>GAME 3</t>
  </si>
  <si>
    <t>GAME 11</t>
  </si>
  <si>
    <t>TEAM#</t>
  </si>
  <si>
    <t>AFC</t>
  </si>
  <si>
    <t>NFC</t>
  </si>
  <si>
    <t>winner to Game 7 or 8</t>
  </si>
  <si>
    <t>winner to Game 11</t>
  </si>
  <si>
    <t>Superbowl Winner</t>
  </si>
  <si>
    <t xml:space="preserve">Instructions to participants </t>
  </si>
  <si>
    <t>Open BILLBUSSPOOL ENTRY FORM Spreadsheet</t>
  </si>
  <si>
    <t>REAL NAME</t>
  </si>
  <si>
    <t>ENTRY NAME</t>
  </si>
  <si>
    <t>EMAIL ADDRESS</t>
  </si>
  <si>
    <t>The form will calculate the winner and automatically create next round matchups for you.</t>
  </si>
  <si>
    <t>Type in your "player name" at top highlighted in yellow</t>
  </si>
  <si>
    <t>Type in your "real name" at top highlighted in yellow</t>
  </si>
  <si>
    <t>Type in your "email address" at top highlighted in yellow</t>
  </si>
  <si>
    <t>Make sure you are on ENTRY FORM Worksheet (see Worksheet Tabs at bottom of page)</t>
  </si>
  <si>
    <t>You can always go back and change any score for any game.  Be aware that if you change a score that creates a new winner, this may change future matchups.</t>
  </si>
  <si>
    <t>When you are done, and all the yellow boxes are filled with your choices for winning teams and scores, you will have chosen an eventual Super Bowl Champ at the bottom of the form.</t>
  </si>
  <si>
    <t>Save the BILLBUSSPOOL ENTRY FORM Excel spreadsheet using a New Name, any name will do, and email it back to Keith.</t>
  </si>
  <si>
    <t>Repeat Steps 1-10 if you want to submit more than one entry.</t>
  </si>
  <si>
    <t>TEAM NAME</t>
  </si>
  <si>
    <t>GAME 12</t>
  </si>
  <si>
    <t>GAME 13</t>
  </si>
  <si>
    <t>winner to Game 9 or 10</t>
  </si>
  <si>
    <t>winner to Game 12</t>
  </si>
  <si>
    <t>winner to Game 13</t>
  </si>
  <si>
    <t>1ST ROUND WINNERS</t>
  </si>
  <si>
    <t>SEED#</t>
  </si>
  <si>
    <t>CARDINALS</t>
  </si>
  <si>
    <t>2) THEN SORT TEAM NAME IN ALPHABETICAL ORDER IN COLUMN G WITH CORRESPONDING TEAM# IN COLUMN H</t>
  </si>
  <si>
    <t>3) THEN SORT TEAM # IN NUMERICAL ORDER IN COLUMN J WITH CORRESPONDING TEAM# IN COLUMN K</t>
  </si>
  <si>
    <t>4) 1ST ROUND AFC AND NFC WINNERS WILL AUTO POPULATE IN COLUMN N</t>
  </si>
  <si>
    <t>AFC2 vs AFC7</t>
  </si>
  <si>
    <t>AFC3 vs AFC6</t>
  </si>
  <si>
    <t>AFC4 vs AFC5</t>
  </si>
  <si>
    <t>NFC2 v NFC7</t>
  </si>
  <si>
    <t>NFC3 v NFC6</t>
  </si>
  <si>
    <t>NFC4 v NFC5</t>
  </si>
  <si>
    <t>AFC1 v low seed</t>
  </si>
  <si>
    <t>AFC remaining</t>
  </si>
  <si>
    <t>NFC1 v low seed</t>
  </si>
  <si>
    <t>NFC remaining</t>
  </si>
  <si>
    <t>AFC Championship</t>
  </si>
  <si>
    <t>NFC Championship</t>
  </si>
  <si>
    <t>SUPER BOWL</t>
  </si>
  <si>
    <t>Starting with Game 1 and working down through game 13 (Super Bowl), enter what you think the scores will be.  Every yellow cell should be filled in.</t>
  </si>
  <si>
    <t>BILL BUSS POOL ENTRY FORM 2020-21</t>
  </si>
  <si>
    <t>1) ENTER TEAM NAME ACCORDING TO NFL SEEDINGS IN COLUMN B - YELLOW CELLS</t>
  </si>
  <si>
    <t>5) DO NOT ALTER GRAY CELLS, EMPTY OR OTHERWISE.  THEY USUALLY CONTAIN HIDDEN FORMULAS</t>
  </si>
  <si>
    <t>DIRECTIONS FOR WAYNE PRIOR TO GIVING ENTRY FORM TO KEITH AND NICK</t>
  </si>
  <si>
    <t>Nick</t>
  </si>
  <si>
    <t>nickknauer1@gmail.com</t>
  </si>
  <si>
    <t>STEELERS</t>
  </si>
  <si>
    <t>CHIEFS</t>
  </si>
  <si>
    <t>BILLS</t>
  </si>
  <si>
    <t>COLTS</t>
  </si>
  <si>
    <t>RAIDERS</t>
  </si>
  <si>
    <t>DOLPHINS</t>
  </si>
  <si>
    <t>RAVENS</t>
  </si>
  <si>
    <t>PACKERS</t>
  </si>
  <si>
    <t>SAINTS</t>
  </si>
  <si>
    <t>SEAHAWKS</t>
  </si>
  <si>
    <t>EAGLES</t>
  </si>
  <si>
    <t>BUCCANEERS</t>
  </si>
  <si>
    <t>RAMS</t>
  </si>
  <si>
    <t>Nick Knauer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</si>
</sst>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z val="11"/>
      <name val="Calibri"/>
      <family val="2"/>
      <scheme val="minor"/>
    </font>
    <font>
      <sz val="11"/>
      <color theme="6" tint="-0.249977111117893"/>
      <name val="Calibri"/>
      <family val="2"/>
      <scheme val="minor"/>
    </font>
    <font>
      <sz val="20"/>
      <name val="Calibri"/>
      <family val="2"/>
      <scheme val="minor"/>
    </font>
    <font>
      <u/>
      <sz val="11"/>
      <color theme="10"/>
      <name val="Calibri"/>
      <family val="2"/>
      <scheme val="minor"/>
    </font>
    <font>
      <sz val="11"/>
      <color theme="0" tint="-0.14999847407452621"/>
      <name val="Calibri"/>
      <family val="2"/>
      <scheme val="minor"/>
    </font>
    <font>
      <b/>
      <sz val="14"/>
      <name val="Calibri"/>
      <family val="2"/>
      <scheme val="minor"/>
    </font>
    <font>
      <sz val="11"/>
      <color theme="0"/>
      <name val="Calibri"/>
      <family val="2"/>
      <scheme val="minor"/>
    </font>
    <font>
      <sz val="11"/>
      <color theme="2" tint="-9.9978637043366805E-2"/>
      <name val="Calibri"/>
      <family val="2"/>
      <scheme val="minor"/>
    </font>
  </fonts>
  <fills count="7">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0" xfId="0" applyFill="1" applyAlignment="1">
      <alignment horizontal="left"/>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1" fillId="0" borderId="0" xfId="0" applyFont="1" applyAlignment="1">
      <alignment horizontal="center"/>
    </xf>
    <xf numFmtId="0" fontId="2" fillId="0" borderId="0" xfId="0" applyFont="1" applyAlignment="1">
      <alignment wrapText="1"/>
    </xf>
    <xf numFmtId="0" fontId="1" fillId="0" borderId="0" xfId="0" applyFont="1"/>
    <xf numFmtId="0" fontId="3" fillId="0" borderId="0" xfId="0" applyFont="1" applyAlignment="1">
      <alignment horizontal="left" vertical="center"/>
    </xf>
    <xf numFmtId="0" fontId="2" fillId="0" borderId="0" xfId="0" applyFont="1" applyAlignment="1">
      <alignment horizontal="center" vertical="center"/>
    </xf>
    <xf numFmtId="0" fontId="4" fillId="0" borderId="0" xfId="0" applyFont="1" applyFill="1" applyBorder="1" applyAlignment="1" applyProtection="1">
      <alignment horizontal="center" vertical="center"/>
    </xf>
    <xf numFmtId="0" fontId="2" fillId="3" borderId="1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4" xfId="0" applyFont="1"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15" xfId="0" applyFill="1" applyBorder="1" applyAlignment="1">
      <alignment horizontal="center" vertical="center"/>
    </xf>
    <xf numFmtId="0" fontId="0" fillId="3" borderId="17" xfId="0" applyFill="1" applyBorder="1" applyAlignment="1">
      <alignment horizontal="center" vertical="center"/>
    </xf>
    <xf numFmtId="0" fontId="3" fillId="3" borderId="27" xfId="0" applyFont="1" applyFill="1" applyBorder="1" applyAlignment="1">
      <alignment horizontal="center" vertical="center"/>
    </xf>
    <xf numFmtId="0" fontId="3" fillId="3" borderId="28" xfId="0" applyFont="1" applyFill="1" applyBorder="1" applyAlignment="1">
      <alignment horizontal="center"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Fill="1" applyBorder="1" applyAlignment="1" applyProtection="1">
      <alignment horizontal="left" vertical="center"/>
    </xf>
    <xf numFmtId="0" fontId="4" fillId="2" borderId="1" xfId="0"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0" fontId="0" fillId="0" borderId="6" xfId="0" applyBorder="1"/>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38" xfId="0" applyFont="1" applyFill="1" applyBorder="1" applyAlignment="1">
      <alignment horizontal="center" vertical="center"/>
    </xf>
    <xf numFmtId="0" fontId="9" fillId="3" borderId="35" xfId="0" applyFont="1" applyFill="1" applyBorder="1" applyAlignment="1">
      <alignment horizontal="center" vertical="center"/>
    </xf>
    <xf numFmtId="0" fontId="2" fillId="3" borderId="21" xfId="0" applyFont="1" applyFill="1" applyBorder="1" applyAlignment="1">
      <alignment horizontal="center" vertical="center"/>
    </xf>
    <xf numFmtId="0" fontId="8" fillId="3" borderId="0" xfId="0" applyFont="1" applyFill="1" applyBorder="1" applyAlignment="1" applyProtection="1">
      <alignment horizontal="center" vertical="center"/>
    </xf>
    <xf numFmtId="0" fontId="3" fillId="2" borderId="1" xfId="0" applyFont="1" applyFill="1" applyBorder="1" applyAlignment="1">
      <alignment horizontal="center" vertical="center"/>
    </xf>
    <xf numFmtId="0" fontId="3" fillId="2" borderId="26" xfId="0" applyFont="1" applyFill="1" applyBorder="1" applyAlignment="1">
      <alignment horizontal="center" vertical="center"/>
    </xf>
    <xf numFmtId="0" fontId="6" fillId="0" borderId="10" xfId="0" applyFont="1" applyBorder="1" applyAlignment="1" applyProtection="1">
      <alignment horizontal="center" vertical="center"/>
    </xf>
    <xf numFmtId="0" fontId="4" fillId="0" borderId="11" xfId="0" applyFont="1" applyBorder="1" applyAlignment="1" applyProtection="1">
      <alignment horizontal="center" vertical="center"/>
    </xf>
    <xf numFmtId="0" fontId="4" fillId="0" borderId="12"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4" xfId="0" applyFont="1" applyFill="1" applyBorder="1" applyAlignment="1" applyProtection="1">
      <alignment horizontal="center" vertical="center"/>
    </xf>
    <xf numFmtId="0" fontId="4" fillId="0" borderId="1" xfId="0" applyFont="1" applyBorder="1" applyAlignment="1" applyProtection="1">
      <alignment horizontal="center" vertical="center"/>
    </xf>
    <xf numFmtId="0" fontId="4" fillId="0" borderId="23" xfId="0" applyFont="1" applyBorder="1" applyAlignment="1" applyProtection="1">
      <alignment horizontal="center" vertical="center"/>
    </xf>
    <xf numFmtId="0" fontId="4" fillId="3" borderId="22" xfId="0" applyFont="1" applyFill="1" applyBorder="1" applyAlignment="1" applyProtection="1">
      <alignment horizontal="center" vertical="center"/>
    </xf>
    <xf numFmtId="0" fontId="4" fillId="0" borderId="24" xfId="0" applyFont="1" applyBorder="1" applyAlignment="1" applyProtection="1">
      <alignment horizontal="center" vertical="center"/>
    </xf>
    <xf numFmtId="0" fontId="4" fillId="3" borderId="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4" fillId="0" borderId="25" xfId="0" applyFont="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8" xfId="0" applyFont="1" applyBorder="1" applyAlignment="1" applyProtection="1">
      <alignment horizontal="center" vertical="center"/>
    </xf>
    <xf numFmtId="0" fontId="4" fillId="3" borderId="22" xfId="0" applyNumberFormat="1" applyFont="1" applyFill="1" applyBorder="1" applyAlignment="1" applyProtection="1">
      <alignment horizontal="center" vertical="center"/>
    </xf>
    <xf numFmtId="0" fontId="4" fillId="0" borderId="22" xfId="0" applyFont="1" applyFill="1" applyBorder="1" applyAlignment="1" applyProtection="1">
      <alignment horizontal="center" vertical="center"/>
    </xf>
    <xf numFmtId="0" fontId="4" fillId="0" borderId="15" xfId="0" applyFont="1" applyBorder="1" applyAlignment="1" applyProtection="1">
      <alignment horizontal="center" vertical="center"/>
    </xf>
    <xf numFmtId="0" fontId="4" fillId="0" borderId="16" xfId="0" applyFont="1" applyBorder="1" applyAlignment="1" applyProtection="1">
      <alignment horizontal="center" vertical="center"/>
    </xf>
    <xf numFmtId="0" fontId="4" fillId="0" borderId="17" xfId="0" applyFont="1" applyBorder="1" applyAlignment="1" applyProtection="1">
      <alignment horizontal="center" vertical="center"/>
    </xf>
    <xf numFmtId="0" fontId="6" fillId="0" borderId="19" xfId="0" applyFont="1" applyBorder="1" applyAlignment="1" applyProtection="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5" xfId="0" applyFill="1" applyBorder="1" applyAlignment="1">
      <alignment horizontal="center" vertical="center"/>
    </xf>
    <xf numFmtId="0" fontId="4" fillId="0" borderId="39" xfId="0" applyFont="1" applyFill="1" applyBorder="1" applyAlignment="1" applyProtection="1">
      <alignment horizontal="left" vertical="center"/>
    </xf>
    <xf numFmtId="0" fontId="4" fillId="0" borderId="22" xfId="0" applyFont="1" applyFill="1" applyBorder="1" applyAlignment="1" applyProtection="1">
      <alignment horizontal="left" vertical="center"/>
    </xf>
    <xf numFmtId="0" fontId="4" fillId="0" borderId="39" xfId="0" applyFont="1" applyBorder="1" applyAlignment="1" applyProtection="1">
      <alignment horizontal="left" vertical="center"/>
    </xf>
    <xf numFmtId="0" fontId="4" fillId="0" borderId="22" xfId="0" applyFont="1" applyBorder="1" applyAlignment="1" applyProtection="1">
      <alignment horizontal="left" vertical="center"/>
    </xf>
    <xf numFmtId="0" fontId="7" fillId="4" borderId="39" xfId="1" applyFill="1" applyBorder="1" applyAlignment="1" applyProtection="1">
      <alignment horizontal="left" vertical="center"/>
      <protection locked="0"/>
    </xf>
    <xf numFmtId="0" fontId="7" fillId="4" borderId="22" xfId="1" applyFill="1" applyBorder="1" applyAlignment="1" applyProtection="1">
      <alignment horizontal="left" vertical="center"/>
      <protection locked="0"/>
    </xf>
    <xf numFmtId="0" fontId="4" fillId="4" borderId="39" xfId="0" applyFont="1" applyFill="1" applyBorder="1" applyAlignment="1" applyProtection="1">
      <alignment horizontal="left" vertical="center"/>
      <protection locked="0"/>
    </xf>
    <xf numFmtId="0" fontId="4" fillId="4" borderId="22" xfId="0" applyFont="1" applyFill="1" applyBorder="1" applyAlignment="1" applyProtection="1">
      <alignment horizontal="left" vertical="center"/>
      <protection locked="0"/>
    </xf>
    <xf numFmtId="0" fontId="6" fillId="0" borderId="20" xfId="0" applyFont="1" applyBorder="1" applyAlignment="1" applyProtection="1">
      <alignment horizontal="center" vertical="center"/>
    </xf>
    <xf numFmtId="0" fontId="6" fillId="0" borderId="21" xfId="0" applyFont="1" applyBorder="1" applyAlignment="1" applyProtection="1">
      <alignment horizontal="center" vertical="center"/>
    </xf>
    <xf numFmtId="0" fontId="10" fillId="0" borderId="0" xfId="0" applyFont="1" applyAlignment="1">
      <alignment horizontal="center" vertical="center"/>
    </xf>
    <xf numFmtId="0" fontId="4" fillId="3" borderId="0" xfId="0" applyFont="1" applyFill="1" applyBorder="1" applyAlignment="1" applyProtection="1">
      <alignment horizontal="center" vertical="center"/>
    </xf>
    <xf numFmtId="0" fontId="11" fillId="3" borderId="0"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4" fillId="6" borderId="22" xfId="0" applyFont="1" applyFill="1" applyBorder="1" applyAlignment="1" applyProtection="1">
      <alignment horizontal="center" vertical="center"/>
    </xf>
  </cellXfs>
  <cellStyles count="2">
    <cellStyle name="Hyperlink" xfId="1" builtinId="8"/>
    <cellStyle name="Normal" xfId="0" builtinId="0"/>
  </cellStyles>
  <dxfs count="132">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ont>
        <color auto="1"/>
      </font>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ont>
        <color auto="1"/>
      </font>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FFFF66"/>
      <color rgb="FFFF66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h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
  <sheetViews>
    <sheetView tabSelected="1" zoomScale="80" zoomScaleNormal="80" workbookViewId="0">
      <selection activeCell="C11" sqref="C11:D11"/>
    </sheetView>
  </sheetViews>
  <sheetFormatPr defaultColWidth="9.109375" defaultRowHeight="14.4" x14ac:dyDescent="0.3"/>
  <cols>
    <col min="1" max="1" width="1.6640625" style="96" customWidth="1"/>
    <col min="2" max="2" width="9.109375" style="1"/>
    <col min="3" max="3" width="15" style="1" bestFit="1" customWidth="1"/>
    <col min="4" max="4" width="9.109375" style="1"/>
    <col min="5" max="5" width="13" style="1" bestFit="1" customWidth="1"/>
    <col min="6" max="6" width="14.33203125" style="1" bestFit="1" customWidth="1"/>
    <col min="7" max="7" width="24.109375" style="4" bestFit="1" customWidth="1"/>
    <col min="8" max="10" width="9.109375" style="1"/>
    <col min="11" max="12" width="12.109375" style="1" customWidth="1"/>
    <col min="13" max="16384" width="9.109375" style="1"/>
  </cols>
  <sheetData>
    <row r="1" spans="1:17" s="4" customFormat="1" ht="15" thickBot="1" x14ac:dyDescent="0.35">
      <c r="A1" s="96"/>
    </row>
    <row r="2" spans="1:17" s="4" customFormat="1" ht="26.4" thickBot="1" x14ac:dyDescent="0.35">
      <c r="A2" s="96"/>
      <c r="B2" s="74" t="s">
        <v>59</v>
      </c>
      <c r="C2" s="94"/>
      <c r="D2" s="94"/>
      <c r="E2" s="94"/>
      <c r="F2" s="94"/>
      <c r="G2" s="95"/>
    </row>
    <row r="3" spans="1:17" s="4" customFormat="1" ht="6.75" customHeight="1" x14ac:dyDescent="0.3">
      <c r="A3" s="96"/>
      <c r="B3" s="53"/>
      <c r="C3" s="54"/>
      <c r="D3" s="54"/>
      <c r="E3" s="54"/>
      <c r="F3" s="54"/>
      <c r="G3" s="55"/>
    </row>
    <row r="4" spans="1:17" x14ac:dyDescent="0.3">
      <c r="B4" s="56"/>
      <c r="C4" s="88" t="s">
        <v>22</v>
      </c>
      <c r="D4" s="89"/>
      <c r="E4" s="21"/>
      <c r="F4" s="21"/>
      <c r="G4" s="57"/>
    </row>
    <row r="5" spans="1:17" x14ac:dyDescent="0.3">
      <c r="B5" s="56"/>
      <c r="C5" s="92" t="s">
        <v>78</v>
      </c>
      <c r="D5" s="93"/>
      <c r="E5" s="37"/>
      <c r="F5" s="37"/>
      <c r="G5" s="57"/>
    </row>
    <row r="6" spans="1:17" s="4" customFormat="1" x14ac:dyDescent="0.3">
      <c r="A6" s="96"/>
      <c r="B6" s="56"/>
      <c r="C6" s="37"/>
      <c r="D6" s="21"/>
      <c r="E6" s="37"/>
      <c r="F6" s="37"/>
      <c r="G6" s="57"/>
    </row>
    <row r="7" spans="1:17" s="4" customFormat="1" x14ac:dyDescent="0.3">
      <c r="A7" s="96"/>
      <c r="B7" s="56"/>
      <c r="C7" s="86" t="s">
        <v>21</v>
      </c>
      <c r="D7" s="87"/>
      <c r="E7" s="37"/>
      <c r="F7" s="37"/>
      <c r="G7" s="57"/>
    </row>
    <row r="8" spans="1:17" s="4" customFormat="1" x14ac:dyDescent="0.3">
      <c r="A8" s="96"/>
      <c r="B8" s="56"/>
      <c r="C8" s="92" t="s">
        <v>63</v>
      </c>
      <c r="D8" s="93"/>
      <c r="E8" s="37"/>
      <c r="F8" s="37"/>
      <c r="G8" s="57"/>
    </row>
    <row r="9" spans="1:17" s="4" customFormat="1" x14ac:dyDescent="0.3">
      <c r="A9" s="96"/>
      <c r="B9" s="56"/>
      <c r="C9" s="37"/>
      <c r="D9" s="21"/>
      <c r="E9" s="37"/>
      <c r="F9" s="37"/>
      <c r="G9" s="57"/>
    </row>
    <row r="10" spans="1:17" s="4" customFormat="1" x14ac:dyDescent="0.3">
      <c r="A10" s="96"/>
      <c r="B10" s="56"/>
      <c r="C10" s="86" t="s">
        <v>23</v>
      </c>
      <c r="D10" s="87"/>
      <c r="E10" s="37"/>
      <c r="F10" s="37"/>
      <c r="G10" s="57"/>
    </row>
    <row r="11" spans="1:17" s="4" customFormat="1" x14ac:dyDescent="0.3">
      <c r="A11" s="96"/>
      <c r="B11" s="56"/>
      <c r="C11" s="90" t="s">
        <v>64</v>
      </c>
      <c r="D11" s="91"/>
      <c r="E11" s="37"/>
      <c r="F11" s="37"/>
      <c r="G11" s="57"/>
    </row>
    <row r="12" spans="1:17" s="4" customFormat="1" x14ac:dyDescent="0.3">
      <c r="A12" s="96"/>
      <c r="B12" s="56"/>
      <c r="C12" s="37"/>
      <c r="D12" s="21"/>
      <c r="E12" s="37"/>
      <c r="F12" s="37"/>
      <c r="G12" s="57"/>
    </row>
    <row r="13" spans="1:17" x14ac:dyDescent="0.3">
      <c r="B13" s="56"/>
      <c r="C13" s="58"/>
      <c r="D13" s="58"/>
      <c r="E13" s="58"/>
      <c r="F13" s="58"/>
      <c r="G13" s="59"/>
      <c r="H13" s="2"/>
      <c r="I13" s="2"/>
      <c r="J13" s="2"/>
      <c r="K13" s="2"/>
    </row>
    <row r="14" spans="1:17" x14ac:dyDescent="0.3">
      <c r="B14" s="56"/>
      <c r="C14" s="60" t="s">
        <v>2</v>
      </c>
      <c r="D14" s="60" t="s">
        <v>3</v>
      </c>
      <c r="E14" s="58"/>
      <c r="F14" s="58"/>
      <c r="G14" s="59"/>
      <c r="H14" s="2"/>
      <c r="I14" s="2"/>
      <c r="J14" s="2"/>
      <c r="K14" s="2"/>
      <c r="L14" s="3"/>
      <c r="M14" s="3"/>
      <c r="N14" s="3"/>
      <c r="O14" s="3"/>
      <c r="P14" s="3"/>
      <c r="Q14" s="3"/>
    </row>
    <row r="15" spans="1:17" x14ac:dyDescent="0.3">
      <c r="A15" s="96">
        <f>IFERROR(INDEX(SEEDING!C:C,MATCH('ENTRY FORM'!$C$13:$C$76,SEEDING!B:B,0)),0)</f>
        <v>7</v>
      </c>
      <c r="B15" s="61"/>
      <c r="C15" s="62" t="str">
        <f>SEEDING!B10</f>
        <v>RAVENS</v>
      </c>
      <c r="D15" s="38">
        <v>9</v>
      </c>
      <c r="E15" s="58"/>
      <c r="F15" s="58"/>
      <c r="G15" s="59"/>
      <c r="H15" s="2"/>
      <c r="I15" s="2"/>
      <c r="J15" s="2"/>
      <c r="K15" s="2"/>
      <c r="L15" s="3"/>
      <c r="M15" s="3"/>
      <c r="N15" s="3"/>
      <c r="O15" s="3"/>
      <c r="P15" s="3"/>
      <c r="Q15" s="3"/>
    </row>
    <row r="16" spans="1:17" x14ac:dyDescent="0.3">
      <c r="A16" s="96">
        <f>IFERROR(INDEX(SEEDING!C:C,MATCH('ENTRY FORM'!$C$13:$C$76,SEEDING!B:B,0)),0)</f>
        <v>0</v>
      </c>
      <c r="B16" s="63" t="s">
        <v>0</v>
      </c>
      <c r="C16" s="58"/>
      <c r="D16" s="21"/>
      <c r="E16" s="64" t="str">
        <f>IF(D15&gt;D17,C15,C17)</f>
        <v>RAVENS</v>
      </c>
      <c r="F16" s="60" t="str">
        <f>IF(D15=D17,"CANT HAVE TIE","OK")</f>
        <v>OK</v>
      </c>
      <c r="G16" s="65" t="s">
        <v>16</v>
      </c>
      <c r="H16" s="2"/>
      <c r="I16" s="2"/>
      <c r="J16" s="2"/>
      <c r="K16" s="2"/>
      <c r="L16" s="3"/>
      <c r="M16" s="3"/>
      <c r="N16" s="3"/>
      <c r="O16" s="3"/>
      <c r="P16" s="3"/>
      <c r="Q16" s="3"/>
    </row>
    <row r="17" spans="1:17" x14ac:dyDescent="0.3">
      <c r="A17" s="96">
        <f>IFERROR(INDEX(SEEDING!C:C,MATCH('ENTRY FORM'!$C$13:$C$76,SEEDING!B:B,0)),0)</f>
        <v>2</v>
      </c>
      <c r="B17" s="66"/>
      <c r="C17" s="62" t="str">
        <f>SEEDING!B5</f>
        <v>CHIEFS</v>
      </c>
      <c r="D17" s="38">
        <v>7</v>
      </c>
      <c r="E17" s="50" t="str">
        <f>E16</f>
        <v>RAVENS</v>
      </c>
      <c r="F17" s="50">
        <f>LOOKUP(E17,SEEDING!$G$4:$H$17)</f>
        <v>7</v>
      </c>
      <c r="G17" s="59"/>
      <c r="H17" s="2"/>
      <c r="I17" s="2"/>
      <c r="J17" s="2"/>
      <c r="K17" s="2"/>
      <c r="L17" s="3"/>
      <c r="M17" s="3"/>
      <c r="N17" s="3"/>
      <c r="O17" s="3"/>
      <c r="P17" s="3"/>
      <c r="Q17" s="3"/>
    </row>
    <row r="18" spans="1:17" s="4" customFormat="1" x14ac:dyDescent="0.3">
      <c r="A18" s="96">
        <f>IFERROR(INDEX(SEEDING!C:C,MATCH('ENTRY FORM'!$C$13:$C$76,SEEDING!B:B,0)),0)</f>
        <v>0</v>
      </c>
      <c r="B18" s="56"/>
      <c r="C18" s="21"/>
      <c r="D18" s="21"/>
      <c r="E18" s="21"/>
      <c r="F18" s="21"/>
      <c r="G18" s="59"/>
      <c r="H18" s="2"/>
      <c r="I18" s="2"/>
      <c r="J18" s="2"/>
      <c r="K18" s="2"/>
      <c r="L18" s="3"/>
      <c r="M18" s="3"/>
      <c r="N18" s="3"/>
      <c r="O18" s="3"/>
      <c r="P18" s="3"/>
      <c r="Q18" s="3"/>
    </row>
    <row r="19" spans="1:17" s="4" customFormat="1" x14ac:dyDescent="0.3">
      <c r="A19" s="96">
        <f>IFERROR(INDEX(SEEDING!C:C,MATCH('ENTRY FORM'!$C$13:$C$76,SEEDING!B:B,0)),0)</f>
        <v>6</v>
      </c>
      <c r="B19" s="61"/>
      <c r="C19" s="62" t="str">
        <f>SEEDING!B9</f>
        <v>DOLPHINS</v>
      </c>
      <c r="D19" s="38">
        <v>9</v>
      </c>
      <c r="E19" s="58"/>
      <c r="F19" s="58"/>
      <c r="G19" s="59"/>
      <c r="H19" s="2"/>
      <c r="I19" s="2"/>
      <c r="J19" s="2"/>
      <c r="K19" s="2"/>
      <c r="L19" s="3"/>
      <c r="M19" s="3"/>
      <c r="N19" s="3"/>
      <c r="O19" s="3"/>
      <c r="P19" s="3"/>
      <c r="Q19" s="3"/>
    </row>
    <row r="20" spans="1:17" s="4" customFormat="1" x14ac:dyDescent="0.3">
      <c r="A20" s="96">
        <f>IFERROR(INDEX(SEEDING!C:C,MATCH('ENTRY FORM'!$C$13:$C$76,SEEDING!B:B,0)),0)</f>
        <v>0</v>
      </c>
      <c r="B20" s="63" t="s">
        <v>1</v>
      </c>
      <c r="C20" s="58"/>
      <c r="D20" s="21"/>
      <c r="E20" s="64" t="str">
        <f>IF(D19&gt;D21,C19,C21)</f>
        <v>DOLPHINS</v>
      </c>
      <c r="F20" s="60" t="str">
        <f>IF(D19=D21,"CANT HAVE TIE","OK")</f>
        <v>OK</v>
      </c>
      <c r="G20" s="65" t="s">
        <v>16</v>
      </c>
      <c r="H20" s="2"/>
      <c r="I20" s="2"/>
      <c r="J20" s="2"/>
      <c r="K20" s="2"/>
      <c r="L20" s="3"/>
      <c r="M20" s="3"/>
      <c r="N20" s="3"/>
      <c r="O20" s="3"/>
      <c r="P20" s="3"/>
      <c r="Q20" s="3"/>
    </row>
    <row r="21" spans="1:17" x14ac:dyDescent="0.3">
      <c r="A21" s="96">
        <f>IFERROR(INDEX(SEEDING!C:C,MATCH('ENTRY FORM'!$C$13:$C$76,SEEDING!B:B,0)),0)</f>
        <v>3</v>
      </c>
      <c r="B21" s="66"/>
      <c r="C21" s="62" t="str">
        <f>SEEDING!B6</f>
        <v>BILLS</v>
      </c>
      <c r="D21" s="38">
        <v>1</v>
      </c>
      <c r="E21" s="50" t="str">
        <f>E20</f>
        <v>DOLPHINS</v>
      </c>
      <c r="F21" s="50">
        <f>LOOKUP(E21,SEEDING!$G$4:$H$17)</f>
        <v>6</v>
      </c>
      <c r="G21" s="59"/>
      <c r="H21" s="2"/>
      <c r="I21" s="2"/>
      <c r="J21" s="2"/>
      <c r="K21" s="2"/>
      <c r="L21" s="3"/>
      <c r="M21" s="2"/>
      <c r="N21" s="2"/>
      <c r="O21" s="3"/>
      <c r="P21" s="3"/>
      <c r="Q21" s="3"/>
    </row>
    <row r="22" spans="1:17" x14ac:dyDescent="0.3">
      <c r="A22" s="96">
        <f>IFERROR(INDEX(SEEDING!C:C,MATCH('ENTRY FORM'!$C$13:$C$76,SEEDING!B:B,0)),0)</f>
        <v>0</v>
      </c>
      <c r="B22" s="56"/>
      <c r="C22" s="58"/>
      <c r="D22" s="21"/>
      <c r="E22" s="58"/>
      <c r="F22" s="58"/>
      <c r="G22" s="59"/>
      <c r="H22" s="2"/>
      <c r="I22" s="2"/>
      <c r="J22" s="2"/>
      <c r="K22" s="2"/>
      <c r="L22" s="3"/>
      <c r="M22" s="3"/>
      <c r="N22" s="3"/>
      <c r="O22" s="3"/>
      <c r="P22" s="3"/>
      <c r="Q22" s="3"/>
    </row>
    <row r="23" spans="1:17" x14ac:dyDescent="0.3">
      <c r="A23" s="96">
        <f>IFERROR(INDEX(SEEDING!C:C,MATCH('ENTRY FORM'!$C$13:$C$76,SEEDING!B:B,0)),0)</f>
        <v>5</v>
      </c>
      <c r="B23" s="61"/>
      <c r="C23" s="62" t="str">
        <f>SEEDING!B8</f>
        <v>RAIDERS</v>
      </c>
      <c r="D23" s="38">
        <v>9</v>
      </c>
      <c r="E23" s="58"/>
      <c r="F23" s="58"/>
      <c r="G23" s="59"/>
      <c r="H23" s="2"/>
      <c r="I23" s="2"/>
      <c r="J23" s="2"/>
      <c r="K23" s="2"/>
      <c r="L23" s="3"/>
      <c r="M23" s="3"/>
      <c r="N23" s="3"/>
      <c r="O23" s="3"/>
      <c r="P23" s="3"/>
      <c r="Q23" s="3"/>
    </row>
    <row r="24" spans="1:17" x14ac:dyDescent="0.3">
      <c r="A24" s="96">
        <f>IFERROR(INDEX(SEEDING!C:C,MATCH('ENTRY FORM'!$C$13:$C$76,SEEDING!B:B,0)),0)</f>
        <v>0</v>
      </c>
      <c r="B24" s="63" t="s">
        <v>11</v>
      </c>
      <c r="C24" s="58"/>
      <c r="D24" s="21"/>
      <c r="E24" s="64" t="str">
        <f>IF(D23&gt;D25,C23,C25)</f>
        <v>RAIDERS</v>
      </c>
      <c r="F24" s="60" t="str">
        <f>IF(D23=D25,"CANT HAVE TIE","OK")</f>
        <v>OK</v>
      </c>
      <c r="G24" s="65" t="s">
        <v>16</v>
      </c>
      <c r="J24" s="3"/>
      <c r="K24" s="3"/>
      <c r="L24" s="3"/>
      <c r="M24" s="3"/>
      <c r="N24" s="3"/>
      <c r="O24" s="3"/>
      <c r="P24" s="3"/>
      <c r="Q24" s="3"/>
    </row>
    <row r="25" spans="1:17" x14ac:dyDescent="0.3">
      <c r="A25" s="96">
        <f>IFERROR(INDEX(SEEDING!C:C,MATCH('ENTRY FORM'!$C$13:$C$76,SEEDING!B:B,0)),0)</f>
        <v>4</v>
      </c>
      <c r="B25" s="66"/>
      <c r="C25" s="62" t="str">
        <f>SEEDING!B7</f>
        <v>COLTS</v>
      </c>
      <c r="D25" s="38">
        <v>0</v>
      </c>
      <c r="E25" s="50" t="str">
        <f>E24</f>
        <v>RAIDERS</v>
      </c>
      <c r="F25" s="50">
        <f>LOOKUP(E25,SEEDING!$G$4:$H$17)</f>
        <v>5</v>
      </c>
      <c r="G25" s="57"/>
      <c r="J25" s="3"/>
      <c r="K25" s="3"/>
      <c r="L25" s="3"/>
      <c r="M25" s="3"/>
      <c r="N25" s="3"/>
      <c r="O25" s="3"/>
      <c r="P25" s="3"/>
      <c r="Q25" s="3"/>
    </row>
    <row r="26" spans="1:17" x14ac:dyDescent="0.3">
      <c r="A26" s="96">
        <f>IFERROR(INDEX(SEEDING!C:C,MATCH('ENTRY FORM'!$C$13:$C$76,SEEDING!B:B,0)),0)</f>
        <v>0</v>
      </c>
      <c r="B26" s="56"/>
      <c r="C26" s="58"/>
      <c r="D26" s="58"/>
      <c r="E26" s="58"/>
      <c r="F26" s="58"/>
      <c r="G26" s="57"/>
      <c r="J26" s="3"/>
      <c r="K26" s="3"/>
      <c r="L26" s="3"/>
      <c r="M26" s="3"/>
      <c r="N26" s="3"/>
      <c r="O26" s="3"/>
      <c r="P26" s="3"/>
      <c r="Q26" s="3"/>
    </row>
    <row r="27" spans="1:17" x14ac:dyDescent="0.3">
      <c r="A27" s="96">
        <f>IFERROR(INDEX(SEEDING!C:C,MATCH('ENTRY FORM'!$C$13:$C$76,SEEDING!B:B,0)),0)</f>
        <v>14</v>
      </c>
      <c r="B27" s="61"/>
      <c r="C27" s="62" t="str">
        <f>SEEDING!B18</f>
        <v>CARDINALS</v>
      </c>
      <c r="D27" s="38">
        <v>9</v>
      </c>
      <c r="E27" s="58"/>
      <c r="F27" s="58"/>
      <c r="G27" s="57"/>
      <c r="J27" s="3"/>
      <c r="K27" s="3"/>
      <c r="L27" s="3"/>
      <c r="M27" s="3"/>
      <c r="N27" s="3"/>
      <c r="O27" s="3"/>
      <c r="P27" s="3"/>
      <c r="Q27" s="3"/>
    </row>
    <row r="28" spans="1:17" x14ac:dyDescent="0.3">
      <c r="A28" s="96">
        <f>IFERROR(INDEX(SEEDING!C:C,MATCH('ENTRY FORM'!$C$13:$C$76,SEEDING!B:B,0)),0)</f>
        <v>0</v>
      </c>
      <c r="B28" s="63" t="s">
        <v>10</v>
      </c>
      <c r="C28" s="58"/>
      <c r="D28" s="21"/>
      <c r="E28" s="64" t="str">
        <f>IF(D27&gt;D29,C27,C29)</f>
        <v>CARDINALS</v>
      </c>
      <c r="F28" s="60" t="str">
        <f>IF(D27=D29,"CANT HAVE TIE","OK")</f>
        <v>OK</v>
      </c>
      <c r="G28" s="65" t="s">
        <v>36</v>
      </c>
      <c r="J28" s="3"/>
      <c r="K28" s="3"/>
      <c r="L28" s="3"/>
      <c r="M28" s="3"/>
      <c r="N28" s="3"/>
      <c r="O28" s="3"/>
      <c r="P28" s="3"/>
      <c r="Q28" s="3"/>
    </row>
    <row r="29" spans="1:17" x14ac:dyDescent="0.3">
      <c r="A29" s="96">
        <f>IFERROR(INDEX(SEEDING!C:C,MATCH('ENTRY FORM'!$C$13:$C$76,SEEDING!B:B,0)),0)</f>
        <v>9</v>
      </c>
      <c r="B29" s="66"/>
      <c r="C29" s="62" t="str">
        <f>SEEDING!B13</f>
        <v>SAINTS</v>
      </c>
      <c r="D29" s="38">
        <v>1</v>
      </c>
      <c r="E29" s="50" t="str">
        <f>E28</f>
        <v>CARDINALS</v>
      </c>
      <c r="F29" s="50">
        <f>LOOKUP(E29,SEEDING!$G$4:$H$17)</f>
        <v>14</v>
      </c>
      <c r="G29" s="59"/>
      <c r="H29" s="2"/>
      <c r="I29" s="2"/>
      <c r="J29" s="2"/>
      <c r="K29" s="2"/>
      <c r="L29" s="3"/>
      <c r="M29" s="3"/>
      <c r="N29" s="3"/>
      <c r="O29" s="3"/>
      <c r="P29" s="3"/>
      <c r="Q29" s="3"/>
    </row>
    <row r="30" spans="1:17" x14ac:dyDescent="0.3">
      <c r="A30" s="96">
        <f>IFERROR(INDEX(SEEDING!C:C,MATCH('ENTRY FORM'!$C$13:$C$76,SEEDING!B:B,0)),0)</f>
        <v>0</v>
      </c>
      <c r="B30" s="56"/>
      <c r="C30" s="58"/>
      <c r="D30" s="21"/>
      <c r="E30" s="58"/>
      <c r="F30" s="58"/>
      <c r="G30" s="59"/>
      <c r="H30" s="2"/>
      <c r="I30" s="2"/>
      <c r="J30" s="2"/>
      <c r="K30" s="2"/>
      <c r="L30" s="3"/>
      <c r="M30" s="2"/>
      <c r="N30" s="2"/>
      <c r="O30" s="3"/>
      <c r="P30" s="3"/>
      <c r="Q30" s="3"/>
    </row>
    <row r="31" spans="1:17" s="4" customFormat="1" x14ac:dyDescent="0.3">
      <c r="A31" s="96">
        <f>IFERROR(INDEX(SEEDING!C:C,MATCH('ENTRY FORM'!$C$13:$C$76,SEEDING!B:B,0)),0)</f>
        <v>13</v>
      </c>
      <c r="B31" s="61"/>
      <c r="C31" s="62" t="str">
        <f>SEEDING!B17</f>
        <v>RAMS</v>
      </c>
      <c r="D31" s="38">
        <v>9</v>
      </c>
      <c r="E31" s="58"/>
      <c r="F31" s="58"/>
      <c r="G31" s="57"/>
      <c r="H31" s="2"/>
      <c r="I31" s="2"/>
      <c r="J31" s="2"/>
      <c r="K31" s="2"/>
      <c r="L31" s="3"/>
      <c r="M31" s="2"/>
      <c r="N31" s="2"/>
      <c r="O31" s="3"/>
      <c r="P31" s="3"/>
      <c r="Q31" s="3"/>
    </row>
    <row r="32" spans="1:17" s="4" customFormat="1" x14ac:dyDescent="0.3">
      <c r="A32" s="96">
        <f>IFERROR(INDEX(SEEDING!C:C,MATCH('ENTRY FORM'!$C$13:$C$76,SEEDING!B:B,0)),0)</f>
        <v>0</v>
      </c>
      <c r="B32" s="63" t="s">
        <v>9</v>
      </c>
      <c r="C32" s="58"/>
      <c r="D32" s="21"/>
      <c r="E32" s="64" t="str">
        <f>IF(D31&gt;D33,C31,C33)</f>
        <v>RAMS</v>
      </c>
      <c r="F32" s="60" t="str">
        <f>IF(D31=D33,"CANT HAVE TIE","OK")</f>
        <v>OK</v>
      </c>
      <c r="G32" s="65" t="s">
        <v>36</v>
      </c>
      <c r="H32" s="2"/>
      <c r="I32" s="2"/>
      <c r="J32" s="2"/>
      <c r="K32" s="2"/>
      <c r="L32" s="3"/>
      <c r="M32" s="2"/>
      <c r="N32" s="2"/>
      <c r="O32" s="3"/>
      <c r="P32" s="3"/>
      <c r="Q32" s="3"/>
    </row>
    <row r="33" spans="1:19" s="4" customFormat="1" x14ac:dyDescent="0.3">
      <c r="A33" s="96">
        <f>IFERROR(INDEX(SEEDING!C:C,MATCH('ENTRY FORM'!$C$13:$C$76,SEEDING!B:B,0)),0)</f>
        <v>10</v>
      </c>
      <c r="B33" s="66"/>
      <c r="C33" s="62" t="str">
        <f>SEEDING!B14</f>
        <v>SEAHAWKS</v>
      </c>
      <c r="D33" s="38">
        <v>2</v>
      </c>
      <c r="E33" s="50" t="str">
        <f>E32</f>
        <v>RAMS</v>
      </c>
      <c r="F33" s="50">
        <f>LOOKUP(E33,SEEDING!$G$4:$H$17)</f>
        <v>13</v>
      </c>
      <c r="G33" s="59"/>
      <c r="H33" s="2"/>
      <c r="I33" s="2"/>
      <c r="J33" s="2"/>
      <c r="K33" s="2"/>
      <c r="L33" s="3"/>
      <c r="M33" s="2"/>
      <c r="N33" s="2"/>
      <c r="O33" s="3"/>
      <c r="P33" s="3"/>
      <c r="Q33" s="3"/>
    </row>
    <row r="34" spans="1:19" s="4" customFormat="1" x14ac:dyDescent="0.3">
      <c r="A34" s="96">
        <f>IFERROR(INDEX(SEEDING!C:C,MATCH('ENTRY FORM'!$C$13:$C$76,SEEDING!B:B,0)),0)</f>
        <v>0</v>
      </c>
      <c r="B34" s="56"/>
      <c r="C34" s="58"/>
      <c r="D34" s="21"/>
      <c r="E34" s="58"/>
      <c r="F34" s="58"/>
      <c r="G34" s="59"/>
      <c r="H34" s="2"/>
      <c r="I34" s="2"/>
      <c r="J34" s="2"/>
      <c r="K34" s="2"/>
      <c r="L34" s="3"/>
      <c r="M34" s="2"/>
      <c r="N34" s="2"/>
      <c r="O34" s="3"/>
      <c r="P34" s="3"/>
      <c r="Q34" s="3"/>
    </row>
    <row r="35" spans="1:19" x14ac:dyDescent="0.3">
      <c r="A35" s="96">
        <f>IFERROR(INDEX(SEEDING!C:C,MATCH('ENTRY FORM'!$C$13:$C$76,SEEDING!B:B,0)),0)</f>
        <v>12</v>
      </c>
      <c r="B35" s="61"/>
      <c r="C35" s="62" t="str">
        <f>SEEDING!B16</f>
        <v>BUCCANEERS</v>
      </c>
      <c r="D35" s="38">
        <v>9</v>
      </c>
      <c r="E35" s="58"/>
      <c r="F35" s="58"/>
      <c r="G35" s="59"/>
      <c r="H35" s="2"/>
      <c r="I35" s="2"/>
      <c r="J35" s="2"/>
      <c r="K35" s="2"/>
      <c r="L35" s="3"/>
      <c r="M35" s="3"/>
      <c r="N35" s="3"/>
      <c r="O35" s="3"/>
      <c r="P35" s="3"/>
      <c r="Q35" s="3"/>
    </row>
    <row r="36" spans="1:19" x14ac:dyDescent="0.3">
      <c r="A36" s="96">
        <f>IFERROR(INDEX(SEEDING!C:C,MATCH('ENTRY FORM'!$C$13:$C$76,SEEDING!B:B,0)),0)</f>
        <v>0</v>
      </c>
      <c r="B36" s="63" t="s">
        <v>8</v>
      </c>
      <c r="C36" s="58"/>
      <c r="D36" s="21"/>
      <c r="E36" s="64" t="str">
        <f>IF(D35&gt;D37,C35,C37)</f>
        <v>BUCCANEERS</v>
      </c>
      <c r="F36" s="60" t="str">
        <f>IF(D35=D37,"CANT HAVE TIE","OK")</f>
        <v>OK</v>
      </c>
      <c r="G36" s="65" t="s">
        <v>36</v>
      </c>
      <c r="I36" s="36"/>
      <c r="J36" s="3"/>
      <c r="K36" s="3"/>
      <c r="L36" s="3"/>
      <c r="M36" s="3"/>
      <c r="N36" s="3"/>
      <c r="O36" s="3"/>
      <c r="P36" s="3"/>
      <c r="Q36" s="3"/>
    </row>
    <row r="37" spans="1:19" x14ac:dyDescent="0.3">
      <c r="A37" s="96">
        <f>IFERROR(INDEX(SEEDING!C:C,MATCH('ENTRY FORM'!$C$13:$C$76,SEEDING!B:B,0)),0)</f>
        <v>11</v>
      </c>
      <c r="B37" s="66"/>
      <c r="C37" s="62" t="str">
        <f>SEEDING!B15</f>
        <v>EAGLES</v>
      </c>
      <c r="D37" s="38">
        <v>0</v>
      </c>
      <c r="E37" s="50" t="str">
        <f>E36</f>
        <v>BUCCANEERS</v>
      </c>
      <c r="F37" s="50">
        <f>LOOKUP(E37,SEEDING!$G$4:$H$17)</f>
        <v>12</v>
      </c>
      <c r="G37" s="57"/>
      <c r="J37" s="3"/>
      <c r="K37" s="3"/>
      <c r="L37" s="3"/>
      <c r="M37" s="3"/>
      <c r="N37" s="3"/>
      <c r="O37" s="3"/>
      <c r="P37" s="3"/>
      <c r="Q37" s="3"/>
    </row>
    <row r="38" spans="1:19" x14ac:dyDescent="0.3">
      <c r="A38" s="96">
        <f>IFERROR(INDEX(SEEDING!C:C,MATCH('ENTRY FORM'!$C$13:$C$76,SEEDING!B:B,0)),0)</f>
        <v>0</v>
      </c>
      <c r="B38" s="56"/>
      <c r="C38" s="21"/>
      <c r="D38" s="21"/>
      <c r="E38" s="58"/>
      <c r="F38" s="58"/>
      <c r="G38" s="57"/>
    </row>
    <row r="39" spans="1:19" x14ac:dyDescent="0.3">
      <c r="A39" s="96">
        <f>IFERROR(INDEX(SEEDING!C:C,MATCH('ENTRY FORM'!$C$13:$C$76,SEEDING!B:B,0)),0)</f>
        <v>0</v>
      </c>
      <c r="B39" s="56"/>
      <c r="C39" s="58"/>
      <c r="D39" s="58"/>
      <c r="E39" s="58"/>
      <c r="F39" s="58"/>
      <c r="G39" s="57"/>
      <c r="R39" s="2"/>
      <c r="S39" s="2"/>
    </row>
    <row r="40" spans="1:19" x14ac:dyDescent="0.3">
      <c r="A40" s="96">
        <f>IFERROR(INDEX(SEEDING!C:C,MATCH('ENTRY FORM'!$C$13:$C$76,SEEDING!B:B,0)),0)</f>
        <v>7</v>
      </c>
      <c r="B40" s="61"/>
      <c r="C40" s="100" t="str">
        <f>LOOKUP(E43,SEEDING!J4:K17)</f>
        <v>RAVENS</v>
      </c>
      <c r="D40" s="38">
        <v>8</v>
      </c>
      <c r="E40" s="58"/>
      <c r="F40" s="58"/>
      <c r="G40" s="57"/>
      <c r="R40" s="2"/>
      <c r="S40" s="2"/>
    </row>
    <row r="41" spans="1:19" x14ac:dyDescent="0.3">
      <c r="A41" s="96">
        <f>IFERROR(INDEX(SEEDING!C:C,MATCH('ENTRY FORM'!$C$13:$C$76,SEEDING!B:B,0)),0)</f>
        <v>0</v>
      </c>
      <c r="B41" s="63" t="s">
        <v>7</v>
      </c>
      <c r="C41" s="58"/>
      <c r="D41" s="58"/>
      <c r="E41" s="64" t="str">
        <f>IF(D40&gt;D42,C40,C42)</f>
        <v>STEELERS</v>
      </c>
      <c r="F41" s="60" t="str">
        <f>IF(D40=D42,"CANT HAVE TIE","OK")</f>
        <v>OK</v>
      </c>
      <c r="G41" s="68" t="s">
        <v>17</v>
      </c>
    </row>
    <row r="42" spans="1:19" x14ac:dyDescent="0.3">
      <c r="A42" s="96">
        <f>IFERROR(INDEX(SEEDING!C:C,MATCH('ENTRY FORM'!$C$13:$C$76,SEEDING!B:B,0)),0)</f>
        <v>1</v>
      </c>
      <c r="B42" s="66"/>
      <c r="C42" s="69" t="str">
        <f>SEEDING!B4</f>
        <v>STEELERS</v>
      </c>
      <c r="D42" s="38">
        <v>9</v>
      </c>
      <c r="E42" s="98" t="str">
        <f>E41</f>
        <v>STEELERS</v>
      </c>
      <c r="F42" s="98">
        <f>LOOKUP(E42,SEEDING!G4:H17)</f>
        <v>1</v>
      </c>
      <c r="G42" s="57"/>
    </row>
    <row r="43" spans="1:19" x14ac:dyDescent="0.3">
      <c r="A43" s="96">
        <f>IFERROR(INDEX(SEEDING!C:C,MATCH('ENTRY FORM'!$C$13:$C$76,SEEDING!B:B,0)),0)</f>
        <v>0</v>
      </c>
      <c r="B43" s="56"/>
      <c r="C43" s="58"/>
      <c r="D43" s="58"/>
      <c r="E43" s="98">
        <f>LARGE(SEEDING!N4:N6,1)</f>
        <v>7</v>
      </c>
      <c r="F43" s="99"/>
      <c r="G43" s="57"/>
    </row>
    <row r="44" spans="1:19" x14ac:dyDescent="0.3">
      <c r="A44" s="96">
        <f>IFERROR(INDEX(SEEDING!C:C,MATCH('ENTRY FORM'!$C$13:$C$76,SEEDING!B:B,0)),0)</f>
        <v>0</v>
      </c>
      <c r="B44" s="56"/>
      <c r="C44" s="58"/>
      <c r="D44" s="58"/>
      <c r="E44" s="58"/>
      <c r="F44" s="58"/>
      <c r="G44" s="57"/>
    </row>
    <row r="45" spans="1:19" x14ac:dyDescent="0.3">
      <c r="A45" s="96">
        <f>IFERROR(INDEX(SEEDING!C:C,MATCH('ENTRY FORM'!$C$13:$C$76,SEEDING!B:B,0)),0)</f>
        <v>6</v>
      </c>
      <c r="B45" s="60"/>
      <c r="C45" s="60" t="str">
        <f>LOOKUP(E48,SEEDING!J4:K17)</f>
        <v>DOLPHINS</v>
      </c>
      <c r="D45" s="38">
        <v>4</v>
      </c>
      <c r="E45" s="50">
        <f>LARGE(SEEDING!N4:N6,3)</f>
        <v>5</v>
      </c>
      <c r="F45" s="58"/>
      <c r="G45" s="57"/>
      <c r="R45" s="2"/>
      <c r="S45" s="2"/>
    </row>
    <row r="46" spans="1:19" x14ac:dyDescent="0.3">
      <c r="A46" s="96">
        <f>IFERROR(INDEX(SEEDING!C:C,MATCH('ENTRY FORM'!$C$13:$C$76,SEEDING!B:B,0)),0)</f>
        <v>0</v>
      </c>
      <c r="B46" s="63" t="s">
        <v>6</v>
      </c>
      <c r="C46" s="58"/>
      <c r="D46" s="58"/>
      <c r="E46" s="64" t="str">
        <f>IF(D45&gt;D47,C45,C47)</f>
        <v>DOLPHINS</v>
      </c>
      <c r="F46" s="67" t="str">
        <f>IF(D45=D47,"CANT HAVE TIE","OK")</f>
        <v>OK</v>
      </c>
      <c r="G46" s="68" t="s">
        <v>17</v>
      </c>
      <c r="R46" s="2"/>
      <c r="S46" s="2"/>
    </row>
    <row r="47" spans="1:19" x14ac:dyDescent="0.3">
      <c r="A47" s="96">
        <f>IFERROR(INDEX(SEEDING!C:C,MATCH('ENTRY FORM'!$C$13:$C$76,SEEDING!B:B,0)),0)</f>
        <v>5</v>
      </c>
      <c r="B47" s="66"/>
      <c r="C47" s="67" t="str">
        <f>LOOKUP(E45,SEEDING!J4:K17)</f>
        <v>RAIDERS</v>
      </c>
      <c r="D47" s="38">
        <v>1</v>
      </c>
      <c r="E47" s="50" t="str">
        <f>E46</f>
        <v>DOLPHINS</v>
      </c>
      <c r="F47" s="50">
        <f>LOOKUP(E47,SEEDING!G4:H17)</f>
        <v>6</v>
      </c>
      <c r="G47" s="57"/>
      <c r="R47" s="2"/>
      <c r="S47" s="2"/>
    </row>
    <row r="48" spans="1:19" x14ac:dyDescent="0.3">
      <c r="A48" s="96">
        <f>IFERROR(INDEX(SEEDING!C:C,MATCH('ENTRY FORM'!$C$13:$C$76,SEEDING!B:B,0)),0)</f>
        <v>0</v>
      </c>
      <c r="B48" s="56"/>
      <c r="C48" s="58"/>
      <c r="D48" s="58"/>
      <c r="E48" s="50">
        <f>LARGE(SEEDING!N4:N6,2)</f>
        <v>6</v>
      </c>
      <c r="F48" s="21"/>
      <c r="G48" s="57"/>
    </row>
    <row r="49" spans="1:7" x14ac:dyDescent="0.3">
      <c r="A49" s="96">
        <f>IFERROR(INDEX(SEEDING!C:C,MATCH('ENTRY FORM'!$C$13:$C$76,SEEDING!B:B,0)),0)</f>
        <v>0</v>
      </c>
      <c r="B49" s="56"/>
      <c r="C49" s="58"/>
      <c r="D49" s="58"/>
      <c r="E49" s="58"/>
      <c r="F49" s="58"/>
      <c r="G49" s="57"/>
    </row>
    <row r="50" spans="1:7" x14ac:dyDescent="0.3">
      <c r="A50" s="96">
        <f>IFERROR(INDEX(SEEDING!C:C,MATCH('ENTRY FORM'!$C$13:$C$76,SEEDING!B:B,0)),0)</f>
        <v>14</v>
      </c>
      <c r="B50" s="61"/>
      <c r="C50" s="60" t="str">
        <f>LOOKUP(E53,SEEDING!J4:K17)</f>
        <v>CARDINALS</v>
      </c>
      <c r="D50" s="38">
        <v>5</v>
      </c>
      <c r="E50" s="58"/>
      <c r="F50" s="58"/>
      <c r="G50" s="57"/>
    </row>
    <row r="51" spans="1:7" x14ac:dyDescent="0.3">
      <c r="A51" s="96">
        <f>IFERROR(INDEX(SEEDING!C:C,MATCH('ENTRY FORM'!$C$13:$C$76,SEEDING!B:B,0)),0)</f>
        <v>0</v>
      </c>
      <c r="B51" s="63" t="s">
        <v>5</v>
      </c>
      <c r="C51" s="58"/>
      <c r="D51" s="58"/>
      <c r="E51" s="64" t="str">
        <f>IF(D50&gt;D52,C50,C52)</f>
        <v>CARDINALS</v>
      </c>
      <c r="F51" s="60" t="str">
        <f>IF(D50=D52,"CANT HAVE TIE","OK")</f>
        <v>OK</v>
      </c>
      <c r="G51" s="68" t="s">
        <v>37</v>
      </c>
    </row>
    <row r="52" spans="1:7" x14ac:dyDescent="0.3">
      <c r="A52" s="96">
        <f>IFERROR(INDEX(SEEDING!C:C,MATCH('ENTRY FORM'!$C$13:$C$76,SEEDING!B:B,0)),0)</f>
        <v>8</v>
      </c>
      <c r="B52" s="66"/>
      <c r="C52" s="64" t="str">
        <f>SEEDING!B12</f>
        <v>PACKERS</v>
      </c>
      <c r="D52" s="38">
        <v>4</v>
      </c>
      <c r="E52" s="50" t="str">
        <f>E51</f>
        <v>CARDINALS</v>
      </c>
      <c r="F52" s="50">
        <f>LOOKUP(E52,SEEDING!G4:H17)</f>
        <v>14</v>
      </c>
      <c r="G52" s="57"/>
    </row>
    <row r="53" spans="1:7" x14ac:dyDescent="0.3">
      <c r="A53" s="96">
        <f>IFERROR(INDEX(SEEDING!C:C,MATCH('ENTRY FORM'!$C$13:$C$76,SEEDING!B:B,0)),0)</f>
        <v>0</v>
      </c>
      <c r="B53" s="56"/>
      <c r="C53" s="58"/>
      <c r="D53" s="58"/>
      <c r="E53" s="50">
        <f>LARGE(SEEDING!N11:N13,1)</f>
        <v>14</v>
      </c>
      <c r="F53" s="58"/>
      <c r="G53" s="57"/>
    </row>
    <row r="54" spans="1:7" x14ac:dyDescent="0.3">
      <c r="A54" s="96">
        <f>IFERROR(INDEX(SEEDING!C:C,MATCH('ENTRY FORM'!$C$13:$C$76,SEEDING!B:B,0)),0)</f>
        <v>0</v>
      </c>
      <c r="B54" s="56"/>
      <c r="C54" s="21"/>
      <c r="D54" s="58"/>
      <c r="E54" s="58"/>
      <c r="F54" s="58"/>
      <c r="G54" s="57"/>
    </row>
    <row r="55" spans="1:7" x14ac:dyDescent="0.3">
      <c r="A55" s="96">
        <f>IFERROR(INDEX(SEEDING!C:C,MATCH('ENTRY FORM'!$C$13:$C$76,SEEDING!B:B,0)),0)</f>
        <v>13</v>
      </c>
      <c r="B55" s="61"/>
      <c r="C55" s="60" t="str">
        <f>LOOKUP(E58,SEEDING!J4:K17)</f>
        <v>RAMS</v>
      </c>
      <c r="D55" s="38">
        <v>2</v>
      </c>
      <c r="E55" s="50">
        <f>LARGE(SEEDING!N11:N13,3)</f>
        <v>12</v>
      </c>
      <c r="F55" s="58"/>
      <c r="G55" s="57"/>
    </row>
    <row r="56" spans="1:7" x14ac:dyDescent="0.3">
      <c r="A56" s="96">
        <f>IFERROR(INDEX(SEEDING!C:C,MATCH('ENTRY FORM'!$C$13:$C$76,SEEDING!B:B,0)),0)</f>
        <v>0</v>
      </c>
      <c r="B56" s="63" t="s">
        <v>4</v>
      </c>
      <c r="C56" s="58"/>
      <c r="D56" s="58"/>
      <c r="E56" s="64" t="str">
        <f>IF(D55&gt;D57,C55,C57)</f>
        <v>BUCCANEERS</v>
      </c>
      <c r="F56" s="60" t="str">
        <f>IF(D55=D57,"CANT HAVE TIE","OK")</f>
        <v>OK</v>
      </c>
      <c r="G56" s="68" t="s">
        <v>37</v>
      </c>
    </row>
    <row r="57" spans="1:7" x14ac:dyDescent="0.3">
      <c r="A57" s="96">
        <f>IFERROR(INDEX(SEEDING!C:C,MATCH('ENTRY FORM'!$C$13:$C$76,SEEDING!B:B,0)),0)</f>
        <v>12</v>
      </c>
      <c r="B57" s="66"/>
      <c r="C57" s="60" t="str">
        <f>LOOKUP(E55,SEEDING!J4:K17)</f>
        <v>BUCCANEERS</v>
      </c>
      <c r="D57" s="38">
        <v>3</v>
      </c>
      <c r="E57" s="50" t="str">
        <f>E56</f>
        <v>BUCCANEERS</v>
      </c>
      <c r="F57" s="50">
        <f>LOOKUP(E57,SEEDING!G4:H17)</f>
        <v>12</v>
      </c>
      <c r="G57" s="57"/>
    </row>
    <row r="58" spans="1:7" x14ac:dyDescent="0.3">
      <c r="A58" s="96">
        <f>IFERROR(INDEX(SEEDING!C:C,MATCH('ENTRY FORM'!$C$13:$C$76,SEEDING!B:B,0)),0)</f>
        <v>0</v>
      </c>
      <c r="B58" s="56"/>
      <c r="C58" s="21"/>
      <c r="D58" s="58"/>
      <c r="E58" s="50">
        <f>LARGE(SEEDING!N11:N13,2)</f>
        <v>13</v>
      </c>
      <c r="F58" s="58"/>
      <c r="G58" s="57"/>
    </row>
    <row r="59" spans="1:7" x14ac:dyDescent="0.3">
      <c r="A59" s="96">
        <f>IFERROR(INDEX(SEEDING!C:C,MATCH('ENTRY FORM'!$C$13:$C$76,SEEDING!B:B,0)),0)</f>
        <v>0</v>
      </c>
      <c r="B59" s="56"/>
      <c r="C59" s="58"/>
      <c r="D59" s="58"/>
      <c r="E59" s="58"/>
      <c r="F59" s="58"/>
      <c r="G59" s="57"/>
    </row>
    <row r="60" spans="1:7" x14ac:dyDescent="0.3">
      <c r="A60" s="96">
        <f>IFERROR(INDEX(SEEDING!C:C,MATCH('ENTRY FORM'!$C$13:$C$76,SEEDING!B:B,0)),0)</f>
        <v>6</v>
      </c>
      <c r="B60" s="61"/>
      <c r="C60" s="62" t="str">
        <f>IF(E60&gt;E62,LOOKUP(E60,SEEDING!J4:K17),LOOKUP(E62,SEEDING!J4:K17))</f>
        <v>DOLPHINS</v>
      </c>
      <c r="D60" s="38">
        <v>3</v>
      </c>
      <c r="E60" s="50">
        <f>LOOKUP(E41,SEEDING!G4:H17)</f>
        <v>1</v>
      </c>
      <c r="F60" s="58"/>
      <c r="G60" s="57"/>
    </row>
    <row r="61" spans="1:7" x14ac:dyDescent="0.3">
      <c r="A61" s="96">
        <f>IFERROR(INDEX(SEEDING!C:C,MATCH('ENTRY FORM'!$C$13:$C$76,SEEDING!B:B,0)),0)</f>
        <v>0</v>
      </c>
      <c r="B61" s="63" t="s">
        <v>12</v>
      </c>
      <c r="C61" s="58"/>
      <c r="D61" s="58"/>
      <c r="E61" s="64" t="str">
        <f>IF(D60&gt;D62,C60,C62)</f>
        <v>DOLPHINS</v>
      </c>
      <c r="F61" s="60" t="str">
        <f>IF(D60=D62,"CANT HAVE TIE","OK")</f>
        <v>OK</v>
      </c>
      <c r="G61" s="68" t="s">
        <v>38</v>
      </c>
    </row>
    <row r="62" spans="1:7" x14ac:dyDescent="0.3">
      <c r="A62" s="96">
        <f>IFERROR(INDEX(SEEDING!C:C,MATCH('ENTRY FORM'!$C$13:$C$76,SEEDING!B:B,0)),0)</f>
        <v>1</v>
      </c>
      <c r="B62" s="66"/>
      <c r="C62" s="62" t="str">
        <f>IF(E60&gt;E62,LOOKUP(E62,SEEDING!J4:K17),LOOKUP(E60,SEEDING!J4:K17))</f>
        <v>STEELERS</v>
      </c>
      <c r="D62" s="38">
        <v>2</v>
      </c>
      <c r="E62" s="50">
        <f>LOOKUP(E46,SEEDING!G4:H17)</f>
        <v>6</v>
      </c>
      <c r="F62" s="58"/>
      <c r="G62" s="57"/>
    </row>
    <row r="63" spans="1:7" x14ac:dyDescent="0.3">
      <c r="A63" s="96">
        <f>IFERROR(INDEX(SEEDING!C:C,MATCH('ENTRY FORM'!$C$13:$C$76,SEEDING!B:B,0)),0)</f>
        <v>0</v>
      </c>
      <c r="B63" s="56"/>
      <c r="C63" s="58"/>
      <c r="D63" s="58"/>
      <c r="E63" s="58"/>
      <c r="F63" s="58"/>
      <c r="G63" s="57"/>
    </row>
    <row r="64" spans="1:7" x14ac:dyDescent="0.3">
      <c r="A64" s="96">
        <f>IFERROR(INDEX(SEEDING!C:C,MATCH('ENTRY FORM'!$C$13:$C$76,SEEDING!B:B,0)),0)</f>
        <v>0</v>
      </c>
      <c r="B64" s="56"/>
      <c r="C64" s="58"/>
      <c r="D64" s="58"/>
      <c r="E64" s="58"/>
      <c r="F64" s="58"/>
      <c r="G64" s="57"/>
    </row>
    <row r="65" spans="1:7" x14ac:dyDescent="0.3">
      <c r="A65" s="96">
        <f>IFERROR(INDEX(SEEDING!C:C,MATCH('ENTRY FORM'!$C$13:$C$76,SEEDING!B:B,0)),0)</f>
        <v>14</v>
      </c>
      <c r="B65" s="61"/>
      <c r="C65" s="70" t="str">
        <f>IF(E65&gt;E67,LOOKUP(E65,SEEDING!J4:K17),LOOKUP(E67,SEEDING!J4:K17))</f>
        <v>CARDINALS</v>
      </c>
      <c r="D65" s="38">
        <v>1</v>
      </c>
      <c r="E65" s="50">
        <f>LOOKUP(E56,SEEDING!G4:H17)</f>
        <v>12</v>
      </c>
      <c r="F65" s="58"/>
      <c r="G65" s="57"/>
    </row>
    <row r="66" spans="1:7" x14ac:dyDescent="0.3">
      <c r="A66" s="96">
        <f>IFERROR(INDEX(SEEDING!C:C,MATCH('ENTRY FORM'!$C$13:$C$76,SEEDING!B:B,0)),0)</f>
        <v>0</v>
      </c>
      <c r="B66" s="63" t="s">
        <v>34</v>
      </c>
      <c r="C66" s="58"/>
      <c r="D66" s="58"/>
      <c r="E66" s="64" t="str">
        <f>IF(D65&gt;D67,C65,C67)</f>
        <v>CARDINALS</v>
      </c>
      <c r="F66" s="60" t="str">
        <f>IF(D65=D67,"CANT HAVE TIE","OK")</f>
        <v>OK</v>
      </c>
      <c r="G66" s="68" t="s">
        <v>38</v>
      </c>
    </row>
    <row r="67" spans="1:7" x14ac:dyDescent="0.3">
      <c r="A67" s="96">
        <f>IFERROR(INDEX(SEEDING!C:C,MATCH('ENTRY FORM'!$C$13:$C$76,SEEDING!B:B,0)),0)</f>
        <v>12</v>
      </c>
      <c r="B67" s="66"/>
      <c r="C67" s="62" t="str">
        <f>IF(E65&gt;E67,LOOKUP(E67,SEEDING!J9:K22),LOOKUP(E65,SEEDING!J9:K22))</f>
        <v>BUCCANEERS</v>
      </c>
      <c r="D67" s="38">
        <v>0</v>
      </c>
      <c r="E67" s="50">
        <f>LOOKUP(E51,SEEDING!G4:H17)</f>
        <v>14</v>
      </c>
      <c r="F67" s="58"/>
      <c r="G67" s="57"/>
    </row>
    <row r="68" spans="1:7" x14ac:dyDescent="0.3">
      <c r="A68" s="96">
        <f>IFERROR(INDEX(SEEDING!C:C,MATCH('ENTRY FORM'!$C$13:$C$76,SEEDING!B:B,0)),0)</f>
        <v>0</v>
      </c>
      <c r="B68" s="56"/>
      <c r="C68" s="58"/>
      <c r="D68" s="58"/>
      <c r="E68" s="58"/>
      <c r="F68" s="58"/>
      <c r="G68" s="57"/>
    </row>
    <row r="69" spans="1:7" x14ac:dyDescent="0.3">
      <c r="A69" s="96">
        <f>IFERROR(INDEX(SEEDING!C:C,MATCH('ENTRY FORM'!$C$13:$C$76,SEEDING!B:B,0)),0)</f>
        <v>0</v>
      </c>
      <c r="B69" s="56"/>
      <c r="C69" s="58"/>
      <c r="D69" s="58"/>
      <c r="E69" s="58"/>
      <c r="F69" s="58"/>
      <c r="G69" s="57"/>
    </row>
    <row r="70" spans="1:7" x14ac:dyDescent="0.3">
      <c r="A70" s="96">
        <f>IFERROR(INDEX(SEEDING!C:C,MATCH('ENTRY FORM'!$C$13:$C$76,SEEDING!B:B,0)),0)</f>
        <v>6</v>
      </c>
      <c r="B70" s="61"/>
      <c r="C70" s="62" t="str">
        <f>E61</f>
        <v>DOLPHINS</v>
      </c>
      <c r="D70" s="38">
        <v>1</v>
      </c>
      <c r="E70" s="97">
        <f>LOOKUP(C70,SEEDING!G4:H17)</f>
        <v>6</v>
      </c>
      <c r="F70" s="58"/>
      <c r="G70" s="57"/>
    </row>
    <row r="71" spans="1:7" x14ac:dyDescent="0.3">
      <c r="A71" s="96">
        <f>IFERROR(INDEX(SEEDING!C:C,MATCH('ENTRY FORM'!$C$13:$C$76,SEEDING!B:B,0)),0)</f>
        <v>0</v>
      </c>
      <c r="B71" s="63" t="s">
        <v>35</v>
      </c>
      <c r="C71" s="21"/>
      <c r="D71" s="21"/>
      <c r="E71" s="64" t="str">
        <f>IF(D70&gt;D72,C70,C72)</f>
        <v>DOLPHINS</v>
      </c>
      <c r="F71" s="60" t="str">
        <f>IF(D70=D72,"CANT HAVE TIE","OK")</f>
        <v>OK</v>
      </c>
      <c r="G71" s="68" t="s">
        <v>18</v>
      </c>
    </row>
    <row r="72" spans="1:7" x14ac:dyDescent="0.3">
      <c r="A72" s="96">
        <f>IFERROR(INDEX(SEEDING!C:C,MATCH('ENTRY FORM'!$C$13:$C$76,SEEDING!B:B,0)),0)</f>
        <v>14</v>
      </c>
      <c r="B72" s="66"/>
      <c r="C72" s="62" t="str">
        <f>E66</f>
        <v>CARDINALS</v>
      </c>
      <c r="D72" s="38">
        <v>0</v>
      </c>
      <c r="E72" s="97">
        <f>LOOKUP(C72,SEEDING!G4:H17)</f>
        <v>14</v>
      </c>
      <c r="F72" s="21"/>
      <c r="G72" s="57"/>
    </row>
    <row r="73" spans="1:7" ht="15" thickBot="1" x14ac:dyDescent="0.35">
      <c r="B73" s="71"/>
      <c r="C73" s="72"/>
      <c r="D73" s="72"/>
      <c r="E73" s="72"/>
      <c r="F73" s="72"/>
      <c r="G73" s="73"/>
    </row>
  </sheetData>
  <sheetProtection selectLockedCells="1"/>
  <mergeCells count="7">
    <mergeCell ref="C10:D10"/>
    <mergeCell ref="C11:D11"/>
    <mergeCell ref="B2:G2"/>
    <mergeCell ref="C4:D4"/>
    <mergeCell ref="C5:D5"/>
    <mergeCell ref="C7:D7"/>
    <mergeCell ref="C8:D8"/>
  </mergeCells>
  <conditionalFormatting sqref="F16">
    <cfRule type="containsText" dxfId="131" priority="88" operator="containsText" text="OK">
      <formula>NOT(ISERROR(SEARCH("OK",F16)))</formula>
    </cfRule>
    <cfRule type="expression" dxfId="130" priority="89">
      <formula>$D$15=$D$17</formula>
    </cfRule>
  </conditionalFormatting>
  <conditionalFormatting sqref="F24">
    <cfRule type="containsText" dxfId="129" priority="84" operator="containsText" text="OK">
      <formula>NOT(ISERROR(SEARCH("OK",F24)))</formula>
    </cfRule>
    <cfRule type="expression" dxfId="128" priority="85">
      <formula>$D$23=$D$25</formula>
    </cfRule>
  </conditionalFormatting>
  <conditionalFormatting sqref="F28">
    <cfRule type="containsText" dxfId="127" priority="82" operator="containsText" text="OK">
      <formula>NOT(ISERROR(SEARCH("OK",F28)))</formula>
    </cfRule>
    <cfRule type="expression" dxfId="126" priority="83">
      <formula>$D$27=$D$29</formula>
    </cfRule>
  </conditionalFormatting>
  <conditionalFormatting sqref="F36">
    <cfRule type="containsText" dxfId="125" priority="80" operator="containsText" text="OK">
      <formula>NOT(ISERROR(SEARCH("OK",F36)))</formula>
    </cfRule>
    <cfRule type="expression" dxfId="124" priority="81">
      <formula>$D$35=$D$37</formula>
    </cfRule>
  </conditionalFormatting>
  <conditionalFormatting sqref="F41">
    <cfRule type="containsText" dxfId="123" priority="78" operator="containsText" text="OK">
      <formula>NOT(ISERROR(SEARCH("OK",F41)))</formula>
    </cfRule>
    <cfRule type="expression" dxfId="122" priority="79">
      <formula>$D$40=$D$42</formula>
    </cfRule>
  </conditionalFormatting>
  <conditionalFormatting sqref="F46">
    <cfRule type="containsText" dxfId="121" priority="76" operator="containsText" text="OK">
      <formula>NOT(ISERROR(SEARCH("OK",F46)))</formula>
    </cfRule>
    <cfRule type="expression" dxfId="120" priority="77">
      <formula>$D$45=$D$47</formula>
    </cfRule>
  </conditionalFormatting>
  <conditionalFormatting sqref="F51">
    <cfRule type="containsText" dxfId="119" priority="74" operator="containsText" text="OK">
      <formula>NOT(ISERROR(SEARCH("OK",F51)))</formula>
    </cfRule>
    <cfRule type="expression" dxfId="118" priority="75">
      <formula>$D$50=$D$52</formula>
    </cfRule>
  </conditionalFormatting>
  <conditionalFormatting sqref="F61">
    <cfRule type="containsText" dxfId="117" priority="70" operator="containsText" text="OK">
      <formula>NOT(ISERROR(SEARCH("OK",F61)))</formula>
    </cfRule>
    <cfRule type="expression" dxfId="116" priority="71">
      <formula>$D$60=$D$62</formula>
    </cfRule>
  </conditionalFormatting>
  <conditionalFormatting sqref="F66">
    <cfRule type="containsText" dxfId="115" priority="68" operator="containsText" text="OK">
      <formula>NOT(ISERROR(SEARCH("OK",F66)))</formula>
    </cfRule>
    <cfRule type="expression" dxfId="114" priority="69">
      <formula>$D$65=$D$67</formula>
    </cfRule>
  </conditionalFormatting>
  <conditionalFormatting sqref="F71">
    <cfRule type="containsText" dxfId="113" priority="64" operator="containsText" text="OK">
      <formula>NOT(ISERROR(SEARCH("OK",F71)))</formula>
    </cfRule>
    <cfRule type="expression" dxfId="112" priority="65">
      <formula>$D$70=$D$72</formula>
    </cfRule>
  </conditionalFormatting>
  <conditionalFormatting sqref="F56">
    <cfRule type="containsText" dxfId="111" priority="62" operator="containsText" text="OK">
      <formula>NOT(ISERROR(SEARCH("OK",F56)))</formula>
    </cfRule>
    <cfRule type="expression" dxfId="110" priority="63">
      <formula>$D$50=$D$52</formula>
    </cfRule>
  </conditionalFormatting>
  <conditionalFormatting sqref="E66">
    <cfRule type="expression" dxfId="100" priority="49">
      <formula>$D$65=$D$67</formula>
    </cfRule>
  </conditionalFormatting>
  <conditionalFormatting sqref="C65 C62 C60 C70 C67">
    <cfRule type="expression" dxfId="98" priority="44">
      <formula>$D$42=0</formula>
    </cfRule>
  </conditionalFormatting>
  <conditionalFormatting sqref="C72">
    <cfRule type="expression" dxfId="97" priority="43">
      <formula>$D$42=0</formula>
    </cfRule>
  </conditionalFormatting>
  <conditionalFormatting sqref="C60">
    <cfRule type="expression" dxfId="94" priority="35">
      <formula>$D$40+$D$42+$D$45+$D$47&gt;0</formula>
    </cfRule>
  </conditionalFormatting>
  <conditionalFormatting sqref="C62">
    <cfRule type="expression" dxfId="93" priority="34">
      <formula>$D$40+$D$42+$D$45+$D$47&gt;0</formula>
    </cfRule>
  </conditionalFormatting>
  <conditionalFormatting sqref="C65">
    <cfRule type="expression" dxfId="92" priority="33">
      <formula>$D$50+$D$52+$D$55+$D$57&gt;0</formula>
    </cfRule>
  </conditionalFormatting>
  <conditionalFormatting sqref="C67">
    <cfRule type="expression" dxfId="91" priority="32">
      <formula>$D$50+$D$52+$D$55+$D$57&gt;0</formula>
    </cfRule>
  </conditionalFormatting>
  <conditionalFormatting sqref="C70">
    <cfRule type="expression" dxfId="90" priority="31">
      <formula>$D$60+$D$62+$D$65+$D$67&gt;0</formula>
    </cfRule>
  </conditionalFormatting>
  <conditionalFormatting sqref="C72">
    <cfRule type="expression" dxfId="89" priority="30">
      <formula>$D$60+$D$62+$D$65+$D$67&gt;0</formula>
    </cfRule>
  </conditionalFormatting>
  <conditionalFormatting sqref="F20">
    <cfRule type="containsText" dxfId="87" priority="28" operator="containsText" text="OK">
      <formula>NOT(ISERROR(SEARCH("OK",F20)))</formula>
    </cfRule>
    <cfRule type="expression" dxfId="86" priority="29">
      <formula>$D$15=$D$17</formula>
    </cfRule>
  </conditionalFormatting>
  <conditionalFormatting sqref="F32">
    <cfRule type="containsText" dxfId="85" priority="25" operator="containsText" text="OK">
      <formula>NOT(ISERROR(SEARCH("OK",F32)))</formula>
    </cfRule>
    <cfRule type="expression" dxfId="84" priority="26">
      <formula>$D$27=$D$29</formula>
    </cfRule>
  </conditionalFormatting>
  <conditionalFormatting sqref="C67">
    <cfRule type="expression" dxfId="13" priority="13">
      <formula>$D$40+$D$42+$D$45+$D$47&gt;0</formula>
    </cfRule>
  </conditionalFormatting>
  <conditionalFormatting sqref="E71">
    <cfRule type="expression" dxfId="11" priority="12">
      <formula>$D$65=$D$67</formula>
    </cfRule>
  </conditionalFormatting>
  <conditionalFormatting sqref="E61">
    <cfRule type="expression" dxfId="10" priority="11">
      <formula>$D$65=$D$67</formula>
    </cfRule>
  </conditionalFormatting>
  <conditionalFormatting sqref="E56">
    <cfRule type="expression" dxfId="9" priority="10">
      <formula>$D$65=$D$67</formula>
    </cfRule>
  </conditionalFormatting>
  <conditionalFormatting sqref="E51">
    <cfRule type="expression" dxfId="8" priority="9">
      <formula>$D$65=$D$67</formula>
    </cfRule>
  </conditionalFormatting>
  <conditionalFormatting sqref="E46">
    <cfRule type="expression" dxfId="7" priority="8">
      <formula>$D$65=$D$67</formula>
    </cfRule>
  </conditionalFormatting>
  <conditionalFormatting sqref="E41">
    <cfRule type="expression" dxfId="6" priority="7">
      <formula>$D$65=$D$67</formula>
    </cfRule>
  </conditionalFormatting>
  <conditionalFormatting sqref="E36">
    <cfRule type="expression" dxfId="5" priority="6">
      <formula>$D$65=$D$67</formula>
    </cfRule>
  </conditionalFormatting>
  <conditionalFormatting sqref="E32">
    <cfRule type="expression" dxfId="4" priority="5">
      <formula>$D$65=$D$67</formula>
    </cfRule>
  </conditionalFormatting>
  <conditionalFormatting sqref="E28">
    <cfRule type="expression" dxfId="3" priority="4">
      <formula>$D$65=$D$67</formula>
    </cfRule>
  </conditionalFormatting>
  <conditionalFormatting sqref="E24">
    <cfRule type="expression" dxfId="2" priority="3">
      <formula>$D$65=$D$67</formula>
    </cfRule>
  </conditionalFormatting>
  <conditionalFormatting sqref="E20">
    <cfRule type="expression" dxfId="1" priority="2">
      <formula>$D$65=$D$67</formula>
    </cfRule>
  </conditionalFormatting>
  <conditionalFormatting sqref="E16">
    <cfRule type="expression" dxfId="0" priority="1">
      <formula>$D$65=$D$67</formula>
    </cfRule>
  </conditionalFormatting>
  <dataValidations count="1">
    <dataValidation type="list" allowBlank="1" showInputMessage="1" showErrorMessage="1" sqref="E20 E56 E61 E41 E32 E71 J22 J14 E28 E51 E46 E66 E36 E24 E16" xr:uid="{00000000-0002-0000-0000-000000000000}">
      <formula1>#REF!</formula1>
    </dataValidation>
  </dataValidations>
  <hyperlinks>
    <hyperlink ref="C11" r:id="rId1" display="john@gmail.com" xr:uid="{00000000-0004-0000-0000-000000000000}"/>
  </hyperlinks>
  <pageMargins left="0.7" right="0.7" top="0.75" bottom="0.75" header="0.3" footer="0.3"/>
  <pageSetup orientation="portrait" r:id="rId2"/>
  <ignoredErrors>
    <ignoredError sqref="E7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
  <sheetViews>
    <sheetView zoomScale="80" zoomScaleNormal="80" workbookViewId="0">
      <selection activeCell="B36" sqref="B36"/>
    </sheetView>
  </sheetViews>
  <sheetFormatPr defaultColWidth="9.109375" defaultRowHeight="14.4" x14ac:dyDescent="0.3"/>
  <cols>
    <col min="1" max="1" width="8.109375" style="1" bestFit="1" customWidth="1"/>
    <col min="2" max="2" width="30.44140625" style="1" customWidth="1"/>
    <col min="3" max="3" width="9.33203125" style="1" bestFit="1" customWidth="1"/>
    <col min="4" max="6" width="9.109375" style="1"/>
    <col min="7" max="7" width="16" style="1" bestFit="1" customWidth="1"/>
    <col min="8" max="8" width="9.33203125" style="1" bestFit="1" customWidth="1"/>
    <col min="9" max="9" width="9.33203125" style="2" customWidth="1"/>
    <col min="10" max="10" width="9.33203125" style="4" bestFit="1" customWidth="1"/>
    <col min="11" max="11" width="16" style="1" bestFit="1" customWidth="1"/>
    <col min="12" max="13" width="9.109375" style="1"/>
    <col min="14" max="14" width="26.6640625" style="1" bestFit="1" customWidth="1"/>
    <col min="15" max="16384" width="9.109375" style="1"/>
  </cols>
  <sheetData>
    <row r="1" spans="1:14" s="4" customFormat="1" ht="18.899999999999999" customHeight="1" thickBot="1" x14ac:dyDescent="0.35">
      <c r="I1" s="2"/>
    </row>
    <row r="2" spans="1:14" ht="18.899999999999999" customHeight="1" thickBot="1" x14ac:dyDescent="0.35">
      <c r="A2" s="43" t="s">
        <v>40</v>
      </c>
      <c r="B2" s="44" t="s">
        <v>33</v>
      </c>
      <c r="C2" s="45" t="s">
        <v>13</v>
      </c>
      <c r="D2" s="20"/>
      <c r="E2" s="20"/>
      <c r="F2" s="20"/>
      <c r="G2" s="20"/>
      <c r="H2" s="20"/>
      <c r="I2" s="39"/>
      <c r="J2" s="20"/>
      <c r="N2" s="34" t="s">
        <v>14</v>
      </c>
    </row>
    <row r="3" spans="1:14" ht="18.899999999999999" customHeight="1" thickBot="1" x14ac:dyDescent="0.35">
      <c r="A3" s="22" t="s">
        <v>14</v>
      </c>
      <c r="B3" s="23"/>
      <c r="C3" s="24"/>
      <c r="D3" s="20"/>
      <c r="E3" s="20"/>
      <c r="F3" s="20"/>
      <c r="G3" s="43" t="s">
        <v>33</v>
      </c>
      <c r="H3" s="45" t="s">
        <v>13</v>
      </c>
      <c r="I3" s="39"/>
      <c r="J3" s="48" t="s">
        <v>13</v>
      </c>
      <c r="K3" s="49" t="s">
        <v>33</v>
      </c>
      <c r="N3" s="35" t="s">
        <v>39</v>
      </c>
    </row>
    <row r="4" spans="1:14" ht="18.899999999999999" customHeight="1" x14ac:dyDescent="0.3">
      <c r="A4" s="25">
        <v>1</v>
      </c>
      <c r="B4" s="51" t="s">
        <v>65</v>
      </c>
      <c r="C4" s="26">
        <v>1</v>
      </c>
      <c r="D4" s="4"/>
      <c r="E4" s="4"/>
      <c r="F4" s="4"/>
      <c r="G4" s="47" t="s">
        <v>67</v>
      </c>
      <c r="H4" s="46">
        <v>3</v>
      </c>
      <c r="J4" s="46">
        <v>1</v>
      </c>
      <c r="K4" s="47" t="s">
        <v>65</v>
      </c>
      <c r="N4" s="32">
        <f>'ENTRY FORM'!F17</f>
        <v>7</v>
      </c>
    </row>
    <row r="5" spans="1:14" ht="18.899999999999999" customHeight="1" x14ac:dyDescent="0.3">
      <c r="A5" s="25">
        <v>2</v>
      </c>
      <c r="B5" s="51" t="s">
        <v>66</v>
      </c>
      <c r="C5" s="26">
        <v>2</v>
      </c>
      <c r="D5" s="4"/>
      <c r="E5" s="4"/>
      <c r="F5" s="4"/>
      <c r="G5" s="41" t="s">
        <v>76</v>
      </c>
      <c r="H5" s="30">
        <v>12</v>
      </c>
      <c r="J5" s="30">
        <v>2</v>
      </c>
      <c r="K5" s="41" t="s">
        <v>66</v>
      </c>
      <c r="N5" s="32">
        <f>'ENTRY FORM'!F21</f>
        <v>6</v>
      </c>
    </row>
    <row r="6" spans="1:14" ht="18.899999999999999" customHeight="1" thickBot="1" x14ac:dyDescent="0.35">
      <c r="A6" s="25">
        <v>3</v>
      </c>
      <c r="B6" s="51" t="s">
        <v>67</v>
      </c>
      <c r="C6" s="26">
        <v>3</v>
      </c>
      <c r="D6" s="4"/>
      <c r="E6" s="4"/>
      <c r="F6" s="4"/>
      <c r="G6" s="41" t="s">
        <v>41</v>
      </c>
      <c r="H6" s="30">
        <v>14</v>
      </c>
      <c r="J6" s="30">
        <v>3</v>
      </c>
      <c r="K6" s="41" t="s">
        <v>67</v>
      </c>
      <c r="N6" s="33">
        <f>'ENTRY FORM'!F25</f>
        <v>5</v>
      </c>
    </row>
    <row r="7" spans="1:14" ht="18.899999999999999" customHeight="1" x14ac:dyDescent="0.3">
      <c r="A7" s="25">
        <v>4</v>
      </c>
      <c r="B7" s="51" t="s">
        <v>68</v>
      </c>
      <c r="C7" s="26">
        <v>4</v>
      </c>
      <c r="D7" s="4"/>
      <c r="E7" s="4"/>
      <c r="F7" s="4"/>
      <c r="G7" s="41" t="s">
        <v>66</v>
      </c>
      <c r="H7" s="30">
        <v>2</v>
      </c>
      <c r="J7" s="30">
        <v>4</v>
      </c>
      <c r="K7" s="41" t="s">
        <v>68</v>
      </c>
    </row>
    <row r="8" spans="1:14" ht="18.899999999999999" customHeight="1" thickBot="1" x14ac:dyDescent="0.35">
      <c r="A8" s="25">
        <v>5</v>
      </c>
      <c r="B8" s="51" t="s">
        <v>69</v>
      </c>
      <c r="C8" s="26">
        <v>5</v>
      </c>
      <c r="D8" s="4"/>
      <c r="E8" s="4"/>
      <c r="F8" s="4"/>
      <c r="G8" s="41" t="s">
        <v>68</v>
      </c>
      <c r="H8" s="30">
        <v>4</v>
      </c>
      <c r="J8" s="30">
        <v>5</v>
      </c>
      <c r="K8" s="41" t="s">
        <v>69</v>
      </c>
    </row>
    <row r="9" spans="1:14" ht="18.899999999999999" customHeight="1" x14ac:dyDescent="0.3">
      <c r="A9" s="25">
        <v>6</v>
      </c>
      <c r="B9" s="51" t="s">
        <v>70</v>
      </c>
      <c r="C9" s="26">
        <v>6</v>
      </c>
      <c r="D9" s="4"/>
      <c r="E9" s="4"/>
      <c r="F9" s="4"/>
      <c r="G9" s="41" t="s">
        <v>70</v>
      </c>
      <c r="H9" s="30">
        <v>6</v>
      </c>
      <c r="J9" s="30">
        <v>6</v>
      </c>
      <c r="K9" s="41" t="s">
        <v>70</v>
      </c>
      <c r="N9" s="34" t="s">
        <v>15</v>
      </c>
    </row>
    <row r="10" spans="1:14" ht="18.899999999999999" customHeight="1" x14ac:dyDescent="0.3">
      <c r="A10" s="25">
        <v>7</v>
      </c>
      <c r="B10" s="51" t="s">
        <v>71</v>
      </c>
      <c r="C10" s="26">
        <v>7</v>
      </c>
      <c r="D10" s="4"/>
      <c r="E10" s="4"/>
      <c r="F10" s="4"/>
      <c r="G10" s="41" t="s">
        <v>75</v>
      </c>
      <c r="H10" s="30">
        <v>11</v>
      </c>
      <c r="J10" s="30">
        <v>7</v>
      </c>
      <c r="K10" s="41" t="s">
        <v>71</v>
      </c>
      <c r="N10" s="35" t="s">
        <v>39</v>
      </c>
    </row>
    <row r="11" spans="1:14" ht="18.899999999999999" customHeight="1" x14ac:dyDescent="0.3">
      <c r="A11" s="22" t="s">
        <v>15</v>
      </c>
      <c r="B11" s="27"/>
      <c r="C11" s="26"/>
      <c r="D11" s="4"/>
      <c r="E11" s="4"/>
      <c r="F11" s="4"/>
      <c r="G11" s="41" t="s">
        <v>72</v>
      </c>
      <c r="H11" s="30">
        <v>8</v>
      </c>
      <c r="J11" s="30">
        <v>8</v>
      </c>
      <c r="K11" s="41" t="s">
        <v>72</v>
      </c>
      <c r="N11" s="32">
        <f>'ENTRY FORM'!F29</f>
        <v>14</v>
      </c>
    </row>
    <row r="12" spans="1:14" ht="18.899999999999999" customHeight="1" x14ac:dyDescent="0.3">
      <c r="A12" s="25">
        <v>1</v>
      </c>
      <c r="B12" s="51" t="s">
        <v>72</v>
      </c>
      <c r="C12" s="26">
        <v>8</v>
      </c>
      <c r="D12" s="4"/>
      <c r="E12" s="4"/>
      <c r="F12" s="4"/>
      <c r="G12" s="41" t="s">
        <v>69</v>
      </c>
      <c r="H12" s="30">
        <v>5</v>
      </c>
      <c r="J12" s="30">
        <v>9</v>
      </c>
      <c r="K12" s="41" t="s">
        <v>73</v>
      </c>
      <c r="N12" s="32">
        <f>'ENTRY FORM'!F33</f>
        <v>13</v>
      </c>
    </row>
    <row r="13" spans="1:14" ht="18.899999999999999" customHeight="1" thickBot="1" x14ac:dyDescent="0.35">
      <c r="A13" s="25">
        <v>2</v>
      </c>
      <c r="B13" s="51" t="s">
        <v>73</v>
      </c>
      <c r="C13" s="26">
        <v>9</v>
      </c>
      <c r="D13" s="4"/>
      <c r="E13" s="4"/>
      <c r="F13" s="4"/>
      <c r="G13" s="41" t="s">
        <v>77</v>
      </c>
      <c r="H13" s="30">
        <v>13</v>
      </c>
      <c r="J13" s="30">
        <v>10</v>
      </c>
      <c r="K13" s="41" t="s">
        <v>74</v>
      </c>
      <c r="N13" s="33">
        <f>'ENTRY FORM'!F37</f>
        <v>12</v>
      </c>
    </row>
    <row r="14" spans="1:14" ht="18.899999999999999" customHeight="1" x14ac:dyDescent="0.3">
      <c r="A14" s="25">
        <v>3</v>
      </c>
      <c r="B14" s="51" t="s">
        <v>74</v>
      </c>
      <c r="C14" s="26">
        <v>10</v>
      </c>
      <c r="D14" s="4"/>
      <c r="E14" s="4"/>
      <c r="F14" s="4"/>
      <c r="G14" s="41" t="s">
        <v>71</v>
      </c>
      <c r="H14" s="30">
        <v>7</v>
      </c>
      <c r="J14" s="30">
        <v>11</v>
      </c>
      <c r="K14" s="41" t="s">
        <v>75</v>
      </c>
    </row>
    <row r="15" spans="1:14" ht="18.899999999999999" customHeight="1" x14ac:dyDescent="0.3">
      <c r="A15" s="25">
        <v>4</v>
      </c>
      <c r="B15" s="51" t="s">
        <v>75</v>
      </c>
      <c r="C15" s="26">
        <v>11</v>
      </c>
      <c r="D15" s="4"/>
      <c r="E15" s="4"/>
      <c r="F15" s="4"/>
      <c r="G15" s="41" t="s">
        <v>73</v>
      </c>
      <c r="H15" s="30">
        <v>9</v>
      </c>
      <c r="J15" s="30">
        <v>12</v>
      </c>
      <c r="K15" s="41" t="s">
        <v>76</v>
      </c>
    </row>
    <row r="16" spans="1:14" ht="18.899999999999999" customHeight="1" x14ac:dyDescent="0.3">
      <c r="A16" s="25">
        <v>5</v>
      </c>
      <c r="B16" s="51" t="s">
        <v>76</v>
      </c>
      <c r="C16" s="26">
        <v>12</v>
      </c>
      <c r="D16" s="4"/>
      <c r="E16" s="4"/>
      <c r="F16" s="4"/>
      <c r="G16" s="41" t="s">
        <v>74</v>
      </c>
      <c r="H16" s="30">
        <v>10</v>
      </c>
      <c r="J16" s="30">
        <v>13</v>
      </c>
      <c r="K16" s="41" t="s">
        <v>77</v>
      </c>
    </row>
    <row r="17" spans="1:11" ht="18.899999999999999" customHeight="1" thickBot="1" x14ac:dyDescent="0.35">
      <c r="A17" s="25">
        <v>6</v>
      </c>
      <c r="B17" s="51" t="s">
        <v>77</v>
      </c>
      <c r="C17" s="26">
        <v>13</v>
      </c>
      <c r="D17" s="4"/>
      <c r="E17" s="4"/>
      <c r="F17" s="4"/>
      <c r="G17" s="42" t="s">
        <v>65</v>
      </c>
      <c r="H17" s="31">
        <v>1</v>
      </c>
      <c r="J17" s="31">
        <v>14</v>
      </c>
      <c r="K17" s="42" t="s">
        <v>41</v>
      </c>
    </row>
    <row r="18" spans="1:11" ht="18.899999999999999" customHeight="1" thickBot="1" x14ac:dyDescent="0.35">
      <c r="A18" s="28">
        <v>7</v>
      </c>
      <c r="B18" s="52" t="s">
        <v>41</v>
      </c>
      <c r="C18" s="29">
        <v>14</v>
      </c>
    </row>
    <row r="19" spans="1:11" ht="18.899999999999999" customHeight="1" x14ac:dyDescent="0.3"/>
    <row r="20" spans="1:11" ht="18.899999999999999" customHeight="1" x14ac:dyDescent="0.3">
      <c r="B20" s="19" t="s">
        <v>62</v>
      </c>
    </row>
    <row r="21" spans="1:11" ht="18.899999999999999" customHeight="1" x14ac:dyDescent="0.3">
      <c r="B21" s="19" t="s">
        <v>60</v>
      </c>
    </row>
    <row r="22" spans="1:11" ht="18.899999999999999" customHeight="1" x14ac:dyDescent="0.3">
      <c r="B22" s="19" t="s">
        <v>42</v>
      </c>
    </row>
    <row r="23" spans="1:11" s="4" customFormat="1" ht="18.899999999999999" customHeight="1" x14ac:dyDescent="0.3">
      <c r="B23" s="19" t="s">
        <v>43</v>
      </c>
      <c r="I23" s="2"/>
    </row>
    <row r="24" spans="1:11" ht="18.899999999999999" customHeight="1" x14ac:dyDescent="0.3">
      <c r="B24" s="19" t="s">
        <v>44</v>
      </c>
    </row>
    <row r="25" spans="1:11" x14ac:dyDescent="0.3">
      <c r="B25" s="19" t="s">
        <v>61</v>
      </c>
    </row>
  </sheetData>
  <sheetProtection selectLockedCells="1"/>
  <sortState xmlns:xlrd2="http://schemas.microsoft.com/office/spreadsheetml/2017/richdata2" ref="G4:H17">
    <sortCondition ref="G4:G1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2"/>
  <sheetViews>
    <sheetView workbookViewId="0">
      <selection activeCell="B10" sqref="B10"/>
    </sheetView>
  </sheetViews>
  <sheetFormatPr defaultRowHeight="14.4" x14ac:dyDescent="0.3"/>
  <cols>
    <col min="1" max="1" width="5.6640625" style="5" customWidth="1"/>
    <col min="2" max="2" width="74.33203125" style="13" bestFit="1" customWidth="1"/>
  </cols>
  <sheetData>
    <row r="1" spans="1:2" s="18" customFormat="1" ht="18" x14ac:dyDescent="0.35">
      <c r="A1" s="16"/>
      <c r="B1" s="17" t="s">
        <v>19</v>
      </c>
    </row>
    <row r="2" spans="1:2" x14ac:dyDescent="0.3">
      <c r="A2" s="14">
        <v>1</v>
      </c>
      <c r="B2" s="15" t="s">
        <v>20</v>
      </c>
    </row>
    <row r="3" spans="1:2" x14ac:dyDescent="0.3">
      <c r="A3" s="14">
        <v>2</v>
      </c>
      <c r="B3" s="15" t="s">
        <v>28</v>
      </c>
    </row>
    <row r="4" spans="1:2" x14ac:dyDescent="0.3">
      <c r="A4" s="14">
        <v>3</v>
      </c>
      <c r="B4" s="15" t="s">
        <v>25</v>
      </c>
    </row>
    <row r="5" spans="1:2" x14ac:dyDescent="0.3">
      <c r="A5" s="14">
        <v>4</v>
      </c>
      <c r="B5" s="15" t="s">
        <v>26</v>
      </c>
    </row>
    <row r="6" spans="1:2" x14ac:dyDescent="0.3">
      <c r="A6" s="14">
        <v>5</v>
      </c>
      <c r="B6" s="15" t="s">
        <v>27</v>
      </c>
    </row>
    <row r="7" spans="1:2" ht="28.8" x14ac:dyDescent="0.3">
      <c r="A7" s="14">
        <v>6</v>
      </c>
      <c r="B7" s="15" t="s">
        <v>58</v>
      </c>
    </row>
    <row r="8" spans="1:2" ht="28.8" x14ac:dyDescent="0.3">
      <c r="A8" s="14">
        <v>7</v>
      </c>
      <c r="B8" s="15" t="s">
        <v>24</v>
      </c>
    </row>
    <row r="9" spans="1:2" ht="28.8" x14ac:dyDescent="0.3">
      <c r="A9" s="14">
        <v>8</v>
      </c>
      <c r="B9" s="15" t="s">
        <v>29</v>
      </c>
    </row>
    <row r="10" spans="1:2" ht="43.2" x14ac:dyDescent="0.3">
      <c r="A10" s="14">
        <v>9</v>
      </c>
      <c r="B10" s="15" t="s">
        <v>30</v>
      </c>
    </row>
    <row r="11" spans="1:2" ht="28.8" x14ac:dyDescent="0.3">
      <c r="A11" s="14">
        <v>10</v>
      </c>
      <c r="B11" s="15" t="s">
        <v>31</v>
      </c>
    </row>
    <row r="12" spans="1:2" x14ac:dyDescent="0.3">
      <c r="A12" s="14">
        <v>11</v>
      </c>
      <c r="B12" s="15" t="s">
        <v>32</v>
      </c>
    </row>
  </sheetData>
  <sheetProtection algorithmName="SHA-512" hashValue="zTjV/YSRTyQFq4OKNUXMaTB1oQEA/a2FfzQePoac4iXrL1T7VG2RmR1ybqLix8RkFYH3srcYdXkKeB7KIBNtFg==" saltValue="Tmgw5p8zBFNdyHG64QzT5w==" spinCount="100000" sheet="1" objects="1" scenarios="1" selectLockedCells="1"/>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A5"/>
  <sheetViews>
    <sheetView workbookViewId="0">
      <selection activeCell="D5" sqref="D5"/>
    </sheetView>
  </sheetViews>
  <sheetFormatPr defaultRowHeight="14.4" x14ac:dyDescent="0.3"/>
  <cols>
    <col min="1" max="1" width="12.44140625" bestFit="1" customWidth="1"/>
    <col min="2" max="2" width="8.44140625" style="1" bestFit="1" customWidth="1"/>
    <col min="3" max="3" width="6.6640625" style="1" bestFit="1" customWidth="1"/>
    <col min="4" max="4" width="8.5546875" style="1" bestFit="1" customWidth="1"/>
    <col min="5" max="5" width="6.6640625" style="1" bestFit="1" customWidth="1"/>
    <col min="6" max="6" width="8.44140625" bestFit="1" customWidth="1"/>
    <col min="7" max="7" width="6.6640625" bestFit="1" customWidth="1"/>
    <col min="8" max="8" width="7.88671875" bestFit="1" customWidth="1"/>
    <col min="9" max="9" width="6.6640625" bestFit="1" customWidth="1"/>
    <col min="10" max="10" width="7" bestFit="1" customWidth="1"/>
    <col min="11" max="11" width="6.6640625" bestFit="1" customWidth="1"/>
    <col min="12" max="12" width="6.88671875" bestFit="1" customWidth="1"/>
    <col min="13" max="13" width="6.6640625" bestFit="1" customWidth="1"/>
    <col min="14" max="14" width="6" bestFit="1" customWidth="1"/>
    <col min="15" max="15" width="6.6640625" bestFit="1" customWidth="1"/>
    <col min="16" max="16" width="7.88671875" bestFit="1" customWidth="1"/>
    <col min="17" max="17" width="6.6640625" bestFit="1" customWidth="1"/>
    <col min="18" max="18" width="9.44140625" bestFit="1" customWidth="1"/>
    <col min="19" max="19" width="6.6640625" bestFit="1" customWidth="1"/>
    <col min="20" max="20" width="8.109375" bestFit="1" customWidth="1"/>
    <col min="21" max="21" width="6.6640625" bestFit="1" customWidth="1"/>
    <col min="22" max="22" width="11" bestFit="1" customWidth="1"/>
    <col min="23" max="23" width="6.6640625" bestFit="1" customWidth="1"/>
    <col min="24" max="24" width="7.5546875" bestFit="1" customWidth="1"/>
    <col min="25" max="25" width="6.6640625" bestFit="1" customWidth="1"/>
    <col min="26" max="26" width="8.88671875" bestFit="1" customWidth="1"/>
    <col min="27" max="27" width="6.6640625" bestFit="1" customWidth="1"/>
    <col min="28" max="28" width="8.5546875" bestFit="1" customWidth="1"/>
    <col min="29" max="29" width="6.6640625" bestFit="1" customWidth="1"/>
    <col min="30" max="30" width="6.88671875" bestFit="1" customWidth="1"/>
    <col min="31" max="31" width="6.6640625" bestFit="1" customWidth="1"/>
    <col min="32" max="32" width="7.88671875" bestFit="1" customWidth="1"/>
    <col min="33" max="33" width="6.6640625" bestFit="1" customWidth="1"/>
    <col min="34" max="34" width="6" bestFit="1" customWidth="1"/>
    <col min="35" max="35" width="6.6640625" bestFit="1" customWidth="1"/>
    <col min="36" max="36" width="7.88671875" bestFit="1" customWidth="1"/>
    <col min="37" max="37" width="6.6640625" bestFit="1" customWidth="1"/>
    <col min="38" max="38" width="7.5546875" bestFit="1" customWidth="1"/>
    <col min="39" max="39" width="6.6640625" bestFit="1" customWidth="1"/>
    <col min="40" max="40" width="8.109375" bestFit="1" customWidth="1"/>
    <col min="41" max="41" width="6.6640625" bestFit="1" customWidth="1"/>
    <col min="42" max="42" width="8.5546875" bestFit="1" customWidth="1"/>
    <col min="43" max="43" width="6.6640625" bestFit="1" customWidth="1"/>
    <col min="44" max="44" width="7.88671875" bestFit="1" customWidth="1"/>
    <col min="45" max="45" width="6.6640625" bestFit="1" customWidth="1"/>
    <col min="46" max="46" width="8.109375" bestFit="1" customWidth="1"/>
    <col min="47" max="47" width="6.6640625" bestFit="1" customWidth="1"/>
    <col min="48" max="48" width="7.88671875" bestFit="1" customWidth="1"/>
    <col min="49" max="49" width="6.6640625" bestFit="1" customWidth="1"/>
    <col min="50" max="50" width="7.88671875" bestFit="1" customWidth="1"/>
    <col min="51" max="51" width="6.6640625" bestFit="1" customWidth="1"/>
    <col min="52" max="52" width="7.88671875" bestFit="1" customWidth="1"/>
    <col min="53" max="53" width="6.6640625" bestFit="1" customWidth="1"/>
  </cols>
  <sheetData>
    <row r="2" spans="1:53" x14ac:dyDescent="0.3">
      <c r="B2" s="75" t="s">
        <v>0</v>
      </c>
      <c r="C2" s="76"/>
      <c r="D2" s="76"/>
      <c r="E2" s="77"/>
      <c r="F2" s="75" t="s">
        <v>1</v>
      </c>
      <c r="G2" s="76"/>
      <c r="H2" s="76"/>
      <c r="I2" s="77"/>
      <c r="J2" s="75" t="s">
        <v>11</v>
      </c>
      <c r="K2" s="76"/>
      <c r="L2" s="76"/>
      <c r="M2" s="77"/>
      <c r="N2" s="78" t="s">
        <v>10</v>
      </c>
      <c r="O2" s="79"/>
      <c r="P2" s="79"/>
      <c r="Q2" s="80"/>
      <c r="R2" s="78" t="s">
        <v>9</v>
      </c>
      <c r="S2" s="79"/>
      <c r="T2" s="79"/>
      <c r="U2" s="80"/>
      <c r="V2" s="78" t="s">
        <v>8</v>
      </c>
      <c r="W2" s="79"/>
      <c r="X2" s="79"/>
      <c r="Y2" s="80"/>
      <c r="Z2" s="78" t="s">
        <v>7</v>
      </c>
      <c r="AA2" s="79"/>
      <c r="AB2" s="79"/>
      <c r="AC2" s="80"/>
      <c r="AD2" s="78" t="s">
        <v>6</v>
      </c>
      <c r="AE2" s="79"/>
      <c r="AF2" s="79"/>
      <c r="AG2" s="80"/>
      <c r="AH2" s="78" t="s">
        <v>5</v>
      </c>
      <c r="AI2" s="79"/>
      <c r="AJ2" s="79"/>
      <c r="AK2" s="80"/>
      <c r="AL2" s="78" t="s">
        <v>4</v>
      </c>
      <c r="AM2" s="79"/>
      <c r="AN2" s="79"/>
      <c r="AO2" s="79"/>
      <c r="AP2" s="78" t="s">
        <v>12</v>
      </c>
      <c r="AQ2" s="79"/>
      <c r="AR2" s="79"/>
      <c r="AS2" s="80"/>
      <c r="AT2" s="78" t="s">
        <v>34</v>
      </c>
      <c r="AU2" s="79"/>
      <c r="AV2" s="79"/>
      <c r="AW2" s="80"/>
      <c r="AX2" s="78" t="s">
        <v>35</v>
      </c>
      <c r="AY2" s="79"/>
      <c r="AZ2" s="79"/>
      <c r="BA2" s="80"/>
    </row>
    <row r="3" spans="1:53" x14ac:dyDescent="0.3">
      <c r="A3" s="40"/>
      <c r="B3" s="84" t="s">
        <v>45</v>
      </c>
      <c r="C3" s="82"/>
      <c r="D3" s="82"/>
      <c r="E3" s="83"/>
      <c r="F3" s="81" t="s">
        <v>46</v>
      </c>
      <c r="G3" s="82"/>
      <c r="H3" s="82"/>
      <c r="I3" s="83"/>
      <c r="J3" s="81" t="s">
        <v>47</v>
      </c>
      <c r="K3" s="82"/>
      <c r="L3" s="82"/>
      <c r="M3" s="83"/>
      <c r="N3" s="85" t="s">
        <v>48</v>
      </c>
      <c r="O3" s="82"/>
      <c r="P3" s="82"/>
      <c r="Q3" s="83"/>
      <c r="R3" s="85" t="s">
        <v>49</v>
      </c>
      <c r="S3" s="82"/>
      <c r="T3" s="82"/>
      <c r="U3" s="83"/>
      <c r="V3" s="85" t="s">
        <v>50</v>
      </c>
      <c r="W3" s="82"/>
      <c r="X3" s="82"/>
      <c r="Y3" s="83"/>
      <c r="Z3" s="85" t="s">
        <v>51</v>
      </c>
      <c r="AA3" s="82"/>
      <c r="AB3" s="82"/>
      <c r="AC3" s="83"/>
      <c r="AD3" s="85" t="s">
        <v>52</v>
      </c>
      <c r="AE3" s="82"/>
      <c r="AF3" s="82"/>
      <c r="AG3" s="83"/>
      <c r="AH3" s="85" t="s">
        <v>53</v>
      </c>
      <c r="AI3" s="82"/>
      <c r="AJ3" s="82"/>
      <c r="AK3" s="83"/>
      <c r="AL3" s="85" t="s">
        <v>54</v>
      </c>
      <c r="AM3" s="82"/>
      <c r="AN3" s="82"/>
      <c r="AO3" s="83"/>
      <c r="AP3" s="85" t="s">
        <v>55</v>
      </c>
      <c r="AQ3" s="82"/>
      <c r="AR3" s="82"/>
      <c r="AS3" s="83"/>
      <c r="AT3" s="85" t="s">
        <v>56</v>
      </c>
      <c r="AU3" s="82"/>
      <c r="AV3" s="82"/>
      <c r="AW3" s="83"/>
      <c r="AX3" s="85" t="s">
        <v>57</v>
      </c>
      <c r="AY3" s="82"/>
      <c r="AZ3" s="82"/>
      <c r="BA3" s="83"/>
    </row>
    <row r="4" spans="1:53" x14ac:dyDescent="0.3">
      <c r="A4" t="s">
        <v>22</v>
      </c>
      <c r="B4" s="7" t="s">
        <v>2</v>
      </c>
      <c r="C4" s="6" t="s">
        <v>3</v>
      </c>
      <c r="D4" s="6" t="s">
        <v>2</v>
      </c>
      <c r="E4" s="8" t="s">
        <v>3</v>
      </c>
      <c r="F4" s="7" t="s">
        <v>2</v>
      </c>
      <c r="G4" s="6" t="s">
        <v>3</v>
      </c>
      <c r="H4" s="6" t="s">
        <v>2</v>
      </c>
      <c r="I4" s="8" t="s">
        <v>3</v>
      </c>
      <c r="J4" s="7" t="s">
        <v>2</v>
      </c>
      <c r="K4" s="6" t="s">
        <v>3</v>
      </c>
      <c r="L4" s="6" t="s">
        <v>2</v>
      </c>
      <c r="M4" s="8" t="s">
        <v>3</v>
      </c>
      <c r="N4" s="7" t="s">
        <v>2</v>
      </c>
      <c r="O4" s="6" t="s">
        <v>3</v>
      </c>
      <c r="P4" s="6" t="s">
        <v>2</v>
      </c>
      <c r="Q4" s="8" t="s">
        <v>3</v>
      </c>
      <c r="R4" s="7" t="s">
        <v>2</v>
      </c>
      <c r="S4" s="6" t="s">
        <v>3</v>
      </c>
      <c r="T4" s="6" t="s">
        <v>2</v>
      </c>
      <c r="U4" s="8" t="s">
        <v>3</v>
      </c>
      <c r="V4" s="7" t="s">
        <v>2</v>
      </c>
      <c r="W4" s="6" t="s">
        <v>3</v>
      </c>
      <c r="X4" s="6" t="s">
        <v>2</v>
      </c>
      <c r="Y4" s="8" t="s">
        <v>3</v>
      </c>
      <c r="Z4" s="7" t="s">
        <v>2</v>
      </c>
      <c r="AA4" s="6" t="s">
        <v>3</v>
      </c>
      <c r="AB4" s="6" t="s">
        <v>2</v>
      </c>
      <c r="AC4" s="8" t="s">
        <v>3</v>
      </c>
      <c r="AD4" s="7" t="s">
        <v>2</v>
      </c>
      <c r="AE4" s="6" t="s">
        <v>3</v>
      </c>
      <c r="AF4" s="6" t="s">
        <v>2</v>
      </c>
      <c r="AG4" s="8" t="s">
        <v>3</v>
      </c>
      <c r="AH4" s="7" t="s">
        <v>2</v>
      </c>
      <c r="AI4" s="6" t="s">
        <v>3</v>
      </c>
      <c r="AJ4" s="6" t="s">
        <v>2</v>
      </c>
      <c r="AK4" s="8" t="s">
        <v>3</v>
      </c>
      <c r="AL4" s="7" t="s">
        <v>2</v>
      </c>
      <c r="AM4" s="6" t="s">
        <v>3</v>
      </c>
      <c r="AN4" s="6" t="s">
        <v>2</v>
      </c>
      <c r="AO4" s="6" t="s">
        <v>3</v>
      </c>
      <c r="AP4" s="7" t="s">
        <v>2</v>
      </c>
      <c r="AQ4" s="6" t="s">
        <v>3</v>
      </c>
      <c r="AR4" s="6" t="s">
        <v>2</v>
      </c>
      <c r="AS4" s="8" t="s">
        <v>3</v>
      </c>
      <c r="AT4" s="7" t="s">
        <v>2</v>
      </c>
      <c r="AU4" s="6" t="s">
        <v>3</v>
      </c>
      <c r="AV4" s="6" t="s">
        <v>2</v>
      </c>
      <c r="AW4" s="8" t="s">
        <v>3</v>
      </c>
      <c r="AX4" s="7" t="s">
        <v>2</v>
      </c>
      <c r="AY4" s="6" t="s">
        <v>3</v>
      </c>
      <c r="AZ4" s="6" t="s">
        <v>2</v>
      </c>
      <c r="BA4" s="8" t="s">
        <v>3</v>
      </c>
    </row>
    <row r="5" spans="1:53" s="5" customFormat="1" x14ac:dyDescent="0.3">
      <c r="A5" s="9" t="str">
        <f>'ENTRY FORM'!C5</f>
        <v>Nick Knauer</v>
      </c>
      <c r="B5" s="10">
        <f>'ENTRY FORM'!A15</f>
        <v>7</v>
      </c>
      <c r="C5" s="11">
        <f>'ENTRY FORM'!D17</f>
        <v>7</v>
      </c>
      <c r="D5" s="11">
        <f>'ENTRY FORM'!A17</f>
        <v>2</v>
      </c>
      <c r="E5" s="12">
        <f>'ENTRY FORM'!D15</f>
        <v>9</v>
      </c>
      <c r="F5" s="10">
        <f>'ENTRY FORM'!A19</f>
        <v>6</v>
      </c>
      <c r="G5" s="11">
        <f>'ENTRY FORM'!D25</f>
        <v>0</v>
      </c>
      <c r="H5" s="11">
        <f>'ENTRY FORM'!A21</f>
        <v>3</v>
      </c>
      <c r="I5" s="12">
        <f>'ENTRY FORM'!D23</f>
        <v>9</v>
      </c>
      <c r="J5" s="10">
        <f>'ENTRY FORM'!A23</f>
        <v>5</v>
      </c>
      <c r="K5" s="11">
        <f>'ENTRY FORM'!D29</f>
        <v>1</v>
      </c>
      <c r="L5" s="11">
        <f>'ENTRY FORM'!A25</f>
        <v>4</v>
      </c>
      <c r="M5" s="12">
        <f>'ENTRY FORM'!D27</f>
        <v>9</v>
      </c>
      <c r="N5" s="10">
        <f>'ENTRY FORM'!A27</f>
        <v>14</v>
      </c>
      <c r="O5" s="11">
        <f>'ENTRY FORM'!D37</f>
        <v>0</v>
      </c>
      <c r="P5" s="11">
        <f>'ENTRY FORM'!A29</f>
        <v>9</v>
      </c>
      <c r="Q5" s="12">
        <f>'ENTRY FORM'!D35</f>
        <v>9</v>
      </c>
      <c r="R5" s="10">
        <f>'ENTRY FORM'!A31</f>
        <v>13</v>
      </c>
      <c r="S5" s="11">
        <f>'ENTRY FORM'!D42</f>
        <v>9</v>
      </c>
      <c r="T5" s="11">
        <f>'ENTRY FORM'!A33</f>
        <v>10</v>
      </c>
      <c r="U5" s="12">
        <f>'ENTRY FORM'!D40</f>
        <v>8</v>
      </c>
      <c r="V5" s="10">
        <f>'ENTRY FORM'!A35</f>
        <v>12</v>
      </c>
      <c r="W5" s="11">
        <f>'ENTRY FORM'!D47</f>
        <v>1</v>
      </c>
      <c r="X5" s="11">
        <f>'ENTRY FORM'!A37</f>
        <v>11</v>
      </c>
      <c r="Y5" s="12">
        <f>'ENTRY FORM'!D45</f>
        <v>4</v>
      </c>
      <c r="Z5" s="10">
        <f>'ENTRY FORM'!A40</f>
        <v>7</v>
      </c>
      <c r="AA5" s="11">
        <f>'ENTRY FORM'!D52</f>
        <v>4</v>
      </c>
      <c r="AB5" s="11">
        <f>'ENTRY FORM'!A42</f>
        <v>1</v>
      </c>
      <c r="AC5" s="12">
        <f>'ENTRY FORM'!D50</f>
        <v>5</v>
      </c>
      <c r="AD5" s="10">
        <f>'ENTRY FORM'!A45</f>
        <v>6</v>
      </c>
      <c r="AE5" s="11">
        <f>'ENTRY FORM'!D57</f>
        <v>3</v>
      </c>
      <c r="AF5" s="11">
        <f>'ENTRY FORM'!A47</f>
        <v>5</v>
      </c>
      <c r="AG5" s="12">
        <f>'ENTRY FORM'!D55</f>
        <v>2</v>
      </c>
      <c r="AH5" s="10">
        <f>'ENTRY FORM'!A50</f>
        <v>14</v>
      </c>
      <c r="AI5" s="11">
        <f>'ENTRY FORM'!D60</f>
        <v>3</v>
      </c>
      <c r="AJ5" s="11">
        <f>'ENTRY FORM'!A52</f>
        <v>8</v>
      </c>
      <c r="AK5" s="12">
        <f>'ENTRY FORM'!D62</f>
        <v>2</v>
      </c>
      <c r="AL5" s="10">
        <f>'ENTRY FORM'!A55</f>
        <v>13</v>
      </c>
      <c r="AM5" s="11">
        <f>'ENTRY FORM'!D67</f>
        <v>0</v>
      </c>
      <c r="AN5" s="11">
        <f>'ENTRY FORM'!A57</f>
        <v>12</v>
      </c>
      <c r="AO5" s="11">
        <f>'ENTRY FORM'!D65</f>
        <v>1</v>
      </c>
      <c r="AP5" s="10">
        <f>'ENTRY FORM'!A60</f>
        <v>6</v>
      </c>
      <c r="AQ5" s="11">
        <f>'ENTRY FORM'!D72</f>
        <v>0</v>
      </c>
      <c r="AR5" s="11">
        <f>'ENTRY FORM'!A62</f>
        <v>1</v>
      </c>
      <c r="AS5" s="12">
        <f>'ENTRY FORM'!D70</f>
        <v>1</v>
      </c>
      <c r="AT5" s="10">
        <f>'ENTRY FORM'!A65</f>
        <v>14</v>
      </c>
      <c r="AU5" s="11">
        <f>'ENTRY FORM'!D65</f>
        <v>1</v>
      </c>
      <c r="AV5" s="11">
        <f>'ENTRY FORM'!A67</f>
        <v>12</v>
      </c>
      <c r="AW5" s="12">
        <f>'ENTRY FORM'!D67</f>
        <v>0</v>
      </c>
      <c r="AX5" s="10">
        <f>'ENTRY FORM'!A70</f>
        <v>6</v>
      </c>
      <c r="AY5" s="11">
        <f>'ENTRY FORM'!D70</f>
        <v>1</v>
      </c>
      <c r="AZ5" s="11">
        <f>'ENTRY FORM'!A72</f>
        <v>14</v>
      </c>
      <c r="BA5" s="12">
        <f>'ENTRY FORM'!D72</f>
        <v>0</v>
      </c>
    </row>
  </sheetData>
  <sheetProtection selectLockedCells="1"/>
  <mergeCells count="26">
    <mergeCell ref="AT2:AW2"/>
    <mergeCell ref="AX2:BA2"/>
    <mergeCell ref="F3:I3"/>
    <mergeCell ref="B3:E3"/>
    <mergeCell ref="J3:M3"/>
    <mergeCell ref="N3:Q3"/>
    <mergeCell ref="R3:U3"/>
    <mergeCell ref="V3:Y3"/>
    <mergeCell ref="Z3:AC3"/>
    <mergeCell ref="AD3:AG3"/>
    <mergeCell ref="AH3:AK3"/>
    <mergeCell ref="AL3:AO3"/>
    <mergeCell ref="AP3:AS3"/>
    <mergeCell ref="AT3:AW3"/>
    <mergeCell ref="AX3:BA3"/>
    <mergeCell ref="AP2:AS2"/>
    <mergeCell ref="V2:Y2"/>
    <mergeCell ref="Z2:AC2"/>
    <mergeCell ref="AD2:AG2"/>
    <mergeCell ref="AH2:AK2"/>
    <mergeCell ref="AL2:AO2"/>
    <mergeCell ref="B2:E2"/>
    <mergeCell ref="F2:I2"/>
    <mergeCell ref="J2:M2"/>
    <mergeCell ref="N2:Q2"/>
    <mergeCell ref="R2:U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ENTRY FORM</vt:lpstr>
      <vt:lpstr>SEEDING</vt:lpstr>
      <vt:lpstr>INSTRUCTIONS</vt:lpstr>
      <vt:lpstr>ENTRY DATA 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Sumple</dc:creator>
  <cp:lastModifiedBy>nickk</cp:lastModifiedBy>
  <dcterms:created xsi:type="dcterms:W3CDTF">2017-01-23T13:05:25Z</dcterms:created>
  <dcterms:modified xsi:type="dcterms:W3CDTF">2020-11-22T21:59:27Z</dcterms:modified>
</cp:coreProperties>
</file>