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7300D75-3C2B-4059-912A-C761E47AD5D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_Data" sheetId="1" r:id="rId1"/>
    <sheet name="Converted" sheetId="2" r:id="rId2"/>
    <sheet name="SDF_Output" sheetId="3" r:id="rId3"/>
  </sheets>
  <calcPr calcId="191029"/>
</workbook>
</file>

<file path=xl/calcChain.xml><?xml version="1.0" encoding="utf-8"?>
<calcChain xmlns="http://schemas.openxmlformats.org/spreadsheetml/2006/main">
  <c r="A30" i="2" l="1"/>
  <c r="A34" i="2"/>
  <c r="C45" i="1"/>
  <c r="C43" i="1"/>
  <c r="B43" i="1"/>
  <c r="B45" i="1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2" i="2"/>
  <c r="A33" i="2"/>
  <c r="A35" i="2"/>
  <c r="A36" i="2"/>
  <c r="A37" i="2"/>
  <c r="A38" i="2"/>
  <c r="A39" i="2"/>
  <c r="A2" i="2"/>
  <c r="B41" i="1"/>
  <c r="E5" i="2" s="1"/>
  <c r="B37" i="2" l="1"/>
  <c r="B13" i="2"/>
  <c r="B23" i="2"/>
  <c r="D30" i="2"/>
  <c r="B39" i="2"/>
  <c r="B11" i="2"/>
  <c r="B19" i="2"/>
  <c r="B25" i="2"/>
  <c r="B35" i="2"/>
  <c r="B7" i="2"/>
  <c r="B15" i="2"/>
  <c r="B21" i="2"/>
  <c r="B29" i="2"/>
  <c r="B32" i="2"/>
  <c r="B4" i="2"/>
  <c r="B9" i="2"/>
  <c r="B17" i="2"/>
  <c r="B27" i="2"/>
  <c r="D2" i="2"/>
  <c r="E24" i="2"/>
  <c r="E18" i="2"/>
  <c r="E14" i="2"/>
  <c r="E12" i="2"/>
  <c r="E10" i="2"/>
  <c r="E8" i="2"/>
  <c r="E3" i="2"/>
  <c r="E38" i="2"/>
  <c r="E36" i="2"/>
  <c r="E34" i="2"/>
  <c r="B2" i="2"/>
  <c r="D28" i="2"/>
  <c r="D26" i="2"/>
  <c r="D24" i="2"/>
  <c r="D22" i="2"/>
  <c r="D20" i="2"/>
  <c r="D18" i="2"/>
  <c r="D16" i="2"/>
  <c r="D14" i="2"/>
  <c r="D12" i="2"/>
  <c r="D10" i="2"/>
  <c r="D8" i="2"/>
  <c r="D6" i="2"/>
  <c r="D3" i="2"/>
  <c r="D38" i="2"/>
  <c r="D36" i="2"/>
  <c r="D34" i="2"/>
  <c r="C2" i="2"/>
  <c r="C28" i="2"/>
  <c r="C26" i="2"/>
  <c r="C24" i="2"/>
  <c r="C22" i="2"/>
  <c r="C20" i="2"/>
  <c r="C18" i="2"/>
  <c r="C16" i="2"/>
  <c r="C14" i="2"/>
  <c r="C12" i="2"/>
  <c r="C10" i="2"/>
  <c r="C8" i="2"/>
  <c r="C5" i="2"/>
  <c r="C3" i="2"/>
  <c r="C38" i="2"/>
  <c r="C36" i="2"/>
  <c r="C34" i="2"/>
  <c r="D5" i="2"/>
  <c r="E20" i="2"/>
  <c r="B28" i="2"/>
  <c r="B24" i="2"/>
  <c r="B20" i="2"/>
  <c r="B16" i="2"/>
  <c r="B12" i="2"/>
  <c r="B10" i="2"/>
  <c r="B3" i="2"/>
  <c r="C6" i="2"/>
  <c r="E29" i="2"/>
  <c r="E25" i="2"/>
  <c r="E21" i="2"/>
  <c r="E17" i="2"/>
  <c r="E13" i="2"/>
  <c r="E9" i="2"/>
  <c r="C33" i="2"/>
  <c r="D29" i="2"/>
  <c r="D27" i="2"/>
  <c r="D25" i="2"/>
  <c r="D23" i="2"/>
  <c r="D21" i="2"/>
  <c r="D19" i="2"/>
  <c r="D17" i="2"/>
  <c r="D15" i="2"/>
  <c r="D13" i="2"/>
  <c r="D11" i="2"/>
  <c r="D9" i="2"/>
  <c r="D7" i="2"/>
  <c r="D4" i="2"/>
  <c r="D39" i="2"/>
  <c r="D37" i="2"/>
  <c r="D35" i="2"/>
  <c r="B33" i="2"/>
  <c r="B30" i="2"/>
  <c r="E28" i="2"/>
  <c r="E22" i="2"/>
  <c r="E2" i="2"/>
  <c r="B26" i="2"/>
  <c r="B22" i="2"/>
  <c r="B18" i="2"/>
  <c r="B14" i="2"/>
  <c r="B8" i="2"/>
  <c r="B5" i="2"/>
  <c r="B38" i="2"/>
  <c r="B36" i="2"/>
  <c r="B34" i="2"/>
  <c r="E27" i="2"/>
  <c r="E23" i="2"/>
  <c r="E19" i="2"/>
  <c r="E15" i="2"/>
  <c r="E11" i="2"/>
  <c r="E7" i="2"/>
  <c r="E4" i="2"/>
  <c r="E39" i="2"/>
  <c r="E37" i="2"/>
  <c r="E35" i="2"/>
  <c r="B6" i="2"/>
  <c r="C29" i="2"/>
  <c r="C27" i="2"/>
  <c r="C25" i="2"/>
  <c r="C23" i="2"/>
  <c r="C21" i="2"/>
  <c r="C19" i="2"/>
  <c r="C17" i="2"/>
  <c r="C15" i="2"/>
  <c r="C13" i="2"/>
  <c r="C11" i="2"/>
  <c r="C9" i="2"/>
  <c r="C7" i="2"/>
  <c r="C4" i="2"/>
  <c r="C39" i="2"/>
  <c r="C37" i="2"/>
  <c r="C35" i="2"/>
  <c r="C32" i="2"/>
  <c r="C30" i="2"/>
  <c r="E26" i="2"/>
  <c r="E16" i="2"/>
  <c r="E6" i="2"/>
  <c r="E30" i="2"/>
</calcChain>
</file>

<file path=xl/sharedStrings.xml><?xml version="1.0" encoding="utf-8"?>
<sst xmlns="http://schemas.openxmlformats.org/spreadsheetml/2006/main" count="56" uniqueCount="53">
  <si>
    <t>Wall_ID</t>
  </si>
  <si>
    <t>Start_X_px</t>
  </si>
  <si>
    <t>Start_Y_px</t>
  </si>
  <si>
    <t>End_X_px</t>
  </si>
  <si>
    <t>End_Y_px</t>
  </si>
  <si>
    <t>Angle_deg</t>
  </si>
  <si>
    <t>Width_px</t>
  </si>
  <si>
    <t>Start_X_m</t>
  </si>
  <si>
    <t>Start_Y_m</t>
  </si>
  <si>
    <t>End_X_m</t>
  </si>
  <si>
    <t>End_Y_m</t>
  </si>
  <si>
    <t>Width_m</t>
  </si>
  <si>
    <t>SDF_Snippet</t>
  </si>
  <si>
    <t>パイロン1</t>
    <phoneticPr fontId="2"/>
  </si>
  <si>
    <t>パイロン2</t>
    <phoneticPr fontId="2"/>
  </si>
  <si>
    <t>3860-1070が全幅で9.8mに相当する。→</t>
    <rPh sb="10" eb="12">
      <t>ゼンハバ</t>
    </rPh>
    <rPh sb="18" eb="20">
      <t>ソウトウ</t>
    </rPh>
    <phoneticPr fontId="2"/>
  </si>
  <si>
    <t>wall_01</t>
    <phoneticPr fontId="2"/>
  </si>
  <si>
    <t>wall_02</t>
  </si>
  <si>
    <t>wall_03</t>
  </si>
  <si>
    <t>wall_04</t>
  </si>
  <si>
    <t>wall_05</t>
  </si>
  <si>
    <t>wall_06</t>
  </si>
  <si>
    <t>wall_07</t>
  </si>
  <si>
    <t>wall_08</t>
  </si>
  <si>
    <t>wall_09</t>
  </si>
  <si>
    <t>wall_10</t>
  </si>
  <si>
    <t>wall_11</t>
  </si>
  <si>
    <t>wall_12</t>
  </si>
  <si>
    <t>wall_13</t>
  </si>
  <si>
    <t>wall_14</t>
  </si>
  <si>
    <t>wall_15</t>
  </si>
  <si>
    <t>wall_16</t>
  </si>
  <si>
    <t>wall_17</t>
  </si>
  <si>
    <t>wall_18</t>
  </si>
  <si>
    <t>wall_19</t>
  </si>
  <si>
    <t>wall_20</t>
  </si>
  <si>
    <t>wall_21</t>
  </si>
  <si>
    <t>wall_22</t>
  </si>
  <si>
    <t>wall_23</t>
  </si>
  <si>
    <t>wall_24</t>
  </si>
  <si>
    <t>wall_25</t>
  </si>
  <si>
    <t>wall_26</t>
  </si>
  <si>
    <t>wall_27</t>
  </si>
  <si>
    <t>wall_28</t>
  </si>
  <si>
    <t>スタート位置を原点に。</t>
    <rPh sb="4" eb="6">
      <t>イチ</t>
    </rPh>
    <rPh sb="7" eb="9">
      <t>ゲンテン</t>
    </rPh>
    <phoneticPr fontId="2"/>
  </si>
  <si>
    <t>ｍ変換後は</t>
    <rPh sb="1" eb="3">
      <t>ヘンカン</t>
    </rPh>
    <rPh sb="3" eb="4">
      <t>ゴ</t>
    </rPh>
    <phoneticPr fontId="2"/>
  </si>
  <si>
    <t>obstacle1</t>
    <phoneticPr fontId="2"/>
  </si>
  <si>
    <t>obstacle2</t>
  </si>
  <si>
    <t>obstacle3</t>
  </si>
  <si>
    <t>line1</t>
    <phoneticPr fontId="2"/>
  </si>
  <si>
    <t>line2</t>
  </si>
  <si>
    <t>line3</t>
  </si>
  <si>
    <t>wall_29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</si>
</sst>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zoomScaleNormal="100" workbookViewId="0">
      <selection activeCell="B2" sqref="B2"/>
    </sheetView>
  </sheetViews>
  <sheetFormatPr defaultRowHeight="13.2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16</v>
      </c>
      <c r="B2">
        <v>1070</v>
      </c>
      <c r="C2">
        <v>1750</v>
      </c>
      <c r="D2">
        <v>1070</v>
      </c>
      <c r="E2">
        <v>453</v>
      </c>
    </row>
    <row r="3" spans="1:7" x14ac:dyDescent="0.2">
      <c r="A3" t="s">
        <v>17</v>
      </c>
      <c r="B3">
        <v>1070</v>
      </c>
      <c r="C3">
        <v>453</v>
      </c>
      <c r="D3">
        <v>1269</v>
      </c>
      <c r="E3">
        <v>260</v>
      </c>
    </row>
    <row r="4" spans="1:7" x14ac:dyDescent="0.2">
      <c r="A4" t="s">
        <v>18</v>
      </c>
      <c r="B4">
        <v>1269</v>
      </c>
      <c r="C4">
        <v>260</v>
      </c>
      <c r="D4">
        <v>1780</v>
      </c>
      <c r="E4">
        <v>204</v>
      </c>
    </row>
    <row r="5" spans="1:7" x14ac:dyDescent="0.2">
      <c r="A5" t="s">
        <v>19</v>
      </c>
      <c r="B5">
        <v>1780</v>
      </c>
      <c r="C5">
        <v>204</v>
      </c>
      <c r="D5">
        <v>3613</v>
      </c>
      <c r="E5">
        <v>204</v>
      </c>
    </row>
    <row r="6" spans="1:7" x14ac:dyDescent="0.2">
      <c r="A6" t="s">
        <v>20</v>
      </c>
      <c r="B6">
        <v>3613</v>
      </c>
      <c r="C6">
        <v>204</v>
      </c>
      <c r="D6">
        <v>3811</v>
      </c>
      <c r="E6">
        <v>483</v>
      </c>
    </row>
    <row r="7" spans="1:7" x14ac:dyDescent="0.2">
      <c r="A7" t="s">
        <v>21</v>
      </c>
      <c r="B7">
        <v>3811</v>
      </c>
      <c r="C7">
        <v>483</v>
      </c>
      <c r="D7">
        <v>3860</v>
      </c>
      <c r="E7">
        <v>995</v>
      </c>
    </row>
    <row r="8" spans="1:7" x14ac:dyDescent="0.2">
      <c r="A8" t="s">
        <v>22</v>
      </c>
      <c r="B8">
        <v>3860</v>
      </c>
      <c r="C8">
        <v>995</v>
      </c>
      <c r="D8">
        <v>3860</v>
      </c>
      <c r="E8">
        <v>1519</v>
      </c>
    </row>
    <row r="9" spans="1:7" x14ac:dyDescent="0.2">
      <c r="A9" t="s">
        <v>23</v>
      </c>
      <c r="B9">
        <v>3860</v>
      </c>
      <c r="C9">
        <v>1519</v>
      </c>
      <c r="D9">
        <v>3703</v>
      </c>
      <c r="E9">
        <v>1750</v>
      </c>
    </row>
    <row r="10" spans="1:7" x14ac:dyDescent="0.2">
      <c r="A10" t="s">
        <v>24</v>
      </c>
      <c r="B10">
        <v>3703</v>
      </c>
      <c r="C10">
        <v>1750</v>
      </c>
      <c r="D10">
        <v>2643</v>
      </c>
      <c r="E10">
        <v>1750</v>
      </c>
    </row>
    <row r="11" spans="1:7" x14ac:dyDescent="0.2">
      <c r="A11" t="s">
        <v>25</v>
      </c>
      <c r="B11">
        <v>2643</v>
      </c>
      <c r="C11">
        <v>1750</v>
      </c>
      <c r="D11">
        <v>2643</v>
      </c>
      <c r="E11">
        <v>1893</v>
      </c>
    </row>
    <row r="12" spans="1:7" x14ac:dyDescent="0.2">
      <c r="A12" t="s">
        <v>26</v>
      </c>
      <c r="B12">
        <v>2643</v>
      </c>
      <c r="C12">
        <v>1893</v>
      </c>
      <c r="D12">
        <v>1598</v>
      </c>
      <c r="E12">
        <v>1893</v>
      </c>
    </row>
    <row r="13" spans="1:7" x14ac:dyDescent="0.2">
      <c r="A13" t="s">
        <v>27</v>
      </c>
      <c r="B13">
        <v>1598</v>
      </c>
      <c r="C13">
        <v>1893</v>
      </c>
      <c r="D13">
        <v>1598</v>
      </c>
      <c r="E13">
        <v>1750</v>
      </c>
    </row>
    <row r="14" spans="1:7" x14ac:dyDescent="0.2">
      <c r="A14" t="s">
        <v>28</v>
      </c>
      <c r="B14">
        <v>1598</v>
      </c>
      <c r="C14">
        <v>1750</v>
      </c>
      <c r="D14">
        <v>1070</v>
      </c>
      <c r="E14">
        <v>1750</v>
      </c>
    </row>
    <row r="15" spans="1:7" x14ac:dyDescent="0.2">
      <c r="A15" t="s">
        <v>29</v>
      </c>
      <c r="B15">
        <v>2299</v>
      </c>
      <c r="C15">
        <v>1893</v>
      </c>
      <c r="D15">
        <v>2299</v>
      </c>
      <c r="E15">
        <v>1750</v>
      </c>
    </row>
    <row r="16" spans="1:7" x14ac:dyDescent="0.2">
      <c r="A16" t="s">
        <v>30</v>
      </c>
      <c r="B16">
        <v>1948</v>
      </c>
      <c r="C16">
        <v>1893</v>
      </c>
      <c r="D16">
        <v>1948</v>
      </c>
      <c r="E16">
        <v>1750</v>
      </c>
    </row>
    <row r="17" spans="1:5" x14ac:dyDescent="0.2">
      <c r="A17" t="s">
        <v>31</v>
      </c>
      <c r="B17">
        <v>1070</v>
      </c>
      <c r="C17">
        <v>1530</v>
      </c>
      <c r="D17">
        <v>1282</v>
      </c>
      <c r="E17">
        <v>1750</v>
      </c>
    </row>
    <row r="18" spans="1:5" x14ac:dyDescent="0.2">
      <c r="A18" t="s">
        <v>32</v>
      </c>
      <c r="B18">
        <v>2560</v>
      </c>
      <c r="C18">
        <v>330</v>
      </c>
      <c r="D18">
        <v>2817</v>
      </c>
      <c r="E18">
        <v>330</v>
      </c>
    </row>
    <row r="19" spans="1:5" x14ac:dyDescent="0.2">
      <c r="A19" t="s">
        <v>33</v>
      </c>
      <c r="B19">
        <v>2560</v>
      </c>
      <c r="C19">
        <v>457</v>
      </c>
      <c r="D19">
        <v>2817</v>
      </c>
      <c r="E19">
        <v>457</v>
      </c>
    </row>
    <row r="20" spans="1:5" x14ac:dyDescent="0.2">
      <c r="A20" t="s">
        <v>34</v>
      </c>
      <c r="B20">
        <v>3350</v>
      </c>
      <c r="C20">
        <v>602</v>
      </c>
      <c r="D20">
        <v>1765</v>
      </c>
      <c r="E20">
        <v>602</v>
      </c>
    </row>
    <row r="21" spans="1:5" x14ac:dyDescent="0.2">
      <c r="A21" t="s">
        <v>35</v>
      </c>
      <c r="B21">
        <v>1765</v>
      </c>
      <c r="C21">
        <v>602</v>
      </c>
      <c r="D21">
        <v>1536</v>
      </c>
      <c r="E21">
        <v>733</v>
      </c>
    </row>
    <row r="22" spans="1:5" x14ac:dyDescent="0.2">
      <c r="A22" t="s">
        <v>36</v>
      </c>
      <c r="B22">
        <v>1536</v>
      </c>
      <c r="C22">
        <v>733</v>
      </c>
      <c r="D22">
        <v>1536</v>
      </c>
      <c r="E22">
        <v>1274</v>
      </c>
    </row>
    <row r="23" spans="1:5" x14ac:dyDescent="0.2">
      <c r="A23" t="s">
        <v>37</v>
      </c>
      <c r="B23">
        <v>1536</v>
      </c>
      <c r="C23">
        <v>1274</v>
      </c>
      <c r="D23">
        <v>1768</v>
      </c>
      <c r="E23">
        <v>1394</v>
      </c>
    </row>
    <row r="24" spans="1:5" x14ac:dyDescent="0.2">
      <c r="A24" t="s">
        <v>38</v>
      </c>
      <c r="B24">
        <v>1768</v>
      </c>
      <c r="C24">
        <v>1394</v>
      </c>
      <c r="D24">
        <v>3350</v>
      </c>
      <c r="E24">
        <v>1394</v>
      </c>
    </row>
    <row r="25" spans="1:5" x14ac:dyDescent="0.2">
      <c r="A25" t="s">
        <v>39</v>
      </c>
      <c r="B25">
        <v>2317</v>
      </c>
      <c r="C25">
        <v>980</v>
      </c>
      <c r="D25">
        <v>2583</v>
      </c>
      <c r="E25">
        <v>980</v>
      </c>
    </row>
    <row r="26" spans="1:5" x14ac:dyDescent="0.2">
      <c r="A26" t="s">
        <v>40</v>
      </c>
      <c r="B26">
        <v>2583</v>
      </c>
      <c r="C26">
        <v>980</v>
      </c>
      <c r="D26">
        <v>2829</v>
      </c>
      <c r="E26">
        <v>914</v>
      </c>
    </row>
    <row r="27" spans="1:5" x14ac:dyDescent="0.2">
      <c r="A27" t="s">
        <v>41</v>
      </c>
      <c r="B27">
        <v>3090</v>
      </c>
      <c r="C27">
        <v>925</v>
      </c>
      <c r="D27">
        <v>3621</v>
      </c>
      <c r="E27">
        <v>925</v>
      </c>
    </row>
    <row r="28" spans="1:5" x14ac:dyDescent="0.2">
      <c r="A28" t="s">
        <v>42</v>
      </c>
      <c r="B28">
        <v>3621</v>
      </c>
      <c r="C28">
        <v>925</v>
      </c>
      <c r="D28">
        <v>3833</v>
      </c>
      <c r="E28">
        <v>683</v>
      </c>
    </row>
    <row r="29" spans="1:5" x14ac:dyDescent="0.2">
      <c r="A29" t="s">
        <v>43</v>
      </c>
      <c r="B29">
        <v>3621</v>
      </c>
      <c r="C29">
        <v>925</v>
      </c>
      <c r="D29">
        <v>3860</v>
      </c>
      <c r="E29">
        <v>1157</v>
      </c>
    </row>
    <row r="30" spans="1:5" x14ac:dyDescent="0.2">
      <c r="A30" t="s">
        <v>52</v>
      </c>
    </row>
    <row r="31" spans="1:5" x14ac:dyDescent="0.2">
      <c r="A31" t="s">
        <v>13</v>
      </c>
      <c r="B31">
        <v>1930</v>
      </c>
      <c r="C31">
        <v>980</v>
      </c>
    </row>
    <row r="32" spans="1:5" x14ac:dyDescent="0.2">
      <c r="A32" t="s">
        <v>14</v>
      </c>
      <c r="B32">
        <v>1880</v>
      </c>
      <c r="C32">
        <v>980</v>
      </c>
    </row>
    <row r="33" spans="1:5" x14ac:dyDescent="0.2">
      <c r="A33" t="s">
        <v>46</v>
      </c>
      <c r="B33">
        <v>1255</v>
      </c>
      <c r="C33">
        <v>581</v>
      </c>
      <c r="D33">
        <v>1513</v>
      </c>
      <c r="E33">
        <v>728</v>
      </c>
    </row>
    <row r="34" spans="1:5" x14ac:dyDescent="0.2">
      <c r="A34" t="s">
        <v>47</v>
      </c>
      <c r="B34">
        <v>1255</v>
      </c>
      <c r="C34">
        <v>1236</v>
      </c>
      <c r="D34">
        <v>1513</v>
      </c>
      <c r="E34">
        <v>1390</v>
      </c>
    </row>
    <row r="35" spans="1:5" x14ac:dyDescent="0.2">
      <c r="A35" t="s">
        <v>48</v>
      </c>
      <c r="B35">
        <v>1067</v>
      </c>
      <c r="C35">
        <v>876</v>
      </c>
      <c r="D35">
        <v>1330</v>
      </c>
      <c r="E35">
        <v>1082</v>
      </c>
    </row>
    <row r="36" spans="1:5" x14ac:dyDescent="0.2">
      <c r="A36" t="s">
        <v>49</v>
      </c>
      <c r="B36">
        <v>1948</v>
      </c>
      <c r="C36">
        <v>1750</v>
      </c>
      <c r="D36">
        <v>1948</v>
      </c>
      <c r="E36">
        <v>1394</v>
      </c>
    </row>
    <row r="37" spans="1:5" x14ac:dyDescent="0.2">
      <c r="A37" t="s">
        <v>50</v>
      </c>
      <c r="B37">
        <v>2476</v>
      </c>
      <c r="C37">
        <v>1750</v>
      </c>
      <c r="D37">
        <v>2476</v>
      </c>
      <c r="E37">
        <v>1394</v>
      </c>
    </row>
    <row r="38" spans="1:5" x14ac:dyDescent="0.2">
      <c r="A38" t="s">
        <v>51</v>
      </c>
      <c r="B38">
        <v>3007</v>
      </c>
      <c r="C38">
        <v>1750</v>
      </c>
      <c r="D38">
        <v>3007</v>
      </c>
      <c r="E38">
        <v>1394</v>
      </c>
    </row>
    <row r="40" spans="1:5" x14ac:dyDescent="0.2">
      <c r="B40" t="s">
        <v>15</v>
      </c>
    </row>
    <row r="41" spans="1:5" x14ac:dyDescent="0.2">
      <c r="B41">
        <f>(3860-1070)/9.8</f>
        <v>284.69387755102036</v>
      </c>
    </row>
    <row r="42" spans="1:5" x14ac:dyDescent="0.2">
      <c r="B42" t="s">
        <v>44</v>
      </c>
    </row>
    <row r="43" spans="1:5" x14ac:dyDescent="0.2">
      <c r="B43">
        <f>B36</f>
        <v>1948</v>
      </c>
      <c r="C43">
        <f>(C36+E36)/2</f>
        <v>1572</v>
      </c>
    </row>
    <row r="44" spans="1:5" x14ac:dyDescent="0.2">
      <c r="B44" t="s">
        <v>45</v>
      </c>
    </row>
    <row r="45" spans="1:5" x14ac:dyDescent="0.2">
      <c r="B45">
        <f>B43/B41</f>
        <v>6.842437275985664</v>
      </c>
      <c r="C45">
        <f>C43/B41</f>
        <v>5.5217204301075276</v>
      </c>
    </row>
  </sheetData>
  <phoneticPr fontId="2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tabSelected="1" workbookViewId="0">
      <selection activeCell="C28" sqref="C28"/>
    </sheetView>
  </sheetViews>
  <sheetFormatPr defaultRowHeight="13.2" x14ac:dyDescent="0.2"/>
  <sheetData>
    <row r="1" spans="1:7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5</v>
      </c>
      <c r="G1" s="1" t="s">
        <v>11</v>
      </c>
    </row>
    <row r="2" spans="1:7" x14ac:dyDescent="0.2">
      <c r="A2" t="str">
        <f>Raw_Data!A2</f>
        <v>wall_01</v>
      </c>
      <c r="B2" s="2">
        <f>Raw_Data!B2/Raw_Data!$B$41-Raw_Data!$B$45</f>
        <v>-3.084014336917563</v>
      </c>
      <c r="C2" s="2">
        <f>(Raw_Data!C2/Raw_Data!$B$41-Raw_Data!$C$45)*(-1)</f>
        <v>-0.62523297491039465</v>
      </c>
      <c r="D2" s="2">
        <f>Raw_Data!D2/Raw_Data!$B$41-Raw_Data!$B$45</f>
        <v>-3.084014336917563</v>
      </c>
      <c r="E2" s="2">
        <f>(Raw_Data!E2/Raw_Data!$B$41-Raw_Data!$C$45)*(-1)</f>
        <v>3.9305376344086023</v>
      </c>
    </row>
    <row r="3" spans="1:7" x14ac:dyDescent="0.2">
      <c r="A3" t="str">
        <f>Raw_Data!A3</f>
        <v>wall_02</v>
      </c>
      <c r="B3" s="2">
        <f>Raw_Data!B3/Raw_Data!$B$41-Raw_Data!$B$45</f>
        <v>-3.084014336917563</v>
      </c>
      <c r="C3" s="2">
        <f>(Raw_Data!C3/Raw_Data!$B$41-Raw_Data!$C$45)*(-1)</f>
        <v>3.9305376344086023</v>
      </c>
      <c r="D3" s="2">
        <f>Raw_Data!D3/Raw_Data!$B$41-Raw_Data!$B$45</f>
        <v>-2.3850179211469538</v>
      </c>
      <c r="E3" s="2">
        <f>(Raw_Data!E3/Raw_Data!$B$41-Raw_Data!$C$45)*(-1)</f>
        <v>4.6084587813620077</v>
      </c>
    </row>
    <row r="4" spans="1:7" x14ac:dyDescent="0.2">
      <c r="A4" t="str">
        <f>Raw_Data!A4</f>
        <v>wall_03</v>
      </c>
      <c r="B4" s="2">
        <f>Raw_Data!B4/Raw_Data!$B$41-Raw_Data!$B$45</f>
        <v>-2.3850179211469538</v>
      </c>
      <c r="C4" s="2">
        <f>(Raw_Data!C4/Raw_Data!$B$41-Raw_Data!$C$45)*(-1)</f>
        <v>4.6084587813620077</v>
      </c>
      <c r="D4" s="2">
        <f>Raw_Data!D4/Raw_Data!$B$41-Raw_Data!$B$45</f>
        <v>-0.59010752688172019</v>
      </c>
      <c r="E4" s="2">
        <f>(Raw_Data!E4/Raw_Data!$B$41-Raw_Data!$C$45)*(-1)</f>
        <v>4.8051612903225811</v>
      </c>
    </row>
    <row r="5" spans="1:7" x14ac:dyDescent="0.2">
      <c r="A5" t="str">
        <f>Raw_Data!A5</f>
        <v>wall_04</v>
      </c>
      <c r="B5" s="2">
        <f>Raw_Data!B5/Raw_Data!$B$41-Raw_Data!$B$45</f>
        <v>-0.59010752688172019</v>
      </c>
      <c r="C5" s="2">
        <f>(Raw_Data!C5/Raw_Data!$B$41-Raw_Data!$C$45)*(-1)</f>
        <v>4.8051612903225811</v>
      </c>
      <c r="D5" s="2">
        <f>Raw_Data!D5/Raw_Data!$B$41-Raw_Data!$B$45</f>
        <v>5.8483870967741938</v>
      </c>
      <c r="E5" s="2">
        <f>(Raw_Data!E5/Raw_Data!$B$41-Raw_Data!$C$45)*(-1)</f>
        <v>4.8051612903225811</v>
      </c>
    </row>
    <row r="6" spans="1:7" x14ac:dyDescent="0.2">
      <c r="A6" t="str">
        <f>Raw_Data!A6</f>
        <v>wall_05</v>
      </c>
      <c r="B6" s="2">
        <f>Raw_Data!B6/Raw_Data!$B$41-Raw_Data!$B$45</f>
        <v>5.8483870967741938</v>
      </c>
      <c r="C6" s="2">
        <f>(Raw_Data!C6/Raw_Data!$B$41-Raw_Data!$C$45)*(-1)</f>
        <v>4.8051612903225811</v>
      </c>
      <c r="D6" s="2">
        <f>Raw_Data!D5/Raw_Data!$B$41-Raw_Data!$B$45</f>
        <v>5.8483870967741938</v>
      </c>
      <c r="E6" s="2">
        <f>(Raw_Data!E5/Raw_Data!$B$41-Raw_Data!$C$45)*(-1)</f>
        <v>4.8051612903225811</v>
      </c>
    </row>
    <row r="7" spans="1:7" x14ac:dyDescent="0.2">
      <c r="A7" t="str">
        <f>Raw_Data!A7</f>
        <v>wall_06</v>
      </c>
      <c r="B7" s="2">
        <f>Raw_Data!B6/Raw_Data!$B$41-Raw_Data!$B$45</f>
        <v>5.8483870967741938</v>
      </c>
      <c r="C7" s="2">
        <f>(Raw_Data!C6/Raw_Data!$B$41-Raw_Data!$C$45)*(-1)</f>
        <v>4.8051612903225811</v>
      </c>
      <c r="D7" s="2">
        <f>Raw_Data!D6/Raw_Data!$B$41-Raw_Data!$B$45</f>
        <v>6.5438709677419373</v>
      </c>
      <c r="E7" s="2">
        <f>(Raw_Data!E6/Raw_Data!$B$41-Raw_Data!$C$45)*(-1)</f>
        <v>3.8251612903225811</v>
      </c>
    </row>
    <row r="8" spans="1:7" x14ac:dyDescent="0.2">
      <c r="A8" t="str">
        <f>Raw_Data!A8</f>
        <v>wall_07</v>
      </c>
      <c r="B8" s="2">
        <f>Raw_Data!B7/Raw_Data!$B$41-Raw_Data!$B$45</f>
        <v>6.5438709677419373</v>
      </c>
      <c r="C8" s="2">
        <f>(Raw_Data!C7/Raw_Data!$B$41-Raw_Data!$C$45)*(-1)</f>
        <v>3.8251612903225811</v>
      </c>
      <c r="D8" s="2">
        <f>Raw_Data!D7/Raw_Data!$B$41-Raw_Data!$B$45</f>
        <v>6.7159856630824377</v>
      </c>
      <c r="E8" s="2">
        <f>(Raw_Data!E7/Raw_Data!$B$41-Raw_Data!$C$45)*(-1)</f>
        <v>2.0267383512544805</v>
      </c>
    </row>
    <row r="9" spans="1:7" x14ac:dyDescent="0.2">
      <c r="A9" t="str">
        <f>Raw_Data!A9</f>
        <v>wall_08</v>
      </c>
      <c r="B9" s="2">
        <f>Raw_Data!B8/Raw_Data!$B$41-Raw_Data!$B$45</f>
        <v>6.7159856630824377</v>
      </c>
      <c r="C9" s="2">
        <f>(Raw_Data!C8/Raw_Data!$B$41-Raw_Data!$C$45)*(-1)</f>
        <v>2.0267383512544805</v>
      </c>
      <c r="D9" s="2">
        <f>Raw_Data!D8/Raw_Data!$B$41-Raw_Data!$B$45</f>
        <v>6.7159856630824377</v>
      </c>
      <c r="E9" s="2">
        <f>(Raw_Data!E8/Raw_Data!$B$41-Raw_Data!$C$45)*(-1)</f>
        <v>0.18616487455197106</v>
      </c>
    </row>
    <row r="10" spans="1:7" x14ac:dyDescent="0.2">
      <c r="A10" t="str">
        <f>Raw_Data!A10</f>
        <v>wall_09</v>
      </c>
      <c r="B10" s="2">
        <f>Raw_Data!B9/Raw_Data!$B$41-Raw_Data!$B$45</f>
        <v>6.7159856630824377</v>
      </c>
      <c r="C10" s="2">
        <f>(Raw_Data!C9/Raw_Data!$B$41-Raw_Data!$C$45)*(-1)</f>
        <v>0.18616487455197106</v>
      </c>
      <c r="D10" s="2">
        <f>Raw_Data!D9/Raw_Data!$B$41-Raw_Data!$B$45</f>
        <v>6.1645161290322585</v>
      </c>
      <c r="E10" s="2">
        <f>(Raw_Data!E9/Raw_Data!$B$41-Raw_Data!$C$45)*(-1)</f>
        <v>-0.62523297491039465</v>
      </c>
    </row>
    <row r="11" spans="1:7" x14ac:dyDescent="0.2">
      <c r="A11" t="str">
        <f>Raw_Data!A11</f>
        <v>wall_10</v>
      </c>
      <c r="B11" s="2">
        <f>Raw_Data!B10/Raw_Data!$B$41-Raw_Data!$B$45</f>
        <v>6.1645161290322585</v>
      </c>
      <c r="C11" s="2">
        <f>(Raw_Data!C10/Raw_Data!$B$41-Raw_Data!$C$45)*(-1)</f>
        <v>-0.62523297491039465</v>
      </c>
      <c r="D11" s="2">
        <f>Raw_Data!D10/Raw_Data!$B$41-Raw_Data!$B$45</f>
        <v>2.441218637992832</v>
      </c>
      <c r="E11" s="2">
        <f>(Raw_Data!E10/Raw_Data!$B$41-Raw_Data!$C$45)*(-1)</f>
        <v>-0.62523297491039465</v>
      </c>
    </row>
    <row r="12" spans="1:7" x14ac:dyDescent="0.2">
      <c r="A12" t="str">
        <f>Raw_Data!A12</f>
        <v>wall_11</v>
      </c>
      <c r="B12" s="2">
        <f>Raw_Data!B11/Raw_Data!$B$41-Raw_Data!$B$45</f>
        <v>2.441218637992832</v>
      </c>
      <c r="C12" s="2">
        <f>(Raw_Data!C11/Raw_Data!$B$41-Raw_Data!$C$45)*(-1)</f>
        <v>-0.62523297491039465</v>
      </c>
      <c r="D12" s="2">
        <f>Raw_Data!D11/Raw_Data!$B$41-Raw_Data!$B$45</f>
        <v>2.441218637992832</v>
      </c>
      <c r="E12" s="2">
        <f>(Raw_Data!E11/Raw_Data!$B$41-Raw_Data!$C$45)*(-1)</f>
        <v>-1.1275268817204305</v>
      </c>
    </row>
    <row r="13" spans="1:7" x14ac:dyDescent="0.2">
      <c r="A13" t="str">
        <f>Raw_Data!A13</f>
        <v>wall_12</v>
      </c>
      <c r="B13" s="2">
        <f>Raw_Data!B12/Raw_Data!$B$41-Raw_Data!$B$45</f>
        <v>2.441218637992832</v>
      </c>
      <c r="C13" s="2">
        <f>(Raw_Data!C12/Raw_Data!$B$41-Raw_Data!$C$45)*(-1)</f>
        <v>-1.1275268817204305</v>
      </c>
      <c r="D13" s="2">
        <f>Raw_Data!D12/Raw_Data!$B$41-Raw_Data!$B$45</f>
        <v>-1.2293906810035846</v>
      </c>
      <c r="E13" s="2">
        <f>(Raw_Data!E12/Raw_Data!$B$41-Raw_Data!$C$45)*(-1)</f>
        <v>-1.1275268817204305</v>
      </c>
    </row>
    <row r="14" spans="1:7" x14ac:dyDescent="0.2">
      <c r="A14" t="str">
        <f>Raw_Data!A14</f>
        <v>wall_13</v>
      </c>
      <c r="B14" s="2">
        <f>Raw_Data!B13/Raw_Data!$B$41-Raw_Data!$B$45</f>
        <v>-1.2293906810035846</v>
      </c>
      <c r="C14" s="2">
        <f>(Raw_Data!C13/Raw_Data!$B$41-Raw_Data!$C$45)*(-1)</f>
        <v>-1.1275268817204305</v>
      </c>
      <c r="D14" s="2">
        <f>Raw_Data!D13/Raw_Data!$B$41-Raw_Data!$B$45</f>
        <v>-1.2293906810035846</v>
      </c>
      <c r="E14" s="2">
        <f>(Raw_Data!E13/Raw_Data!$B$41-Raw_Data!$C$45)*(-1)</f>
        <v>-0.62523297491039465</v>
      </c>
    </row>
    <row r="15" spans="1:7" x14ac:dyDescent="0.2">
      <c r="A15" t="str">
        <f>Raw_Data!A15</f>
        <v>wall_14</v>
      </c>
      <c r="B15" s="2">
        <f>Raw_Data!B14/Raw_Data!$B$41-Raw_Data!$B$45</f>
        <v>-1.2293906810035846</v>
      </c>
      <c r="C15" s="2">
        <f>(Raw_Data!C14/Raw_Data!$B$41-Raw_Data!$C$45)*(-1)</f>
        <v>-0.62523297491039465</v>
      </c>
      <c r="D15" s="2">
        <f>Raw_Data!D14/Raw_Data!$B$41-Raw_Data!$B$45</f>
        <v>-3.084014336917563</v>
      </c>
      <c r="E15" s="2">
        <f>(Raw_Data!E14/Raw_Data!$B$41-Raw_Data!$C$45)*(-1)</f>
        <v>-0.62523297491039465</v>
      </c>
    </row>
    <row r="16" spans="1:7" x14ac:dyDescent="0.2">
      <c r="A16" t="str">
        <f>Raw_Data!A16</f>
        <v>wall_15</v>
      </c>
      <c r="B16" s="2">
        <f>Raw_Data!B15/Raw_Data!$B$41-Raw_Data!$B$45</f>
        <v>1.2329032258064521</v>
      </c>
      <c r="C16" s="2">
        <f>(Raw_Data!C15/Raw_Data!$B$41-Raw_Data!$C$45)*(-1)</f>
        <v>-1.1275268817204305</v>
      </c>
      <c r="D16" s="2">
        <f>Raw_Data!D15/Raw_Data!$B$41-Raw_Data!$B$45</f>
        <v>1.2329032258064521</v>
      </c>
      <c r="E16" s="2">
        <f>(Raw_Data!E15/Raw_Data!$B$41-Raw_Data!$C$45)*(-1)</f>
        <v>-0.62523297491039465</v>
      </c>
    </row>
    <row r="17" spans="1:5" x14ac:dyDescent="0.2">
      <c r="A17" t="str">
        <f>Raw_Data!A17</f>
        <v>wall_16</v>
      </c>
      <c r="B17" s="2">
        <f>Raw_Data!B16/Raw_Data!$B$41-Raw_Data!$B$45</f>
        <v>0</v>
      </c>
      <c r="C17" s="2">
        <f>(Raw_Data!C16/Raw_Data!$B$41-Raw_Data!$C$45)*(-1)</f>
        <v>-1.1275268817204305</v>
      </c>
      <c r="D17" s="2">
        <f>Raw_Data!D16/Raw_Data!$B$41-Raw_Data!$B$45</f>
        <v>0</v>
      </c>
      <c r="E17" s="2">
        <f>(Raw_Data!E16/Raw_Data!$B$41-Raw_Data!$C$45)*(-1)</f>
        <v>-0.62523297491039465</v>
      </c>
    </row>
    <row r="18" spans="1:5" x14ac:dyDescent="0.2">
      <c r="A18" t="str">
        <f>Raw_Data!A18</f>
        <v>wall_17</v>
      </c>
      <c r="B18" s="2">
        <f>Raw_Data!B17/Raw_Data!$B$41-Raw_Data!$B$45</f>
        <v>-3.084014336917563</v>
      </c>
      <c r="C18" s="2">
        <f>(Raw_Data!C17/Raw_Data!$B$41-Raw_Data!$C$45)*(-1)</f>
        <v>0.14752688172043005</v>
      </c>
      <c r="D18" s="2">
        <f>Raw_Data!D17/Raw_Data!$B$41-Raw_Data!$B$45</f>
        <v>-2.3393548387096779</v>
      </c>
      <c r="E18" s="2">
        <f>(Raw_Data!E17/Raw_Data!$B$41-Raw_Data!$C$45)*(-1)</f>
        <v>-0.62523297491039465</v>
      </c>
    </row>
    <row r="19" spans="1:5" x14ac:dyDescent="0.2">
      <c r="A19" t="str">
        <f>Raw_Data!A19</f>
        <v>wall_18</v>
      </c>
      <c r="B19" s="2">
        <f>Raw_Data!B18/Raw_Data!$B$41-Raw_Data!$B$45</f>
        <v>2.1496774193548385</v>
      </c>
      <c r="C19" s="2">
        <f>(Raw_Data!C18/Raw_Data!$B$41-Raw_Data!$C$45)*(-1)</f>
        <v>4.362580645161291</v>
      </c>
      <c r="D19" s="2">
        <f>Raw_Data!D18/Raw_Data!$B$41-Raw_Data!$B$45</f>
        <v>3.0524014336917569</v>
      </c>
      <c r="E19" s="2">
        <f>(Raw_Data!E18/Raw_Data!$B$41-Raw_Data!$C$45)*(-1)</f>
        <v>4.362580645161291</v>
      </c>
    </row>
    <row r="20" spans="1:5" x14ac:dyDescent="0.2">
      <c r="A20" t="str">
        <f>Raw_Data!A20</f>
        <v>wall_19</v>
      </c>
      <c r="B20" s="2">
        <f>Raw_Data!B19/Raw_Data!$B$41-Raw_Data!$B$45</f>
        <v>2.1496774193548385</v>
      </c>
      <c r="C20" s="2">
        <f>(Raw_Data!C19/Raw_Data!$B$41-Raw_Data!$C$45)*(-1)</f>
        <v>3.9164874551971334</v>
      </c>
      <c r="D20" s="2">
        <f>Raw_Data!D19/Raw_Data!$B$41-Raw_Data!$B$45</f>
        <v>3.0524014336917569</v>
      </c>
      <c r="E20" s="2">
        <f>(Raw_Data!E19/Raw_Data!$B$41-Raw_Data!$C$45)*(-1)</f>
        <v>3.9164874551971334</v>
      </c>
    </row>
    <row r="21" spans="1:5" x14ac:dyDescent="0.2">
      <c r="A21" t="str">
        <f>Raw_Data!A21</f>
        <v>wall_20</v>
      </c>
      <c r="B21" s="2">
        <f>Raw_Data!B20/Raw_Data!$B$41-Raw_Data!$B$45</f>
        <v>4.9245878136200725</v>
      </c>
      <c r="C21" s="2">
        <f>(Raw_Data!C20/Raw_Data!$B$41-Raw_Data!$C$45)*(-1)</f>
        <v>3.4071684587813622</v>
      </c>
      <c r="D21" s="2">
        <f>Raw_Data!D20/Raw_Data!$B$41-Raw_Data!$B$45</f>
        <v>-0.64279569892473098</v>
      </c>
      <c r="E21" s="2">
        <f>(Raw_Data!E20/Raw_Data!$B$41-Raw_Data!$C$45)*(-1)</f>
        <v>3.4071684587813622</v>
      </c>
    </row>
    <row r="22" spans="1:5" x14ac:dyDescent="0.2">
      <c r="A22" t="str">
        <f>Raw_Data!A22</f>
        <v>wall_21</v>
      </c>
      <c r="B22" s="2">
        <f>Raw_Data!B21/Raw_Data!$B$41-Raw_Data!$B$45</f>
        <v>-0.64279569892473098</v>
      </c>
      <c r="C22" s="2">
        <f>(Raw_Data!C21/Raw_Data!$B$41-Raw_Data!$C$45)*(-1)</f>
        <v>3.4071684587813622</v>
      </c>
      <c r="D22" s="2">
        <f>Raw_Data!D21/Raw_Data!$B$41-Raw_Data!$B$45</f>
        <v>-1.4471684587813618</v>
      </c>
      <c r="E22" s="2">
        <f>(Raw_Data!E21/Raw_Data!$B$41-Raw_Data!$C$45)*(-1)</f>
        <v>2.9470250896057348</v>
      </c>
    </row>
    <row r="23" spans="1:5" x14ac:dyDescent="0.2">
      <c r="A23" t="str">
        <f>Raw_Data!A23</f>
        <v>wall_22</v>
      </c>
      <c r="B23" s="2">
        <f>Raw_Data!B22/Raw_Data!$B$41-Raw_Data!$B$45</f>
        <v>-1.4471684587813618</v>
      </c>
      <c r="C23" s="2">
        <f>(Raw_Data!C22/Raw_Data!$B$41-Raw_Data!$C$45)*(-1)</f>
        <v>2.9470250896057348</v>
      </c>
      <c r="D23" s="2">
        <f>Raw_Data!D22/Raw_Data!$B$41-Raw_Data!$B$45</f>
        <v>-1.4471684587813618</v>
      </c>
      <c r="E23" s="2">
        <f>(Raw_Data!E22/Raw_Data!$B$41-Raw_Data!$C$45)*(-1)</f>
        <v>1.0467383512544801</v>
      </c>
    </row>
    <row r="24" spans="1:5" x14ac:dyDescent="0.2">
      <c r="A24" t="str">
        <f>Raw_Data!A24</f>
        <v>wall_23</v>
      </c>
      <c r="B24" s="2">
        <f>Raw_Data!B23/Raw_Data!$B$41-Raw_Data!$B$45</f>
        <v>-1.4471684587813618</v>
      </c>
      <c r="C24" s="2">
        <f>(Raw_Data!C23/Raw_Data!$B$41-Raw_Data!$C$45)*(-1)</f>
        <v>1.0467383512544801</v>
      </c>
      <c r="D24" s="2">
        <f>Raw_Data!D23/Raw_Data!$B$41-Raw_Data!$B$45</f>
        <v>-0.63225806451612865</v>
      </c>
      <c r="E24" s="2">
        <f>(Raw_Data!E23/Raw_Data!$B$41-Raw_Data!$C$45)*(-1)</f>
        <v>0.62523297491039376</v>
      </c>
    </row>
    <row r="25" spans="1:5" x14ac:dyDescent="0.2">
      <c r="A25" t="str">
        <f>Raw_Data!A25</f>
        <v>wall_24</v>
      </c>
      <c r="B25" s="2">
        <f>Raw_Data!B24/Raw_Data!$B$41-Raw_Data!$B$45</f>
        <v>-0.63225806451612865</v>
      </c>
      <c r="C25" s="2">
        <f>(Raw_Data!C24/Raw_Data!$B$41-Raw_Data!$C$45)*(-1)</f>
        <v>0.62523297491039376</v>
      </c>
      <c r="D25" s="2">
        <f>Raw_Data!D24/Raw_Data!$B$41-Raw_Data!$B$45</f>
        <v>4.9245878136200725</v>
      </c>
      <c r="E25" s="2">
        <f>(Raw_Data!E24/Raw_Data!$B$41-Raw_Data!$C$45)*(-1)</f>
        <v>0.62523297491039376</v>
      </c>
    </row>
    <row r="26" spans="1:5" x14ac:dyDescent="0.2">
      <c r="A26" t="str">
        <f>Raw_Data!A26</f>
        <v>wall_25</v>
      </c>
      <c r="B26" s="2">
        <f>Raw_Data!B25/Raw_Data!$B$41-Raw_Data!$B$45</f>
        <v>1.2961290322580643</v>
      </c>
      <c r="C26" s="2">
        <f>(Raw_Data!C25/Raw_Data!$B$41-Raw_Data!$C$45)*(-1)</f>
        <v>2.0794265232974913</v>
      </c>
      <c r="D26" s="2">
        <f>Raw_Data!D25/Raw_Data!$B$41-Raw_Data!$B$45</f>
        <v>2.2304659498207888</v>
      </c>
      <c r="E26" s="2">
        <f>(Raw_Data!E25/Raw_Data!$B$41-Raw_Data!$C$45)*(-1)</f>
        <v>2.0794265232974913</v>
      </c>
    </row>
    <row r="27" spans="1:5" x14ac:dyDescent="0.2">
      <c r="A27" t="str">
        <f>Raw_Data!A27</f>
        <v>wall_26</v>
      </c>
      <c r="B27" s="2">
        <f>Raw_Data!B26/Raw_Data!$B$41-Raw_Data!$B$45</f>
        <v>2.2304659498207888</v>
      </c>
      <c r="C27" s="2">
        <f>(Raw_Data!C26/Raw_Data!$B$41-Raw_Data!$C$45)*(-1)</f>
        <v>2.0794265232974913</v>
      </c>
      <c r="D27" s="2">
        <f>Raw_Data!D26/Raw_Data!$B$41-Raw_Data!$B$45</f>
        <v>3.0945519713261662</v>
      </c>
      <c r="E27" s="2">
        <f>(Raw_Data!E26/Raw_Data!$B$41-Raw_Data!$C$45)*(-1)</f>
        <v>2.3112544802867387</v>
      </c>
    </row>
    <row r="28" spans="1:5" x14ac:dyDescent="0.2">
      <c r="A28" t="str">
        <f>Raw_Data!A28</f>
        <v>wall_27</v>
      </c>
      <c r="B28" s="2">
        <f>Raw_Data!B27/Raw_Data!$B$41-Raw_Data!$B$45</f>
        <v>4.0113261648745526</v>
      </c>
      <c r="C28" s="2">
        <f>(Raw_Data!C27/Raw_Data!$B$41-Raw_Data!$C$45)*(-1)</f>
        <v>2.2726164874551973</v>
      </c>
      <c r="D28" s="2">
        <f>Raw_Data!D27/Raw_Data!$B$41-Raw_Data!$B$45</f>
        <v>5.8764874551971333</v>
      </c>
      <c r="E28" s="2">
        <f>(Raw_Data!E27/Raw_Data!$B$41-Raw_Data!$C$45)*(-1)</f>
        <v>2.2726164874551973</v>
      </c>
    </row>
    <row r="29" spans="1:5" x14ac:dyDescent="0.2">
      <c r="A29" t="str">
        <f>Raw_Data!A29</f>
        <v>wall_28</v>
      </c>
      <c r="B29" s="2">
        <f>Raw_Data!B28/Raw_Data!$B$41-Raw_Data!$B$45</f>
        <v>5.8764874551971333</v>
      </c>
      <c r="C29" s="2">
        <f>(Raw_Data!C28/Raw_Data!$B$41-Raw_Data!$C$45)*(-1)</f>
        <v>2.2726164874551973</v>
      </c>
      <c r="D29" s="2">
        <f>Raw_Data!D28/Raw_Data!$B$41-Raw_Data!$B$45</f>
        <v>6.6211469534050194</v>
      </c>
      <c r="E29" s="2">
        <f>(Raw_Data!E28/Raw_Data!$B$41-Raw_Data!$C$45)*(-1)</f>
        <v>3.1226523297491044</v>
      </c>
    </row>
    <row r="30" spans="1:5" x14ac:dyDescent="0.2">
      <c r="A30" t="str">
        <f>Raw_Data!A30</f>
        <v>wall_29</v>
      </c>
      <c r="B30" s="2">
        <f>Raw_Data!B29/Raw_Data!$B$41-Raw_Data!$B$45</f>
        <v>5.8764874551971333</v>
      </c>
      <c r="C30" s="2">
        <f>(Raw_Data!C29/Raw_Data!$B$41-Raw_Data!$C$45)*(-1)</f>
        <v>2.2726164874551973</v>
      </c>
      <c r="D30" s="2">
        <f>Raw_Data!D29/Raw_Data!$B$41-Raw_Data!$B$45</f>
        <v>6.7159856630824377</v>
      </c>
      <c r="E30" s="2">
        <f>(Raw_Data!E29/Raw_Data!$B$41-Raw_Data!$C$45)*(-1)</f>
        <v>1.4577060931899641</v>
      </c>
    </row>
    <row r="31" spans="1:5" x14ac:dyDescent="0.2">
      <c r="B31" s="2"/>
      <c r="C31" s="2"/>
      <c r="D31" s="2"/>
      <c r="E31" s="2"/>
    </row>
    <row r="32" spans="1:5" x14ac:dyDescent="0.2">
      <c r="A32" t="str">
        <f>Raw_Data!A31</f>
        <v>パイロン1</v>
      </c>
      <c r="B32" s="2">
        <f>Raw_Data!B31/Raw_Data!$B$41-Raw_Data!$B$45</f>
        <v>-6.3225806451613131E-2</v>
      </c>
      <c r="C32" s="2">
        <f>(Raw_Data!C31/Raw_Data!$B$41-Raw_Data!$C$45)*(-1)</f>
        <v>2.0794265232974913</v>
      </c>
      <c r="D32" s="2"/>
      <c r="E32" s="2"/>
    </row>
    <row r="33" spans="1:5" x14ac:dyDescent="0.2">
      <c r="A33" t="str">
        <f>Raw_Data!A32</f>
        <v>パイロン2</v>
      </c>
      <c r="B33" s="2">
        <f>Raw_Data!B32/Raw_Data!$B$41-Raw_Data!$B$45</f>
        <v>-0.23885304659498185</v>
      </c>
      <c r="C33" s="2">
        <f>(Raw_Data!C32/Raw_Data!$B$41-Raw_Data!$C$45)*(-1)</f>
        <v>2.0794265232974913</v>
      </c>
      <c r="D33" s="2"/>
      <c r="E33" s="2"/>
    </row>
    <row r="34" spans="1:5" x14ac:dyDescent="0.2">
      <c r="A34" t="str">
        <f>Raw_Data!A33</f>
        <v>obstacle1</v>
      </c>
      <c r="B34" s="2">
        <f>Raw_Data!B33/Raw_Data!$B$41-Raw_Data!$B$45</f>
        <v>-2.4341935483870971</v>
      </c>
      <c r="C34" s="2">
        <f>(Raw_Data!C33/Raw_Data!$B$41-Raw_Data!$C$45)*(-1)</f>
        <v>3.4809318996415772</v>
      </c>
      <c r="D34" s="2">
        <f>Raw_Data!D33/Raw_Data!$B$41-Raw_Data!$B$45</f>
        <v>-1.5279569892473122</v>
      </c>
      <c r="E34" s="2">
        <f>(Raw_Data!E33/Raw_Data!$B$41-Raw_Data!$C$45)*(-1)</f>
        <v>2.9645878136200721</v>
      </c>
    </row>
    <row r="35" spans="1:5" x14ac:dyDescent="0.2">
      <c r="A35" t="str">
        <f>Raw_Data!A34</f>
        <v>obstacle2</v>
      </c>
      <c r="B35" s="2">
        <f>Raw_Data!B34/Raw_Data!$B$41-Raw_Data!$B$45</f>
        <v>-2.4341935483870971</v>
      </c>
      <c r="C35" s="2">
        <f>(Raw_Data!C34/Raw_Data!$B$41-Raw_Data!$C$45)*(-1)</f>
        <v>1.1802150537634413</v>
      </c>
      <c r="D35" s="2">
        <f>Raw_Data!D34/Raw_Data!$B$41-Raw_Data!$B$45</f>
        <v>-1.5279569892473122</v>
      </c>
      <c r="E35" s="2">
        <f>(Raw_Data!E34/Raw_Data!$B$41-Raw_Data!$C$45)*(-1)</f>
        <v>0.63928315412186354</v>
      </c>
    </row>
    <row r="36" spans="1:5" x14ac:dyDescent="0.2">
      <c r="A36" t="str">
        <f>Raw_Data!A35</f>
        <v>obstacle3</v>
      </c>
      <c r="B36" s="2">
        <f>Raw_Data!B35/Raw_Data!$B$41-Raw_Data!$B$45</f>
        <v>-3.0945519713261653</v>
      </c>
      <c r="C36" s="2">
        <f>(Raw_Data!C35/Raw_Data!$B$41-Raw_Data!$C$45)*(-1)</f>
        <v>2.444731182795699</v>
      </c>
      <c r="D36" s="2">
        <f>Raw_Data!D35/Raw_Data!$B$41-Raw_Data!$B$45</f>
        <v>-2.1707526881720431</v>
      </c>
      <c r="E36" s="2">
        <f>(Raw_Data!E35/Raw_Data!$B$41-Raw_Data!$C$45)*(-1)</f>
        <v>1.7211469534050181</v>
      </c>
    </row>
    <row r="37" spans="1:5" x14ac:dyDescent="0.2">
      <c r="A37" t="str">
        <f>Raw_Data!A36</f>
        <v>line1</v>
      </c>
      <c r="B37" s="2">
        <f>Raw_Data!B36/Raw_Data!$B$41-Raw_Data!$B$45</f>
        <v>0</v>
      </c>
      <c r="C37" s="2">
        <f>(Raw_Data!C36/Raw_Data!$B$41-Raw_Data!$C$45)*(-1)</f>
        <v>-0.62523297491039465</v>
      </c>
      <c r="D37" s="2">
        <f>Raw_Data!D36/Raw_Data!$B$41-Raw_Data!$B$45</f>
        <v>0</v>
      </c>
      <c r="E37" s="2">
        <f>(Raw_Data!E36/Raw_Data!$B$41-Raw_Data!$C$45)*(-1)</f>
        <v>0.62523297491039376</v>
      </c>
    </row>
    <row r="38" spans="1:5" x14ac:dyDescent="0.2">
      <c r="A38" t="str">
        <f>Raw_Data!A37</f>
        <v>line2</v>
      </c>
      <c r="B38" s="2">
        <f>Raw_Data!B37/Raw_Data!$B$41-Raw_Data!$B$45</f>
        <v>1.8546236559139784</v>
      </c>
      <c r="C38" s="2">
        <f>(Raw_Data!C37/Raw_Data!$B$41-Raw_Data!$C$45)*(-1)</f>
        <v>-0.62523297491039465</v>
      </c>
      <c r="D38" s="2">
        <f>Raw_Data!D37/Raw_Data!$B$41-Raw_Data!$B$45</f>
        <v>1.8546236559139784</v>
      </c>
      <c r="E38" s="2">
        <f>(Raw_Data!E37/Raw_Data!$B$41-Raw_Data!$C$45)*(-1)</f>
        <v>0.62523297491039376</v>
      </c>
    </row>
    <row r="39" spans="1:5" x14ac:dyDescent="0.2">
      <c r="A39" t="str">
        <f>Raw_Data!A38</f>
        <v>line3</v>
      </c>
      <c r="B39" s="2">
        <f>Raw_Data!B38/Raw_Data!$B$41-Raw_Data!$B$45</f>
        <v>3.7197849462365591</v>
      </c>
      <c r="C39" s="2">
        <f>(Raw_Data!C38/Raw_Data!$B$41-Raw_Data!$C$45)*(-1)</f>
        <v>-0.62523297491039465</v>
      </c>
      <c r="D39" s="2">
        <f>Raw_Data!D38/Raw_Data!$B$41-Raw_Data!$B$45</f>
        <v>3.7197849462365591</v>
      </c>
      <c r="E39" s="2">
        <f>(Raw_Data!E38/Raw_Data!$B$41-Raw_Data!$C$45)*(-1)</f>
        <v>0.62523297491039376</v>
      </c>
    </row>
    <row r="40" spans="1:5" x14ac:dyDescent="0.2">
      <c r="B40" s="2"/>
      <c r="C40" s="2"/>
      <c r="D40" s="2"/>
      <c r="E40" s="2"/>
    </row>
    <row r="41" spans="1:5" x14ac:dyDescent="0.2">
      <c r="B41" s="2"/>
      <c r="C41" s="2"/>
      <c r="D41" s="2"/>
      <c r="E41" s="2"/>
    </row>
    <row r="42" spans="1:5" x14ac:dyDescent="0.2">
      <c r="B42" s="2"/>
      <c r="C42" s="2"/>
      <c r="D42" s="2"/>
      <c r="E42" s="2"/>
    </row>
    <row r="43" spans="1:5" x14ac:dyDescent="0.2">
      <c r="B43" s="2"/>
      <c r="C43" s="2"/>
      <c r="D43" s="2"/>
      <c r="E43" s="2"/>
    </row>
    <row r="44" spans="1:5" x14ac:dyDescent="0.2">
      <c r="B44" s="2"/>
      <c r="C44" s="2"/>
      <c r="D44" s="2"/>
      <c r="E44" s="2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/>
  </sheetViews>
  <sheetFormatPr defaultRowHeight="13.2" x14ac:dyDescent="0.2"/>
  <sheetData>
    <row r="1" spans="1:2" x14ac:dyDescent="0.2">
      <c r="A1" s="1" t="s">
        <v>0</v>
      </c>
      <c r="B1" s="1" t="s">
        <v>12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Raw_Data</vt:lpstr>
      <vt:lpstr>Converted</vt:lpstr>
      <vt:lpstr>SDF_Output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信昭 小林</cp:lastModifiedBy>
  <dcterms:created xsi:type="dcterms:W3CDTF">2025-08-11T05:35:48Z</dcterms:created>
  <dcterms:modified xsi:type="dcterms:W3CDTF">2025-08-24T07:40:06Z</dcterms:modified>
</cp:coreProperties>
</file>