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nkosa\src\data_science\portfolio-projects\Excel\"/>
    </mc:Choice>
  </mc:AlternateContent>
  <xr:revisionPtr revIDLastSave="0" documentId="13_ncr:1_{4D225022-1735-40A2-956B-D295220DC35C}" xr6:coauthVersionLast="47" xr6:coauthVersionMax="47" xr10:uidLastSave="{00000000-0000-0000-0000-000000000000}"/>
  <bookViews>
    <workbookView xWindow="-108" yWindow="-108" windowWidth="23256" windowHeight="12456" tabRatio="823" activeTab="3" xr2:uid="{00000000-000D-0000-FFFF-FFFF00000000}"/>
  </bookViews>
  <sheets>
    <sheet name="dashboard" sheetId="5" r:id="rId1"/>
    <sheet name="car inventory original data " sheetId="12" r:id="rId2"/>
    <sheet name="Main_Table" sheetId="14" r:id="rId3"/>
    <sheet name="clean data" sheetId="1" r:id="rId4"/>
    <sheet name="pivot" sheetId="11" r:id="rId5"/>
  </sheets>
  <definedNames>
    <definedName name="_xlnm._FilterDatabase" localSheetId="3" hidden="1">'clean data'!$A$1:$N$53</definedName>
    <definedName name="ExternalData_1" localSheetId="2" hidden="1">Main_Table!$A$1:$N$53</definedName>
    <definedName name="ExternalData_2" localSheetId="1" hidden="1">'car inventory original data '!$A$1:$N$66</definedName>
    <definedName name="_xlnm.Print_Area" localSheetId="0">dashboard!$A$1:$T$39</definedName>
    <definedName name="Slicer_Model_FL">#N/A</definedName>
  </definedNames>
  <calcPr calcId="191029"/>
  <pivotCaches>
    <pivotCache cacheId="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M53" i="1" l="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F3" i="1" l="1"/>
  <c r="G3" i="1" s="1"/>
  <c r="I3" i="1" s="1"/>
  <c r="F4" i="1"/>
  <c r="G4" i="1" s="1"/>
  <c r="I4" i="1" s="1"/>
  <c r="F5" i="1"/>
  <c r="G5" i="1" s="1"/>
  <c r="I5" i="1" s="1"/>
  <c r="F6" i="1"/>
  <c r="G6" i="1" s="1"/>
  <c r="I6" i="1" s="1"/>
  <c r="F7" i="1"/>
  <c r="G7" i="1" s="1"/>
  <c r="I7" i="1" s="1"/>
  <c r="F8" i="1"/>
  <c r="G8" i="1" s="1"/>
  <c r="I8" i="1" s="1"/>
  <c r="F9" i="1"/>
  <c r="G9" i="1" s="1"/>
  <c r="I9" i="1" s="1"/>
  <c r="F10" i="1"/>
  <c r="G10" i="1" s="1"/>
  <c r="I10" i="1" s="1"/>
  <c r="F11" i="1"/>
  <c r="G11" i="1" s="1"/>
  <c r="I11" i="1" s="1"/>
  <c r="F12" i="1"/>
  <c r="G12" i="1" s="1"/>
  <c r="I12" i="1" s="1"/>
  <c r="F13" i="1"/>
  <c r="G13" i="1" s="1"/>
  <c r="I13" i="1" s="1"/>
  <c r="F14" i="1"/>
  <c r="G14" i="1" s="1"/>
  <c r="I14" i="1" s="1"/>
  <c r="F15" i="1"/>
  <c r="G15" i="1" s="1"/>
  <c r="I15" i="1" s="1"/>
  <c r="F16" i="1"/>
  <c r="G16" i="1" s="1"/>
  <c r="I16" i="1" s="1"/>
  <c r="F17" i="1"/>
  <c r="G17" i="1" s="1"/>
  <c r="I17" i="1" s="1"/>
  <c r="F18" i="1"/>
  <c r="G18" i="1" s="1"/>
  <c r="I18" i="1" s="1"/>
  <c r="F19" i="1"/>
  <c r="G19" i="1" s="1"/>
  <c r="I19" i="1" s="1"/>
  <c r="F20" i="1"/>
  <c r="G20" i="1" s="1"/>
  <c r="I20" i="1" s="1"/>
  <c r="F21" i="1"/>
  <c r="G21" i="1" s="1"/>
  <c r="I21" i="1" s="1"/>
  <c r="F22" i="1"/>
  <c r="G22" i="1" s="1"/>
  <c r="I22" i="1" s="1"/>
  <c r="F23" i="1"/>
  <c r="G23" i="1" s="1"/>
  <c r="I23" i="1" s="1"/>
  <c r="F24" i="1"/>
  <c r="G24" i="1" s="1"/>
  <c r="I24" i="1" s="1"/>
  <c r="F25" i="1"/>
  <c r="G25" i="1" s="1"/>
  <c r="I25" i="1" s="1"/>
  <c r="F26" i="1"/>
  <c r="G26" i="1" s="1"/>
  <c r="I26" i="1" s="1"/>
  <c r="F27" i="1"/>
  <c r="G27" i="1" s="1"/>
  <c r="I27" i="1" s="1"/>
  <c r="F28" i="1"/>
  <c r="G28" i="1" s="1"/>
  <c r="I28" i="1" s="1"/>
  <c r="F29" i="1"/>
  <c r="G29" i="1" s="1"/>
  <c r="I29" i="1" s="1"/>
  <c r="F30" i="1"/>
  <c r="G30" i="1" s="1"/>
  <c r="I30" i="1" s="1"/>
  <c r="F31" i="1"/>
  <c r="G31" i="1" s="1"/>
  <c r="I31" i="1" s="1"/>
  <c r="F32" i="1"/>
  <c r="G32" i="1" s="1"/>
  <c r="I32" i="1" s="1"/>
  <c r="F33" i="1"/>
  <c r="G33" i="1" s="1"/>
  <c r="I33" i="1" s="1"/>
  <c r="F34" i="1"/>
  <c r="G34" i="1" s="1"/>
  <c r="I34" i="1" s="1"/>
  <c r="F35" i="1"/>
  <c r="G35" i="1" s="1"/>
  <c r="I35" i="1" s="1"/>
  <c r="F36" i="1"/>
  <c r="G36" i="1" s="1"/>
  <c r="I36" i="1" s="1"/>
  <c r="F37" i="1"/>
  <c r="G37" i="1" s="1"/>
  <c r="I37" i="1" s="1"/>
  <c r="F38" i="1"/>
  <c r="G38" i="1" s="1"/>
  <c r="I38" i="1" s="1"/>
  <c r="F39" i="1"/>
  <c r="G39" i="1" s="1"/>
  <c r="I39" i="1" s="1"/>
  <c r="F40" i="1"/>
  <c r="G40" i="1" s="1"/>
  <c r="I40" i="1" s="1"/>
  <c r="F41" i="1"/>
  <c r="G41" i="1" s="1"/>
  <c r="I41" i="1" s="1"/>
  <c r="F42" i="1"/>
  <c r="G42" i="1" s="1"/>
  <c r="I42" i="1" s="1"/>
  <c r="F43" i="1"/>
  <c r="G43" i="1" s="1"/>
  <c r="I43" i="1" s="1"/>
  <c r="F44" i="1"/>
  <c r="G44" i="1" s="1"/>
  <c r="I44" i="1" s="1"/>
  <c r="F45" i="1"/>
  <c r="G45" i="1" s="1"/>
  <c r="I45" i="1" s="1"/>
  <c r="F46" i="1"/>
  <c r="G46" i="1" s="1"/>
  <c r="I46" i="1" s="1"/>
  <c r="F47" i="1"/>
  <c r="G47" i="1" s="1"/>
  <c r="I47" i="1" s="1"/>
  <c r="F48" i="1"/>
  <c r="G48" i="1" s="1"/>
  <c r="I48" i="1" s="1"/>
  <c r="F49" i="1"/>
  <c r="G49" i="1" s="1"/>
  <c r="I49" i="1" s="1"/>
  <c r="F50" i="1"/>
  <c r="G50" i="1" s="1"/>
  <c r="I50" i="1" s="1"/>
  <c r="F51" i="1"/>
  <c r="G51" i="1" s="1"/>
  <c r="I51" i="1" s="1"/>
  <c r="F52" i="1"/>
  <c r="G52" i="1" s="1"/>
  <c r="I52" i="1" s="1"/>
  <c r="F53" i="1"/>
  <c r="G53" i="1" s="1"/>
  <c r="I53" i="1" s="1"/>
  <c r="F2" i="1"/>
  <c r="G2" i="1" s="1"/>
  <c r="I2"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2" i="1"/>
  <c r="E2"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2" i="1"/>
  <c r="N28" i="1" l="1"/>
  <c r="N2" i="1"/>
  <c r="N50" i="1"/>
  <c r="N46" i="1"/>
  <c r="N42" i="1"/>
  <c r="N38" i="1"/>
  <c r="N34" i="1"/>
  <c r="N30" i="1"/>
  <c r="N26" i="1"/>
  <c r="N22" i="1"/>
  <c r="N18" i="1"/>
  <c r="N14" i="1"/>
  <c r="N10" i="1"/>
  <c r="N6" i="1"/>
  <c r="N53" i="1"/>
  <c r="N49" i="1"/>
  <c r="N45" i="1"/>
  <c r="N41" i="1"/>
  <c r="N37" i="1"/>
  <c r="N33" i="1"/>
  <c r="N29" i="1"/>
  <c r="N25" i="1"/>
  <c r="N21" i="1"/>
  <c r="N17" i="1"/>
  <c r="N13" i="1"/>
  <c r="N9" i="1"/>
  <c r="N5" i="1"/>
  <c r="N52" i="1"/>
  <c r="N48" i="1"/>
  <c r="N44" i="1"/>
  <c r="N40" i="1"/>
  <c r="N36" i="1"/>
  <c r="N32" i="1"/>
  <c r="N24" i="1"/>
  <c r="N20" i="1"/>
  <c r="N16" i="1"/>
  <c r="N12" i="1"/>
  <c r="N8" i="1"/>
  <c r="N4" i="1"/>
  <c r="N51" i="1"/>
  <c r="N47" i="1"/>
  <c r="N43" i="1"/>
  <c r="N39" i="1"/>
  <c r="N35" i="1"/>
  <c r="N31" i="1"/>
  <c r="N27" i="1"/>
  <c r="N23" i="1"/>
  <c r="N19" i="1"/>
  <c r="N15" i="1"/>
  <c r="N11" i="1"/>
  <c r="N7" i="1"/>
  <c r="N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3BBE90-60A6-4A97-AE0E-8769CAE2AC1A}" keepAlive="1" name="Query - car inventory original data (2)" description="Connection to the 'car inventory original data (2)' query in the workbook." type="5" refreshedVersion="8" background="1" saveData="1">
    <dbPr connection="Provider=Microsoft.Mashup.OleDb.1;Data Source=$Workbook$;Location=&quot;car inventory original data (2)&quot;;Extended Properties=&quot;&quot;" command="SELECT * FROM [car inventory original data (2)]"/>
  </connection>
  <connection id="2" xr16:uid="{EEC68E7E-69E6-420F-8240-8C2B8878A0F0}" keepAlive="1" name="Query - Main_Table" description="Connection to the 'Main_Table' query in the workbook." type="5" refreshedVersion="8" background="1" saveData="1">
    <dbPr connection="Provider=Microsoft.Mashup.OleDb.1;Data Source=$Workbook$;Location=Main_Table;Extended Properties=&quot;&quot;" command="SELECT * FROM [Main_Table]"/>
  </connection>
</connections>
</file>

<file path=xl/sharedStrings.xml><?xml version="1.0" encoding="utf-8"?>
<sst xmlns="http://schemas.openxmlformats.org/spreadsheetml/2006/main" count="1592" uniqueCount="249">
  <si>
    <t>Car ID</t>
  </si>
  <si>
    <t>Make</t>
  </si>
  <si>
    <t>Make (Full Name)</t>
  </si>
  <si>
    <t>Model</t>
  </si>
  <si>
    <t>Model (Full Name)</t>
  </si>
  <si>
    <t>Manufacture Year</t>
  </si>
  <si>
    <t>Age</t>
  </si>
  <si>
    <t>Miles</t>
  </si>
  <si>
    <t>Miles / Year</t>
  </si>
  <si>
    <t>Color</t>
  </si>
  <si>
    <t>Driver</t>
  </si>
  <si>
    <t>Warantee Miles</t>
  </si>
  <si>
    <t>Covered?</t>
  </si>
  <si>
    <t>New Car ID</t>
  </si>
  <si>
    <t>FD06MTG001</t>
  </si>
  <si>
    <t/>
  </si>
  <si>
    <t>40326.8</t>
  </si>
  <si>
    <t>Black</t>
  </si>
  <si>
    <t>Smith</t>
  </si>
  <si>
    <t>FD06MTG002</t>
  </si>
  <si>
    <t>44974.8</t>
  </si>
  <si>
    <t>White</t>
  </si>
  <si>
    <t>McCall</t>
  </si>
  <si>
    <t>FD08MTG003</t>
  </si>
  <si>
    <t>44946.5</t>
  </si>
  <si>
    <t>Green</t>
  </si>
  <si>
    <t>Lyon</t>
  </si>
  <si>
    <t>FD08MTG004</t>
  </si>
  <si>
    <t>37558.8</t>
  </si>
  <si>
    <t>Jones</t>
  </si>
  <si>
    <t>FD08MTG005</t>
  </si>
  <si>
    <t>36438.5</t>
  </si>
  <si>
    <t>FDO6FCS006</t>
  </si>
  <si>
    <t>46311.4</t>
  </si>
  <si>
    <t>Ewenty</t>
  </si>
  <si>
    <t>FD06FCS007</t>
  </si>
  <si>
    <t>52229.5</t>
  </si>
  <si>
    <t>FD09FCS008</t>
  </si>
  <si>
    <t>35137</t>
  </si>
  <si>
    <t>Howard</t>
  </si>
  <si>
    <t>FD13FCS009</t>
  </si>
  <si>
    <t>27637.1</t>
  </si>
  <si>
    <t>FD13FCS010</t>
  </si>
  <si>
    <t>27534.8</t>
  </si>
  <si>
    <t>Praulty</t>
  </si>
  <si>
    <t>FD12FCS011</t>
  </si>
  <si>
    <t>19341.7</t>
  </si>
  <si>
    <t>Yousef</t>
  </si>
  <si>
    <t>FD13FCS012</t>
  </si>
  <si>
    <t>22521.6</t>
  </si>
  <si>
    <t>Vizzini</t>
  </si>
  <si>
    <t>FD13FCS013</t>
  </si>
  <si>
    <t>13682.9</t>
  </si>
  <si>
    <t>Rodriguez</t>
  </si>
  <si>
    <t>GMO9CMR014</t>
  </si>
  <si>
    <t>28464.8</t>
  </si>
  <si>
    <t>Santos</t>
  </si>
  <si>
    <t>GM12CMR015</t>
  </si>
  <si>
    <t>19421.1</t>
  </si>
  <si>
    <t>Bard</t>
  </si>
  <si>
    <t>GM14CMR016</t>
  </si>
  <si>
    <t>14289.6</t>
  </si>
  <si>
    <t>Torrens</t>
  </si>
  <si>
    <t>GM10SLV017</t>
  </si>
  <si>
    <t>31144.4</t>
  </si>
  <si>
    <t>Hulinski</t>
  </si>
  <si>
    <t>GM98SLV018</t>
  </si>
  <si>
    <t>83162.7</t>
  </si>
  <si>
    <t>GM00SLV019</t>
  </si>
  <si>
    <t>80685.8</t>
  </si>
  <si>
    <t>Blue</t>
  </si>
  <si>
    <t>TY96CAM020</t>
  </si>
  <si>
    <t>114660.6</t>
  </si>
  <si>
    <t>Chan</t>
  </si>
  <si>
    <t>TY98CAM021</t>
  </si>
  <si>
    <t>93382.6</t>
  </si>
  <si>
    <t>Swartz</t>
  </si>
  <si>
    <t>TY00CAM022</t>
  </si>
  <si>
    <t>85928</t>
  </si>
  <si>
    <t>TY02CAM023</t>
  </si>
  <si>
    <t>67829.1</t>
  </si>
  <si>
    <t>TY09CAM024</t>
  </si>
  <si>
    <t>48114.2</t>
  </si>
  <si>
    <t>TY02COR025</t>
  </si>
  <si>
    <t>64467.4</t>
  </si>
  <si>
    <t>Red</t>
  </si>
  <si>
    <t>Gaul</t>
  </si>
  <si>
    <t>TY03COR026</t>
  </si>
  <si>
    <t>73444.4</t>
  </si>
  <si>
    <t>TY14COR027</t>
  </si>
  <si>
    <t>17556.3</t>
  </si>
  <si>
    <t>TY12COR028</t>
  </si>
  <si>
    <t>29601.9</t>
  </si>
  <si>
    <t>TY12CAM029</t>
  </si>
  <si>
    <t>22128.2</t>
  </si>
  <si>
    <t>HO99CIV030</t>
  </si>
  <si>
    <t>82374</t>
  </si>
  <si>
    <t>HO01CIV031</t>
  </si>
  <si>
    <t>69891.9</t>
  </si>
  <si>
    <t>HO10CIV032</t>
  </si>
  <si>
    <t>22573</t>
  </si>
  <si>
    <t>HO10CIV033</t>
  </si>
  <si>
    <t>33477.2</t>
  </si>
  <si>
    <t>HO11CIV034</t>
  </si>
  <si>
    <t>30555.3</t>
  </si>
  <si>
    <t>HO12CIV035</t>
  </si>
  <si>
    <t>24513.2</t>
  </si>
  <si>
    <t>HO13CIV036</t>
  </si>
  <si>
    <t>13867.6</t>
  </si>
  <si>
    <t>HOO5ODY037</t>
  </si>
  <si>
    <t>60389.5</t>
  </si>
  <si>
    <t>HO07ODY038</t>
  </si>
  <si>
    <t>50854.1</t>
  </si>
  <si>
    <t>HO08ODY039</t>
  </si>
  <si>
    <t>42504.6</t>
  </si>
  <si>
    <t>HO010ODY040</t>
  </si>
  <si>
    <t>68658.9</t>
  </si>
  <si>
    <t>HO14ODY041</t>
  </si>
  <si>
    <t>3708.1</t>
  </si>
  <si>
    <t>CR04PTC042</t>
  </si>
  <si>
    <t>64542</t>
  </si>
  <si>
    <t>CR07PTC043</t>
  </si>
  <si>
    <t>42074.2</t>
  </si>
  <si>
    <t>CR11PTC044</t>
  </si>
  <si>
    <t>27394.2</t>
  </si>
  <si>
    <t>CR99CAR045</t>
  </si>
  <si>
    <t>79420.6</t>
  </si>
  <si>
    <t>CR00CAR046</t>
  </si>
  <si>
    <t>77243.1</t>
  </si>
  <si>
    <t>CR04CAR047</t>
  </si>
  <si>
    <t>72527.2</t>
  </si>
  <si>
    <t>CR04CAR048</t>
  </si>
  <si>
    <t>52699.4</t>
  </si>
  <si>
    <t>HY11ELA049</t>
  </si>
  <si>
    <t>29102.3</t>
  </si>
  <si>
    <t>HY12ELA050</t>
  </si>
  <si>
    <t>22282</t>
  </si>
  <si>
    <t>HY13ELA051</t>
  </si>
  <si>
    <t>20223.9</t>
  </si>
  <si>
    <t>HY13ELA052</t>
  </si>
  <si>
    <t>22188.5</t>
  </si>
  <si>
    <t>FD</t>
  </si>
  <si>
    <t>GM</t>
  </si>
  <si>
    <t>TY</t>
  </si>
  <si>
    <t>HO</t>
  </si>
  <si>
    <t>CR</t>
  </si>
  <si>
    <t>HY</t>
  </si>
  <si>
    <t>Chrysler</t>
  </si>
  <si>
    <t>Hundai</t>
  </si>
  <si>
    <t>Toyota</t>
  </si>
  <si>
    <t>Honda</t>
  </si>
  <si>
    <t>Ford</t>
  </si>
  <si>
    <t>General Motors</t>
  </si>
  <si>
    <t>CAM</t>
  </si>
  <si>
    <t>CAR</t>
  </si>
  <si>
    <t>CIV</t>
  </si>
  <si>
    <t>CMR</t>
  </si>
  <si>
    <t>COR</t>
  </si>
  <si>
    <t>ELA</t>
  </si>
  <si>
    <t>FCS</t>
  </si>
  <si>
    <t>MTG</t>
  </si>
  <si>
    <t>ODY</t>
  </si>
  <si>
    <t>PTC</t>
  </si>
  <si>
    <t>SLV</t>
  </si>
  <si>
    <t>Camrey</t>
  </si>
  <si>
    <t>Caravan</t>
  </si>
  <si>
    <t>Civic</t>
  </si>
  <si>
    <t>Camero</t>
  </si>
  <si>
    <t>Corola</t>
  </si>
  <si>
    <t>Elantra</t>
  </si>
  <si>
    <t>Focus</t>
  </si>
  <si>
    <t>Mustang</t>
  </si>
  <si>
    <t>PT Cruiser</t>
  </si>
  <si>
    <t>Silverado</t>
  </si>
  <si>
    <t>Odyssey</t>
  </si>
  <si>
    <t>HO01ODY040</t>
  </si>
  <si>
    <t>FD06FCS006</t>
  </si>
  <si>
    <t>GM09CMR014</t>
  </si>
  <si>
    <t>HO05ODY037</t>
  </si>
  <si>
    <t>Row Labels</t>
  </si>
  <si>
    <t>Grand Total</t>
  </si>
  <si>
    <t>Sum of Miles</t>
  </si>
  <si>
    <t>Make_FL</t>
  </si>
  <si>
    <t>Model_FL</t>
  </si>
  <si>
    <t>Average of Age</t>
  </si>
  <si>
    <t xml:space="preserve"> </t>
  </si>
  <si>
    <t xml:space="preserve">  </t>
  </si>
  <si>
    <t>Count of Car ID</t>
  </si>
  <si>
    <t>Total Cars</t>
  </si>
  <si>
    <t>Not Covered</t>
  </si>
  <si>
    <t>Count of Covered?</t>
  </si>
  <si>
    <t>Covered</t>
  </si>
  <si>
    <t>Count of Color</t>
  </si>
  <si>
    <t>Car average Age</t>
  </si>
  <si>
    <t>Total Miles</t>
  </si>
  <si>
    <t>Car Colors</t>
  </si>
  <si>
    <t>Total Miles by Drivers</t>
  </si>
  <si>
    <t>HO13CIVBLA036</t>
  </si>
  <si>
    <t>TY12CAMBLU029</t>
  </si>
  <si>
    <t>TY96CAMGRE020</t>
  </si>
  <si>
    <t>FD06MTGBLA001</t>
  </si>
  <si>
    <t>FD06MTGWHI002</t>
  </si>
  <si>
    <t>FD08MTGGRE003</t>
  </si>
  <si>
    <t>FD08MTGBLA004</t>
  </si>
  <si>
    <t>FD08MTGWHI005</t>
  </si>
  <si>
    <t>FD06FCSGRE006</t>
  </si>
  <si>
    <t>FD06FCSGRE007</t>
  </si>
  <si>
    <t>FD09FCSBLA008</t>
  </si>
  <si>
    <t>FD13FCSBLA009</t>
  </si>
  <si>
    <t>FD13FCSWHI010</t>
  </si>
  <si>
    <t>FD12FCSWHI011</t>
  </si>
  <si>
    <t>FD13FCSBLA012</t>
  </si>
  <si>
    <t>FD13FCSBLA013</t>
  </si>
  <si>
    <t>GM09CMRWHI014</t>
  </si>
  <si>
    <t>GM12CMRBLA015</t>
  </si>
  <si>
    <t>GM14CMRWHI016</t>
  </si>
  <si>
    <t>GM10SLVBLA017</t>
  </si>
  <si>
    <t>GM98SLVBLA018</t>
  </si>
  <si>
    <t>GM00SLVBLU019</t>
  </si>
  <si>
    <t>TY98CAMBLA021</t>
  </si>
  <si>
    <t>TY00CAMGRE022</t>
  </si>
  <si>
    <t>TY02CAMBLA023</t>
  </si>
  <si>
    <t>TY09CAMWHI024</t>
  </si>
  <si>
    <t>TY02CORRED025</t>
  </si>
  <si>
    <t>TY03CORBLA026</t>
  </si>
  <si>
    <t>TY14CORBLU027</t>
  </si>
  <si>
    <t>TY12CORBLA028</t>
  </si>
  <si>
    <t>HO99CIVWHI030</t>
  </si>
  <si>
    <t>HO01CIVBLU031</t>
  </si>
  <si>
    <t>HO10CIVBLU032</t>
  </si>
  <si>
    <t>HO10CIVBLA033</t>
  </si>
  <si>
    <t>HO11CIVBLA034</t>
  </si>
  <si>
    <t>HO12CIVBLA035</t>
  </si>
  <si>
    <t>HO05ODYWHI037</t>
  </si>
  <si>
    <t>HO07ODYBLA038</t>
  </si>
  <si>
    <t>HO08ODYWHI039</t>
  </si>
  <si>
    <t>HO01ODYBLA040</t>
  </si>
  <si>
    <t>HO14ODYBLA041</t>
  </si>
  <si>
    <t>CR04PTCBLU042</t>
  </si>
  <si>
    <t>CR07PTCGRE043</t>
  </si>
  <si>
    <t>CR11PTCBLA044</t>
  </si>
  <si>
    <t>CR99CARGRE045</t>
  </si>
  <si>
    <t>CR00CARBLA046</t>
  </si>
  <si>
    <t>CR04CARWHI047</t>
  </si>
  <si>
    <t>CR04CARRED048</t>
  </si>
  <si>
    <t>HY11ELABLA049</t>
  </si>
  <si>
    <t>HY12ELABLU050</t>
  </si>
  <si>
    <t>HY13ELABLA051</t>
  </si>
  <si>
    <t>HY13ELABLU052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</si>
</sst>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2" fontId="0" fillId="0" borderId="0" xfId="0" applyNumberFormat="1"/>
    <xf numFmtId="0" fontId="0" fillId="0" borderId="0" xfId="0" applyAlignment="1">
      <alignment wrapText="1"/>
    </xf>
    <xf numFmtId="0" fontId="0" fillId="2" borderId="0" xfId="0" applyFill="1" applyAlignment="1">
      <alignment vertical="center" wrapText="1"/>
    </xf>
    <xf numFmtId="43" fontId="0" fillId="2" borderId="0" xfId="1" applyFont="1" applyFill="1" applyAlignment="1">
      <alignment vertical="center" wrapText="1"/>
    </xf>
    <xf numFmtId="43" fontId="0" fillId="0" borderId="0" xfId="1" applyFont="1"/>
    <xf numFmtId="0" fontId="0" fillId="0" borderId="0" xfId="0" pivotButton="1"/>
    <xf numFmtId="0" fontId="0" fillId="0" borderId="0" xfId="0" applyAlignment="1">
      <alignment horizontal="left"/>
    </xf>
    <xf numFmtId="1" fontId="0" fillId="0" borderId="0" xfId="0" applyNumberFormat="1"/>
    <xf numFmtId="0" fontId="0" fillId="3" borderId="0" xfId="0" applyFill="1"/>
    <xf numFmtId="0" fontId="0" fillId="0" borderId="0" xfId="0" applyNumberFormat="1"/>
  </cellXfs>
  <cellStyles count="2">
    <cellStyle name="Comma" xfId="1" builtinId="3"/>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2" formatCode="0.00"/>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fill>
        <patternFill patternType="solid">
          <fgColor indexed="64"/>
          <bgColor theme="4" tint="0.59999389629810485"/>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inverntory.xlsx]pivot!PivotTable6</c:name>
    <c:fmtId val="4"/>
  </c:pivotSource>
  <c:chart>
    <c:autoTitleDeleted val="1"/>
    <c:pivotFmts>
      <c:pivotFmt>
        <c:idx val="0"/>
        <c:spPr>
          <a:solidFill>
            <a:schemeClr val="tx2">
              <a:lumMod val="60000"/>
              <a:lumOff val="4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pivotFmt>
      <c:pivotFmt>
        <c:idx val="6"/>
        <c:spPr>
          <a:solidFill>
            <a:srgbClr val="0070C0"/>
          </a:solidFill>
          <a:ln>
            <a:noFill/>
          </a:ln>
          <a:effectLst/>
        </c:spPr>
      </c:pivotFmt>
      <c:pivotFmt>
        <c:idx val="7"/>
        <c:spPr>
          <a:solidFill>
            <a:srgbClr val="00B050"/>
          </a:solidFill>
          <a:ln>
            <a:noFill/>
          </a:ln>
          <a:effectLst/>
        </c:spPr>
      </c:pivotFmt>
      <c:pivotFmt>
        <c:idx val="8"/>
        <c:spPr>
          <a:solidFill>
            <a:srgbClr val="FF0000"/>
          </a:solidFill>
          <a:ln>
            <a:noFill/>
          </a:ln>
          <a:effectLst/>
        </c:spPr>
      </c:pivotFmt>
      <c:pivotFmt>
        <c:idx val="9"/>
        <c:spPr>
          <a:solidFill>
            <a:schemeClr val="bg1"/>
          </a:solidFill>
          <a:ln>
            <a:noFill/>
          </a:ln>
          <a:effectLst/>
        </c:spPr>
      </c:pivotFmt>
    </c:pivotFmts>
    <c:plotArea>
      <c:layout>
        <c:manualLayout>
          <c:layoutTarget val="inner"/>
          <c:xMode val="edge"/>
          <c:yMode val="edge"/>
          <c:x val="3.6395300372861115E-2"/>
          <c:y val="0"/>
          <c:w val="0.94256746496294741"/>
          <c:h val="1"/>
        </c:manualLayout>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4-5425-4942-9D4A-87533B4BF58B}"/>
              </c:ext>
            </c:extLst>
          </c:dPt>
          <c:dPt>
            <c:idx val="1"/>
            <c:invertIfNegative val="0"/>
            <c:bubble3D val="0"/>
            <c:spPr>
              <a:solidFill>
                <a:srgbClr val="00B050"/>
              </a:solidFill>
              <a:ln>
                <a:noFill/>
              </a:ln>
              <a:effectLst/>
            </c:spPr>
            <c:extLst>
              <c:ext xmlns:c16="http://schemas.microsoft.com/office/drawing/2014/chart" uri="{C3380CC4-5D6E-409C-BE32-E72D297353CC}">
                <c16:uniqueId val="{00000005-5425-4942-9D4A-87533B4BF58B}"/>
              </c:ext>
            </c:extLst>
          </c:dPt>
          <c:dPt>
            <c:idx val="2"/>
            <c:invertIfNegative val="0"/>
            <c:bubble3D val="0"/>
            <c:spPr>
              <a:solidFill>
                <a:schemeClr val="bg1"/>
              </a:solidFill>
              <a:ln>
                <a:noFill/>
              </a:ln>
              <a:effectLst/>
            </c:spPr>
            <c:extLst>
              <c:ext xmlns:c16="http://schemas.microsoft.com/office/drawing/2014/chart" uri="{C3380CC4-5D6E-409C-BE32-E72D297353CC}">
                <c16:uniqueId val="{00000006-5425-4942-9D4A-87533B4BF58B}"/>
              </c:ext>
            </c:extLst>
          </c:dPt>
          <c:dPt>
            <c:idx val="3"/>
            <c:invertIfNegative val="0"/>
            <c:bubble3D val="0"/>
            <c:extLst>
              <c:ext xmlns:c16="http://schemas.microsoft.com/office/drawing/2014/chart" uri="{C3380CC4-5D6E-409C-BE32-E72D297353CC}">
                <c16:uniqueId val="{00000007-5425-4942-9D4A-87533B4BF58B}"/>
              </c:ext>
            </c:extLst>
          </c:dPt>
          <c:dPt>
            <c:idx val="4"/>
            <c:invertIfNegative val="0"/>
            <c:bubble3D val="0"/>
            <c:extLst>
              <c:ext xmlns:c16="http://schemas.microsoft.com/office/drawing/2014/chart" uri="{C3380CC4-5D6E-409C-BE32-E72D297353CC}">
                <c16:uniqueId val="{00000008-5425-4942-9D4A-87533B4BF58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pivot!$G$4:$G$7</c:f>
              <c:strCache>
                <c:ptCount val="3"/>
                <c:pt idx="0">
                  <c:v>Black</c:v>
                </c:pt>
                <c:pt idx="1">
                  <c:v>Green</c:v>
                </c:pt>
                <c:pt idx="2">
                  <c:v>White</c:v>
                </c:pt>
              </c:strCache>
            </c:strRef>
          </c:cat>
          <c:val>
            <c:numRef>
              <c:f>pivot!$H$4:$H$7</c:f>
              <c:numCache>
                <c:formatCode>General</c:formatCode>
                <c:ptCount val="3"/>
                <c:pt idx="0">
                  <c:v>2</c:v>
                </c:pt>
                <c:pt idx="1">
                  <c:v>1</c:v>
                </c:pt>
                <c:pt idx="2">
                  <c:v>2</c:v>
                </c:pt>
              </c:numCache>
            </c:numRef>
          </c:val>
          <c:extLst>
            <c:ext xmlns:c16="http://schemas.microsoft.com/office/drawing/2014/chart" uri="{C3380CC4-5D6E-409C-BE32-E72D297353CC}">
              <c16:uniqueId val="{00000001-5425-4942-9D4A-87533B4BF58B}"/>
            </c:ext>
          </c:extLst>
        </c:ser>
        <c:dLbls>
          <c:showLegendKey val="0"/>
          <c:showVal val="0"/>
          <c:showCatName val="0"/>
          <c:showSerName val="0"/>
          <c:showPercent val="0"/>
          <c:showBubbleSize val="0"/>
        </c:dLbls>
        <c:gapWidth val="100"/>
        <c:axId val="1361485376"/>
        <c:axId val="1790612960"/>
      </c:barChart>
      <c:catAx>
        <c:axId val="1361485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790612960"/>
        <c:crosses val="autoZero"/>
        <c:auto val="1"/>
        <c:lblAlgn val="ctr"/>
        <c:lblOffset val="100"/>
        <c:noMultiLvlLbl val="0"/>
      </c:catAx>
      <c:valAx>
        <c:axId val="1790612960"/>
        <c:scaling>
          <c:orientation val="minMax"/>
        </c:scaling>
        <c:delete val="1"/>
        <c:axPos val="l"/>
        <c:numFmt formatCode="General" sourceLinked="1"/>
        <c:majorTickMark val="out"/>
        <c:minorTickMark val="none"/>
        <c:tickLblPos val="nextTo"/>
        <c:crossAx val="136148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inverntory.xlsx]pivot!PivotTable7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pivot!$K$3</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pivot!$J$4:$J$8</c:f>
              <c:strCache>
                <c:ptCount val="4"/>
                <c:pt idx="0">
                  <c:v>Jones</c:v>
                </c:pt>
                <c:pt idx="1">
                  <c:v>Lyon</c:v>
                </c:pt>
                <c:pt idx="2">
                  <c:v>McCall</c:v>
                </c:pt>
                <c:pt idx="3">
                  <c:v>Smith</c:v>
                </c:pt>
              </c:strCache>
            </c:strRef>
          </c:cat>
          <c:val>
            <c:numRef>
              <c:f>pivot!$K$4:$K$8</c:f>
              <c:numCache>
                <c:formatCode>0</c:formatCode>
                <c:ptCount val="4"/>
                <c:pt idx="0">
                  <c:v>37558.800000000003</c:v>
                </c:pt>
                <c:pt idx="1">
                  <c:v>44946.5</c:v>
                </c:pt>
                <c:pt idx="2">
                  <c:v>44974.8</c:v>
                </c:pt>
                <c:pt idx="3">
                  <c:v>76765.3</c:v>
                </c:pt>
              </c:numCache>
            </c:numRef>
          </c:val>
          <c:extLst>
            <c:ext xmlns:c16="http://schemas.microsoft.com/office/drawing/2014/chart" uri="{C3380CC4-5D6E-409C-BE32-E72D297353CC}">
              <c16:uniqueId val="{00000000-E980-4F1C-9A3B-1A1051A0707E}"/>
            </c:ext>
          </c:extLst>
        </c:ser>
        <c:dLbls>
          <c:showLegendKey val="0"/>
          <c:showVal val="1"/>
          <c:showCatName val="0"/>
          <c:showSerName val="0"/>
          <c:showPercent val="0"/>
          <c:showBubbleSize val="0"/>
        </c:dLbls>
        <c:gapWidth val="57"/>
        <c:axId val="1357359840"/>
        <c:axId val="1313494016"/>
      </c:barChart>
      <c:catAx>
        <c:axId val="13573598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crossAx val="1313494016"/>
        <c:crosses val="autoZero"/>
        <c:auto val="1"/>
        <c:lblAlgn val="ctr"/>
        <c:lblOffset val="100"/>
        <c:noMultiLvlLbl val="0"/>
      </c:catAx>
      <c:valAx>
        <c:axId val="1313494016"/>
        <c:scaling>
          <c:orientation val="minMax"/>
        </c:scaling>
        <c:delete val="1"/>
        <c:axPos val="b"/>
        <c:numFmt formatCode="0" sourceLinked="1"/>
        <c:majorTickMark val="out"/>
        <c:minorTickMark val="none"/>
        <c:tickLblPos val="nextTo"/>
        <c:crossAx val="135735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89918</xdr:colOff>
      <xdr:row>8</xdr:row>
      <xdr:rowOff>90137</xdr:rowOff>
    </xdr:from>
    <xdr:to>
      <xdr:col>32</xdr:col>
      <xdr:colOff>126741</xdr:colOff>
      <xdr:row>49</xdr:row>
      <xdr:rowOff>56927</xdr:rowOff>
    </xdr:to>
    <xdr:grpSp>
      <xdr:nvGrpSpPr>
        <xdr:cNvPr id="55" name="Group 54">
          <a:extLst>
            <a:ext uri="{FF2B5EF4-FFF2-40B4-BE49-F238E27FC236}">
              <a16:creationId xmlns:a16="http://schemas.microsoft.com/office/drawing/2014/main" id="{6BD105CE-B882-DD53-9235-FF915E364284}"/>
            </a:ext>
          </a:extLst>
        </xdr:cNvPr>
        <xdr:cNvGrpSpPr>
          <a:grpSpLocks noChangeAspect="1"/>
        </xdr:cNvGrpSpPr>
      </xdr:nvGrpSpPr>
      <xdr:grpSpPr>
        <a:xfrm>
          <a:off x="6795518" y="1537937"/>
          <a:ext cx="12838423" cy="7386765"/>
          <a:chOff x="1945612" y="1073810"/>
          <a:chExt cx="12838423" cy="7351262"/>
        </a:xfrm>
      </xdr:grpSpPr>
      <xdr:grpSp>
        <xdr:nvGrpSpPr>
          <xdr:cNvPr id="54" name="Group 53">
            <a:extLst>
              <a:ext uri="{FF2B5EF4-FFF2-40B4-BE49-F238E27FC236}">
                <a16:creationId xmlns:a16="http://schemas.microsoft.com/office/drawing/2014/main" id="{149CFCD6-D414-AAF5-D83A-AA0F08C7DFC6}"/>
              </a:ext>
            </a:extLst>
          </xdr:cNvPr>
          <xdr:cNvGrpSpPr/>
        </xdr:nvGrpSpPr>
        <xdr:grpSpPr>
          <a:xfrm>
            <a:off x="1945612" y="1081119"/>
            <a:ext cx="12838423" cy="7343953"/>
            <a:chOff x="1945612" y="1081119"/>
            <a:chExt cx="12838423" cy="7337503"/>
          </a:xfrm>
        </xdr:grpSpPr>
        <xdr:grpSp>
          <xdr:nvGrpSpPr>
            <xdr:cNvPr id="5" name="Group 4">
              <a:extLst>
                <a:ext uri="{FF2B5EF4-FFF2-40B4-BE49-F238E27FC236}">
                  <a16:creationId xmlns:a16="http://schemas.microsoft.com/office/drawing/2014/main" id="{D32190DF-7B54-B55E-1DC3-F446A7DD432C}"/>
                </a:ext>
              </a:extLst>
            </xdr:cNvPr>
            <xdr:cNvGrpSpPr/>
          </xdr:nvGrpSpPr>
          <xdr:grpSpPr>
            <a:xfrm>
              <a:off x="1945612" y="1081119"/>
              <a:ext cx="12838423" cy="7337503"/>
              <a:chOff x="708213" y="698234"/>
              <a:chExt cx="12844110" cy="7319051"/>
            </a:xfrm>
          </xdr:grpSpPr>
          <xdr:sp macro="" textlink="">
            <xdr:nvSpPr>
              <xdr:cNvPr id="28" name="Rectangle: Top Corners Rounded 27">
                <a:extLst>
                  <a:ext uri="{FF2B5EF4-FFF2-40B4-BE49-F238E27FC236}">
                    <a16:creationId xmlns:a16="http://schemas.microsoft.com/office/drawing/2014/main" id="{360BF6AA-46E9-0470-3ACA-811A05AFD743}"/>
                  </a:ext>
                </a:extLst>
              </xdr:cNvPr>
              <xdr:cNvSpPr>
                <a:spLocks noChangeAspect="1"/>
              </xdr:cNvSpPr>
            </xdr:nvSpPr>
            <xdr:spPr>
              <a:xfrm rot="16200000">
                <a:off x="-1943013" y="3349460"/>
                <a:ext cx="7319051" cy="2016599"/>
              </a:xfrm>
              <a:prstGeom prst="round2SameRect">
                <a:avLst/>
              </a:prstGeom>
              <a:solidFill>
                <a:sysClr val="window" lastClr="FFFFFF"/>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 rtlCol="0" anchor="ctr"/>
              <a:lstStyle/>
              <a:p>
                <a:pPr algn="l"/>
                <a:endParaRPr lang="en-ZA" sz="2000" b="1">
                  <a:solidFill>
                    <a:schemeClr val="tx1"/>
                  </a:solidFill>
                </a:endParaRPr>
              </a:p>
            </xdr:txBody>
          </xdr:sp>
          <xdr:sp macro="" textlink="">
            <xdr:nvSpPr>
              <xdr:cNvPr id="3" name="Rectangle 2">
                <a:extLst>
                  <a:ext uri="{FF2B5EF4-FFF2-40B4-BE49-F238E27FC236}">
                    <a16:creationId xmlns:a16="http://schemas.microsoft.com/office/drawing/2014/main" id="{64FC325D-A5A1-DC51-8337-B15B832EFBD8}"/>
                  </a:ext>
                </a:extLst>
              </xdr:cNvPr>
              <xdr:cNvSpPr/>
            </xdr:nvSpPr>
            <xdr:spPr>
              <a:xfrm>
                <a:off x="2739317" y="698237"/>
                <a:ext cx="10795204" cy="910399"/>
              </a:xfrm>
              <a:prstGeom prst="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ZA" sz="2000"/>
              </a:p>
            </xdr:txBody>
          </xdr:sp>
          <xdr:sp macro="" textlink="">
            <xdr:nvSpPr>
              <xdr:cNvPr id="4" name="Rectangle 3">
                <a:extLst>
                  <a:ext uri="{FF2B5EF4-FFF2-40B4-BE49-F238E27FC236}">
                    <a16:creationId xmlns:a16="http://schemas.microsoft.com/office/drawing/2014/main" id="{7A3006BF-E85D-ABF0-B7A1-97CC93EB9FB3}"/>
                  </a:ext>
                </a:extLst>
              </xdr:cNvPr>
              <xdr:cNvSpPr/>
            </xdr:nvSpPr>
            <xdr:spPr>
              <a:xfrm>
                <a:off x="2741120" y="1603753"/>
                <a:ext cx="10811203" cy="6410607"/>
              </a:xfrm>
              <a:prstGeom prst="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ZA" sz="2000"/>
              </a:p>
            </xdr:txBody>
          </xdr:sp>
        </xdr:grpSp>
        <xdr:grpSp>
          <xdr:nvGrpSpPr>
            <xdr:cNvPr id="42" name="Group 41">
              <a:extLst>
                <a:ext uri="{FF2B5EF4-FFF2-40B4-BE49-F238E27FC236}">
                  <a16:creationId xmlns:a16="http://schemas.microsoft.com/office/drawing/2014/main" id="{43AA33DB-CC01-DA93-08F9-309125396E42}"/>
                </a:ext>
              </a:extLst>
            </xdr:cNvPr>
            <xdr:cNvGrpSpPr/>
          </xdr:nvGrpSpPr>
          <xdr:grpSpPr>
            <a:xfrm>
              <a:off x="10283756" y="3738401"/>
              <a:ext cx="4308429" cy="2782471"/>
              <a:chOff x="9859074" y="1039603"/>
              <a:chExt cx="3933825" cy="2731094"/>
            </a:xfrm>
          </xdr:grpSpPr>
          <xdr:sp macro="" textlink="">
            <xdr:nvSpPr>
              <xdr:cNvPr id="39" name="Rectangle: Rounded Corners 38">
                <a:extLst>
                  <a:ext uri="{FF2B5EF4-FFF2-40B4-BE49-F238E27FC236}">
                    <a16:creationId xmlns:a16="http://schemas.microsoft.com/office/drawing/2014/main" id="{E3697619-2A52-8954-5F8F-A3887440BD32}"/>
                  </a:ext>
                </a:extLst>
              </xdr:cNvPr>
              <xdr:cNvSpPr/>
            </xdr:nvSpPr>
            <xdr:spPr>
              <a:xfrm>
                <a:off x="9859074" y="1039603"/>
                <a:ext cx="3933825" cy="2731094"/>
              </a:xfrm>
              <a:prstGeom prst="roundRect">
                <a:avLst>
                  <a:gd name="adj" fmla="val 2122"/>
                </a:avLst>
              </a:prstGeom>
              <a:solidFill>
                <a:schemeClr val="accent5">
                  <a:lumMod val="40000"/>
                  <a:lumOff val="6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31" name="Chart 30">
                <a:extLst>
                  <a:ext uri="{FF2B5EF4-FFF2-40B4-BE49-F238E27FC236}">
                    <a16:creationId xmlns:a16="http://schemas.microsoft.com/office/drawing/2014/main" id="{634C9B4E-22F1-4A9B-9368-013CA4034161}"/>
                  </a:ext>
                </a:extLst>
              </xdr:cNvPr>
              <xdr:cNvGraphicFramePr>
                <a:graphicFrameLocks/>
              </xdr:cNvGraphicFramePr>
            </xdr:nvGraphicFramePr>
            <xdr:xfrm>
              <a:off x="9964337" y="1553059"/>
              <a:ext cx="3703324" cy="2071607"/>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41" name="Group 40">
              <a:extLst>
                <a:ext uri="{FF2B5EF4-FFF2-40B4-BE49-F238E27FC236}">
                  <a16:creationId xmlns:a16="http://schemas.microsoft.com/office/drawing/2014/main" id="{B0F6A925-B605-23FD-E6F4-CC2218FDE328}"/>
                </a:ext>
              </a:extLst>
            </xdr:cNvPr>
            <xdr:cNvGrpSpPr/>
          </xdr:nvGrpSpPr>
          <xdr:grpSpPr>
            <a:xfrm>
              <a:off x="4080218" y="3727861"/>
              <a:ext cx="5863657" cy="4240761"/>
              <a:chOff x="6870102" y="1435473"/>
              <a:chExt cx="5890449" cy="3932196"/>
            </a:xfrm>
          </xdr:grpSpPr>
          <xdr:sp macro="" textlink="">
            <xdr:nvSpPr>
              <xdr:cNvPr id="52" name="Rectangle: Rounded Corners 51">
                <a:extLst>
                  <a:ext uri="{FF2B5EF4-FFF2-40B4-BE49-F238E27FC236}">
                    <a16:creationId xmlns:a16="http://schemas.microsoft.com/office/drawing/2014/main" id="{C74201FA-8410-DF98-B3F3-57B3B321D4EF}"/>
                  </a:ext>
                </a:extLst>
              </xdr:cNvPr>
              <xdr:cNvSpPr/>
            </xdr:nvSpPr>
            <xdr:spPr>
              <a:xfrm>
                <a:off x="6870102" y="1435473"/>
                <a:ext cx="5890449" cy="3932196"/>
              </a:xfrm>
              <a:prstGeom prst="roundRect">
                <a:avLst>
                  <a:gd name="adj" fmla="val 2042"/>
                </a:avLst>
              </a:prstGeom>
              <a:solidFill>
                <a:schemeClr val="accent5">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graphicFrame macro="">
            <xdr:nvGraphicFramePr>
              <xdr:cNvPr id="34" name="Chart 33">
                <a:extLst>
                  <a:ext uri="{FF2B5EF4-FFF2-40B4-BE49-F238E27FC236}">
                    <a16:creationId xmlns:a16="http://schemas.microsoft.com/office/drawing/2014/main" id="{A2BCF83F-3A08-451E-8F11-B56477C55EB6}"/>
                  </a:ext>
                </a:extLst>
              </xdr:cNvPr>
              <xdr:cNvGraphicFramePr>
                <a:graphicFrameLocks/>
              </xdr:cNvGraphicFramePr>
            </xdr:nvGraphicFramePr>
            <xdr:xfrm>
              <a:off x="6957549" y="1952624"/>
              <a:ext cx="5772942" cy="3255645"/>
            </xdr:xfrm>
            <a:graphic>
              <a:graphicData uri="http://schemas.openxmlformats.org/drawingml/2006/chart">
                <c:chart xmlns:c="http://schemas.openxmlformats.org/drawingml/2006/chart" xmlns:r="http://schemas.openxmlformats.org/officeDocument/2006/relationships" r:id="rId2"/>
              </a:graphicData>
            </a:graphic>
          </xdr:graphicFrame>
        </xdr:grpSp>
        <mc:AlternateContent xmlns:mc="http://schemas.openxmlformats.org/markup-compatibility/2006">
          <mc:Choice xmlns:a14="http://schemas.microsoft.com/office/drawing/2010/main" Requires="a14">
            <xdr:graphicFrame macro="">
              <xdr:nvGraphicFramePr>
                <xdr:cNvPr id="38" name="Model_FL">
                  <a:extLst>
                    <a:ext uri="{FF2B5EF4-FFF2-40B4-BE49-F238E27FC236}">
                      <a16:creationId xmlns:a16="http://schemas.microsoft.com/office/drawing/2014/main" id="{9B376B61-2552-4DC4-AF39-82164BB629D1}"/>
                    </a:ext>
                  </a:extLst>
                </xdr:cNvPr>
                <xdr:cNvGraphicFramePr/>
              </xdr:nvGraphicFramePr>
              <xdr:xfrm>
                <a:off x="1991242" y="4177541"/>
                <a:ext cx="1953228" cy="3167200"/>
              </xdr:xfrm>
              <a:graphic>
                <a:graphicData uri="http://schemas.microsoft.com/office/drawing/2010/slicer">
                  <sle:slicer xmlns:sle="http://schemas.microsoft.com/office/drawing/2010/slicer" name="Model_FL"/>
                </a:graphicData>
              </a:graphic>
            </xdr:graphicFrame>
          </mc:Choice>
          <mc:Fallback>
            <xdr:sp macro="" textlink="">
              <xdr:nvSpPr>
                <xdr:cNvPr id="0" name=""/>
                <xdr:cNvSpPr>
                  <a:spLocks noTextEdit="1"/>
                </xdr:cNvSpPr>
              </xdr:nvSpPr>
              <xdr:spPr>
                <a:xfrm>
                  <a:off x="6841148" y="4659392"/>
                  <a:ext cx="1953228" cy="318529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7" name="Group 46">
              <a:extLst>
                <a:ext uri="{FF2B5EF4-FFF2-40B4-BE49-F238E27FC236}">
                  <a16:creationId xmlns:a16="http://schemas.microsoft.com/office/drawing/2014/main" id="{1A09837A-C75A-0E2A-2737-C1D3DA43D7CD}"/>
                </a:ext>
              </a:extLst>
            </xdr:cNvPr>
            <xdr:cNvGrpSpPr/>
          </xdr:nvGrpSpPr>
          <xdr:grpSpPr>
            <a:xfrm>
              <a:off x="4073955" y="2282402"/>
              <a:ext cx="10592015" cy="1149979"/>
              <a:chOff x="4196279" y="1565885"/>
              <a:chExt cx="10551278" cy="1131426"/>
            </a:xfrm>
          </xdr:grpSpPr>
          <xdr:sp macro="" textlink="">
            <xdr:nvSpPr>
              <xdr:cNvPr id="14" name="Rectangle: Rounded Corners 13">
                <a:extLst>
                  <a:ext uri="{FF2B5EF4-FFF2-40B4-BE49-F238E27FC236}">
                    <a16:creationId xmlns:a16="http://schemas.microsoft.com/office/drawing/2014/main" id="{64EDF5AB-144B-B108-C7EB-A55DC9DC4A36}"/>
                  </a:ext>
                </a:extLst>
              </xdr:cNvPr>
              <xdr:cNvSpPr/>
            </xdr:nvSpPr>
            <xdr:spPr>
              <a:xfrm>
                <a:off x="4196279" y="1565885"/>
                <a:ext cx="10551278" cy="1131426"/>
              </a:xfrm>
              <a:prstGeom prst="roundRect">
                <a:avLst>
                  <a:gd name="adj" fmla="val 5911"/>
                </a:avLst>
              </a:prstGeom>
              <a:solidFill>
                <a:schemeClr val="accent5">
                  <a:lumMod val="40000"/>
                  <a:lumOff val="60000"/>
                </a:schemeClr>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600" b="1">
                  <a:solidFill>
                    <a:schemeClr val="tx1"/>
                  </a:solidFill>
                </a:endParaRPr>
              </a:p>
            </xdr:txBody>
          </xdr:sp>
          <xdr:grpSp>
            <xdr:nvGrpSpPr>
              <xdr:cNvPr id="46" name="Group 45">
                <a:extLst>
                  <a:ext uri="{FF2B5EF4-FFF2-40B4-BE49-F238E27FC236}">
                    <a16:creationId xmlns:a16="http://schemas.microsoft.com/office/drawing/2014/main" id="{E4501F5E-2D99-B766-E417-E0A618DCC7A1}"/>
                  </a:ext>
                </a:extLst>
              </xdr:cNvPr>
              <xdr:cNvGrpSpPr/>
            </xdr:nvGrpSpPr>
            <xdr:grpSpPr>
              <a:xfrm>
                <a:off x="4443853" y="1772640"/>
                <a:ext cx="8252972" cy="721726"/>
                <a:chOff x="4443853" y="1722238"/>
                <a:chExt cx="8252972" cy="731251"/>
              </a:xfrm>
            </xdr:grpSpPr>
            <xdr:grpSp>
              <xdr:nvGrpSpPr>
                <xdr:cNvPr id="43" name="Group 42">
                  <a:extLst>
                    <a:ext uri="{FF2B5EF4-FFF2-40B4-BE49-F238E27FC236}">
                      <a16:creationId xmlns:a16="http://schemas.microsoft.com/office/drawing/2014/main" id="{3BDCBA97-E796-9009-43AE-2B2E0A8B86B0}"/>
                    </a:ext>
                  </a:extLst>
                </xdr:cNvPr>
                <xdr:cNvGrpSpPr/>
              </xdr:nvGrpSpPr>
              <xdr:grpSpPr>
                <a:xfrm>
                  <a:off x="4443853" y="1722238"/>
                  <a:ext cx="1499272" cy="735061"/>
                  <a:chOff x="4443853" y="1722238"/>
                  <a:chExt cx="1499272" cy="735061"/>
                </a:xfrm>
              </xdr:grpSpPr>
              <xdr:sp macro="" textlink="">
                <xdr:nvSpPr>
                  <xdr:cNvPr id="15" name="TextBox 14">
                    <a:extLst>
                      <a:ext uri="{FF2B5EF4-FFF2-40B4-BE49-F238E27FC236}">
                        <a16:creationId xmlns:a16="http://schemas.microsoft.com/office/drawing/2014/main" id="{263B1E29-0DD7-DA5F-B5A5-D84C296ECA2E}"/>
                      </a:ext>
                    </a:extLst>
                  </xdr:cNvPr>
                  <xdr:cNvSpPr txBox="1"/>
                </xdr:nvSpPr>
                <xdr:spPr>
                  <a:xfrm>
                    <a:off x="4443853" y="1722238"/>
                    <a:ext cx="1499272" cy="30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tx1">
                            <a:lumMod val="85000"/>
                            <a:lumOff val="15000"/>
                          </a:schemeClr>
                        </a:solidFill>
                        <a:latin typeface="Aptos Display" panose="020B0004020202020204" pitchFamily="34" charset="0"/>
                        <a:ea typeface="Calibri"/>
                        <a:cs typeface="Calibri"/>
                      </a:rPr>
                      <a:t>TOTAL</a:t>
                    </a:r>
                    <a:r>
                      <a:rPr lang="en-US" sz="1600" b="0" i="0" u="none" strike="noStrike" baseline="0">
                        <a:solidFill>
                          <a:schemeClr val="tx1">
                            <a:lumMod val="85000"/>
                            <a:lumOff val="15000"/>
                          </a:schemeClr>
                        </a:solidFill>
                        <a:latin typeface="Aptos Display" panose="020B0004020202020204" pitchFamily="34" charset="0"/>
                        <a:ea typeface="Calibri"/>
                        <a:cs typeface="Calibri"/>
                      </a:rPr>
                      <a:t> CARS</a:t>
                    </a:r>
                    <a:endParaRPr lang="en-US" sz="1600" b="0" i="0" u="none" strike="noStrike">
                      <a:solidFill>
                        <a:schemeClr val="tx1">
                          <a:lumMod val="85000"/>
                          <a:lumOff val="15000"/>
                        </a:schemeClr>
                      </a:solidFill>
                      <a:latin typeface="Aptos Display" panose="020B0004020202020204" pitchFamily="34" charset="0"/>
                      <a:ea typeface="Calibri"/>
                      <a:cs typeface="Calibri"/>
                    </a:endParaRPr>
                  </a:p>
                </xdr:txBody>
              </xdr:sp>
              <xdr:sp macro="" textlink="pivot!$A$4">
                <xdr:nvSpPr>
                  <xdr:cNvPr id="16" name="TextBox 15">
                    <a:extLst>
                      <a:ext uri="{FF2B5EF4-FFF2-40B4-BE49-F238E27FC236}">
                        <a16:creationId xmlns:a16="http://schemas.microsoft.com/office/drawing/2014/main" id="{C96A46C5-3F67-CF02-920F-3DB7315D3A59}"/>
                      </a:ext>
                    </a:extLst>
                  </xdr:cNvPr>
                  <xdr:cNvSpPr txBox="1"/>
                </xdr:nvSpPr>
                <xdr:spPr>
                  <a:xfrm>
                    <a:off x="4443853" y="2134983"/>
                    <a:ext cx="1306867" cy="322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0A9D888-077F-431F-A63C-B3FD89B1F2A9}" type="TxLink">
                      <a:rPr lang="en-US" sz="2400" b="0" i="0" u="none" strike="noStrike">
                        <a:solidFill>
                          <a:srgbClr val="000000"/>
                        </a:solidFill>
                        <a:latin typeface="Calibri"/>
                        <a:ea typeface="Calibri"/>
                        <a:cs typeface="Calibri"/>
                      </a:rPr>
                      <a:pPr algn="l"/>
                      <a:t>5</a:t>
                    </a:fld>
                    <a:endParaRPr lang="en-US" sz="8800" b="0"/>
                  </a:p>
                </xdr:txBody>
              </xdr:sp>
            </xdr:grpSp>
            <xdr:grpSp>
              <xdr:nvGrpSpPr>
                <xdr:cNvPr id="44" name="Group 43">
                  <a:extLst>
                    <a:ext uri="{FF2B5EF4-FFF2-40B4-BE49-F238E27FC236}">
                      <a16:creationId xmlns:a16="http://schemas.microsoft.com/office/drawing/2014/main" id="{7529F27C-AAD3-C76A-B7E2-FE4DD0DA9066}"/>
                    </a:ext>
                  </a:extLst>
                </xdr:cNvPr>
                <xdr:cNvGrpSpPr/>
              </xdr:nvGrpSpPr>
              <xdr:grpSpPr>
                <a:xfrm>
                  <a:off x="7177111" y="1722238"/>
                  <a:ext cx="2252536" cy="735061"/>
                  <a:chOff x="7177111" y="1722238"/>
                  <a:chExt cx="2252536" cy="735061"/>
                </a:xfrm>
              </xdr:grpSpPr>
              <xdr:sp macro="" textlink="">
                <xdr:nvSpPr>
                  <xdr:cNvPr id="48" name="TextBox 47">
                    <a:extLst>
                      <a:ext uri="{FF2B5EF4-FFF2-40B4-BE49-F238E27FC236}">
                        <a16:creationId xmlns:a16="http://schemas.microsoft.com/office/drawing/2014/main" id="{DFF1190F-CCFD-C4E7-B651-D4B37A24EB69}"/>
                      </a:ext>
                    </a:extLst>
                  </xdr:cNvPr>
                  <xdr:cNvSpPr txBox="1"/>
                </xdr:nvSpPr>
                <xdr:spPr>
                  <a:xfrm>
                    <a:off x="7177111" y="1722238"/>
                    <a:ext cx="2252536" cy="335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tx1">
                            <a:lumMod val="85000"/>
                            <a:lumOff val="15000"/>
                          </a:schemeClr>
                        </a:solidFill>
                        <a:latin typeface="Aptos Display" panose="020B0004020202020204" pitchFamily="34" charset="0"/>
                        <a:ea typeface="Calibri"/>
                        <a:cs typeface="Calibri"/>
                      </a:rPr>
                      <a:t>TOTAL</a:t>
                    </a:r>
                    <a:r>
                      <a:rPr lang="en-US" sz="1600" b="0" i="0" u="none" strike="noStrike" baseline="0">
                        <a:solidFill>
                          <a:schemeClr val="tx1">
                            <a:lumMod val="85000"/>
                            <a:lumOff val="15000"/>
                          </a:schemeClr>
                        </a:solidFill>
                        <a:latin typeface="Aptos Display" panose="020B0004020202020204" pitchFamily="34" charset="0"/>
                        <a:ea typeface="Calibri"/>
                        <a:cs typeface="Calibri"/>
                      </a:rPr>
                      <a:t> MILES DRIVEN</a:t>
                    </a:r>
                    <a:endParaRPr lang="en-US" sz="1600" b="0" i="0" u="none" strike="noStrike">
                      <a:solidFill>
                        <a:schemeClr val="tx1">
                          <a:lumMod val="85000"/>
                          <a:lumOff val="15000"/>
                        </a:schemeClr>
                      </a:solidFill>
                      <a:latin typeface="Aptos Display" panose="020B0004020202020204" pitchFamily="34" charset="0"/>
                      <a:ea typeface="Calibri"/>
                      <a:cs typeface="Calibri"/>
                    </a:endParaRPr>
                  </a:p>
                </xdr:txBody>
              </xdr:sp>
              <xdr:sp macro="" textlink="pivot!$E$4">
                <xdr:nvSpPr>
                  <xdr:cNvPr id="49" name="TextBox 48">
                    <a:extLst>
                      <a:ext uri="{FF2B5EF4-FFF2-40B4-BE49-F238E27FC236}">
                        <a16:creationId xmlns:a16="http://schemas.microsoft.com/office/drawing/2014/main" id="{EE8A8D98-07B1-9D65-3BC7-47DD85C3937F}"/>
                      </a:ext>
                    </a:extLst>
                  </xdr:cNvPr>
                  <xdr:cNvSpPr txBox="1"/>
                </xdr:nvSpPr>
                <xdr:spPr>
                  <a:xfrm>
                    <a:off x="7177111" y="2142770"/>
                    <a:ext cx="1402847" cy="314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67DD5E1-BF89-4AC7-A6F0-0BA837482489}" type="TxLink">
                      <a:rPr lang="en-US" sz="2400" b="0" i="0" u="none" strike="noStrike">
                        <a:solidFill>
                          <a:srgbClr val="000000"/>
                        </a:solidFill>
                        <a:latin typeface="Calibri"/>
                        <a:ea typeface="Calibri"/>
                        <a:cs typeface="Calibri"/>
                      </a:rPr>
                      <a:pPr algn="l"/>
                      <a:t>204245</a:t>
                    </a:fld>
                    <a:endParaRPr lang="en-US" sz="4800" b="0"/>
                  </a:p>
                </xdr:txBody>
              </xdr:sp>
            </xdr:grpSp>
            <xdr:grpSp>
              <xdr:nvGrpSpPr>
                <xdr:cNvPr id="45" name="Group 44">
                  <a:extLst>
                    <a:ext uri="{FF2B5EF4-FFF2-40B4-BE49-F238E27FC236}">
                      <a16:creationId xmlns:a16="http://schemas.microsoft.com/office/drawing/2014/main" id="{C682B66C-AAD2-8969-0D8C-8BC513620858}"/>
                    </a:ext>
                  </a:extLst>
                </xdr:cNvPr>
                <xdr:cNvGrpSpPr/>
              </xdr:nvGrpSpPr>
              <xdr:grpSpPr>
                <a:xfrm>
                  <a:off x="10644584" y="1722238"/>
                  <a:ext cx="2048431" cy="735061"/>
                  <a:chOff x="10644584" y="1722238"/>
                  <a:chExt cx="2048431" cy="735061"/>
                </a:xfrm>
              </xdr:grpSpPr>
              <xdr:sp macro="" textlink="">
                <xdr:nvSpPr>
                  <xdr:cNvPr id="35" name="TextBox 34">
                    <a:extLst>
                      <a:ext uri="{FF2B5EF4-FFF2-40B4-BE49-F238E27FC236}">
                        <a16:creationId xmlns:a16="http://schemas.microsoft.com/office/drawing/2014/main" id="{039680D2-7A20-32F3-2377-1F56FE798130}"/>
                      </a:ext>
                    </a:extLst>
                  </xdr:cNvPr>
                  <xdr:cNvSpPr txBox="1"/>
                </xdr:nvSpPr>
                <xdr:spPr>
                  <a:xfrm>
                    <a:off x="10648394" y="1722238"/>
                    <a:ext cx="2044621" cy="297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i="0" u="none" strike="noStrike">
                        <a:solidFill>
                          <a:schemeClr val="tx1">
                            <a:lumMod val="85000"/>
                            <a:lumOff val="15000"/>
                          </a:schemeClr>
                        </a:solidFill>
                        <a:latin typeface="Aptos Display" panose="020B0004020202020204" pitchFamily="34" charset="0"/>
                        <a:ea typeface="Calibri"/>
                        <a:cs typeface="Calibri"/>
                      </a:rPr>
                      <a:t>AVERAGE</a:t>
                    </a:r>
                    <a:r>
                      <a:rPr lang="en-US" sz="1600" b="0" i="0" u="none" strike="noStrike" baseline="0">
                        <a:solidFill>
                          <a:schemeClr val="tx1">
                            <a:lumMod val="85000"/>
                            <a:lumOff val="15000"/>
                          </a:schemeClr>
                        </a:solidFill>
                        <a:latin typeface="Aptos Display" panose="020B0004020202020204" pitchFamily="34" charset="0"/>
                        <a:ea typeface="Calibri"/>
                        <a:cs typeface="Calibri"/>
                      </a:rPr>
                      <a:t> CAR AGE</a:t>
                    </a:r>
                    <a:endParaRPr lang="en-US" sz="1600" b="0" i="0" u="none" strike="noStrike">
                      <a:solidFill>
                        <a:schemeClr val="tx1">
                          <a:lumMod val="85000"/>
                          <a:lumOff val="15000"/>
                        </a:schemeClr>
                      </a:solidFill>
                      <a:latin typeface="Aptos Display" panose="020B0004020202020204" pitchFamily="34" charset="0"/>
                      <a:ea typeface="Calibri"/>
                      <a:cs typeface="Calibri"/>
                    </a:endParaRPr>
                  </a:p>
                </xdr:txBody>
              </xdr:sp>
              <xdr:sp macro="" textlink="pivot!$C$4">
                <xdr:nvSpPr>
                  <xdr:cNvPr id="36" name="TextBox 35">
                    <a:extLst>
                      <a:ext uri="{FF2B5EF4-FFF2-40B4-BE49-F238E27FC236}">
                        <a16:creationId xmlns:a16="http://schemas.microsoft.com/office/drawing/2014/main" id="{1B0E7010-F6C5-89AA-3468-13E53B5934BC}"/>
                      </a:ext>
                    </a:extLst>
                  </xdr:cNvPr>
                  <xdr:cNvSpPr txBox="1"/>
                </xdr:nvSpPr>
                <xdr:spPr>
                  <a:xfrm>
                    <a:off x="10644584" y="2137704"/>
                    <a:ext cx="1232878" cy="319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50860F-77AB-4D02-BB74-EE8801111354}" type="TxLink">
                      <a:rPr lang="en-US" sz="2400" b="0" i="0" u="none" strike="noStrike">
                        <a:solidFill>
                          <a:srgbClr val="000000"/>
                        </a:solidFill>
                        <a:latin typeface="Calibri"/>
                        <a:ea typeface="Calibri"/>
                        <a:cs typeface="Calibri"/>
                      </a:rPr>
                      <a:pPr algn="l"/>
                      <a:t>16</a:t>
                    </a:fld>
                    <a:endParaRPr lang="en-US" sz="4800" b="0"/>
                  </a:p>
                </xdr:txBody>
              </xdr:sp>
            </xdr:grpSp>
          </xdr:grpSp>
        </xdr:grpSp>
      </xdr:grpSp>
      <xdr:sp macro="" textlink="">
        <xdr:nvSpPr>
          <xdr:cNvPr id="8" name="TextBox 7">
            <a:extLst>
              <a:ext uri="{FF2B5EF4-FFF2-40B4-BE49-F238E27FC236}">
                <a16:creationId xmlns:a16="http://schemas.microsoft.com/office/drawing/2014/main" id="{A6B59E2F-0382-7F16-305F-44D5766B5F15}"/>
              </a:ext>
            </a:extLst>
          </xdr:cNvPr>
          <xdr:cNvSpPr txBox="1"/>
        </xdr:nvSpPr>
        <xdr:spPr>
          <a:xfrm>
            <a:off x="3986777" y="1073810"/>
            <a:ext cx="10767742" cy="968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ZA" sz="4000">
                <a:solidFill>
                  <a:schemeClr val="bg1"/>
                </a:solidFill>
              </a:rPr>
              <a:t>Car</a:t>
            </a:r>
            <a:r>
              <a:rPr lang="en-ZA" sz="4000" baseline="0">
                <a:solidFill>
                  <a:schemeClr val="bg1"/>
                </a:solidFill>
              </a:rPr>
              <a:t> Inventory Dashboard Status Report</a:t>
            </a:r>
            <a:endParaRPr lang="en-ZA" sz="400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osana molefe" refreshedDate="45181.738183333335" createdVersion="8" refreshedVersion="8" minRefreshableVersion="3" recordCount="53" xr:uid="{E8613F78-D16E-49FC-A407-0B3410E9707B}">
  <cacheSource type="worksheet">
    <worksheetSource ref="A1:N1048576" sheet="clean data"/>
  </cacheSource>
  <cacheFields count="14">
    <cacheField name="Car ID" numFmtId="0">
      <sharedItems containsBlank="1"/>
    </cacheField>
    <cacheField name="Make" numFmtId="0">
      <sharedItems containsBlank="1"/>
    </cacheField>
    <cacheField name="Make_FL" numFmtId="0">
      <sharedItems containsBlank="1"/>
    </cacheField>
    <cacheField name="Model" numFmtId="0">
      <sharedItems containsBlank="1"/>
    </cacheField>
    <cacheField name="Model_FL" numFmtId="0">
      <sharedItems containsBlank="1" count="12">
        <s v="Mustang"/>
        <s v="Focus"/>
        <s v="Camero"/>
        <s v="Silverado"/>
        <s v="Camrey"/>
        <s v="Corola"/>
        <s v="Civic"/>
        <s v="Odyssey"/>
        <s v="PT Cruiser"/>
        <s v="Caravan"/>
        <s v="Elantra"/>
        <m/>
      </sharedItems>
    </cacheField>
    <cacheField name="Manufacture Year" numFmtId="0">
      <sharedItems containsBlank="1"/>
    </cacheField>
    <cacheField name="Age" numFmtId="0">
      <sharedItems containsString="0" containsBlank="1" containsNumber="1" containsInteger="1" minValue="9" maxValue="27"/>
    </cacheField>
    <cacheField name="Miles" numFmtId="43">
      <sharedItems containsString="0" containsBlank="1" containsNumber="1" minValue="3708.1" maxValue="114660.6"/>
    </cacheField>
    <cacheField name="Miles / Year" numFmtId="0">
      <sharedItems containsString="0" containsBlank="1" containsNumber="1" minValue="412.01111111111112" maxValue="4246.6888888888889"/>
    </cacheField>
    <cacheField name="Color" numFmtId="0">
      <sharedItems containsBlank="1" count="6">
        <s v="Black"/>
        <s v="White"/>
        <s v="Green"/>
        <s v="Blue"/>
        <s v="Red"/>
        <m/>
      </sharedItems>
    </cacheField>
    <cacheField name="Driver" numFmtId="0">
      <sharedItems containsBlank="1" count="18">
        <s v="Smith"/>
        <s v="McCall"/>
        <s v="Lyon"/>
        <s v="Jones"/>
        <s v="Ewenty"/>
        <s v="Howard"/>
        <s v="Praulty"/>
        <s v="Yousef"/>
        <s v="Vizzini"/>
        <s v="Rodriguez"/>
        <s v="Santos"/>
        <s v="Bard"/>
        <s v="Torrens"/>
        <s v="Hulinski"/>
        <s v="Chan"/>
        <s v="Swartz"/>
        <s v="Gaul"/>
        <m/>
      </sharedItems>
    </cacheField>
    <cacheField name="Warantee Miles" numFmtId="0">
      <sharedItems containsString="0" containsBlank="1" containsNumber="1" containsInteger="1" minValue="50000" maxValue="100000"/>
    </cacheField>
    <cacheField name="Covered?" numFmtId="0">
      <sharedItems containsBlank="1" count="3">
        <s v="Covered"/>
        <s v="Not Covered"/>
        <m/>
      </sharedItems>
    </cacheField>
    <cacheField name="New Car ID" numFmtId="0">
      <sharedItems containsBlank="1"/>
    </cacheField>
  </cacheFields>
  <extLst>
    <ext xmlns:x14="http://schemas.microsoft.com/office/spreadsheetml/2009/9/main" uri="{725AE2AE-9491-48be-B2B4-4EB974FC3084}">
      <x14:pivotCacheDefinition pivotCacheId="1732888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s v="FD06MTG001"/>
    <s v="FD"/>
    <s v="Ford"/>
    <s v="MTG"/>
    <x v="0"/>
    <s v="06"/>
    <n v="17"/>
    <n v="40326.800000000003"/>
    <n v="2372.1647058823532"/>
    <x v="0"/>
    <x v="0"/>
    <n v="50000"/>
    <x v="0"/>
    <s v="FD06MTGBLA001"/>
  </r>
  <r>
    <s v="FD06MTG002"/>
    <s v="FD"/>
    <s v="Ford"/>
    <s v="MTG"/>
    <x v="0"/>
    <s v="06"/>
    <n v="17"/>
    <n v="44974.8"/>
    <n v="2645.5764705882357"/>
    <x v="1"/>
    <x v="1"/>
    <n v="50000"/>
    <x v="0"/>
    <s v="FD06MTGWHI002"/>
  </r>
  <r>
    <s v="FD08MTG003"/>
    <s v="FD"/>
    <s v="Ford"/>
    <s v="MTG"/>
    <x v="0"/>
    <s v="08"/>
    <n v="15"/>
    <n v="44946.5"/>
    <n v="2996.4333333333334"/>
    <x v="2"/>
    <x v="2"/>
    <n v="50000"/>
    <x v="0"/>
    <s v="FD08MTGGRE003"/>
  </r>
  <r>
    <s v="FD08MTG004"/>
    <s v="FD"/>
    <s v="Ford"/>
    <s v="MTG"/>
    <x v="0"/>
    <s v="08"/>
    <n v="15"/>
    <n v="37558.800000000003"/>
    <n v="2503.92"/>
    <x v="0"/>
    <x v="3"/>
    <n v="50000"/>
    <x v="0"/>
    <s v="FD08MTGBLA004"/>
  </r>
  <r>
    <s v="FD08MTG005"/>
    <s v="FD"/>
    <s v="Ford"/>
    <s v="MTG"/>
    <x v="0"/>
    <s v="08"/>
    <n v="15"/>
    <n v="36438.5"/>
    <n v="2429.2333333333331"/>
    <x v="1"/>
    <x v="0"/>
    <n v="50000"/>
    <x v="0"/>
    <s v="FD08MTGWHI005"/>
  </r>
  <r>
    <s v="FD06FCS006"/>
    <s v="FD"/>
    <s v="Ford"/>
    <s v="FCS"/>
    <x v="1"/>
    <s v="06"/>
    <n v="17"/>
    <n v="46311.4"/>
    <n v="2724.2000000000003"/>
    <x v="2"/>
    <x v="4"/>
    <n v="75000"/>
    <x v="0"/>
    <s v="FD06FCSGRE006"/>
  </r>
  <r>
    <s v="FD06FCS007"/>
    <s v="FD"/>
    <s v="Ford"/>
    <s v="FCS"/>
    <x v="1"/>
    <s v="06"/>
    <n v="17"/>
    <n v="52229.5"/>
    <n v="3072.3235294117649"/>
    <x v="2"/>
    <x v="2"/>
    <n v="75000"/>
    <x v="0"/>
    <s v="FD06FCSGRE007"/>
  </r>
  <r>
    <s v="FD09FCS008"/>
    <s v="FD"/>
    <s v="Ford"/>
    <s v="FCS"/>
    <x v="1"/>
    <s v="09"/>
    <n v="14"/>
    <n v="35137"/>
    <n v="2509.7857142857142"/>
    <x v="0"/>
    <x v="5"/>
    <n v="75000"/>
    <x v="0"/>
    <s v="FD09FCSBLA008"/>
  </r>
  <r>
    <s v="FD13FCS009"/>
    <s v="FD"/>
    <s v="Ford"/>
    <s v="FCS"/>
    <x v="1"/>
    <s v="13"/>
    <n v="10"/>
    <n v="27637.1"/>
    <n v="2763.71"/>
    <x v="0"/>
    <x v="0"/>
    <n v="75000"/>
    <x v="0"/>
    <s v="FD13FCSBLA009"/>
  </r>
  <r>
    <s v="FD13FCS010"/>
    <s v="FD"/>
    <s v="Ford"/>
    <s v="FCS"/>
    <x v="1"/>
    <s v="13"/>
    <n v="10"/>
    <n v="27534.799999999999"/>
    <n v="2753.48"/>
    <x v="1"/>
    <x v="6"/>
    <n v="75000"/>
    <x v="0"/>
    <s v="FD13FCSWHI010"/>
  </r>
  <r>
    <s v="FD12FCS011"/>
    <s v="FD"/>
    <s v="Ford"/>
    <s v="FCS"/>
    <x v="1"/>
    <s v="12"/>
    <n v="11"/>
    <n v="19341.7"/>
    <n v="1758.3363636363638"/>
    <x v="1"/>
    <x v="7"/>
    <n v="75000"/>
    <x v="0"/>
    <s v="FD12FCSWHI011"/>
  </r>
  <r>
    <s v="FD13FCS012"/>
    <s v="FD"/>
    <s v="Ford"/>
    <s v="FCS"/>
    <x v="1"/>
    <s v="13"/>
    <n v="10"/>
    <n v="22521.599999999999"/>
    <n v="2252.16"/>
    <x v="0"/>
    <x v="8"/>
    <n v="75000"/>
    <x v="0"/>
    <s v="FD13FCSBLA012"/>
  </r>
  <r>
    <s v="FD13FCS013"/>
    <s v="FD"/>
    <s v="Ford"/>
    <s v="FCS"/>
    <x v="1"/>
    <s v="13"/>
    <n v="10"/>
    <n v="13682.9"/>
    <n v="1368.29"/>
    <x v="0"/>
    <x v="9"/>
    <n v="75000"/>
    <x v="0"/>
    <s v="FD13FCSBLA013"/>
  </r>
  <r>
    <s v="GM09CMR014"/>
    <s v="GM"/>
    <s v="General Motors"/>
    <s v="CMR"/>
    <x v="2"/>
    <s v="09"/>
    <n v="14"/>
    <n v="28464.799999999999"/>
    <n v="2033.2"/>
    <x v="1"/>
    <x v="10"/>
    <n v="100000"/>
    <x v="0"/>
    <s v="GM09CMRWHI014"/>
  </r>
  <r>
    <s v="GM12CMR015"/>
    <s v="GM"/>
    <s v="General Motors"/>
    <s v="CMR"/>
    <x v="2"/>
    <s v="12"/>
    <n v="11"/>
    <n v="19421.099999999999"/>
    <n v="1765.5545454545454"/>
    <x v="0"/>
    <x v="11"/>
    <n v="100000"/>
    <x v="0"/>
    <s v="GM12CMRBLA015"/>
  </r>
  <r>
    <s v="GM14CMR016"/>
    <s v="GM"/>
    <s v="General Motors"/>
    <s v="CMR"/>
    <x v="2"/>
    <s v="14"/>
    <n v="9"/>
    <n v="14289.6"/>
    <n v="1587.7333333333333"/>
    <x v="1"/>
    <x v="12"/>
    <n v="100000"/>
    <x v="0"/>
    <s v="GM14CMRWHI016"/>
  </r>
  <r>
    <s v="GM10SLV017"/>
    <s v="GM"/>
    <s v="General Motors"/>
    <s v="SLV"/>
    <x v="3"/>
    <s v="10"/>
    <n v="13"/>
    <n v="31144.400000000001"/>
    <n v="2395.7230769230769"/>
    <x v="0"/>
    <x v="13"/>
    <n v="100000"/>
    <x v="0"/>
    <s v="GM10SLVBLA017"/>
  </r>
  <r>
    <s v="GM98SLV018"/>
    <s v="GM"/>
    <s v="General Motors"/>
    <s v="SLV"/>
    <x v="3"/>
    <s v="98"/>
    <n v="25"/>
    <n v="83162.7"/>
    <n v="3326.5079999999998"/>
    <x v="0"/>
    <x v="10"/>
    <n v="100000"/>
    <x v="0"/>
    <s v="GM98SLVBLA018"/>
  </r>
  <r>
    <s v="GM00SLV019"/>
    <s v="GM"/>
    <s v="General Motors"/>
    <s v="SLV"/>
    <x v="3"/>
    <s v="00"/>
    <n v="23"/>
    <n v="80685.8"/>
    <n v="3508.0782608695654"/>
    <x v="3"/>
    <x v="8"/>
    <n v="100000"/>
    <x v="0"/>
    <s v="GM00SLVBLU019"/>
  </r>
  <r>
    <s v="TY96CAM020"/>
    <s v="TY"/>
    <s v="Toyota"/>
    <s v="CAM"/>
    <x v="4"/>
    <s v="96"/>
    <n v="27"/>
    <n v="114660.6"/>
    <n v="4246.6888888888889"/>
    <x v="2"/>
    <x v="14"/>
    <n v="100000"/>
    <x v="1"/>
    <s v="TY96CAMGRE020"/>
  </r>
  <r>
    <s v="TY98CAM021"/>
    <s v="TY"/>
    <s v="Toyota"/>
    <s v="CAM"/>
    <x v="4"/>
    <s v="98"/>
    <n v="25"/>
    <n v="93382.6"/>
    <n v="3735.3040000000001"/>
    <x v="0"/>
    <x v="15"/>
    <n v="100000"/>
    <x v="0"/>
    <s v="TY98CAMBLA021"/>
  </r>
  <r>
    <s v="TY00CAM022"/>
    <s v="TY"/>
    <s v="Toyota"/>
    <s v="CAM"/>
    <x v="4"/>
    <s v="00"/>
    <n v="23"/>
    <n v="85928"/>
    <n v="3736"/>
    <x v="2"/>
    <x v="4"/>
    <n v="100000"/>
    <x v="0"/>
    <s v="TY00CAMGRE022"/>
  </r>
  <r>
    <s v="TY02CAM023"/>
    <s v="TY"/>
    <s v="Toyota"/>
    <s v="CAM"/>
    <x v="4"/>
    <s v="02"/>
    <n v="21"/>
    <n v="67829.100000000006"/>
    <n v="3229.957142857143"/>
    <x v="0"/>
    <x v="0"/>
    <n v="100000"/>
    <x v="0"/>
    <s v="TY02CAMBLA023"/>
  </r>
  <r>
    <s v="TY09CAM024"/>
    <s v="TY"/>
    <s v="Toyota"/>
    <s v="CAM"/>
    <x v="4"/>
    <s v="09"/>
    <n v="14"/>
    <n v="48114.2"/>
    <n v="3436.7285714285713"/>
    <x v="1"/>
    <x v="5"/>
    <n v="100000"/>
    <x v="0"/>
    <s v="TY09CAMWHI024"/>
  </r>
  <r>
    <s v="TY02COR025"/>
    <s v="TY"/>
    <s v="Toyota"/>
    <s v="COR"/>
    <x v="5"/>
    <s v="02"/>
    <n v="21"/>
    <n v="64467.4"/>
    <n v="3069.8761904761905"/>
    <x v="4"/>
    <x v="16"/>
    <n v="100000"/>
    <x v="0"/>
    <s v="TY02CORRED025"/>
  </r>
  <r>
    <s v="TY03COR026"/>
    <s v="TY"/>
    <s v="Toyota"/>
    <s v="COR"/>
    <x v="5"/>
    <s v="03"/>
    <n v="20"/>
    <n v="73444.399999999994"/>
    <n v="3672.22"/>
    <x v="0"/>
    <x v="16"/>
    <n v="100000"/>
    <x v="0"/>
    <s v="TY03CORBLA026"/>
  </r>
  <r>
    <s v="TY14COR027"/>
    <s v="TY"/>
    <s v="Toyota"/>
    <s v="COR"/>
    <x v="5"/>
    <s v="14"/>
    <n v="9"/>
    <n v="17556.3"/>
    <n v="1950.6999999999998"/>
    <x v="3"/>
    <x v="6"/>
    <n v="100000"/>
    <x v="0"/>
    <s v="TY14CORBLU027"/>
  </r>
  <r>
    <s v="TY12COR028"/>
    <s v="TY"/>
    <s v="Toyota"/>
    <s v="COR"/>
    <x v="5"/>
    <s v="12"/>
    <n v="11"/>
    <n v="29601.9"/>
    <n v="2691.0818181818181"/>
    <x v="0"/>
    <x v="10"/>
    <n v="100000"/>
    <x v="0"/>
    <s v="TY12CORBLA028"/>
  </r>
  <r>
    <s v="TY12CAM029"/>
    <s v="TY"/>
    <s v="Toyota"/>
    <s v="CAM"/>
    <x v="4"/>
    <s v="12"/>
    <n v="11"/>
    <n v="22128.2"/>
    <n v="2011.6545454545455"/>
    <x v="3"/>
    <x v="14"/>
    <n v="100000"/>
    <x v="0"/>
    <s v="TY12CAMBLU029"/>
  </r>
  <r>
    <s v="HO99CIV030"/>
    <s v="HO"/>
    <s v="Honda"/>
    <s v="CIV"/>
    <x v="6"/>
    <s v="99"/>
    <n v="24"/>
    <n v="82374"/>
    <n v="3432.25"/>
    <x v="1"/>
    <x v="9"/>
    <n v="75000"/>
    <x v="1"/>
    <s v="HO99CIVWHI030"/>
  </r>
  <r>
    <s v="HO01CIV031"/>
    <s v="HO"/>
    <s v="Honda"/>
    <s v="CIV"/>
    <x v="6"/>
    <s v="01"/>
    <n v="22"/>
    <n v="69891.899999999994"/>
    <n v="3176.9045454545453"/>
    <x v="3"/>
    <x v="3"/>
    <n v="75000"/>
    <x v="0"/>
    <s v="HO01CIVBLU031"/>
  </r>
  <r>
    <s v="HO10CIV032"/>
    <s v="HO"/>
    <s v="Honda"/>
    <s v="CIV"/>
    <x v="6"/>
    <s v="10"/>
    <n v="13"/>
    <n v="22573"/>
    <n v="1736.3846153846155"/>
    <x v="3"/>
    <x v="12"/>
    <n v="75000"/>
    <x v="0"/>
    <s v="HO10CIVBLU032"/>
  </r>
  <r>
    <s v="HO10CIV033"/>
    <s v="HO"/>
    <s v="Honda"/>
    <s v="CIV"/>
    <x v="6"/>
    <s v="10"/>
    <n v="13"/>
    <n v="33477.199999999997"/>
    <n v="2575.1692307692306"/>
    <x v="0"/>
    <x v="15"/>
    <n v="75000"/>
    <x v="0"/>
    <s v="HO10CIVBLA033"/>
  </r>
  <r>
    <s v="HO11CIV034"/>
    <s v="HO"/>
    <s v="Honda"/>
    <s v="CIV"/>
    <x v="6"/>
    <s v="11"/>
    <n v="12"/>
    <n v="30555.3"/>
    <n v="2546.2750000000001"/>
    <x v="0"/>
    <x v="2"/>
    <n v="75000"/>
    <x v="0"/>
    <s v="HO11CIVBLA034"/>
  </r>
  <r>
    <s v="HO12CIV035"/>
    <s v="HO"/>
    <s v="Honda"/>
    <s v="CIV"/>
    <x v="6"/>
    <s v="12"/>
    <n v="11"/>
    <n v="24513.200000000001"/>
    <n v="2228.4727272727273"/>
    <x v="0"/>
    <x v="13"/>
    <n v="75000"/>
    <x v="0"/>
    <s v="HO12CIVBLA035"/>
  </r>
  <r>
    <s v="HO13CIV036"/>
    <s v="HO"/>
    <s v="Honda"/>
    <s v="CIV"/>
    <x v="6"/>
    <s v="13"/>
    <n v="10"/>
    <n v="13867.6"/>
    <n v="1386.76"/>
    <x v="0"/>
    <x v="14"/>
    <n v="75000"/>
    <x v="0"/>
    <s v="HO13CIVBLA036"/>
  </r>
  <r>
    <s v="HO05ODY037"/>
    <s v="HO"/>
    <s v="Honda"/>
    <s v="ODY"/>
    <x v="7"/>
    <s v="05"/>
    <n v="18"/>
    <n v="60389.5"/>
    <n v="3354.9722222222222"/>
    <x v="1"/>
    <x v="5"/>
    <n v="100000"/>
    <x v="0"/>
    <s v="HO05ODYWHI037"/>
  </r>
  <r>
    <s v="HO07ODY038"/>
    <s v="HO"/>
    <s v="Honda"/>
    <s v="ODY"/>
    <x v="7"/>
    <s v="07"/>
    <n v="16"/>
    <n v="50854.1"/>
    <n v="3178.3812499999999"/>
    <x v="0"/>
    <x v="15"/>
    <n v="100000"/>
    <x v="0"/>
    <s v="HO07ODYBLA038"/>
  </r>
  <r>
    <s v="HO08ODY039"/>
    <s v="HO"/>
    <s v="Honda"/>
    <s v="ODY"/>
    <x v="7"/>
    <s v="08"/>
    <n v="15"/>
    <n v="42504.6"/>
    <n v="2833.64"/>
    <x v="1"/>
    <x v="9"/>
    <n v="100000"/>
    <x v="0"/>
    <s v="HO08ODYWHI039"/>
  </r>
  <r>
    <s v="HO01ODY040"/>
    <s v="HO"/>
    <s v="Honda"/>
    <s v="ODY"/>
    <x v="7"/>
    <s v="01"/>
    <n v="22"/>
    <n v="68658.899999999994"/>
    <n v="3120.8590909090908"/>
    <x v="0"/>
    <x v="0"/>
    <n v="100000"/>
    <x v="0"/>
    <s v="HO01ODYBLA040"/>
  </r>
  <r>
    <s v="HO14ODY041"/>
    <s v="HO"/>
    <s v="Honda"/>
    <s v="ODY"/>
    <x v="7"/>
    <s v="14"/>
    <n v="9"/>
    <n v="3708.1"/>
    <n v="412.01111111111112"/>
    <x v="0"/>
    <x v="1"/>
    <n v="100000"/>
    <x v="0"/>
    <s v="HO14ODYBLA041"/>
  </r>
  <r>
    <s v="CR04PTC042"/>
    <s v="CR"/>
    <s v="Chrysler"/>
    <s v="PTC"/>
    <x v="8"/>
    <s v="04"/>
    <n v="19"/>
    <n v="64542"/>
    <n v="3396.9473684210525"/>
    <x v="3"/>
    <x v="0"/>
    <n v="75000"/>
    <x v="0"/>
    <s v="CR04PTCBLU042"/>
  </r>
  <r>
    <s v="CR07PTC043"/>
    <s v="CR"/>
    <s v="Chrysler"/>
    <s v="PTC"/>
    <x v="8"/>
    <s v="07"/>
    <n v="16"/>
    <n v="42074.2"/>
    <n v="2629.6374999999998"/>
    <x v="2"/>
    <x v="16"/>
    <n v="75000"/>
    <x v="0"/>
    <s v="CR07PTCGRE043"/>
  </r>
  <r>
    <s v="CR11PTC044"/>
    <s v="CR"/>
    <s v="Chrysler"/>
    <s v="PTC"/>
    <x v="8"/>
    <s v="11"/>
    <n v="12"/>
    <n v="27394.2"/>
    <n v="2282.85"/>
    <x v="0"/>
    <x v="8"/>
    <n v="75000"/>
    <x v="0"/>
    <s v="CR11PTCBLA044"/>
  </r>
  <r>
    <s v="CR99CAR045"/>
    <s v="CR"/>
    <s v="Chrysler"/>
    <s v="CAR"/>
    <x v="9"/>
    <s v="99"/>
    <n v="24"/>
    <n v="79420.600000000006"/>
    <n v="3309.1916666666671"/>
    <x v="2"/>
    <x v="13"/>
    <n v="75000"/>
    <x v="1"/>
    <s v="CR99CARGRE045"/>
  </r>
  <r>
    <s v="CR00CAR046"/>
    <s v="CR"/>
    <s v="Chrysler"/>
    <s v="CAR"/>
    <x v="9"/>
    <s v="00"/>
    <n v="23"/>
    <n v="77243.100000000006"/>
    <n v="3358.3956521739133"/>
    <x v="0"/>
    <x v="3"/>
    <n v="75000"/>
    <x v="1"/>
    <s v="CR00CARBLA046"/>
  </r>
  <r>
    <s v="CR04CAR047"/>
    <s v="CR"/>
    <s v="Chrysler"/>
    <s v="CAR"/>
    <x v="9"/>
    <s v="04"/>
    <n v="19"/>
    <n v="72527.199999999997"/>
    <n v="3817.2210526315789"/>
    <x v="1"/>
    <x v="11"/>
    <n v="75000"/>
    <x v="0"/>
    <s v="CR04CARWHI047"/>
  </r>
  <r>
    <s v="CR04CAR048"/>
    <s v="CR"/>
    <s v="Chrysler"/>
    <s v="CAR"/>
    <x v="9"/>
    <s v="04"/>
    <n v="19"/>
    <n v="52699.4"/>
    <n v="2773.6526315789474"/>
    <x v="4"/>
    <x v="11"/>
    <n v="75000"/>
    <x v="0"/>
    <s v="CR04CARRED048"/>
  </r>
  <r>
    <s v="HY11ELA049"/>
    <s v="HY"/>
    <s v="Hundai"/>
    <s v="ELA"/>
    <x v="10"/>
    <s v="11"/>
    <n v="12"/>
    <n v="29102.3"/>
    <n v="2425.1916666666666"/>
    <x v="0"/>
    <x v="12"/>
    <n v="100000"/>
    <x v="0"/>
    <s v="HY11ELABLA049"/>
  </r>
  <r>
    <s v="HY12ELA050"/>
    <s v="HY"/>
    <s v="Hundai"/>
    <s v="ELA"/>
    <x v="10"/>
    <s v="12"/>
    <n v="11"/>
    <n v="22282"/>
    <n v="2025.6363636363637"/>
    <x v="3"/>
    <x v="1"/>
    <n v="100000"/>
    <x v="0"/>
    <s v="HY12ELABLU050"/>
  </r>
  <r>
    <s v="HY13ELA051"/>
    <s v="HY"/>
    <s v="Hundai"/>
    <s v="ELA"/>
    <x v="10"/>
    <s v="13"/>
    <n v="10"/>
    <n v="20223.900000000001"/>
    <n v="2022.39"/>
    <x v="0"/>
    <x v="6"/>
    <n v="100000"/>
    <x v="0"/>
    <s v="HY13ELABLA051"/>
  </r>
  <r>
    <s v="HY13ELA052"/>
    <s v="HY"/>
    <s v="Hundai"/>
    <s v="ELA"/>
    <x v="10"/>
    <s v="13"/>
    <n v="10"/>
    <n v="22188.5"/>
    <n v="2218.85"/>
    <x v="3"/>
    <x v="4"/>
    <n v="100000"/>
    <x v="0"/>
    <s v="HY13ELABLU052"/>
  </r>
  <r>
    <m/>
    <m/>
    <m/>
    <m/>
    <x v="11"/>
    <m/>
    <m/>
    <m/>
    <m/>
    <x v="5"/>
    <x v="17"/>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11E899-972B-41A0-911F-EFEBAFFEC9F6}"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7" firstHeaderRow="1" firstDataRow="1" firstDataCol="1"/>
  <pivotFields count="14">
    <pivotField showAll="0"/>
    <pivotField showAll="0"/>
    <pivotField showAll="0"/>
    <pivotField showAll="0"/>
    <pivotField showAll="0">
      <items count="13">
        <item h="1" x="2"/>
        <item h="1" x="4"/>
        <item h="1" x="9"/>
        <item h="1" x="6"/>
        <item h="1" x="5"/>
        <item h="1" x="10"/>
        <item h="1" x="1"/>
        <item x="0"/>
        <item h="1" x="7"/>
        <item h="1" x="8"/>
        <item h="1" x="3"/>
        <item h="1" x="11"/>
        <item t="default"/>
      </items>
    </pivotField>
    <pivotField showAll="0"/>
    <pivotField showAll="0"/>
    <pivotField showAll="0"/>
    <pivotField showAll="0"/>
    <pivotField axis="axisRow" dataField="1" showAll="0">
      <items count="7">
        <item x="0"/>
        <item x="3"/>
        <item x="2"/>
        <item x="4"/>
        <item x="1"/>
        <item h="1" x="5"/>
        <item t="default"/>
      </items>
    </pivotField>
    <pivotField showAll="0"/>
    <pivotField showAll="0"/>
    <pivotField showAll="0"/>
    <pivotField showAll="0"/>
  </pivotFields>
  <rowFields count="1">
    <field x="9"/>
  </rowFields>
  <rowItems count="4">
    <i>
      <x/>
    </i>
    <i>
      <x v="2"/>
    </i>
    <i>
      <x v="4"/>
    </i>
    <i t="grand">
      <x/>
    </i>
  </rowItems>
  <colItems count="1">
    <i/>
  </colItems>
  <dataFields count="1">
    <dataField name="Count of Color" fld="9" subtotal="count" baseField="9" baseItem="0"/>
  </dataFields>
  <chartFormats count="6">
    <chartFormat chart="4" format="3"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4" format="7">
      <pivotArea type="data" outline="0" fieldPosition="0">
        <references count="2">
          <reference field="4294967294" count="1" selected="0">
            <x v="0"/>
          </reference>
          <reference field="9" count="1" selected="0">
            <x v="2"/>
          </reference>
        </references>
      </pivotArea>
    </chartFormat>
    <chartFormat chart="4" format="8">
      <pivotArea type="data" outline="0" fieldPosition="0">
        <references count="2">
          <reference field="4294967294" count="1" selected="0">
            <x v="0"/>
          </reference>
          <reference field="9" count="1" selected="0">
            <x v="3"/>
          </reference>
        </references>
      </pivotArea>
    </chartFormat>
    <chartFormat chart="4" format="9">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AD2A0E-3AFB-46B5-A676-AC2D54C7A122}"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4">
    <pivotField showAll="0"/>
    <pivotField showAll="0"/>
    <pivotField showAll="0"/>
    <pivotField showAll="0"/>
    <pivotField showAll="0">
      <items count="13">
        <item h="1" x="2"/>
        <item h="1" x="4"/>
        <item h="1" x="9"/>
        <item h="1" x="6"/>
        <item h="1" x="5"/>
        <item h="1" x="10"/>
        <item h="1" x="1"/>
        <item x="0"/>
        <item h="1" x="7"/>
        <item h="1" x="8"/>
        <item h="1" x="3"/>
        <item h="1" x="11"/>
        <item t="default"/>
      </items>
    </pivotField>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Sum of Miles" fld="7" baseField="0" baseItem="0" numFmtId="1"/>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EA32AE-0434-4D05-B192-DBD4B9F2110D}"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4">
    <pivotField showAll="0"/>
    <pivotField showAll="0"/>
    <pivotField showAll="0"/>
    <pivotField showAll="0"/>
    <pivotField showAll="0">
      <items count="13">
        <item h="1" x="2"/>
        <item h="1" x="4"/>
        <item h="1" x="9"/>
        <item h="1" x="6"/>
        <item h="1" x="5"/>
        <item h="1" x="10"/>
        <item h="1" x="1"/>
        <item x="0"/>
        <item h="1" x="7"/>
        <item h="1" x="8"/>
        <item h="1" x="3"/>
        <item h="1" x="11"/>
        <item t="default"/>
      </items>
    </pivotField>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Average of Age" fld="6" subtotal="average" baseField="9" baseItem="1153700136" numFmtId="1"/>
  </dataFields>
  <formats count="1">
    <format dxfId="21">
      <pivotArea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0D5C9E-4132-466A-A6AE-DF283646B6A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dataField="1" showAll="0"/>
    <pivotField showAll="0"/>
    <pivotField showAll="0"/>
    <pivotField showAll="0"/>
    <pivotField showAll="0">
      <items count="13">
        <item h="1" x="2"/>
        <item h="1" x="4"/>
        <item h="1" x="9"/>
        <item h="1" x="6"/>
        <item h="1" x="5"/>
        <item h="1" x="10"/>
        <item h="1" x="1"/>
        <item x="0"/>
        <item h="1" x="7"/>
        <item h="1" x="8"/>
        <item h="1" x="3"/>
        <item h="1" x="11"/>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ar ID" fld="0" subtotal="count" baseField="9" baseItem="11537001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8CDE05-3B4B-4FFA-8CB8-CB7F90C5ADE6}"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N5" firstHeaderRow="1" firstDataRow="1" firstDataCol="1"/>
  <pivotFields count="14">
    <pivotField showAll="0"/>
    <pivotField showAll="0"/>
    <pivotField showAll="0"/>
    <pivotField showAll="0"/>
    <pivotField showAll="0">
      <items count="13">
        <item h="1" x="2"/>
        <item h="1" x="4"/>
        <item h="1" x="9"/>
        <item h="1" x="6"/>
        <item h="1" x="5"/>
        <item h="1" x="10"/>
        <item h="1" x="1"/>
        <item x="0"/>
        <item h="1" x="7"/>
        <item h="1" x="8"/>
        <item h="1" x="3"/>
        <item h="1" x="11"/>
        <item t="default"/>
      </items>
    </pivotField>
    <pivotField showAll="0"/>
    <pivotField showAll="0"/>
    <pivotField showAll="0"/>
    <pivotField showAll="0"/>
    <pivotField showAll="0"/>
    <pivotField showAll="0"/>
    <pivotField showAll="0"/>
    <pivotField axis="axisRow" dataField="1" showAll="0">
      <items count="4">
        <item x="0"/>
        <item x="1"/>
        <item h="1" x="2"/>
        <item t="default"/>
      </items>
    </pivotField>
    <pivotField showAll="0"/>
  </pivotFields>
  <rowFields count="1">
    <field x="12"/>
  </rowFields>
  <rowItems count="2">
    <i>
      <x/>
    </i>
    <i t="grand">
      <x/>
    </i>
  </rowItems>
  <colItems count="1">
    <i/>
  </colItems>
  <dataFields count="1">
    <dataField name="Count of Covered?"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AEC7B0-C16E-401C-B61C-5AE5E8CAFA43}"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K8" firstHeaderRow="1" firstDataRow="1" firstDataCol="1"/>
  <pivotFields count="14">
    <pivotField showAll="0"/>
    <pivotField showAll="0"/>
    <pivotField showAll="0"/>
    <pivotField showAll="0"/>
    <pivotField showAll="0">
      <items count="13">
        <item h="1" x="2"/>
        <item h="1" x="4"/>
        <item h="1" x="9"/>
        <item h="1" x="6"/>
        <item h="1" x="5"/>
        <item h="1" x="10"/>
        <item h="1" x="1"/>
        <item x="0"/>
        <item h="1" x="7"/>
        <item h="1" x="8"/>
        <item h="1" x="3"/>
        <item h="1" x="11"/>
        <item t="default"/>
      </items>
    </pivotField>
    <pivotField showAll="0"/>
    <pivotField showAll="0"/>
    <pivotField dataField="1" showAll="0"/>
    <pivotField showAll="0"/>
    <pivotField showAll="0"/>
    <pivotField axis="axisRow" showAll="0">
      <items count="19">
        <item x="11"/>
        <item x="14"/>
        <item x="4"/>
        <item x="16"/>
        <item x="5"/>
        <item x="13"/>
        <item x="3"/>
        <item x="2"/>
        <item x="1"/>
        <item x="6"/>
        <item x="9"/>
        <item x="10"/>
        <item x="0"/>
        <item x="15"/>
        <item x="12"/>
        <item x="8"/>
        <item x="7"/>
        <item h="1" x="17"/>
        <item t="default"/>
      </items>
    </pivotField>
    <pivotField showAll="0"/>
    <pivotField showAll="0"/>
    <pivotField showAll="0"/>
  </pivotFields>
  <rowFields count="1">
    <field x="10"/>
  </rowFields>
  <rowItems count="5">
    <i>
      <x v="6"/>
    </i>
    <i>
      <x v="7"/>
    </i>
    <i>
      <x v="8"/>
    </i>
    <i>
      <x v="12"/>
    </i>
    <i t="grand">
      <x/>
    </i>
  </rowItems>
  <colItems count="1">
    <i/>
  </colItems>
  <dataFields count="1">
    <dataField name="Sum of Miles" fld="7" baseField="0" baseItem="0" numFmtId="1"/>
  </dataFields>
  <formats count="1">
    <format dxfId="2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13F5895-6989-4387-8AAD-486AF261862F}" autoFormatId="16" applyNumberFormats="0" applyBorderFormats="0" applyFontFormats="0" applyPatternFormats="0" applyAlignmentFormats="0" applyWidthHeightFormats="0">
  <queryTableRefresh nextId="15">
    <queryTableFields count="14">
      <queryTableField id="1" name="Car ID" tableColumnId="1"/>
      <queryTableField id="2" name="Make" tableColumnId="2"/>
      <queryTableField id="3" name="Make (Full Name)" tableColumnId="3"/>
      <queryTableField id="4" name="Model" tableColumnId="4"/>
      <queryTableField id="5" name="Model (Full Name)" tableColumnId="5"/>
      <queryTableField id="6" name="Manufacture Year" tableColumnId="6"/>
      <queryTableField id="7" name="Age" tableColumnId="7"/>
      <queryTableField id="8" name="Miles" tableColumnId="8"/>
      <queryTableField id="9" name="Miles / Year" tableColumnId="9"/>
      <queryTableField id="10" name="Color" tableColumnId="10"/>
      <queryTableField id="11" name="Driver" tableColumnId="11"/>
      <queryTableField id="12" name="Warantee Miles" tableColumnId="12"/>
      <queryTableField id="13" name="Covered?" tableColumnId="13"/>
      <queryTableField id="14" name="New Car ID"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997C5B1-C783-4592-9791-D3B73065650B}" autoFormatId="16" applyNumberFormats="0" applyBorderFormats="0" applyFontFormats="0" applyPatternFormats="0" applyAlignmentFormats="0" applyWidthHeightFormats="0">
  <queryTableRefresh nextId="15">
    <queryTableFields count="14">
      <queryTableField id="1" name="Car ID" tableColumnId="1"/>
      <queryTableField id="2" name="Make" tableColumnId="2"/>
      <queryTableField id="3" name="Make_FL" tableColumnId="3"/>
      <queryTableField id="4" name="Model" tableColumnId="4"/>
      <queryTableField id="5" name="Model_FL" tableColumnId="5"/>
      <queryTableField id="6" name="Manufacture Year" tableColumnId="6"/>
      <queryTableField id="7" name="Age" tableColumnId="7"/>
      <queryTableField id="8" name="Miles" tableColumnId="8"/>
      <queryTableField id="9" name="Miles / Year" tableColumnId="9"/>
      <queryTableField id="10" name="Color" tableColumnId="10"/>
      <queryTableField id="11" name="Driver" tableColumnId="11"/>
      <queryTableField id="12" name="Warantee Miles" tableColumnId="12"/>
      <queryTableField id="13" name="Covered?" tableColumnId="13"/>
      <queryTableField id="14" name="New Car ID"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_FL" xr10:uid="{9E35FE75-7B6A-4EC3-9F0B-5A4F1ECB476C}" sourceName="Model_FL">
  <pivotTables>
    <pivotTable tabId="11" name="PivotTable6"/>
    <pivotTable tabId="11" name="PivotTable2"/>
    <pivotTable tabId="11" name="PivotTable3"/>
    <pivotTable tabId="11" name="PivotTable4"/>
    <pivotTable tabId="11" name="PivotTable7"/>
    <pivotTable tabId="11" name="PivotTable8"/>
  </pivotTables>
  <data>
    <tabular pivotCacheId="1732888741">
      <items count="12">
        <i x="2"/>
        <i x="4"/>
        <i x="9"/>
        <i x="6"/>
        <i x="5"/>
        <i x="10"/>
        <i x="1"/>
        <i x="0" s="1"/>
        <i x="7"/>
        <i x="8"/>
        <i x="3"/>
        <i x="1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_FL" xr10:uid="{EA08B7AC-7296-42CE-BDB4-404F24264A89}" cache="Slicer_Model_FL" caption="Model_FL" columnCount="2" showCaption="0"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3D9668-B95B-4AFF-A9E2-FE5EA6F1A6F3}" name="car_inventory_original_data__2" displayName="car_inventory_original_data__2" ref="A1:N66" tableType="queryTable" totalsRowShown="0">
  <autoFilter ref="A1:N66" xr:uid="{BE3D9668-B95B-4AFF-A9E2-FE5EA6F1A6F3}"/>
  <tableColumns count="14">
    <tableColumn id="1" xr3:uid="{65C823E2-7387-4A1A-88CC-A8A3AB5B4C7B}" uniqueName="1" name="Car ID" queryTableFieldId="1" dataDxfId="19"/>
    <tableColumn id="2" xr3:uid="{B99F445E-2FFC-41BB-964C-334E541EBFE4}" uniqueName="2" name="Make" queryTableFieldId="2" dataDxfId="18"/>
    <tableColumn id="3" xr3:uid="{88E1283C-B971-49D3-BC17-86C02C1E76E5}" uniqueName="3" name="Make (Full Name)" queryTableFieldId="3" dataDxfId="17"/>
    <tableColumn id="4" xr3:uid="{65231D9D-0869-4D48-8B14-24386B22213E}" uniqueName="4" name="Model" queryTableFieldId="4" dataDxfId="16"/>
    <tableColumn id="5" xr3:uid="{C7D978AF-5EC4-49D8-84AA-E5ACB600C166}" uniqueName="5" name="Model (Full Name)" queryTableFieldId="5" dataDxfId="15"/>
    <tableColumn id="6" xr3:uid="{9CC6BFAA-82E6-4EEA-AD0D-71FF9995B7C9}" uniqueName="6" name="Manufacture Year" queryTableFieldId="6"/>
    <tableColumn id="7" xr3:uid="{E75FC728-1B17-45A7-8CCB-AE31116A8A25}" uniqueName="7" name="Age" queryTableFieldId="7"/>
    <tableColumn id="8" xr3:uid="{9BFBF7A8-C0C4-4C77-ACBD-AC60A48DA6A5}" uniqueName="8" name="Miles" queryTableFieldId="8" dataDxfId="14"/>
    <tableColumn id="9" xr3:uid="{E04F80BA-4564-48C2-827A-01E3BE98C9F6}" uniqueName="9" name="Miles / Year" queryTableFieldId="9" dataDxfId="13"/>
    <tableColumn id="10" xr3:uid="{6BB99785-771B-42B3-BECA-21589F60099F}" uniqueName="10" name="Color" queryTableFieldId="10" dataDxfId="12"/>
    <tableColumn id="11" xr3:uid="{EFF671C4-DA11-4856-9CCD-9957F47DA997}" uniqueName="11" name="Driver" queryTableFieldId="11" dataDxfId="11"/>
    <tableColumn id="12" xr3:uid="{FF39B09D-0748-4465-995A-C541CD2FE4A0}" uniqueName="12" name="Warantee Miles" queryTableFieldId="12"/>
    <tableColumn id="13" xr3:uid="{085699EC-4C81-4797-B25A-1A1C6F99B617}" uniqueName="13" name="Covered?" queryTableFieldId="13" dataDxfId="10"/>
    <tableColumn id="14" xr3:uid="{B8719AB5-19B1-432E-BFC5-B489F45D99D5}" uniqueName="14" name="New Car ID" queryTableFieldId="14"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E795881-D44B-4E73-8456-A10F0ABE2766}" name="Main_Table_2" displayName="Main_Table_2" ref="A1:N53" tableType="queryTable" totalsRowShown="0">
  <autoFilter ref="A1:N53" xr:uid="{7E795881-D44B-4E73-8456-A10F0ABE2766}"/>
  <tableColumns count="14">
    <tableColumn id="1" xr3:uid="{73786764-6447-451E-A0E9-273972300C64}" uniqueName="1" name="Car ID" queryTableFieldId="1" dataDxfId="8"/>
    <tableColumn id="2" xr3:uid="{B21EE91E-A386-4A8A-9672-6C76AFC14AED}" uniqueName="2" name="Make" queryTableFieldId="2" dataDxfId="7"/>
    <tableColumn id="3" xr3:uid="{9D764941-B910-4996-8E7A-72373DD9203D}" uniqueName="3" name="Make_FL" queryTableFieldId="3" dataDxfId="6"/>
    <tableColumn id="4" xr3:uid="{6DE2E638-1F6F-4E28-B5A5-88D762BB2FB3}" uniqueName="4" name="Model" queryTableFieldId="4" dataDxfId="5"/>
    <tableColumn id="5" xr3:uid="{05F1A4D9-E36A-4037-90FF-B69FAFDF04C7}" uniqueName="5" name="Model_FL" queryTableFieldId="5" dataDxfId="4"/>
    <tableColumn id="6" xr3:uid="{D272EB10-9FF1-4269-86A5-6136E3881CBA}" uniqueName="6" name="Manufacture Year" queryTableFieldId="6"/>
    <tableColumn id="7" xr3:uid="{89C186AC-439C-4155-BE37-1094F1F5E8CF}" uniqueName="7" name="Age" queryTableFieldId="7"/>
    <tableColumn id="8" xr3:uid="{0A9BFA39-C990-451F-906B-BBB5CB56474B}" uniqueName="8" name="Miles" queryTableFieldId="8"/>
    <tableColumn id="9" xr3:uid="{7D2D56B6-80ED-4861-8B78-7C5A701E6417}" uniqueName="9" name="Miles / Year" queryTableFieldId="9"/>
    <tableColumn id="10" xr3:uid="{D914B736-BFFB-4085-80C0-1CE90361435B}" uniqueName="10" name="Color" queryTableFieldId="10" dataDxfId="3"/>
    <tableColumn id="11" xr3:uid="{9C869A01-BBB3-4C28-AF1A-39294F563787}" uniqueName="11" name="Driver" queryTableFieldId="11" dataDxfId="2"/>
    <tableColumn id="12" xr3:uid="{52437336-245B-425F-B92A-7B9A1BCD48DD}" uniqueName="12" name="Warantee Miles" queryTableFieldId="12"/>
    <tableColumn id="13" xr3:uid="{711CF692-102A-486B-A177-3E9BD3F55056}" uniqueName="13" name="Covered?" queryTableFieldId="13" dataDxfId="1"/>
    <tableColumn id="14" xr3:uid="{34A01F2A-865E-497C-8A9A-584AABF7C5EC}" uniqueName="14" name="New Car ID" queryTableFieldId="14"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07F8AF-AA89-4EFE-B4CC-7FED0F270D14}" name="Main_Table" displayName="Main_Table" ref="A1:N53" totalsRowShown="0" headerRowDxfId="27">
  <autoFilter ref="A1:N53" xr:uid="{3207F8AF-AA89-4EFE-B4CC-7FED0F270D14}"/>
  <tableColumns count="14">
    <tableColumn id="1" xr3:uid="{4DE11EED-FD32-4ED6-A4BF-875F0F54E91E}" name="Car ID"/>
    <tableColumn id="2" xr3:uid="{B9F0351C-CCC2-45AF-B14F-ABCD63DA338E}" name="Make">
      <calculatedColumnFormula>LEFT(A2,2)</calculatedColumnFormula>
    </tableColumn>
    <tableColumn id="3" xr3:uid="{888876F4-F39E-4A78-9A89-B123819477E2}" name="Make_FL" dataDxfId="26">
      <calculatedColumnFormula>VLOOKUP(B2,P$2:Q$7,2)</calculatedColumnFormula>
    </tableColumn>
    <tableColumn id="4" xr3:uid="{30C045A9-5BE8-4C39-A60A-88EF2FD1DAF0}" name="Model">
      <calculatedColumnFormula>MID(A2,5,3)</calculatedColumnFormula>
    </tableColumn>
    <tableColumn id="5" xr3:uid="{90C63D75-FDF9-4B13-A414-F2B6E8F12435}" name="Model_FL" dataDxfId="25">
      <calculatedColumnFormula>VLOOKUP(D2,S$2:T$12,2)</calculatedColumnFormula>
    </tableColumn>
    <tableColumn id="6" xr3:uid="{09C14B12-FE1F-4949-AA97-E635ABEBCDD7}" name="Manufacture Year">
      <calculatedColumnFormula>MID(A2,3,2)</calculatedColumnFormula>
    </tableColumn>
    <tableColumn id="7" xr3:uid="{08EB5BE9-80A6-4287-BB04-0BF6CB117D2F}" name="Age">
      <calculatedColumnFormula>IF(23-F2&lt;0,100-F2+23,23-F2)</calculatedColumnFormula>
    </tableColumn>
    <tableColumn id="8" xr3:uid="{1E4D7897-0230-405D-81C4-CE3CDAEEB3B1}" name="Miles" dataDxfId="24" dataCellStyle="Comma"/>
    <tableColumn id="9" xr3:uid="{633B7E1A-C6DD-447D-B095-E4D35A789206}" name="Miles / Year" dataDxfId="23">
      <calculatedColumnFormula>H2/G2</calculatedColumnFormula>
    </tableColumn>
    <tableColumn id="10" xr3:uid="{40569E23-C5B2-4098-96F1-A335C5B1A1BE}" name="Color"/>
    <tableColumn id="11" xr3:uid="{0B5E9490-C5B1-43C6-A03D-D20821CDE6F5}" name="Driver"/>
    <tableColumn id="12" xr3:uid="{89FAEF55-52BF-4F33-A599-22E6C402B7B1}" name="Warantee Miles"/>
    <tableColumn id="13" xr3:uid="{BBA819A5-59C1-4ADA-9385-88D60D3CEA7B}" name="Covered?">
      <calculatedColumnFormula>IF(H2&lt;=L2,"Covered", "Not Covered")</calculatedColumnFormula>
    </tableColumn>
    <tableColumn id="14" xr3:uid="{25924502-AC22-4F6E-A671-BBD530808DBC}" name="New Car ID">
      <calculatedColumnFormula>_xlfn.CONCAT(,B2,F2,D2,UPPER(LEFT(J2,3)),RIGHT(A2,3))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53213FF-80A8-4D67-B9F9-E9D57F905E49}">
  <we:reference id="0986d9dd-94f1-4b67-978d-c4cf6e6142a8" version="23.1.0.0" store="EXCatalog" storeType="EXCatalog"/>
  <we:alternateReferences>
    <we:reference id="WA200000018" version="23.1.0.0" store="en-ZA"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PsiVary</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PsiSixSigma</we:customFunctionIds>
        <we:customFunctionIds>PsiTSSync</we:customFunctionIds>
        <we:customFunctionIds>PsiConvergence</we:customFunctionIds>
        <we:customFunctionIds>PsiIsDate</we:customFunctionIds>
        <we:customFunctionIds>PsiIsDiscrete</we:customFunctionIds>
        <we:customFunctionIds>PsiLibrary</we:customFunctionIds>
        <we:customFunctionIds>PsiFitInfo</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s>PsiModelDesc</we:customFunctionIds>
        <we:customFunctionIds>PsiCorrectCorrmat</we:customFunctionIds>
        <we:customFunctionIds>PsiStatic</we:customFunctionIds>
        <we:customFunctionIds>PsiMakeInput</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9E9E-41D9-4180-A045-9D17D98219B0}">
  <dimension ref="J8:BL86"/>
  <sheetViews>
    <sheetView showGridLines="0" topLeftCell="H9" zoomScale="80" zoomScaleNormal="80" zoomScaleSheetLayoutView="98" workbookViewId="0">
      <selection activeCell="AH15" sqref="AH15"/>
    </sheetView>
  </sheetViews>
  <sheetFormatPr defaultRowHeight="14.4" x14ac:dyDescent="0.3"/>
  <cols>
    <col min="1" max="16384" width="8.88671875" style="9"/>
  </cols>
  <sheetData>
    <row r="8" spans="10:10" x14ac:dyDescent="0.3">
      <c r="J8" s="9" t="s">
        <v>186</v>
      </c>
    </row>
    <row r="38" spans="13:13" x14ac:dyDescent="0.3">
      <c r="M38" s="9" t="s">
        <v>186</v>
      </c>
    </row>
    <row r="39" spans="13:13" x14ac:dyDescent="0.3">
      <c r="M39" s="9" t="s">
        <v>185</v>
      </c>
    </row>
    <row r="49" spans="18:64" x14ac:dyDescent="0.3">
      <c r="R49" s="9" t="s">
        <v>185</v>
      </c>
    </row>
    <row r="56" spans="18:64" x14ac:dyDescent="0.3">
      <c r="T56" s="9" t="s">
        <v>186</v>
      </c>
    </row>
    <row r="59" spans="18:64" x14ac:dyDescent="0.3">
      <c r="Y59" s="9" t="s">
        <v>185</v>
      </c>
    </row>
    <row r="60" spans="18:64" x14ac:dyDescent="0.3">
      <c r="BL60" s="9" t="s">
        <v>185</v>
      </c>
    </row>
    <row r="71" spans="48:48" x14ac:dyDescent="0.3">
      <c r="AV71" s="9" t="s">
        <v>186</v>
      </c>
    </row>
    <row r="86" spans="29:29" x14ac:dyDescent="0.3">
      <c r="AC86" s="9" t="s">
        <v>185</v>
      </c>
    </row>
  </sheetData>
  <pageMargins left="0.7" right="0.7" top="0.75" bottom="0.75" header="0.3" footer="0.3"/>
  <pageSetup scale="16" orientation="portrait" r:id="rId1"/>
  <colBreaks count="1" manualBreakCount="1">
    <brk id="63" max="1048575" man="1"/>
  </col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804D-AF1F-4D2C-9FDD-0F3CB859B273}">
  <dimension ref="A1:N79"/>
  <sheetViews>
    <sheetView workbookViewId="0">
      <selection activeCell="I9" sqref="I9"/>
    </sheetView>
  </sheetViews>
  <sheetFormatPr defaultRowHeight="14.4" x14ac:dyDescent="0.3"/>
  <cols>
    <col min="1" max="1" width="13.21875" bestFit="1" customWidth="1"/>
    <col min="2" max="2" width="8" bestFit="1" customWidth="1"/>
    <col min="3" max="3" width="18.21875" bestFit="1" customWidth="1"/>
    <col min="4" max="4" width="8.6640625" bestFit="1" customWidth="1"/>
    <col min="5" max="5" width="18.88671875" bestFit="1" customWidth="1"/>
    <col min="6" max="6" width="18.44140625" bestFit="1" customWidth="1"/>
    <col min="7" max="7" width="6.44140625" bestFit="1" customWidth="1"/>
    <col min="8" max="8" width="8.5546875" bestFit="1" customWidth="1"/>
    <col min="9" max="9" width="13.109375" bestFit="1" customWidth="1"/>
    <col min="10" max="10" width="7.6640625" bestFit="1" customWidth="1"/>
    <col min="11" max="11" width="9" bestFit="1" customWidth="1"/>
    <col min="12" max="12" width="16.44140625" bestFit="1" customWidth="1"/>
    <col min="13" max="13" width="11.109375" bestFit="1" customWidth="1"/>
    <col min="14" max="14" width="12.441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s="10" t="s">
        <v>14</v>
      </c>
      <c r="B2" s="10" t="s">
        <v>15</v>
      </c>
      <c r="C2" s="10" t="s">
        <v>15</v>
      </c>
      <c r="D2" s="10" t="s">
        <v>15</v>
      </c>
      <c r="E2" s="10" t="s">
        <v>15</v>
      </c>
      <c r="H2" s="10" t="s">
        <v>16</v>
      </c>
      <c r="I2" s="10" t="s">
        <v>15</v>
      </c>
      <c r="J2" s="10" t="s">
        <v>17</v>
      </c>
      <c r="K2" s="10" t="s">
        <v>18</v>
      </c>
      <c r="L2">
        <v>50000</v>
      </c>
      <c r="M2" s="10" t="s">
        <v>15</v>
      </c>
      <c r="N2" s="10" t="s">
        <v>15</v>
      </c>
    </row>
    <row r="3" spans="1:14" x14ac:dyDescent="0.3">
      <c r="A3" s="10" t="s">
        <v>19</v>
      </c>
      <c r="B3" s="10" t="s">
        <v>15</v>
      </c>
      <c r="C3" s="10" t="s">
        <v>15</v>
      </c>
      <c r="D3" s="10" t="s">
        <v>15</v>
      </c>
      <c r="E3" s="10" t="s">
        <v>15</v>
      </c>
      <c r="H3" s="10" t="s">
        <v>20</v>
      </c>
      <c r="I3" s="10" t="s">
        <v>15</v>
      </c>
      <c r="J3" s="10" t="s">
        <v>21</v>
      </c>
      <c r="K3" s="10" t="s">
        <v>22</v>
      </c>
      <c r="L3">
        <v>50000</v>
      </c>
      <c r="M3" s="10" t="s">
        <v>15</v>
      </c>
      <c r="N3" s="10" t="s">
        <v>15</v>
      </c>
    </row>
    <row r="4" spans="1:14" x14ac:dyDescent="0.3">
      <c r="A4" s="10" t="s">
        <v>23</v>
      </c>
      <c r="B4" s="10" t="s">
        <v>15</v>
      </c>
      <c r="C4" s="10" t="s">
        <v>15</v>
      </c>
      <c r="D4" s="10" t="s">
        <v>15</v>
      </c>
      <c r="E4" s="10" t="s">
        <v>15</v>
      </c>
      <c r="H4" s="10" t="s">
        <v>24</v>
      </c>
      <c r="I4" s="10" t="s">
        <v>15</v>
      </c>
      <c r="J4" s="10" t="s">
        <v>25</v>
      </c>
      <c r="K4" s="10" t="s">
        <v>26</v>
      </c>
      <c r="L4">
        <v>50000</v>
      </c>
      <c r="M4" s="10" t="s">
        <v>15</v>
      </c>
      <c r="N4" s="10" t="s">
        <v>15</v>
      </c>
    </row>
    <row r="5" spans="1:14" x14ac:dyDescent="0.3">
      <c r="A5" s="10" t="s">
        <v>27</v>
      </c>
      <c r="B5" s="10" t="s">
        <v>15</v>
      </c>
      <c r="C5" s="10" t="s">
        <v>15</v>
      </c>
      <c r="D5" s="10" t="s">
        <v>15</v>
      </c>
      <c r="E5" s="10" t="s">
        <v>15</v>
      </c>
      <c r="H5" s="10" t="s">
        <v>28</v>
      </c>
      <c r="I5" s="10" t="s">
        <v>15</v>
      </c>
      <c r="J5" s="10" t="s">
        <v>17</v>
      </c>
      <c r="K5" s="10" t="s">
        <v>29</v>
      </c>
      <c r="L5">
        <v>50000</v>
      </c>
      <c r="M5" s="10" t="s">
        <v>15</v>
      </c>
      <c r="N5" s="10" t="s">
        <v>15</v>
      </c>
    </row>
    <row r="6" spans="1:14" x14ac:dyDescent="0.3">
      <c r="A6" s="10" t="s">
        <v>30</v>
      </c>
      <c r="B6" s="10" t="s">
        <v>15</v>
      </c>
      <c r="C6" s="10" t="s">
        <v>15</v>
      </c>
      <c r="D6" s="10" t="s">
        <v>15</v>
      </c>
      <c r="E6" s="10" t="s">
        <v>15</v>
      </c>
      <c r="H6" s="10" t="s">
        <v>31</v>
      </c>
      <c r="I6" s="10" t="s">
        <v>15</v>
      </c>
      <c r="J6" s="10" t="s">
        <v>21</v>
      </c>
      <c r="K6" s="10" t="s">
        <v>18</v>
      </c>
      <c r="L6">
        <v>50000</v>
      </c>
      <c r="M6" s="10" t="s">
        <v>15</v>
      </c>
      <c r="N6" s="10" t="s">
        <v>15</v>
      </c>
    </row>
    <row r="7" spans="1:14" x14ac:dyDescent="0.3">
      <c r="A7" s="10" t="s">
        <v>32</v>
      </c>
      <c r="B7" s="10" t="s">
        <v>15</v>
      </c>
      <c r="C7" s="10" t="s">
        <v>15</v>
      </c>
      <c r="D7" s="10" t="s">
        <v>15</v>
      </c>
      <c r="E7" s="10" t="s">
        <v>15</v>
      </c>
      <c r="H7" s="10" t="s">
        <v>33</v>
      </c>
      <c r="I7" s="10" t="s">
        <v>15</v>
      </c>
      <c r="J7" s="10" t="s">
        <v>25</v>
      </c>
      <c r="K7" s="10" t="s">
        <v>34</v>
      </c>
      <c r="L7">
        <v>75000</v>
      </c>
      <c r="M7" s="10" t="s">
        <v>15</v>
      </c>
      <c r="N7" s="10" t="s">
        <v>15</v>
      </c>
    </row>
    <row r="8" spans="1:14" x14ac:dyDescent="0.3">
      <c r="A8" s="10" t="s">
        <v>35</v>
      </c>
      <c r="B8" s="10" t="s">
        <v>15</v>
      </c>
      <c r="C8" s="10" t="s">
        <v>15</v>
      </c>
      <c r="D8" s="10" t="s">
        <v>15</v>
      </c>
      <c r="E8" s="10" t="s">
        <v>15</v>
      </c>
      <c r="H8" s="10" t="s">
        <v>36</v>
      </c>
      <c r="I8" s="10" t="s">
        <v>15</v>
      </c>
      <c r="J8" s="10" t="s">
        <v>25</v>
      </c>
      <c r="K8" s="10" t="s">
        <v>26</v>
      </c>
      <c r="L8">
        <v>75000</v>
      </c>
      <c r="M8" s="10" t="s">
        <v>15</v>
      </c>
      <c r="N8" s="10" t="s">
        <v>15</v>
      </c>
    </row>
    <row r="9" spans="1:14" x14ac:dyDescent="0.3">
      <c r="A9" s="10" t="s">
        <v>37</v>
      </c>
      <c r="B9" s="10" t="s">
        <v>15</v>
      </c>
      <c r="C9" s="10" t="s">
        <v>15</v>
      </c>
      <c r="D9" s="10" t="s">
        <v>15</v>
      </c>
      <c r="E9" s="10" t="s">
        <v>15</v>
      </c>
      <c r="H9" s="10" t="s">
        <v>38</v>
      </c>
      <c r="I9" s="10" t="s">
        <v>15</v>
      </c>
      <c r="J9" s="10" t="s">
        <v>17</v>
      </c>
      <c r="K9" s="10" t="s">
        <v>39</v>
      </c>
      <c r="L9">
        <v>75000</v>
      </c>
      <c r="M9" s="10" t="s">
        <v>15</v>
      </c>
      <c r="N9" s="10" t="s">
        <v>15</v>
      </c>
    </row>
    <row r="10" spans="1:14" x14ac:dyDescent="0.3">
      <c r="A10" s="10" t="s">
        <v>40</v>
      </c>
      <c r="B10" s="10" t="s">
        <v>15</v>
      </c>
      <c r="C10" s="10" t="s">
        <v>15</v>
      </c>
      <c r="D10" s="10" t="s">
        <v>15</v>
      </c>
      <c r="E10" s="10" t="s">
        <v>15</v>
      </c>
      <c r="H10" s="10" t="s">
        <v>41</v>
      </c>
      <c r="I10" s="10" t="s">
        <v>15</v>
      </c>
      <c r="J10" s="10" t="s">
        <v>17</v>
      </c>
      <c r="K10" s="10" t="s">
        <v>18</v>
      </c>
      <c r="L10">
        <v>75000</v>
      </c>
      <c r="M10" s="10" t="s">
        <v>15</v>
      </c>
      <c r="N10" s="10" t="s">
        <v>15</v>
      </c>
    </row>
    <row r="11" spans="1:14" x14ac:dyDescent="0.3">
      <c r="A11" s="10" t="s">
        <v>42</v>
      </c>
      <c r="B11" s="10" t="s">
        <v>15</v>
      </c>
      <c r="C11" s="10" t="s">
        <v>15</v>
      </c>
      <c r="D11" s="10" t="s">
        <v>15</v>
      </c>
      <c r="E11" s="10" t="s">
        <v>15</v>
      </c>
      <c r="H11" s="10" t="s">
        <v>43</v>
      </c>
      <c r="I11" s="10" t="s">
        <v>15</v>
      </c>
      <c r="J11" s="10" t="s">
        <v>21</v>
      </c>
      <c r="K11" s="10" t="s">
        <v>44</v>
      </c>
      <c r="L11">
        <v>75000</v>
      </c>
      <c r="M11" s="10" t="s">
        <v>15</v>
      </c>
      <c r="N11" s="10" t="s">
        <v>15</v>
      </c>
    </row>
    <row r="12" spans="1:14" x14ac:dyDescent="0.3">
      <c r="A12" s="10" t="s">
        <v>45</v>
      </c>
      <c r="B12" s="10" t="s">
        <v>15</v>
      </c>
      <c r="C12" s="10" t="s">
        <v>15</v>
      </c>
      <c r="D12" s="10" t="s">
        <v>15</v>
      </c>
      <c r="E12" s="10" t="s">
        <v>15</v>
      </c>
      <c r="H12" s="10" t="s">
        <v>46</v>
      </c>
      <c r="I12" s="10" t="s">
        <v>15</v>
      </c>
      <c r="J12" s="10" t="s">
        <v>21</v>
      </c>
      <c r="K12" s="10" t="s">
        <v>47</v>
      </c>
      <c r="L12">
        <v>75000</v>
      </c>
      <c r="M12" s="10" t="s">
        <v>15</v>
      </c>
      <c r="N12" s="10" t="s">
        <v>15</v>
      </c>
    </row>
    <row r="13" spans="1:14" x14ac:dyDescent="0.3">
      <c r="A13" s="10" t="s">
        <v>48</v>
      </c>
      <c r="B13" s="10" t="s">
        <v>15</v>
      </c>
      <c r="C13" s="10" t="s">
        <v>15</v>
      </c>
      <c r="D13" s="10" t="s">
        <v>15</v>
      </c>
      <c r="E13" s="10" t="s">
        <v>15</v>
      </c>
      <c r="H13" s="10" t="s">
        <v>49</v>
      </c>
      <c r="I13" s="10" t="s">
        <v>15</v>
      </c>
      <c r="J13" s="10" t="s">
        <v>17</v>
      </c>
      <c r="K13" s="10" t="s">
        <v>50</v>
      </c>
      <c r="L13">
        <v>75000</v>
      </c>
      <c r="M13" s="10" t="s">
        <v>15</v>
      </c>
      <c r="N13" s="10" t="s">
        <v>15</v>
      </c>
    </row>
    <row r="14" spans="1:14" x14ac:dyDescent="0.3">
      <c r="A14" s="10" t="s">
        <v>51</v>
      </c>
      <c r="B14" s="10" t="s">
        <v>15</v>
      </c>
      <c r="C14" s="10" t="s">
        <v>15</v>
      </c>
      <c r="D14" s="10" t="s">
        <v>15</v>
      </c>
      <c r="E14" s="10" t="s">
        <v>15</v>
      </c>
      <c r="H14" s="10" t="s">
        <v>52</v>
      </c>
      <c r="I14" s="10" t="s">
        <v>15</v>
      </c>
      <c r="J14" s="10" t="s">
        <v>17</v>
      </c>
      <c r="K14" s="10" t="s">
        <v>53</v>
      </c>
      <c r="L14">
        <v>75000</v>
      </c>
      <c r="M14" s="10" t="s">
        <v>15</v>
      </c>
      <c r="N14" s="10" t="s">
        <v>15</v>
      </c>
    </row>
    <row r="15" spans="1:14" x14ac:dyDescent="0.3">
      <c r="A15" s="10" t="s">
        <v>54</v>
      </c>
      <c r="B15" s="10" t="s">
        <v>15</v>
      </c>
      <c r="C15" s="10" t="s">
        <v>15</v>
      </c>
      <c r="D15" s="10" t="s">
        <v>15</v>
      </c>
      <c r="E15" s="10" t="s">
        <v>15</v>
      </c>
      <c r="H15" s="10" t="s">
        <v>55</v>
      </c>
      <c r="I15" s="10" t="s">
        <v>15</v>
      </c>
      <c r="J15" s="10" t="s">
        <v>21</v>
      </c>
      <c r="K15" s="10" t="s">
        <v>56</v>
      </c>
      <c r="L15">
        <v>100000</v>
      </c>
      <c r="M15" s="10" t="s">
        <v>15</v>
      </c>
      <c r="N15" s="10" t="s">
        <v>15</v>
      </c>
    </row>
    <row r="16" spans="1:14" x14ac:dyDescent="0.3">
      <c r="A16" s="10" t="s">
        <v>57</v>
      </c>
      <c r="B16" s="10" t="s">
        <v>15</v>
      </c>
      <c r="C16" s="10" t="s">
        <v>15</v>
      </c>
      <c r="D16" s="10" t="s">
        <v>15</v>
      </c>
      <c r="E16" s="10" t="s">
        <v>15</v>
      </c>
      <c r="H16" s="10" t="s">
        <v>58</v>
      </c>
      <c r="I16" s="10" t="s">
        <v>15</v>
      </c>
      <c r="J16" s="10" t="s">
        <v>17</v>
      </c>
      <c r="K16" s="10" t="s">
        <v>59</v>
      </c>
      <c r="L16">
        <v>100000</v>
      </c>
      <c r="M16" s="10" t="s">
        <v>15</v>
      </c>
      <c r="N16" s="10" t="s">
        <v>15</v>
      </c>
    </row>
    <row r="17" spans="1:14" x14ac:dyDescent="0.3">
      <c r="A17" s="10" t="s">
        <v>60</v>
      </c>
      <c r="B17" s="10" t="s">
        <v>15</v>
      </c>
      <c r="C17" s="10" t="s">
        <v>15</v>
      </c>
      <c r="D17" s="10" t="s">
        <v>15</v>
      </c>
      <c r="E17" s="10" t="s">
        <v>15</v>
      </c>
      <c r="H17" s="10" t="s">
        <v>61</v>
      </c>
      <c r="I17" s="10" t="s">
        <v>15</v>
      </c>
      <c r="J17" s="10" t="s">
        <v>21</v>
      </c>
      <c r="K17" s="10" t="s">
        <v>62</v>
      </c>
      <c r="L17">
        <v>100000</v>
      </c>
      <c r="M17" s="10" t="s">
        <v>15</v>
      </c>
      <c r="N17" s="10" t="s">
        <v>15</v>
      </c>
    </row>
    <row r="18" spans="1:14" x14ac:dyDescent="0.3">
      <c r="A18" s="10" t="s">
        <v>63</v>
      </c>
      <c r="B18" s="10" t="s">
        <v>15</v>
      </c>
      <c r="C18" s="10" t="s">
        <v>15</v>
      </c>
      <c r="D18" s="10" t="s">
        <v>15</v>
      </c>
      <c r="E18" s="10" t="s">
        <v>15</v>
      </c>
      <c r="H18" s="10" t="s">
        <v>64</v>
      </c>
      <c r="I18" s="10" t="s">
        <v>15</v>
      </c>
      <c r="J18" s="10" t="s">
        <v>17</v>
      </c>
      <c r="K18" s="10" t="s">
        <v>65</v>
      </c>
      <c r="L18">
        <v>100000</v>
      </c>
      <c r="M18" s="10" t="s">
        <v>15</v>
      </c>
      <c r="N18" s="10" t="s">
        <v>15</v>
      </c>
    </row>
    <row r="19" spans="1:14" x14ac:dyDescent="0.3">
      <c r="A19" s="10" t="s">
        <v>66</v>
      </c>
      <c r="B19" s="10" t="s">
        <v>15</v>
      </c>
      <c r="C19" s="10" t="s">
        <v>15</v>
      </c>
      <c r="D19" s="10" t="s">
        <v>15</v>
      </c>
      <c r="E19" s="10" t="s">
        <v>15</v>
      </c>
      <c r="H19" s="10" t="s">
        <v>67</v>
      </c>
      <c r="I19" s="10" t="s">
        <v>15</v>
      </c>
      <c r="J19" s="10" t="s">
        <v>17</v>
      </c>
      <c r="K19" s="10" t="s">
        <v>56</v>
      </c>
      <c r="L19">
        <v>100000</v>
      </c>
      <c r="M19" s="10" t="s">
        <v>15</v>
      </c>
      <c r="N19" s="10" t="s">
        <v>15</v>
      </c>
    </row>
    <row r="20" spans="1:14" x14ac:dyDescent="0.3">
      <c r="A20" s="10" t="s">
        <v>68</v>
      </c>
      <c r="B20" s="10" t="s">
        <v>15</v>
      </c>
      <c r="C20" s="10" t="s">
        <v>15</v>
      </c>
      <c r="D20" s="10" t="s">
        <v>15</v>
      </c>
      <c r="E20" s="10" t="s">
        <v>15</v>
      </c>
      <c r="H20" s="10" t="s">
        <v>69</v>
      </c>
      <c r="I20" s="10" t="s">
        <v>15</v>
      </c>
      <c r="J20" s="10" t="s">
        <v>70</v>
      </c>
      <c r="K20" s="10" t="s">
        <v>50</v>
      </c>
      <c r="L20">
        <v>100000</v>
      </c>
      <c r="M20" s="10" t="s">
        <v>15</v>
      </c>
      <c r="N20" s="10" t="s">
        <v>15</v>
      </c>
    </row>
    <row r="21" spans="1:14" x14ac:dyDescent="0.3">
      <c r="A21" s="10" t="s">
        <v>71</v>
      </c>
      <c r="B21" s="10" t="s">
        <v>15</v>
      </c>
      <c r="C21" s="10" t="s">
        <v>15</v>
      </c>
      <c r="D21" s="10" t="s">
        <v>15</v>
      </c>
      <c r="E21" s="10" t="s">
        <v>15</v>
      </c>
      <c r="H21" s="10" t="s">
        <v>72</v>
      </c>
      <c r="I21" s="10" t="s">
        <v>15</v>
      </c>
      <c r="J21" s="10" t="s">
        <v>25</v>
      </c>
      <c r="K21" s="10" t="s">
        <v>73</v>
      </c>
      <c r="L21">
        <v>100000</v>
      </c>
      <c r="M21" s="10" t="s">
        <v>15</v>
      </c>
      <c r="N21" s="10" t="s">
        <v>15</v>
      </c>
    </row>
    <row r="22" spans="1:14" x14ac:dyDescent="0.3">
      <c r="A22" s="10" t="s">
        <v>74</v>
      </c>
      <c r="B22" s="10" t="s">
        <v>15</v>
      </c>
      <c r="C22" s="10" t="s">
        <v>15</v>
      </c>
      <c r="D22" s="10" t="s">
        <v>15</v>
      </c>
      <c r="E22" s="10" t="s">
        <v>15</v>
      </c>
      <c r="H22" s="10" t="s">
        <v>75</v>
      </c>
      <c r="I22" s="10" t="s">
        <v>15</v>
      </c>
      <c r="J22" s="10" t="s">
        <v>17</v>
      </c>
      <c r="K22" s="10" t="s">
        <v>76</v>
      </c>
      <c r="L22">
        <v>100000</v>
      </c>
      <c r="M22" s="10" t="s">
        <v>15</v>
      </c>
      <c r="N22" s="10" t="s">
        <v>15</v>
      </c>
    </row>
    <row r="23" spans="1:14" x14ac:dyDescent="0.3">
      <c r="A23" s="10" t="s">
        <v>77</v>
      </c>
      <c r="B23" s="10" t="s">
        <v>15</v>
      </c>
      <c r="C23" s="10" t="s">
        <v>15</v>
      </c>
      <c r="D23" s="10" t="s">
        <v>15</v>
      </c>
      <c r="E23" s="10" t="s">
        <v>15</v>
      </c>
      <c r="H23" s="10" t="s">
        <v>78</v>
      </c>
      <c r="I23" s="10" t="s">
        <v>15</v>
      </c>
      <c r="J23" s="10" t="s">
        <v>25</v>
      </c>
      <c r="K23" s="10" t="s">
        <v>34</v>
      </c>
      <c r="L23">
        <v>100000</v>
      </c>
      <c r="M23" s="10" t="s">
        <v>15</v>
      </c>
      <c r="N23" s="10" t="s">
        <v>15</v>
      </c>
    </row>
    <row r="24" spans="1:14" x14ac:dyDescent="0.3">
      <c r="A24" s="10" t="s">
        <v>79</v>
      </c>
      <c r="B24" s="10" t="s">
        <v>15</v>
      </c>
      <c r="C24" s="10" t="s">
        <v>15</v>
      </c>
      <c r="D24" s="10" t="s">
        <v>15</v>
      </c>
      <c r="E24" s="10" t="s">
        <v>15</v>
      </c>
      <c r="H24" s="10" t="s">
        <v>80</v>
      </c>
      <c r="I24" s="10" t="s">
        <v>15</v>
      </c>
      <c r="J24" s="10" t="s">
        <v>17</v>
      </c>
      <c r="K24" s="10" t="s">
        <v>18</v>
      </c>
      <c r="L24">
        <v>100000</v>
      </c>
      <c r="M24" s="10" t="s">
        <v>15</v>
      </c>
      <c r="N24" s="10" t="s">
        <v>15</v>
      </c>
    </row>
    <row r="25" spans="1:14" x14ac:dyDescent="0.3">
      <c r="A25" s="10" t="s">
        <v>81</v>
      </c>
      <c r="B25" s="10" t="s">
        <v>15</v>
      </c>
      <c r="C25" s="10" t="s">
        <v>15</v>
      </c>
      <c r="D25" s="10" t="s">
        <v>15</v>
      </c>
      <c r="E25" s="10" t="s">
        <v>15</v>
      </c>
      <c r="H25" s="10" t="s">
        <v>82</v>
      </c>
      <c r="I25" s="10" t="s">
        <v>15</v>
      </c>
      <c r="J25" s="10" t="s">
        <v>21</v>
      </c>
      <c r="K25" s="10" t="s">
        <v>39</v>
      </c>
      <c r="L25">
        <v>100000</v>
      </c>
      <c r="M25" s="10" t="s">
        <v>15</v>
      </c>
      <c r="N25" s="10" t="s">
        <v>15</v>
      </c>
    </row>
    <row r="26" spans="1:14" x14ac:dyDescent="0.3">
      <c r="A26" s="10" t="s">
        <v>83</v>
      </c>
      <c r="B26" s="10" t="s">
        <v>15</v>
      </c>
      <c r="C26" s="10" t="s">
        <v>15</v>
      </c>
      <c r="D26" s="10" t="s">
        <v>15</v>
      </c>
      <c r="E26" s="10" t="s">
        <v>15</v>
      </c>
      <c r="H26" s="10" t="s">
        <v>84</v>
      </c>
      <c r="I26" s="10" t="s">
        <v>15</v>
      </c>
      <c r="J26" s="10" t="s">
        <v>85</v>
      </c>
      <c r="K26" s="10" t="s">
        <v>86</v>
      </c>
      <c r="L26">
        <v>100000</v>
      </c>
      <c r="M26" s="10" t="s">
        <v>15</v>
      </c>
      <c r="N26" s="10" t="s">
        <v>15</v>
      </c>
    </row>
    <row r="27" spans="1:14" x14ac:dyDescent="0.3">
      <c r="A27" s="10" t="s">
        <v>87</v>
      </c>
      <c r="B27" s="10" t="s">
        <v>15</v>
      </c>
      <c r="C27" s="10" t="s">
        <v>15</v>
      </c>
      <c r="D27" s="10" t="s">
        <v>15</v>
      </c>
      <c r="E27" s="10" t="s">
        <v>15</v>
      </c>
      <c r="H27" s="10" t="s">
        <v>88</v>
      </c>
      <c r="I27" s="10" t="s">
        <v>15</v>
      </c>
      <c r="J27" s="10" t="s">
        <v>17</v>
      </c>
      <c r="K27" s="10" t="s">
        <v>86</v>
      </c>
      <c r="L27">
        <v>100000</v>
      </c>
      <c r="M27" s="10" t="s">
        <v>15</v>
      </c>
      <c r="N27" s="10" t="s">
        <v>15</v>
      </c>
    </row>
    <row r="28" spans="1:14" x14ac:dyDescent="0.3">
      <c r="A28" s="10" t="s">
        <v>89</v>
      </c>
      <c r="B28" s="10" t="s">
        <v>15</v>
      </c>
      <c r="C28" s="10" t="s">
        <v>15</v>
      </c>
      <c r="D28" s="10" t="s">
        <v>15</v>
      </c>
      <c r="E28" s="10" t="s">
        <v>15</v>
      </c>
      <c r="H28" s="10" t="s">
        <v>90</v>
      </c>
      <c r="I28" s="10" t="s">
        <v>15</v>
      </c>
      <c r="J28" s="10" t="s">
        <v>70</v>
      </c>
      <c r="K28" s="10" t="s">
        <v>44</v>
      </c>
      <c r="L28">
        <v>100000</v>
      </c>
      <c r="M28" s="10" t="s">
        <v>15</v>
      </c>
      <c r="N28" s="10" t="s">
        <v>15</v>
      </c>
    </row>
    <row r="29" spans="1:14" x14ac:dyDescent="0.3">
      <c r="A29" s="10" t="s">
        <v>91</v>
      </c>
      <c r="B29" s="10" t="s">
        <v>15</v>
      </c>
      <c r="C29" s="10" t="s">
        <v>15</v>
      </c>
      <c r="D29" s="10" t="s">
        <v>15</v>
      </c>
      <c r="E29" s="10" t="s">
        <v>15</v>
      </c>
      <c r="H29" s="10" t="s">
        <v>92</v>
      </c>
      <c r="I29" s="10" t="s">
        <v>15</v>
      </c>
      <c r="J29" s="10" t="s">
        <v>17</v>
      </c>
      <c r="K29" s="10" t="s">
        <v>56</v>
      </c>
      <c r="L29">
        <v>100000</v>
      </c>
      <c r="M29" s="10" t="s">
        <v>15</v>
      </c>
      <c r="N29" s="10" t="s">
        <v>15</v>
      </c>
    </row>
    <row r="30" spans="1:14" x14ac:dyDescent="0.3">
      <c r="A30" s="10" t="s">
        <v>93</v>
      </c>
      <c r="B30" s="10" t="s">
        <v>15</v>
      </c>
      <c r="C30" s="10" t="s">
        <v>15</v>
      </c>
      <c r="D30" s="10" t="s">
        <v>15</v>
      </c>
      <c r="E30" s="10" t="s">
        <v>15</v>
      </c>
      <c r="H30" s="10" t="s">
        <v>94</v>
      </c>
      <c r="I30" s="10" t="s">
        <v>15</v>
      </c>
      <c r="J30" s="10" t="s">
        <v>70</v>
      </c>
      <c r="K30" s="10" t="s">
        <v>73</v>
      </c>
      <c r="L30">
        <v>100000</v>
      </c>
      <c r="M30" s="10" t="s">
        <v>15</v>
      </c>
      <c r="N30" s="10" t="s">
        <v>15</v>
      </c>
    </row>
    <row r="31" spans="1:14" x14ac:dyDescent="0.3">
      <c r="A31" s="10" t="s">
        <v>95</v>
      </c>
      <c r="B31" s="10" t="s">
        <v>15</v>
      </c>
      <c r="C31" s="10" t="s">
        <v>15</v>
      </c>
      <c r="D31" s="10" t="s">
        <v>15</v>
      </c>
      <c r="E31" s="10" t="s">
        <v>15</v>
      </c>
      <c r="H31" s="10" t="s">
        <v>96</v>
      </c>
      <c r="I31" s="10" t="s">
        <v>15</v>
      </c>
      <c r="J31" s="10" t="s">
        <v>21</v>
      </c>
      <c r="K31" s="10" t="s">
        <v>53</v>
      </c>
      <c r="L31">
        <v>75000</v>
      </c>
      <c r="M31" s="10" t="s">
        <v>15</v>
      </c>
      <c r="N31" s="10" t="s">
        <v>15</v>
      </c>
    </row>
    <row r="32" spans="1:14" x14ac:dyDescent="0.3">
      <c r="A32" s="10" t="s">
        <v>97</v>
      </c>
      <c r="B32" s="10" t="s">
        <v>15</v>
      </c>
      <c r="C32" s="10" t="s">
        <v>15</v>
      </c>
      <c r="D32" s="10" t="s">
        <v>15</v>
      </c>
      <c r="E32" s="10" t="s">
        <v>15</v>
      </c>
      <c r="H32" s="10" t="s">
        <v>98</v>
      </c>
      <c r="I32" s="10" t="s">
        <v>15</v>
      </c>
      <c r="J32" s="10" t="s">
        <v>70</v>
      </c>
      <c r="K32" s="10" t="s">
        <v>29</v>
      </c>
      <c r="L32">
        <v>75000</v>
      </c>
      <c r="M32" s="10" t="s">
        <v>15</v>
      </c>
      <c r="N32" s="10" t="s">
        <v>15</v>
      </c>
    </row>
    <row r="33" spans="1:14" x14ac:dyDescent="0.3">
      <c r="A33" s="10" t="s">
        <v>99</v>
      </c>
      <c r="B33" s="10" t="s">
        <v>15</v>
      </c>
      <c r="C33" s="10" t="s">
        <v>15</v>
      </c>
      <c r="D33" s="10" t="s">
        <v>15</v>
      </c>
      <c r="E33" s="10" t="s">
        <v>15</v>
      </c>
      <c r="H33" s="10" t="s">
        <v>100</v>
      </c>
      <c r="I33" s="10" t="s">
        <v>15</v>
      </c>
      <c r="J33" s="10" t="s">
        <v>70</v>
      </c>
      <c r="K33" s="10" t="s">
        <v>62</v>
      </c>
      <c r="L33">
        <v>75000</v>
      </c>
      <c r="M33" s="10" t="s">
        <v>15</v>
      </c>
      <c r="N33" s="10" t="s">
        <v>15</v>
      </c>
    </row>
    <row r="34" spans="1:14" x14ac:dyDescent="0.3">
      <c r="A34" s="10" t="s">
        <v>101</v>
      </c>
      <c r="B34" s="10" t="s">
        <v>15</v>
      </c>
      <c r="C34" s="10" t="s">
        <v>15</v>
      </c>
      <c r="D34" s="10" t="s">
        <v>15</v>
      </c>
      <c r="E34" s="10" t="s">
        <v>15</v>
      </c>
      <c r="H34" s="10" t="s">
        <v>102</v>
      </c>
      <c r="I34" s="10" t="s">
        <v>15</v>
      </c>
      <c r="J34" s="10" t="s">
        <v>17</v>
      </c>
      <c r="K34" s="10" t="s">
        <v>76</v>
      </c>
      <c r="L34">
        <v>75000</v>
      </c>
      <c r="M34" s="10" t="s">
        <v>15</v>
      </c>
      <c r="N34" s="10" t="s">
        <v>15</v>
      </c>
    </row>
    <row r="35" spans="1:14" x14ac:dyDescent="0.3">
      <c r="A35" s="10" t="s">
        <v>103</v>
      </c>
      <c r="B35" s="10" t="s">
        <v>15</v>
      </c>
      <c r="C35" s="10" t="s">
        <v>15</v>
      </c>
      <c r="D35" s="10" t="s">
        <v>15</v>
      </c>
      <c r="E35" s="10" t="s">
        <v>15</v>
      </c>
      <c r="H35" s="10" t="s">
        <v>104</v>
      </c>
      <c r="I35" s="10" t="s">
        <v>15</v>
      </c>
      <c r="J35" s="10" t="s">
        <v>17</v>
      </c>
      <c r="K35" s="10" t="s">
        <v>26</v>
      </c>
      <c r="L35">
        <v>75000</v>
      </c>
      <c r="M35" s="10" t="s">
        <v>15</v>
      </c>
      <c r="N35" s="10" t="s">
        <v>15</v>
      </c>
    </row>
    <row r="36" spans="1:14" x14ac:dyDescent="0.3">
      <c r="A36" s="10" t="s">
        <v>105</v>
      </c>
      <c r="B36" s="10" t="s">
        <v>15</v>
      </c>
      <c r="C36" s="10" t="s">
        <v>15</v>
      </c>
      <c r="D36" s="10" t="s">
        <v>15</v>
      </c>
      <c r="E36" s="10" t="s">
        <v>15</v>
      </c>
      <c r="H36" s="10" t="s">
        <v>106</v>
      </c>
      <c r="I36" s="10" t="s">
        <v>15</v>
      </c>
      <c r="J36" s="10" t="s">
        <v>17</v>
      </c>
      <c r="K36" s="10" t="s">
        <v>65</v>
      </c>
      <c r="L36">
        <v>75000</v>
      </c>
      <c r="M36" s="10" t="s">
        <v>15</v>
      </c>
      <c r="N36" s="10" t="s">
        <v>15</v>
      </c>
    </row>
    <row r="37" spans="1:14" x14ac:dyDescent="0.3">
      <c r="A37" s="10" t="s">
        <v>107</v>
      </c>
      <c r="B37" s="10" t="s">
        <v>15</v>
      </c>
      <c r="C37" s="10" t="s">
        <v>15</v>
      </c>
      <c r="D37" s="10" t="s">
        <v>15</v>
      </c>
      <c r="E37" s="10" t="s">
        <v>15</v>
      </c>
      <c r="H37" s="10" t="s">
        <v>108</v>
      </c>
      <c r="I37" s="10" t="s">
        <v>15</v>
      </c>
      <c r="J37" s="10" t="s">
        <v>17</v>
      </c>
      <c r="K37" s="10" t="s">
        <v>73</v>
      </c>
      <c r="L37">
        <v>75000</v>
      </c>
      <c r="M37" s="10" t="s">
        <v>15</v>
      </c>
      <c r="N37" s="10" t="s">
        <v>15</v>
      </c>
    </row>
    <row r="38" spans="1:14" x14ac:dyDescent="0.3">
      <c r="A38" s="10" t="s">
        <v>109</v>
      </c>
      <c r="B38" s="10" t="s">
        <v>15</v>
      </c>
      <c r="C38" s="10" t="s">
        <v>15</v>
      </c>
      <c r="D38" s="10" t="s">
        <v>15</v>
      </c>
      <c r="E38" s="10" t="s">
        <v>15</v>
      </c>
      <c r="H38" s="10" t="s">
        <v>110</v>
      </c>
      <c r="I38" s="10" t="s">
        <v>15</v>
      </c>
      <c r="J38" s="10" t="s">
        <v>21</v>
      </c>
      <c r="K38" s="10" t="s">
        <v>39</v>
      </c>
      <c r="L38">
        <v>100000</v>
      </c>
      <c r="M38" s="10" t="s">
        <v>15</v>
      </c>
      <c r="N38" s="10" t="s">
        <v>15</v>
      </c>
    </row>
    <row r="39" spans="1:14" x14ac:dyDescent="0.3">
      <c r="A39" s="10" t="s">
        <v>111</v>
      </c>
      <c r="B39" s="10" t="s">
        <v>15</v>
      </c>
      <c r="C39" s="10" t="s">
        <v>15</v>
      </c>
      <c r="D39" s="10" t="s">
        <v>15</v>
      </c>
      <c r="E39" s="10" t="s">
        <v>15</v>
      </c>
      <c r="H39" s="10" t="s">
        <v>112</v>
      </c>
      <c r="I39" s="10" t="s">
        <v>15</v>
      </c>
      <c r="J39" s="10" t="s">
        <v>17</v>
      </c>
      <c r="K39" s="10" t="s">
        <v>76</v>
      </c>
      <c r="L39">
        <v>100000</v>
      </c>
      <c r="M39" s="10" t="s">
        <v>15</v>
      </c>
      <c r="N39" s="10" t="s">
        <v>15</v>
      </c>
    </row>
    <row r="40" spans="1:14" x14ac:dyDescent="0.3">
      <c r="A40" s="10" t="s">
        <v>113</v>
      </c>
      <c r="B40" s="10" t="s">
        <v>15</v>
      </c>
      <c r="C40" s="10" t="s">
        <v>15</v>
      </c>
      <c r="D40" s="10" t="s">
        <v>15</v>
      </c>
      <c r="E40" s="10" t="s">
        <v>15</v>
      </c>
      <c r="H40" s="10" t="s">
        <v>114</v>
      </c>
      <c r="I40" s="10" t="s">
        <v>15</v>
      </c>
      <c r="J40" s="10" t="s">
        <v>21</v>
      </c>
      <c r="K40" s="10" t="s">
        <v>53</v>
      </c>
      <c r="L40">
        <v>100000</v>
      </c>
      <c r="M40" s="10" t="s">
        <v>15</v>
      </c>
      <c r="N40" s="10" t="s">
        <v>15</v>
      </c>
    </row>
    <row r="41" spans="1:14" x14ac:dyDescent="0.3">
      <c r="A41" s="10" t="s">
        <v>115</v>
      </c>
      <c r="B41" s="10" t="s">
        <v>15</v>
      </c>
      <c r="C41" s="10" t="s">
        <v>15</v>
      </c>
      <c r="D41" s="10" t="s">
        <v>15</v>
      </c>
      <c r="E41" s="10" t="s">
        <v>15</v>
      </c>
      <c r="H41" s="10" t="s">
        <v>116</v>
      </c>
      <c r="I41" s="10" t="s">
        <v>15</v>
      </c>
      <c r="J41" s="10" t="s">
        <v>17</v>
      </c>
      <c r="K41" s="10" t="s">
        <v>18</v>
      </c>
      <c r="L41">
        <v>100000</v>
      </c>
      <c r="M41" s="10" t="s">
        <v>15</v>
      </c>
      <c r="N41" s="10" t="s">
        <v>15</v>
      </c>
    </row>
    <row r="42" spans="1:14" x14ac:dyDescent="0.3">
      <c r="A42" s="10" t="s">
        <v>117</v>
      </c>
      <c r="B42" s="10" t="s">
        <v>15</v>
      </c>
      <c r="C42" s="10" t="s">
        <v>15</v>
      </c>
      <c r="D42" s="10" t="s">
        <v>15</v>
      </c>
      <c r="E42" s="10" t="s">
        <v>15</v>
      </c>
      <c r="H42" s="10" t="s">
        <v>118</v>
      </c>
      <c r="I42" s="10" t="s">
        <v>15</v>
      </c>
      <c r="J42" s="10" t="s">
        <v>17</v>
      </c>
      <c r="K42" s="10" t="s">
        <v>22</v>
      </c>
      <c r="L42">
        <v>100000</v>
      </c>
      <c r="M42" s="10" t="s">
        <v>15</v>
      </c>
      <c r="N42" s="10" t="s">
        <v>15</v>
      </c>
    </row>
    <row r="43" spans="1:14" x14ac:dyDescent="0.3">
      <c r="A43" s="10" t="s">
        <v>119</v>
      </c>
      <c r="B43" s="10" t="s">
        <v>15</v>
      </c>
      <c r="C43" s="10" t="s">
        <v>15</v>
      </c>
      <c r="D43" s="10" t="s">
        <v>15</v>
      </c>
      <c r="E43" s="10" t="s">
        <v>15</v>
      </c>
      <c r="H43" s="10" t="s">
        <v>120</v>
      </c>
      <c r="I43" s="10" t="s">
        <v>15</v>
      </c>
      <c r="J43" s="10" t="s">
        <v>70</v>
      </c>
      <c r="K43" s="10" t="s">
        <v>18</v>
      </c>
      <c r="L43">
        <v>75000</v>
      </c>
      <c r="M43" s="10" t="s">
        <v>15</v>
      </c>
      <c r="N43" s="10" t="s">
        <v>15</v>
      </c>
    </row>
    <row r="44" spans="1:14" x14ac:dyDescent="0.3">
      <c r="A44" s="10" t="s">
        <v>121</v>
      </c>
      <c r="B44" s="10" t="s">
        <v>15</v>
      </c>
      <c r="C44" s="10" t="s">
        <v>15</v>
      </c>
      <c r="D44" s="10" t="s">
        <v>15</v>
      </c>
      <c r="E44" s="10" t="s">
        <v>15</v>
      </c>
      <c r="H44" s="10" t="s">
        <v>122</v>
      </c>
      <c r="I44" s="10" t="s">
        <v>15</v>
      </c>
      <c r="J44" s="10" t="s">
        <v>25</v>
      </c>
      <c r="K44" s="10" t="s">
        <v>86</v>
      </c>
      <c r="L44">
        <v>75000</v>
      </c>
      <c r="M44" s="10" t="s">
        <v>15</v>
      </c>
      <c r="N44" s="10" t="s">
        <v>15</v>
      </c>
    </row>
    <row r="45" spans="1:14" x14ac:dyDescent="0.3">
      <c r="A45" s="10" t="s">
        <v>123</v>
      </c>
      <c r="B45" s="10" t="s">
        <v>15</v>
      </c>
      <c r="C45" s="10" t="s">
        <v>15</v>
      </c>
      <c r="D45" s="10" t="s">
        <v>15</v>
      </c>
      <c r="E45" s="10" t="s">
        <v>15</v>
      </c>
      <c r="H45" s="10" t="s">
        <v>124</v>
      </c>
      <c r="I45" s="10" t="s">
        <v>15</v>
      </c>
      <c r="J45" s="10" t="s">
        <v>17</v>
      </c>
      <c r="K45" s="10" t="s">
        <v>50</v>
      </c>
      <c r="L45">
        <v>75000</v>
      </c>
      <c r="M45" s="10" t="s">
        <v>15</v>
      </c>
      <c r="N45" s="10" t="s">
        <v>15</v>
      </c>
    </row>
    <row r="46" spans="1:14" x14ac:dyDescent="0.3">
      <c r="A46" s="10" t="s">
        <v>125</v>
      </c>
      <c r="B46" s="10" t="s">
        <v>15</v>
      </c>
      <c r="C46" s="10" t="s">
        <v>15</v>
      </c>
      <c r="D46" s="10" t="s">
        <v>15</v>
      </c>
      <c r="E46" s="10" t="s">
        <v>15</v>
      </c>
      <c r="H46" s="10" t="s">
        <v>126</v>
      </c>
      <c r="I46" s="10" t="s">
        <v>15</v>
      </c>
      <c r="J46" s="10" t="s">
        <v>25</v>
      </c>
      <c r="K46" s="10" t="s">
        <v>65</v>
      </c>
      <c r="L46">
        <v>75000</v>
      </c>
      <c r="M46" s="10" t="s">
        <v>15</v>
      </c>
      <c r="N46" s="10" t="s">
        <v>15</v>
      </c>
    </row>
    <row r="47" spans="1:14" x14ac:dyDescent="0.3">
      <c r="A47" s="10" t="s">
        <v>127</v>
      </c>
      <c r="B47" s="10" t="s">
        <v>15</v>
      </c>
      <c r="C47" s="10" t="s">
        <v>15</v>
      </c>
      <c r="D47" s="10" t="s">
        <v>15</v>
      </c>
      <c r="E47" s="10" t="s">
        <v>15</v>
      </c>
      <c r="H47" s="10" t="s">
        <v>128</v>
      </c>
      <c r="I47" s="10" t="s">
        <v>15</v>
      </c>
      <c r="J47" s="10" t="s">
        <v>17</v>
      </c>
      <c r="K47" s="10" t="s">
        <v>29</v>
      </c>
      <c r="L47">
        <v>75000</v>
      </c>
      <c r="M47" s="10" t="s">
        <v>15</v>
      </c>
      <c r="N47" s="10" t="s">
        <v>15</v>
      </c>
    </row>
    <row r="48" spans="1:14" x14ac:dyDescent="0.3">
      <c r="A48" s="10" t="s">
        <v>129</v>
      </c>
      <c r="B48" s="10" t="s">
        <v>15</v>
      </c>
      <c r="C48" s="10" t="s">
        <v>15</v>
      </c>
      <c r="D48" s="10" t="s">
        <v>15</v>
      </c>
      <c r="E48" s="10" t="s">
        <v>15</v>
      </c>
      <c r="H48" s="10" t="s">
        <v>130</v>
      </c>
      <c r="I48" s="10" t="s">
        <v>15</v>
      </c>
      <c r="J48" s="10" t="s">
        <v>21</v>
      </c>
      <c r="K48" s="10" t="s">
        <v>59</v>
      </c>
      <c r="L48">
        <v>75000</v>
      </c>
      <c r="M48" s="10" t="s">
        <v>15</v>
      </c>
      <c r="N48" s="10" t="s">
        <v>15</v>
      </c>
    </row>
    <row r="49" spans="1:14" x14ac:dyDescent="0.3">
      <c r="A49" s="10" t="s">
        <v>131</v>
      </c>
      <c r="B49" s="10" t="s">
        <v>15</v>
      </c>
      <c r="C49" s="10" t="s">
        <v>15</v>
      </c>
      <c r="D49" s="10" t="s">
        <v>15</v>
      </c>
      <c r="E49" s="10" t="s">
        <v>15</v>
      </c>
      <c r="H49" s="10" t="s">
        <v>132</v>
      </c>
      <c r="I49" s="10" t="s">
        <v>15</v>
      </c>
      <c r="J49" s="10" t="s">
        <v>85</v>
      </c>
      <c r="K49" s="10" t="s">
        <v>59</v>
      </c>
      <c r="L49">
        <v>75000</v>
      </c>
      <c r="M49" s="10" t="s">
        <v>15</v>
      </c>
      <c r="N49" s="10" t="s">
        <v>15</v>
      </c>
    </row>
    <row r="50" spans="1:14" x14ac:dyDescent="0.3">
      <c r="A50" s="10" t="s">
        <v>133</v>
      </c>
      <c r="B50" s="10" t="s">
        <v>15</v>
      </c>
      <c r="C50" s="10" t="s">
        <v>15</v>
      </c>
      <c r="D50" s="10" t="s">
        <v>15</v>
      </c>
      <c r="E50" s="10" t="s">
        <v>15</v>
      </c>
      <c r="H50" s="10" t="s">
        <v>134</v>
      </c>
      <c r="I50" s="10" t="s">
        <v>15</v>
      </c>
      <c r="J50" s="10" t="s">
        <v>17</v>
      </c>
      <c r="K50" s="10" t="s">
        <v>62</v>
      </c>
      <c r="L50">
        <v>100000</v>
      </c>
      <c r="M50" s="10" t="s">
        <v>15</v>
      </c>
      <c r="N50" s="10" t="s">
        <v>15</v>
      </c>
    </row>
    <row r="51" spans="1:14" x14ac:dyDescent="0.3">
      <c r="A51" s="10" t="s">
        <v>135</v>
      </c>
      <c r="B51" s="10" t="s">
        <v>15</v>
      </c>
      <c r="C51" s="10" t="s">
        <v>15</v>
      </c>
      <c r="D51" s="10" t="s">
        <v>15</v>
      </c>
      <c r="E51" s="10" t="s">
        <v>15</v>
      </c>
      <c r="H51" s="10" t="s">
        <v>136</v>
      </c>
      <c r="I51" s="10" t="s">
        <v>15</v>
      </c>
      <c r="J51" s="10" t="s">
        <v>70</v>
      </c>
      <c r="K51" s="10" t="s">
        <v>22</v>
      </c>
      <c r="L51">
        <v>100000</v>
      </c>
      <c r="M51" s="10" t="s">
        <v>15</v>
      </c>
      <c r="N51" s="10" t="s">
        <v>15</v>
      </c>
    </row>
    <row r="52" spans="1:14" x14ac:dyDescent="0.3">
      <c r="A52" s="10" t="s">
        <v>137</v>
      </c>
      <c r="B52" s="10" t="s">
        <v>15</v>
      </c>
      <c r="C52" s="10" t="s">
        <v>15</v>
      </c>
      <c r="D52" s="10" t="s">
        <v>15</v>
      </c>
      <c r="E52" s="10" t="s">
        <v>15</v>
      </c>
      <c r="H52" s="10" t="s">
        <v>138</v>
      </c>
      <c r="I52" s="10" t="s">
        <v>15</v>
      </c>
      <c r="J52" s="10" t="s">
        <v>17</v>
      </c>
      <c r="K52" s="10" t="s">
        <v>44</v>
      </c>
      <c r="L52">
        <v>100000</v>
      </c>
      <c r="M52" s="10" t="s">
        <v>15</v>
      </c>
      <c r="N52" s="10" t="s">
        <v>15</v>
      </c>
    </row>
    <row r="53" spans="1:14" x14ac:dyDescent="0.3">
      <c r="A53" s="10" t="s">
        <v>139</v>
      </c>
      <c r="B53" s="10" t="s">
        <v>15</v>
      </c>
      <c r="C53" s="10" t="s">
        <v>15</v>
      </c>
      <c r="D53" s="10" t="s">
        <v>15</v>
      </c>
      <c r="E53" s="10" t="s">
        <v>15</v>
      </c>
      <c r="H53" s="10" t="s">
        <v>140</v>
      </c>
      <c r="I53" s="10" t="s">
        <v>15</v>
      </c>
      <c r="J53" s="10" t="s">
        <v>70</v>
      </c>
      <c r="K53" s="10" t="s">
        <v>34</v>
      </c>
      <c r="L53">
        <v>100000</v>
      </c>
      <c r="M53" s="10" t="s">
        <v>15</v>
      </c>
      <c r="N53" s="10" t="s">
        <v>15</v>
      </c>
    </row>
    <row r="54" spans="1:14" x14ac:dyDescent="0.3">
      <c r="A54" s="10" t="s">
        <v>15</v>
      </c>
      <c r="B54" s="10" t="s">
        <v>15</v>
      </c>
      <c r="C54" s="10" t="s">
        <v>15</v>
      </c>
      <c r="D54" s="10" t="s">
        <v>15</v>
      </c>
      <c r="E54" s="10" t="s">
        <v>15</v>
      </c>
      <c r="H54" s="10" t="s">
        <v>15</v>
      </c>
      <c r="I54" s="10" t="s">
        <v>15</v>
      </c>
      <c r="J54" s="10" t="s">
        <v>15</v>
      </c>
      <c r="K54" s="10" t="s">
        <v>15</v>
      </c>
      <c r="M54" s="10" t="s">
        <v>15</v>
      </c>
      <c r="N54" s="10" t="s">
        <v>15</v>
      </c>
    </row>
    <row r="55" spans="1:14" x14ac:dyDescent="0.3">
      <c r="A55" s="10" t="s">
        <v>15</v>
      </c>
      <c r="B55" s="10" t="s">
        <v>15</v>
      </c>
      <c r="C55" s="10" t="s">
        <v>15</v>
      </c>
      <c r="D55" s="10" t="s">
        <v>15</v>
      </c>
      <c r="E55" s="10" t="s">
        <v>15</v>
      </c>
      <c r="H55" s="10" t="s">
        <v>15</v>
      </c>
      <c r="I55" s="10" t="s">
        <v>15</v>
      </c>
      <c r="J55" s="10" t="s">
        <v>15</v>
      </c>
      <c r="K55" s="10" t="s">
        <v>15</v>
      </c>
      <c r="M55" s="10" t="s">
        <v>15</v>
      </c>
      <c r="N55" s="10" t="s">
        <v>15</v>
      </c>
    </row>
    <row r="56" spans="1:14" x14ac:dyDescent="0.3">
      <c r="A56" s="10" t="s">
        <v>15</v>
      </c>
      <c r="B56" s="10" t="s">
        <v>15</v>
      </c>
      <c r="C56" s="10" t="s">
        <v>15</v>
      </c>
      <c r="D56" s="10" t="s">
        <v>15</v>
      </c>
      <c r="E56" s="10" t="s">
        <v>15</v>
      </c>
      <c r="H56" s="10" t="s">
        <v>15</v>
      </c>
      <c r="I56" s="10" t="s">
        <v>15</v>
      </c>
      <c r="J56" s="10" t="s">
        <v>15</v>
      </c>
      <c r="K56" s="10" t="s">
        <v>15</v>
      </c>
      <c r="M56" s="10" t="s">
        <v>15</v>
      </c>
      <c r="N56" s="10" t="s">
        <v>15</v>
      </c>
    </row>
    <row r="57" spans="1:14" x14ac:dyDescent="0.3">
      <c r="A57" s="10" t="s">
        <v>15</v>
      </c>
      <c r="B57" s="10" t="s">
        <v>15</v>
      </c>
      <c r="C57" s="10" t="s">
        <v>15</v>
      </c>
      <c r="D57" s="10" t="s">
        <v>15</v>
      </c>
      <c r="E57" s="10" t="s">
        <v>15</v>
      </c>
      <c r="H57" s="10" t="s">
        <v>15</v>
      </c>
      <c r="I57" s="10" t="s">
        <v>15</v>
      </c>
      <c r="J57" s="10" t="s">
        <v>15</v>
      </c>
      <c r="K57" s="10" t="s">
        <v>15</v>
      </c>
      <c r="M57" s="10" t="s">
        <v>15</v>
      </c>
      <c r="N57" s="10" t="s">
        <v>15</v>
      </c>
    </row>
    <row r="58" spans="1:14" x14ac:dyDescent="0.3">
      <c r="A58" s="10" t="s">
        <v>15</v>
      </c>
      <c r="B58" s="10" t="s">
        <v>15</v>
      </c>
      <c r="C58" s="10" t="s">
        <v>15</v>
      </c>
      <c r="D58" s="10" t="s">
        <v>15</v>
      </c>
      <c r="E58" s="10" t="s">
        <v>15</v>
      </c>
      <c r="H58" s="10" t="s">
        <v>15</v>
      </c>
      <c r="I58" s="10" t="s">
        <v>15</v>
      </c>
      <c r="J58" s="10" t="s">
        <v>15</v>
      </c>
      <c r="K58" s="10" t="s">
        <v>15</v>
      </c>
      <c r="M58" s="10" t="s">
        <v>15</v>
      </c>
      <c r="N58" s="10" t="s">
        <v>15</v>
      </c>
    </row>
    <row r="59" spans="1:14" x14ac:dyDescent="0.3">
      <c r="A59" s="10" t="s">
        <v>15</v>
      </c>
      <c r="B59" s="10" t="s">
        <v>15</v>
      </c>
      <c r="C59" s="10" t="s">
        <v>15</v>
      </c>
      <c r="D59" s="10" t="s">
        <v>15</v>
      </c>
      <c r="E59" s="10" t="s">
        <v>15</v>
      </c>
      <c r="H59" s="10" t="s">
        <v>15</v>
      </c>
      <c r="I59" s="10" t="s">
        <v>15</v>
      </c>
      <c r="J59" s="10" t="s">
        <v>15</v>
      </c>
      <c r="K59" s="10" t="s">
        <v>15</v>
      </c>
      <c r="M59" s="10" t="s">
        <v>15</v>
      </c>
      <c r="N59" s="10" t="s">
        <v>15</v>
      </c>
    </row>
    <row r="60" spans="1:14" x14ac:dyDescent="0.3">
      <c r="A60" s="10" t="s">
        <v>15</v>
      </c>
      <c r="B60" s="10" t="s">
        <v>15</v>
      </c>
      <c r="C60" s="10" t="s">
        <v>15</v>
      </c>
      <c r="D60" s="10" t="s">
        <v>15</v>
      </c>
      <c r="E60" s="10" t="s">
        <v>15</v>
      </c>
      <c r="H60" s="10" t="s">
        <v>15</v>
      </c>
      <c r="I60" s="10" t="s">
        <v>15</v>
      </c>
      <c r="J60" s="10" t="s">
        <v>15</v>
      </c>
      <c r="K60" s="10" t="s">
        <v>15</v>
      </c>
      <c r="M60" s="10" t="s">
        <v>15</v>
      </c>
      <c r="N60" s="10" t="s">
        <v>15</v>
      </c>
    </row>
    <row r="61" spans="1:14" x14ac:dyDescent="0.3">
      <c r="A61" s="10" t="s">
        <v>15</v>
      </c>
      <c r="B61" s="10" t="s">
        <v>15</v>
      </c>
      <c r="C61" s="10" t="s">
        <v>15</v>
      </c>
      <c r="D61" s="10" t="s">
        <v>15</v>
      </c>
      <c r="E61" s="10" t="s">
        <v>15</v>
      </c>
      <c r="H61" s="10" t="s">
        <v>15</v>
      </c>
      <c r="I61" s="10" t="s">
        <v>15</v>
      </c>
      <c r="J61" s="10" t="s">
        <v>15</v>
      </c>
      <c r="K61" s="10" t="s">
        <v>15</v>
      </c>
      <c r="M61" s="10" t="s">
        <v>15</v>
      </c>
      <c r="N61" s="10" t="s">
        <v>15</v>
      </c>
    </row>
    <row r="62" spans="1:14" x14ac:dyDescent="0.3">
      <c r="A62" s="10" t="s">
        <v>15</v>
      </c>
      <c r="B62" s="10" t="s">
        <v>15</v>
      </c>
      <c r="C62" s="10" t="s">
        <v>15</v>
      </c>
      <c r="D62" s="10" t="s">
        <v>15</v>
      </c>
      <c r="E62" s="10" t="s">
        <v>15</v>
      </c>
      <c r="H62" s="10" t="s">
        <v>15</v>
      </c>
      <c r="I62" s="10" t="s">
        <v>15</v>
      </c>
      <c r="J62" s="10" t="s">
        <v>15</v>
      </c>
      <c r="K62" s="10" t="s">
        <v>15</v>
      </c>
      <c r="M62" s="10" t="s">
        <v>15</v>
      </c>
      <c r="N62" s="10" t="s">
        <v>15</v>
      </c>
    </row>
    <row r="63" spans="1:14" x14ac:dyDescent="0.3">
      <c r="A63" s="10" t="s">
        <v>15</v>
      </c>
      <c r="B63" s="10" t="s">
        <v>15</v>
      </c>
      <c r="C63" s="10" t="s">
        <v>15</v>
      </c>
      <c r="D63" s="10" t="s">
        <v>15</v>
      </c>
      <c r="E63" s="10" t="s">
        <v>15</v>
      </c>
      <c r="H63" s="10" t="s">
        <v>15</v>
      </c>
      <c r="I63" s="10" t="s">
        <v>15</v>
      </c>
      <c r="J63" s="10" t="s">
        <v>15</v>
      </c>
      <c r="K63" s="10" t="s">
        <v>15</v>
      </c>
      <c r="M63" s="10" t="s">
        <v>15</v>
      </c>
      <c r="N63" s="10" t="s">
        <v>15</v>
      </c>
    </row>
    <row r="64" spans="1:14" x14ac:dyDescent="0.3">
      <c r="A64" s="10" t="s">
        <v>15</v>
      </c>
      <c r="B64" s="10" t="s">
        <v>15</v>
      </c>
      <c r="C64" s="10" t="s">
        <v>15</v>
      </c>
      <c r="D64" s="10" t="s">
        <v>15</v>
      </c>
      <c r="E64" s="10" t="s">
        <v>15</v>
      </c>
      <c r="H64" s="10" t="s">
        <v>15</v>
      </c>
      <c r="I64" s="10" t="s">
        <v>15</v>
      </c>
      <c r="J64" s="10" t="s">
        <v>15</v>
      </c>
      <c r="K64" s="10" t="s">
        <v>15</v>
      </c>
      <c r="M64" s="10" t="s">
        <v>15</v>
      </c>
      <c r="N64" s="10" t="s">
        <v>15</v>
      </c>
    </row>
    <row r="65" spans="1:14" x14ac:dyDescent="0.3">
      <c r="A65" s="10" t="s">
        <v>15</v>
      </c>
      <c r="B65" s="10" t="s">
        <v>15</v>
      </c>
      <c r="C65" s="10" t="s">
        <v>15</v>
      </c>
      <c r="D65" s="10" t="s">
        <v>15</v>
      </c>
      <c r="E65" s="10" t="s">
        <v>15</v>
      </c>
      <c r="H65" s="10" t="s">
        <v>15</v>
      </c>
      <c r="I65" s="10" t="s">
        <v>15</v>
      </c>
      <c r="J65" s="10" t="s">
        <v>15</v>
      </c>
      <c r="K65" s="10" t="s">
        <v>15</v>
      </c>
      <c r="M65" s="10" t="s">
        <v>15</v>
      </c>
      <c r="N65" s="10" t="s">
        <v>15</v>
      </c>
    </row>
    <row r="66" spans="1:14" x14ac:dyDescent="0.3">
      <c r="A66" s="10" t="s">
        <v>15</v>
      </c>
      <c r="B66" s="10" t="s">
        <v>15</v>
      </c>
      <c r="C66" s="10" t="s">
        <v>15</v>
      </c>
      <c r="D66" s="10" t="s">
        <v>15</v>
      </c>
      <c r="E66" s="10" t="s">
        <v>15</v>
      </c>
      <c r="H66" s="10" t="s">
        <v>15</v>
      </c>
      <c r="I66" s="10" t="s">
        <v>15</v>
      </c>
      <c r="J66" s="10" t="s">
        <v>15</v>
      </c>
      <c r="K66" s="10" t="s">
        <v>15</v>
      </c>
      <c r="M66" s="10" t="s">
        <v>15</v>
      </c>
      <c r="N66" s="10" t="s">
        <v>15</v>
      </c>
    </row>
    <row r="67" spans="1:14" x14ac:dyDescent="0.3">
      <c r="A67" s="10" t="s">
        <v>15</v>
      </c>
      <c r="B67" s="10" t="s">
        <v>15</v>
      </c>
      <c r="C67" s="10" t="s">
        <v>15</v>
      </c>
      <c r="D67" s="10" t="s">
        <v>15</v>
      </c>
      <c r="E67" s="10" t="s">
        <v>15</v>
      </c>
      <c r="H67" s="10" t="s">
        <v>15</v>
      </c>
      <c r="I67" s="10" t="s">
        <v>15</v>
      </c>
      <c r="J67" s="10" t="s">
        <v>15</v>
      </c>
      <c r="K67" s="10" t="s">
        <v>15</v>
      </c>
      <c r="M67" s="10" t="s">
        <v>15</v>
      </c>
      <c r="N67" s="10" t="s">
        <v>15</v>
      </c>
    </row>
    <row r="68" spans="1:14" x14ac:dyDescent="0.3">
      <c r="A68" s="10" t="s">
        <v>15</v>
      </c>
      <c r="B68" s="10" t="s">
        <v>15</v>
      </c>
      <c r="C68" s="10" t="s">
        <v>15</v>
      </c>
      <c r="D68" s="10" t="s">
        <v>15</v>
      </c>
      <c r="E68" s="10" t="s">
        <v>15</v>
      </c>
      <c r="H68" s="10" t="s">
        <v>15</v>
      </c>
      <c r="I68" s="10" t="s">
        <v>15</v>
      </c>
      <c r="J68" s="10" t="s">
        <v>15</v>
      </c>
      <c r="K68" s="10" t="s">
        <v>15</v>
      </c>
      <c r="M68" s="10" t="s">
        <v>15</v>
      </c>
      <c r="N68" s="10" t="s">
        <v>15</v>
      </c>
    </row>
    <row r="69" spans="1:14" x14ac:dyDescent="0.3">
      <c r="A69" s="10" t="s">
        <v>15</v>
      </c>
      <c r="B69" s="10" t="s">
        <v>15</v>
      </c>
      <c r="C69" s="10" t="s">
        <v>15</v>
      </c>
      <c r="D69" s="10" t="s">
        <v>15</v>
      </c>
      <c r="E69" s="10" t="s">
        <v>15</v>
      </c>
      <c r="H69" s="10" t="s">
        <v>15</v>
      </c>
      <c r="I69" s="10" t="s">
        <v>15</v>
      </c>
      <c r="J69" s="10" t="s">
        <v>15</v>
      </c>
      <c r="K69" s="10" t="s">
        <v>15</v>
      </c>
      <c r="M69" s="10" t="s">
        <v>15</v>
      </c>
      <c r="N69" s="10" t="s">
        <v>15</v>
      </c>
    </row>
    <row r="70" spans="1:14" x14ac:dyDescent="0.3">
      <c r="A70" s="10" t="s">
        <v>15</v>
      </c>
      <c r="B70" s="10" t="s">
        <v>15</v>
      </c>
      <c r="C70" s="10" t="s">
        <v>15</v>
      </c>
      <c r="D70" s="10" t="s">
        <v>15</v>
      </c>
      <c r="E70" s="10" t="s">
        <v>15</v>
      </c>
      <c r="H70" s="10" t="s">
        <v>15</v>
      </c>
      <c r="I70" s="10" t="s">
        <v>15</v>
      </c>
      <c r="J70" s="10" t="s">
        <v>15</v>
      </c>
      <c r="K70" s="10" t="s">
        <v>15</v>
      </c>
      <c r="M70" s="10" t="s">
        <v>15</v>
      </c>
      <c r="N70" s="10" t="s">
        <v>15</v>
      </c>
    </row>
    <row r="71" spans="1:14" x14ac:dyDescent="0.3">
      <c r="A71" s="10" t="s">
        <v>15</v>
      </c>
      <c r="B71" s="10" t="s">
        <v>15</v>
      </c>
      <c r="C71" s="10" t="s">
        <v>15</v>
      </c>
      <c r="D71" s="10" t="s">
        <v>15</v>
      </c>
      <c r="E71" s="10" t="s">
        <v>15</v>
      </c>
      <c r="H71" s="10" t="s">
        <v>15</v>
      </c>
      <c r="I71" s="10" t="s">
        <v>15</v>
      </c>
      <c r="J71" s="10" t="s">
        <v>15</v>
      </c>
      <c r="K71" s="10" t="s">
        <v>15</v>
      </c>
      <c r="M71" s="10" t="s">
        <v>15</v>
      </c>
      <c r="N71" s="10" t="s">
        <v>15</v>
      </c>
    </row>
    <row r="72" spans="1:14" x14ac:dyDescent="0.3">
      <c r="A72" s="10" t="s">
        <v>15</v>
      </c>
      <c r="B72" s="10" t="s">
        <v>15</v>
      </c>
      <c r="C72" s="10" t="s">
        <v>15</v>
      </c>
      <c r="D72" s="10" t="s">
        <v>15</v>
      </c>
      <c r="E72" s="10" t="s">
        <v>15</v>
      </c>
      <c r="H72" s="10" t="s">
        <v>15</v>
      </c>
      <c r="I72" s="10" t="s">
        <v>15</v>
      </c>
      <c r="J72" s="10" t="s">
        <v>15</v>
      </c>
      <c r="K72" s="10" t="s">
        <v>15</v>
      </c>
      <c r="M72" s="10" t="s">
        <v>15</v>
      </c>
      <c r="N72" s="10" t="s">
        <v>15</v>
      </c>
    </row>
    <row r="73" spans="1:14" x14ac:dyDescent="0.3">
      <c r="A73" s="10" t="s">
        <v>15</v>
      </c>
      <c r="B73" s="10" t="s">
        <v>15</v>
      </c>
      <c r="C73" s="10" t="s">
        <v>15</v>
      </c>
      <c r="D73" s="10" t="s">
        <v>15</v>
      </c>
      <c r="E73" s="10" t="s">
        <v>15</v>
      </c>
      <c r="H73" s="10" t="s">
        <v>15</v>
      </c>
      <c r="I73" s="10" t="s">
        <v>15</v>
      </c>
      <c r="J73" s="10" t="s">
        <v>15</v>
      </c>
      <c r="K73" s="10" t="s">
        <v>15</v>
      </c>
      <c r="M73" s="10" t="s">
        <v>15</v>
      </c>
      <c r="N73" s="10" t="s">
        <v>15</v>
      </c>
    </row>
    <row r="74" spans="1:14" x14ac:dyDescent="0.3">
      <c r="A74" s="10" t="s">
        <v>15</v>
      </c>
      <c r="B74" s="10" t="s">
        <v>15</v>
      </c>
      <c r="C74" s="10" t="s">
        <v>15</v>
      </c>
      <c r="D74" s="10" t="s">
        <v>15</v>
      </c>
      <c r="E74" s="10" t="s">
        <v>15</v>
      </c>
      <c r="H74" s="10" t="s">
        <v>15</v>
      </c>
      <c r="I74" s="10" t="s">
        <v>15</v>
      </c>
      <c r="J74" s="10" t="s">
        <v>15</v>
      </c>
      <c r="K74" s="10" t="s">
        <v>15</v>
      </c>
      <c r="M74" s="10" t="s">
        <v>15</v>
      </c>
      <c r="N74" s="10" t="s">
        <v>15</v>
      </c>
    </row>
    <row r="75" spans="1:14" x14ac:dyDescent="0.3">
      <c r="A75" s="10" t="s">
        <v>15</v>
      </c>
      <c r="B75" s="10" t="s">
        <v>15</v>
      </c>
      <c r="C75" s="10" t="s">
        <v>15</v>
      </c>
      <c r="D75" s="10" t="s">
        <v>15</v>
      </c>
      <c r="E75" s="10" t="s">
        <v>15</v>
      </c>
      <c r="H75" s="10" t="s">
        <v>15</v>
      </c>
      <c r="I75" s="10" t="s">
        <v>15</v>
      </c>
      <c r="J75" s="10" t="s">
        <v>15</v>
      </c>
      <c r="K75" s="10" t="s">
        <v>15</v>
      </c>
      <c r="M75" s="10" t="s">
        <v>15</v>
      </c>
      <c r="N75" s="10" t="s">
        <v>15</v>
      </c>
    </row>
    <row r="76" spans="1:14" x14ac:dyDescent="0.3">
      <c r="A76" s="10" t="s">
        <v>15</v>
      </c>
      <c r="B76" s="10" t="s">
        <v>15</v>
      </c>
      <c r="C76" s="10" t="s">
        <v>15</v>
      </c>
      <c r="D76" s="10" t="s">
        <v>15</v>
      </c>
      <c r="E76" s="10" t="s">
        <v>15</v>
      </c>
      <c r="H76" s="10" t="s">
        <v>15</v>
      </c>
      <c r="I76" s="10" t="s">
        <v>15</v>
      </c>
      <c r="J76" s="10" t="s">
        <v>15</v>
      </c>
      <c r="K76" s="10" t="s">
        <v>15</v>
      </c>
      <c r="M76" s="10" t="s">
        <v>15</v>
      </c>
      <c r="N76" s="10" t="s">
        <v>15</v>
      </c>
    </row>
    <row r="77" spans="1:14" x14ac:dyDescent="0.3">
      <c r="A77" s="10" t="s">
        <v>15</v>
      </c>
      <c r="B77" s="10" t="s">
        <v>15</v>
      </c>
      <c r="C77" s="10" t="s">
        <v>15</v>
      </c>
      <c r="D77" s="10" t="s">
        <v>15</v>
      </c>
      <c r="E77" s="10" t="s">
        <v>15</v>
      </c>
      <c r="H77" s="10" t="s">
        <v>15</v>
      </c>
      <c r="I77" s="10" t="s">
        <v>15</v>
      </c>
      <c r="J77" s="10" t="s">
        <v>15</v>
      </c>
      <c r="K77" s="10" t="s">
        <v>15</v>
      </c>
      <c r="M77" s="10" t="s">
        <v>15</v>
      </c>
      <c r="N77" s="10" t="s">
        <v>15</v>
      </c>
    </row>
    <row r="78" spans="1:14" x14ac:dyDescent="0.3">
      <c r="A78" s="10" t="s">
        <v>15</v>
      </c>
      <c r="B78" s="10" t="s">
        <v>15</v>
      </c>
      <c r="C78" s="10" t="s">
        <v>15</v>
      </c>
      <c r="D78" s="10" t="s">
        <v>15</v>
      </c>
      <c r="E78" s="10" t="s">
        <v>15</v>
      </c>
      <c r="H78" s="10" t="s">
        <v>15</v>
      </c>
      <c r="I78" s="10" t="s">
        <v>15</v>
      </c>
      <c r="J78" s="10" t="s">
        <v>15</v>
      </c>
      <c r="K78" s="10" t="s">
        <v>15</v>
      </c>
      <c r="M78" s="10" t="s">
        <v>15</v>
      </c>
      <c r="N78" s="10" t="s">
        <v>15</v>
      </c>
    </row>
    <row r="79" spans="1:14" x14ac:dyDescent="0.3">
      <c r="A79" s="10" t="s">
        <v>15</v>
      </c>
      <c r="B79" s="10" t="s">
        <v>15</v>
      </c>
      <c r="C79" s="10" t="s">
        <v>15</v>
      </c>
      <c r="D79" s="10" t="s">
        <v>15</v>
      </c>
      <c r="E79" s="10" t="s">
        <v>15</v>
      </c>
      <c r="H79" s="10" t="s">
        <v>15</v>
      </c>
      <c r="I79" s="10" t="s">
        <v>15</v>
      </c>
      <c r="J79" s="10" t="s">
        <v>15</v>
      </c>
      <c r="K79" s="10" t="s">
        <v>15</v>
      </c>
      <c r="M79" s="10" t="s">
        <v>15</v>
      </c>
      <c r="N79" s="10"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9C484-3B57-4884-ACA0-6488CACAC596}">
  <dimension ref="A1:N53"/>
  <sheetViews>
    <sheetView workbookViewId="0">
      <selection sqref="A1:N53"/>
    </sheetView>
  </sheetViews>
  <sheetFormatPr defaultRowHeight="14.4" x14ac:dyDescent="0.3"/>
  <cols>
    <col min="1" max="1" width="12.77734375" bestFit="1" customWidth="1"/>
    <col min="2" max="2" width="8" bestFit="1" customWidth="1"/>
    <col min="3" max="3" width="13.88671875" bestFit="1" customWidth="1"/>
    <col min="4" max="4" width="8.6640625" bestFit="1" customWidth="1"/>
    <col min="5" max="5" width="11.44140625" bestFit="1" customWidth="1"/>
    <col min="6" max="6" width="18.44140625" bestFit="1" customWidth="1"/>
    <col min="7" max="7" width="6.44140625" bestFit="1" customWidth="1"/>
    <col min="8" max="8" width="9" bestFit="1" customWidth="1"/>
    <col min="9" max="9" width="13.109375" bestFit="1" customWidth="1"/>
    <col min="10" max="10" width="7.6640625" bestFit="1" customWidth="1"/>
    <col min="11" max="11" width="9" bestFit="1" customWidth="1"/>
    <col min="12" max="12" width="16.44140625" bestFit="1" customWidth="1"/>
    <col min="13" max="13" width="11.33203125" bestFit="1" customWidth="1"/>
    <col min="14" max="14" width="16.44140625" bestFit="1" customWidth="1"/>
  </cols>
  <sheetData>
    <row r="1" spans="1:14" x14ac:dyDescent="0.3">
      <c r="A1" t="s">
        <v>0</v>
      </c>
      <c r="B1" t="s">
        <v>1</v>
      </c>
      <c r="C1" t="s">
        <v>182</v>
      </c>
      <c r="D1" t="s">
        <v>3</v>
      </c>
      <c r="E1" t="s">
        <v>183</v>
      </c>
      <c r="F1" t="s">
        <v>5</v>
      </c>
      <c r="G1" t="s">
        <v>6</v>
      </c>
      <c r="H1" t="s">
        <v>7</v>
      </c>
      <c r="I1" t="s">
        <v>8</v>
      </c>
      <c r="J1" t="s">
        <v>9</v>
      </c>
      <c r="K1" t="s">
        <v>10</v>
      </c>
      <c r="L1" t="s">
        <v>11</v>
      </c>
      <c r="M1" t="s">
        <v>12</v>
      </c>
      <c r="N1" t="s">
        <v>13</v>
      </c>
    </row>
    <row r="2" spans="1:14" x14ac:dyDescent="0.3">
      <c r="A2" s="10" t="s">
        <v>14</v>
      </c>
      <c r="B2" s="10" t="s">
        <v>141</v>
      </c>
      <c r="C2" s="10" t="s">
        <v>151</v>
      </c>
      <c r="D2" s="10" t="s">
        <v>160</v>
      </c>
      <c r="E2" s="10" t="s">
        <v>171</v>
      </c>
      <c r="F2">
        <v>6</v>
      </c>
      <c r="G2">
        <v>17</v>
      </c>
      <c r="H2">
        <v>40326.800000000003</v>
      </c>
      <c r="I2">
        <v>2372.1647058823532</v>
      </c>
      <c r="J2" s="10" t="s">
        <v>17</v>
      </c>
      <c r="K2" s="10" t="s">
        <v>18</v>
      </c>
      <c r="L2">
        <v>50000</v>
      </c>
      <c r="M2" s="10" t="s">
        <v>191</v>
      </c>
      <c r="N2" s="10" t="s">
        <v>200</v>
      </c>
    </row>
    <row r="3" spans="1:14" x14ac:dyDescent="0.3">
      <c r="A3" s="10" t="s">
        <v>19</v>
      </c>
      <c r="B3" s="10" t="s">
        <v>141</v>
      </c>
      <c r="C3" s="10" t="s">
        <v>151</v>
      </c>
      <c r="D3" s="10" t="s">
        <v>160</v>
      </c>
      <c r="E3" s="10" t="s">
        <v>171</v>
      </c>
      <c r="F3">
        <v>6</v>
      </c>
      <c r="G3">
        <v>17</v>
      </c>
      <c r="H3">
        <v>44974.8</v>
      </c>
      <c r="I3">
        <v>2645.5764705882357</v>
      </c>
      <c r="J3" s="10" t="s">
        <v>21</v>
      </c>
      <c r="K3" s="10" t="s">
        <v>22</v>
      </c>
      <c r="L3">
        <v>50000</v>
      </c>
      <c r="M3" s="10" t="s">
        <v>191</v>
      </c>
      <c r="N3" s="10" t="s">
        <v>201</v>
      </c>
    </row>
    <row r="4" spans="1:14" x14ac:dyDescent="0.3">
      <c r="A4" s="10" t="s">
        <v>23</v>
      </c>
      <c r="B4" s="10" t="s">
        <v>141</v>
      </c>
      <c r="C4" s="10" t="s">
        <v>151</v>
      </c>
      <c r="D4" s="10" t="s">
        <v>160</v>
      </c>
      <c r="E4" s="10" t="s">
        <v>171</v>
      </c>
      <c r="F4">
        <v>8</v>
      </c>
      <c r="G4">
        <v>15</v>
      </c>
      <c r="H4">
        <v>44946.5</v>
      </c>
      <c r="I4">
        <v>2996.4333333333334</v>
      </c>
      <c r="J4" s="10" t="s">
        <v>25</v>
      </c>
      <c r="K4" s="10" t="s">
        <v>26</v>
      </c>
      <c r="L4">
        <v>50000</v>
      </c>
      <c r="M4" s="10" t="s">
        <v>191</v>
      </c>
      <c r="N4" s="10" t="s">
        <v>202</v>
      </c>
    </row>
    <row r="5" spans="1:14" x14ac:dyDescent="0.3">
      <c r="A5" s="10" t="s">
        <v>27</v>
      </c>
      <c r="B5" s="10" t="s">
        <v>141</v>
      </c>
      <c r="C5" s="10" t="s">
        <v>151</v>
      </c>
      <c r="D5" s="10" t="s">
        <v>160</v>
      </c>
      <c r="E5" s="10" t="s">
        <v>171</v>
      </c>
      <c r="F5">
        <v>8</v>
      </c>
      <c r="G5">
        <v>15</v>
      </c>
      <c r="H5">
        <v>37558.800000000003</v>
      </c>
      <c r="I5">
        <v>2503.92</v>
      </c>
      <c r="J5" s="10" t="s">
        <v>17</v>
      </c>
      <c r="K5" s="10" t="s">
        <v>29</v>
      </c>
      <c r="L5">
        <v>50000</v>
      </c>
      <c r="M5" s="10" t="s">
        <v>191</v>
      </c>
      <c r="N5" s="10" t="s">
        <v>203</v>
      </c>
    </row>
    <row r="6" spans="1:14" x14ac:dyDescent="0.3">
      <c r="A6" s="10" t="s">
        <v>30</v>
      </c>
      <c r="B6" s="10" t="s">
        <v>141</v>
      </c>
      <c r="C6" s="10" t="s">
        <v>151</v>
      </c>
      <c r="D6" s="10" t="s">
        <v>160</v>
      </c>
      <c r="E6" s="10" t="s">
        <v>171</v>
      </c>
      <c r="F6">
        <v>8</v>
      </c>
      <c r="G6">
        <v>15</v>
      </c>
      <c r="H6">
        <v>36438.5</v>
      </c>
      <c r="I6">
        <v>2429.2333333333331</v>
      </c>
      <c r="J6" s="10" t="s">
        <v>21</v>
      </c>
      <c r="K6" s="10" t="s">
        <v>18</v>
      </c>
      <c r="L6">
        <v>50000</v>
      </c>
      <c r="M6" s="10" t="s">
        <v>191</v>
      </c>
      <c r="N6" s="10" t="s">
        <v>204</v>
      </c>
    </row>
    <row r="7" spans="1:14" x14ac:dyDescent="0.3">
      <c r="A7" s="10" t="s">
        <v>176</v>
      </c>
      <c r="B7" s="10" t="s">
        <v>141</v>
      </c>
      <c r="C7" s="10" t="s">
        <v>151</v>
      </c>
      <c r="D7" s="10" t="s">
        <v>159</v>
      </c>
      <c r="E7" s="10" t="s">
        <v>170</v>
      </c>
      <c r="F7">
        <v>6</v>
      </c>
      <c r="G7">
        <v>17</v>
      </c>
      <c r="H7">
        <v>46311.4</v>
      </c>
      <c r="I7">
        <v>2724.2000000000003</v>
      </c>
      <c r="J7" s="10" t="s">
        <v>25</v>
      </c>
      <c r="K7" s="10" t="s">
        <v>34</v>
      </c>
      <c r="L7">
        <v>75000</v>
      </c>
      <c r="M7" s="10" t="s">
        <v>191</v>
      </c>
      <c r="N7" s="10" t="s">
        <v>205</v>
      </c>
    </row>
    <row r="8" spans="1:14" x14ac:dyDescent="0.3">
      <c r="A8" s="10" t="s">
        <v>35</v>
      </c>
      <c r="B8" s="10" t="s">
        <v>141</v>
      </c>
      <c r="C8" s="10" t="s">
        <v>151</v>
      </c>
      <c r="D8" s="10" t="s">
        <v>159</v>
      </c>
      <c r="E8" s="10" t="s">
        <v>170</v>
      </c>
      <c r="F8">
        <v>6</v>
      </c>
      <c r="G8">
        <v>17</v>
      </c>
      <c r="H8">
        <v>52229.5</v>
      </c>
      <c r="I8">
        <v>3072.3235294117649</v>
      </c>
      <c r="J8" s="10" t="s">
        <v>25</v>
      </c>
      <c r="K8" s="10" t="s">
        <v>26</v>
      </c>
      <c r="L8">
        <v>75000</v>
      </c>
      <c r="M8" s="10" t="s">
        <v>191</v>
      </c>
      <c r="N8" s="10" t="s">
        <v>206</v>
      </c>
    </row>
    <row r="9" spans="1:14" x14ac:dyDescent="0.3">
      <c r="A9" s="10" t="s">
        <v>37</v>
      </c>
      <c r="B9" s="10" t="s">
        <v>141</v>
      </c>
      <c r="C9" s="10" t="s">
        <v>151</v>
      </c>
      <c r="D9" s="10" t="s">
        <v>159</v>
      </c>
      <c r="E9" s="10" t="s">
        <v>170</v>
      </c>
      <c r="F9">
        <v>9</v>
      </c>
      <c r="G9">
        <v>14</v>
      </c>
      <c r="H9">
        <v>35137</v>
      </c>
      <c r="I9">
        <v>2509.7857142857142</v>
      </c>
      <c r="J9" s="10" t="s">
        <v>17</v>
      </c>
      <c r="K9" s="10" t="s">
        <v>39</v>
      </c>
      <c r="L9">
        <v>75000</v>
      </c>
      <c r="M9" s="10" t="s">
        <v>191</v>
      </c>
      <c r="N9" s="10" t="s">
        <v>207</v>
      </c>
    </row>
    <row r="10" spans="1:14" x14ac:dyDescent="0.3">
      <c r="A10" s="10" t="s">
        <v>40</v>
      </c>
      <c r="B10" s="10" t="s">
        <v>141</v>
      </c>
      <c r="C10" s="10" t="s">
        <v>151</v>
      </c>
      <c r="D10" s="10" t="s">
        <v>159</v>
      </c>
      <c r="E10" s="10" t="s">
        <v>170</v>
      </c>
      <c r="F10">
        <v>13</v>
      </c>
      <c r="G10">
        <v>10</v>
      </c>
      <c r="H10">
        <v>27637.1</v>
      </c>
      <c r="I10">
        <v>2763.71</v>
      </c>
      <c r="J10" s="10" t="s">
        <v>17</v>
      </c>
      <c r="K10" s="10" t="s">
        <v>18</v>
      </c>
      <c r="L10">
        <v>75000</v>
      </c>
      <c r="M10" s="10" t="s">
        <v>191</v>
      </c>
      <c r="N10" s="10" t="s">
        <v>208</v>
      </c>
    </row>
    <row r="11" spans="1:14" x14ac:dyDescent="0.3">
      <c r="A11" s="10" t="s">
        <v>42</v>
      </c>
      <c r="B11" s="10" t="s">
        <v>141</v>
      </c>
      <c r="C11" s="10" t="s">
        <v>151</v>
      </c>
      <c r="D11" s="10" t="s">
        <v>159</v>
      </c>
      <c r="E11" s="10" t="s">
        <v>170</v>
      </c>
      <c r="F11">
        <v>13</v>
      </c>
      <c r="G11">
        <v>10</v>
      </c>
      <c r="H11">
        <v>27534.799999999999</v>
      </c>
      <c r="I11">
        <v>2753.48</v>
      </c>
      <c r="J11" s="10" t="s">
        <v>21</v>
      </c>
      <c r="K11" s="10" t="s">
        <v>44</v>
      </c>
      <c r="L11">
        <v>75000</v>
      </c>
      <c r="M11" s="10" t="s">
        <v>191</v>
      </c>
      <c r="N11" s="10" t="s">
        <v>209</v>
      </c>
    </row>
    <row r="12" spans="1:14" x14ac:dyDescent="0.3">
      <c r="A12" s="10" t="s">
        <v>45</v>
      </c>
      <c r="B12" s="10" t="s">
        <v>141</v>
      </c>
      <c r="C12" s="10" t="s">
        <v>151</v>
      </c>
      <c r="D12" s="10" t="s">
        <v>159</v>
      </c>
      <c r="E12" s="10" t="s">
        <v>170</v>
      </c>
      <c r="F12">
        <v>12</v>
      </c>
      <c r="G12">
        <v>11</v>
      </c>
      <c r="H12">
        <v>19341.7</v>
      </c>
      <c r="I12">
        <v>1758.3363636363638</v>
      </c>
      <c r="J12" s="10" t="s">
        <v>21</v>
      </c>
      <c r="K12" s="10" t="s">
        <v>47</v>
      </c>
      <c r="L12">
        <v>75000</v>
      </c>
      <c r="M12" s="10" t="s">
        <v>191</v>
      </c>
      <c r="N12" s="10" t="s">
        <v>210</v>
      </c>
    </row>
    <row r="13" spans="1:14" x14ac:dyDescent="0.3">
      <c r="A13" s="10" t="s">
        <v>48</v>
      </c>
      <c r="B13" s="10" t="s">
        <v>141</v>
      </c>
      <c r="C13" s="10" t="s">
        <v>151</v>
      </c>
      <c r="D13" s="10" t="s">
        <v>159</v>
      </c>
      <c r="E13" s="10" t="s">
        <v>170</v>
      </c>
      <c r="F13">
        <v>13</v>
      </c>
      <c r="G13">
        <v>10</v>
      </c>
      <c r="H13">
        <v>22521.599999999999</v>
      </c>
      <c r="I13">
        <v>2252.16</v>
      </c>
      <c r="J13" s="10" t="s">
        <v>17</v>
      </c>
      <c r="K13" s="10" t="s">
        <v>50</v>
      </c>
      <c r="L13">
        <v>75000</v>
      </c>
      <c r="M13" s="10" t="s">
        <v>191</v>
      </c>
      <c r="N13" s="10" t="s">
        <v>211</v>
      </c>
    </row>
    <row r="14" spans="1:14" x14ac:dyDescent="0.3">
      <c r="A14" s="10" t="s">
        <v>51</v>
      </c>
      <c r="B14" s="10" t="s">
        <v>141</v>
      </c>
      <c r="C14" s="10" t="s">
        <v>151</v>
      </c>
      <c r="D14" s="10" t="s">
        <v>159</v>
      </c>
      <c r="E14" s="10" t="s">
        <v>170</v>
      </c>
      <c r="F14">
        <v>13</v>
      </c>
      <c r="G14">
        <v>10</v>
      </c>
      <c r="H14">
        <v>13682.9</v>
      </c>
      <c r="I14">
        <v>1368.29</v>
      </c>
      <c r="J14" s="10" t="s">
        <v>17</v>
      </c>
      <c r="K14" s="10" t="s">
        <v>53</v>
      </c>
      <c r="L14">
        <v>75000</v>
      </c>
      <c r="M14" s="10" t="s">
        <v>191</v>
      </c>
      <c r="N14" s="10" t="s">
        <v>212</v>
      </c>
    </row>
    <row r="15" spans="1:14" x14ac:dyDescent="0.3">
      <c r="A15" s="10" t="s">
        <v>177</v>
      </c>
      <c r="B15" s="10" t="s">
        <v>142</v>
      </c>
      <c r="C15" s="10" t="s">
        <v>152</v>
      </c>
      <c r="D15" s="10" t="s">
        <v>156</v>
      </c>
      <c r="E15" s="10" t="s">
        <v>167</v>
      </c>
      <c r="F15">
        <v>9</v>
      </c>
      <c r="G15">
        <v>14</v>
      </c>
      <c r="H15">
        <v>28464.799999999999</v>
      </c>
      <c r="I15">
        <v>2033.2</v>
      </c>
      <c r="J15" s="10" t="s">
        <v>21</v>
      </c>
      <c r="K15" s="10" t="s">
        <v>56</v>
      </c>
      <c r="L15">
        <v>100000</v>
      </c>
      <c r="M15" s="10" t="s">
        <v>191</v>
      </c>
      <c r="N15" s="10" t="s">
        <v>213</v>
      </c>
    </row>
    <row r="16" spans="1:14" x14ac:dyDescent="0.3">
      <c r="A16" s="10" t="s">
        <v>57</v>
      </c>
      <c r="B16" s="10" t="s">
        <v>142</v>
      </c>
      <c r="C16" s="10" t="s">
        <v>152</v>
      </c>
      <c r="D16" s="10" t="s">
        <v>156</v>
      </c>
      <c r="E16" s="10" t="s">
        <v>167</v>
      </c>
      <c r="F16">
        <v>12</v>
      </c>
      <c r="G16">
        <v>11</v>
      </c>
      <c r="H16">
        <v>19421.099999999999</v>
      </c>
      <c r="I16">
        <v>1765.5545454545454</v>
      </c>
      <c r="J16" s="10" t="s">
        <v>17</v>
      </c>
      <c r="K16" s="10" t="s">
        <v>59</v>
      </c>
      <c r="L16">
        <v>100000</v>
      </c>
      <c r="M16" s="10" t="s">
        <v>191</v>
      </c>
      <c r="N16" s="10" t="s">
        <v>214</v>
      </c>
    </row>
    <row r="17" spans="1:14" x14ac:dyDescent="0.3">
      <c r="A17" s="10" t="s">
        <v>60</v>
      </c>
      <c r="B17" s="10" t="s">
        <v>142</v>
      </c>
      <c r="C17" s="10" t="s">
        <v>152</v>
      </c>
      <c r="D17" s="10" t="s">
        <v>156</v>
      </c>
      <c r="E17" s="10" t="s">
        <v>167</v>
      </c>
      <c r="F17">
        <v>14</v>
      </c>
      <c r="G17">
        <v>9</v>
      </c>
      <c r="H17">
        <v>14289.6</v>
      </c>
      <c r="I17">
        <v>1587.7333333333333</v>
      </c>
      <c r="J17" s="10" t="s">
        <v>21</v>
      </c>
      <c r="K17" s="10" t="s">
        <v>62</v>
      </c>
      <c r="L17">
        <v>100000</v>
      </c>
      <c r="M17" s="10" t="s">
        <v>191</v>
      </c>
      <c r="N17" s="10" t="s">
        <v>215</v>
      </c>
    </row>
    <row r="18" spans="1:14" x14ac:dyDescent="0.3">
      <c r="A18" s="10" t="s">
        <v>63</v>
      </c>
      <c r="B18" s="10" t="s">
        <v>142</v>
      </c>
      <c r="C18" s="10" t="s">
        <v>152</v>
      </c>
      <c r="D18" s="10" t="s">
        <v>163</v>
      </c>
      <c r="E18" s="10" t="s">
        <v>173</v>
      </c>
      <c r="F18">
        <v>10</v>
      </c>
      <c r="G18">
        <v>13</v>
      </c>
      <c r="H18">
        <v>31144.400000000001</v>
      </c>
      <c r="I18">
        <v>2395.7230769230769</v>
      </c>
      <c r="J18" s="10" t="s">
        <v>17</v>
      </c>
      <c r="K18" s="10" t="s">
        <v>65</v>
      </c>
      <c r="L18">
        <v>100000</v>
      </c>
      <c r="M18" s="10" t="s">
        <v>191</v>
      </c>
      <c r="N18" s="10" t="s">
        <v>216</v>
      </c>
    </row>
    <row r="19" spans="1:14" x14ac:dyDescent="0.3">
      <c r="A19" s="10" t="s">
        <v>66</v>
      </c>
      <c r="B19" s="10" t="s">
        <v>142</v>
      </c>
      <c r="C19" s="10" t="s">
        <v>152</v>
      </c>
      <c r="D19" s="10" t="s">
        <v>163</v>
      </c>
      <c r="E19" s="10" t="s">
        <v>173</v>
      </c>
      <c r="F19">
        <v>98</v>
      </c>
      <c r="G19">
        <v>25</v>
      </c>
      <c r="H19">
        <v>83162.7</v>
      </c>
      <c r="I19">
        <v>3326.5079999999998</v>
      </c>
      <c r="J19" s="10" t="s">
        <v>17</v>
      </c>
      <c r="K19" s="10" t="s">
        <v>56</v>
      </c>
      <c r="L19">
        <v>100000</v>
      </c>
      <c r="M19" s="10" t="s">
        <v>191</v>
      </c>
      <c r="N19" s="10" t="s">
        <v>217</v>
      </c>
    </row>
    <row r="20" spans="1:14" x14ac:dyDescent="0.3">
      <c r="A20" s="10" t="s">
        <v>68</v>
      </c>
      <c r="B20" s="10" t="s">
        <v>142</v>
      </c>
      <c r="C20" s="10" t="s">
        <v>152</v>
      </c>
      <c r="D20" s="10" t="s">
        <v>163</v>
      </c>
      <c r="E20" s="10" t="s">
        <v>173</v>
      </c>
      <c r="F20">
        <v>0</v>
      </c>
      <c r="G20">
        <v>23</v>
      </c>
      <c r="H20">
        <v>80685.8</v>
      </c>
      <c r="I20">
        <v>3508.0782608695654</v>
      </c>
      <c r="J20" s="10" t="s">
        <v>70</v>
      </c>
      <c r="K20" s="10" t="s">
        <v>50</v>
      </c>
      <c r="L20">
        <v>100000</v>
      </c>
      <c r="M20" s="10" t="s">
        <v>191</v>
      </c>
      <c r="N20" s="10" t="s">
        <v>218</v>
      </c>
    </row>
    <row r="21" spans="1:14" x14ac:dyDescent="0.3">
      <c r="A21" s="10" t="s">
        <v>71</v>
      </c>
      <c r="B21" s="10" t="s">
        <v>143</v>
      </c>
      <c r="C21" s="10" t="s">
        <v>149</v>
      </c>
      <c r="D21" s="10" t="s">
        <v>153</v>
      </c>
      <c r="E21" s="10" t="s">
        <v>164</v>
      </c>
      <c r="F21">
        <v>96</v>
      </c>
      <c r="G21">
        <v>27</v>
      </c>
      <c r="H21">
        <v>114660.6</v>
      </c>
      <c r="I21">
        <v>4246.6888888888889</v>
      </c>
      <c r="J21" s="10" t="s">
        <v>25</v>
      </c>
      <c r="K21" s="10" t="s">
        <v>73</v>
      </c>
      <c r="L21">
        <v>100000</v>
      </c>
      <c r="M21" s="10" t="s">
        <v>189</v>
      </c>
      <c r="N21" s="10" t="s">
        <v>199</v>
      </c>
    </row>
    <row r="22" spans="1:14" x14ac:dyDescent="0.3">
      <c r="A22" s="10" t="s">
        <v>74</v>
      </c>
      <c r="B22" s="10" t="s">
        <v>143</v>
      </c>
      <c r="C22" s="10" t="s">
        <v>149</v>
      </c>
      <c r="D22" s="10" t="s">
        <v>153</v>
      </c>
      <c r="E22" s="10" t="s">
        <v>164</v>
      </c>
      <c r="F22">
        <v>98</v>
      </c>
      <c r="G22">
        <v>25</v>
      </c>
      <c r="H22">
        <v>93382.6</v>
      </c>
      <c r="I22">
        <v>3735.3040000000001</v>
      </c>
      <c r="J22" s="10" t="s">
        <v>17</v>
      </c>
      <c r="K22" s="10" t="s">
        <v>76</v>
      </c>
      <c r="L22">
        <v>100000</v>
      </c>
      <c r="M22" s="10" t="s">
        <v>191</v>
      </c>
      <c r="N22" s="10" t="s">
        <v>219</v>
      </c>
    </row>
    <row r="23" spans="1:14" x14ac:dyDescent="0.3">
      <c r="A23" s="10" t="s">
        <v>77</v>
      </c>
      <c r="B23" s="10" t="s">
        <v>143</v>
      </c>
      <c r="C23" s="10" t="s">
        <v>149</v>
      </c>
      <c r="D23" s="10" t="s">
        <v>153</v>
      </c>
      <c r="E23" s="10" t="s">
        <v>164</v>
      </c>
      <c r="F23">
        <v>0</v>
      </c>
      <c r="G23">
        <v>23</v>
      </c>
      <c r="H23">
        <v>85928</v>
      </c>
      <c r="I23">
        <v>3736</v>
      </c>
      <c r="J23" s="10" t="s">
        <v>25</v>
      </c>
      <c r="K23" s="10" t="s">
        <v>34</v>
      </c>
      <c r="L23">
        <v>100000</v>
      </c>
      <c r="M23" s="10" t="s">
        <v>191</v>
      </c>
      <c r="N23" s="10" t="s">
        <v>220</v>
      </c>
    </row>
    <row r="24" spans="1:14" x14ac:dyDescent="0.3">
      <c r="A24" s="10" t="s">
        <v>79</v>
      </c>
      <c r="B24" s="10" t="s">
        <v>143</v>
      </c>
      <c r="C24" s="10" t="s">
        <v>149</v>
      </c>
      <c r="D24" s="10" t="s">
        <v>153</v>
      </c>
      <c r="E24" s="10" t="s">
        <v>164</v>
      </c>
      <c r="F24">
        <v>2</v>
      </c>
      <c r="G24">
        <v>21</v>
      </c>
      <c r="H24">
        <v>67829.100000000006</v>
      </c>
      <c r="I24">
        <v>3229.957142857143</v>
      </c>
      <c r="J24" s="10" t="s">
        <v>17</v>
      </c>
      <c r="K24" s="10" t="s">
        <v>18</v>
      </c>
      <c r="L24">
        <v>100000</v>
      </c>
      <c r="M24" s="10" t="s">
        <v>191</v>
      </c>
      <c r="N24" s="10" t="s">
        <v>221</v>
      </c>
    </row>
    <row r="25" spans="1:14" x14ac:dyDescent="0.3">
      <c r="A25" s="10" t="s">
        <v>81</v>
      </c>
      <c r="B25" s="10" t="s">
        <v>143</v>
      </c>
      <c r="C25" s="10" t="s">
        <v>149</v>
      </c>
      <c r="D25" s="10" t="s">
        <v>153</v>
      </c>
      <c r="E25" s="10" t="s">
        <v>164</v>
      </c>
      <c r="F25">
        <v>9</v>
      </c>
      <c r="G25">
        <v>14</v>
      </c>
      <c r="H25">
        <v>48114.2</v>
      </c>
      <c r="I25">
        <v>3436.7285714285713</v>
      </c>
      <c r="J25" s="10" t="s">
        <v>21</v>
      </c>
      <c r="K25" s="10" t="s">
        <v>39</v>
      </c>
      <c r="L25">
        <v>100000</v>
      </c>
      <c r="M25" s="10" t="s">
        <v>191</v>
      </c>
      <c r="N25" s="10" t="s">
        <v>222</v>
      </c>
    </row>
    <row r="26" spans="1:14" x14ac:dyDescent="0.3">
      <c r="A26" s="10" t="s">
        <v>83</v>
      </c>
      <c r="B26" s="10" t="s">
        <v>143</v>
      </c>
      <c r="C26" s="10" t="s">
        <v>149</v>
      </c>
      <c r="D26" s="10" t="s">
        <v>157</v>
      </c>
      <c r="E26" s="10" t="s">
        <v>168</v>
      </c>
      <c r="F26">
        <v>2</v>
      </c>
      <c r="G26">
        <v>21</v>
      </c>
      <c r="H26">
        <v>64467.4</v>
      </c>
      <c r="I26">
        <v>3069.8761904761905</v>
      </c>
      <c r="J26" s="10" t="s">
        <v>85</v>
      </c>
      <c r="K26" s="10" t="s">
        <v>86</v>
      </c>
      <c r="L26">
        <v>100000</v>
      </c>
      <c r="M26" s="10" t="s">
        <v>191</v>
      </c>
      <c r="N26" s="10" t="s">
        <v>223</v>
      </c>
    </row>
    <row r="27" spans="1:14" x14ac:dyDescent="0.3">
      <c r="A27" s="10" t="s">
        <v>87</v>
      </c>
      <c r="B27" s="10" t="s">
        <v>143</v>
      </c>
      <c r="C27" s="10" t="s">
        <v>149</v>
      </c>
      <c r="D27" s="10" t="s">
        <v>157</v>
      </c>
      <c r="E27" s="10" t="s">
        <v>168</v>
      </c>
      <c r="F27">
        <v>3</v>
      </c>
      <c r="G27">
        <v>20</v>
      </c>
      <c r="H27">
        <v>73444.399999999994</v>
      </c>
      <c r="I27">
        <v>3672.22</v>
      </c>
      <c r="J27" s="10" t="s">
        <v>17</v>
      </c>
      <c r="K27" s="10" t="s">
        <v>86</v>
      </c>
      <c r="L27">
        <v>100000</v>
      </c>
      <c r="M27" s="10" t="s">
        <v>191</v>
      </c>
      <c r="N27" s="10" t="s">
        <v>224</v>
      </c>
    </row>
    <row r="28" spans="1:14" x14ac:dyDescent="0.3">
      <c r="A28" s="10" t="s">
        <v>89</v>
      </c>
      <c r="B28" s="10" t="s">
        <v>143</v>
      </c>
      <c r="C28" s="10" t="s">
        <v>149</v>
      </c>
      <c r="D28" s="10" t="s">
        <v>157</v>
      </c>
      <c r="E28" s="10" t="s">
        <v>168</v>
      </c>
      <c r="F28">
        <v>14</v>
      </c>
      <c r="G28">
        <v>9</v>
      </c>
      <c r="H28">
        <v>17556.3</v>
      </c>
      <c r="I28">
        <v>1950.6999999999998</v>
      </c>
      <c r="J28" s="10" t="s">
        <v>70</v>
      </c>
      <c r="K28" s="10" t="s">
        <v>44</v>
      </c>
      <c r="L28">
        <v>100000</v>
      </c>
      <c r="M28" s="10" t="s">
        <v>191</v>
      </c>
      <c r="N28" s="10" t="s">
        <v>225</v>
      </c>
    </row>
    <row r="29" spans="1:14" x14ac:dyDescent="0.3">
      <c r="A29" s="10" t="s">
        <v>91</v>
      </c>
      <c r="B29" s="10" t="s">
        <v>143</v>
      </c>
      <c r="C29" s="10" t="s">
        <v>149</v>
      </c>
      <c r="D29" s="10" t="s">
        <v>157</v>
      </c>
      <c r="E29" s="10" t="s">
        <v>168</v>
      </c>
      <c r="F29">
        <v>12</v>
      </c>
      <c r="G29">
        <v>11</v>
      </c>
      <c r="H29">
        <v>29601.9</v>
      </c>
      <c r="I29">
        <v>2691.0818181818181</v>
      </c>
      <c r="J29" s="10" t="s">
        <v>17</v>
      </c>
      <c r="K29" s="10" t="s">
        <v>56</v>
      </c>
      <c r="L29">
        <v>100000</v>
      </c>
      <c r="M29" s="10" t="s">
        <v>191</v>
      </c>
      <c r="N29" s="10" t="s">
        <v>226</v>
      </c>
    </row>
    <row r="30" spans="1:14" x14ac:dyDescent="0.3">
      <c r="A30" s="10" t="s">
        <v>93</v>
      </c>
      <c r="B30" s="10" t="s">
        <v>143</v>
      </c>
      <c r="C30" s="10" t="s">
        <v>149</v>
      </c>
      <c r="D30" s="10" t="s">
        <v>153</v>
      </c>
      <c r="E30" s="10" t="s">
        <v>164</v>
      </c>
      <c r="F30">
        <v>12</v>
      </c>
      <c r="G30">
        <v>11</v>
      </c>
      <c r="H30">
        <v>22128.2</v>
      </c>
      <c r="I30">
        <v>2011.6545454545455</v>
      </c>
      <c r="J30" s="10" t="s">
        <v>70</v>
      </c>
      <c r="K30" s="10" t="s">
        <v>73</v>
      </c>
      <c r="L30">
        <v>100000</v>
      </c>
      <c r="M30" s="10" t="s">
        <v>191</v>
      </c>
      <c r="N30" s="10" t="s">
        <v>198</v>
      </c>
    </row>
    <row r="31" spans="1:14" x14ac:dyDescent="0.3">
      <c r="A31" s="10" t="s">
        <v>95</v>
      </c>
      <c r="B31" s="10" t="s">
        <v>144</v>
      </c>
      <c r="C31" s="10" t="s">
        <v>150</v>
      </c>
      <c r="D31" s="10" t="s">
        <v>155</v>
      </c>
      <c r="E31" s="10" t="s">
        <v>166</v>
      </c>
      <c r="F31">
        <v>99</v>
      </c>
      <c r="G31">
        <v>24</v>
      </c>
      <c r="H31">
        <v>82374</v>
      </c>
      <c r="I31">
        <v>3432.25</v>
      </c>
      <c r="J31" s="10" t="s">
        <v>21</v>
      </c>
      <c r="K31" s="10" t="s">
        <v>53</v>
      </c>
      <c r="L31">
        <v>75000</v>
      </c>
      <c r="M31" s="10" t="s">
        <v>189</v>
      </c>
      <c r="N31" s="10" t="s">
        <v>227</v>
      </c>
    </row>
    <row r="32" spans="1:14" x14ac:dyDescent="0.3">
      <c r="A32" s="10" t="s">
        <v>97</v>
      </c>
      <c r="B32" s="10" t="s">
        <v>144</v>
      </c>
      <c r="C32" s="10" t="s">
        <v>150</v>
      </c>
      <c r="D32" s="10" t="s">
        <v>155</v>
      </c>
      <c r="E32" s="10" t="s">
        <v>166</v>
      </c>
      <c r="F32">
        <v>1</v>
      </c>
      <c r="G32">
        <v>22</v>
      </c>
      <c r="H32">
        <v>69891.899999999994</v>
      </c>
      <c r="I32">
        <v>3176.9045454545453</v>
      </c>
      <c r="J32" s="10" t="s">
        <v>70</v>
      </c>
      <c r="K32" s="10" t="s">
        <v>29</v>
      </c>
      <c r="L32">
        <v>75000</v>
      </c>
      <c r="M32" s="10" t="s">
        <v>191</v>
      </c>
      <c r="N32" s="10" t="s">
        <v>228</v>
      </c>
    </row>
    <row r="33" spans="1:14" x14ac:dyDescent="0.3">
      <c r="A33" s="10" t="s">
        <v>99</v>
      </c>
      <c r="B33" s="10" t="s">
        <v>144</v>
      </c>
      <c r="C33" s="10" t="s">
        <v>150</v>
      </c>
      <c r="D33" s="10" t="s">
        <v>155</v>
      </c>
      <c r="E33" s="10" t="s">
        <v>166</v>
      </c>
      <c r="F33">
        <v>10</v>
      </c>
      <c r="G33">
        <v>13</v>
      </c>
      <c r="H33">
        <v>22573</v>
      </c>
      <c r="I33">
        <v>1736.3846153846155</v>
      </c>
      <c r="J33" s="10" t="s">
        <v>70</v>
      </c>
      <c r="K33" s="10" t="s">
        <v>62</v>
      </c>
      <c r="L33">
        <v>75000</v>
      </c>
      <c r="M33" s="10" t="s">
        <v>191</v>
      </c>
      <c r="N33" s="10" t="s">
        <v>229</v>
      </c>
    </row>
    <row r="34" spans="1:14" x14ac:dyDescent="0.3">
      <c r="A34" s="10" t="s">
        <v>101</v>
      </c>
      <c r="B34" s="10" t="s">
        <v>144</v>
      </c>
      <c r="C34" s="10" t="s">
        <v>150</v>
      </c>
      <c r="D34" s="10" t="s">
        <v>155</v>
      </c>
      <c r="E34" s="10" t="s">
        <v>166</v>
      </c>
      <c r="F34">
        <v>10</v>
      </c>
      <c r="G34">
        <v>13</v>
      </c>
      <c r="H34">
        <v>33477.199999999997</v>
      </c>
      <c r="I34">
        <v>2575.1692307692306</v>
      </c>
      <c r="J34" s="10" t="s">
        <v>17</v>
      </c>
      <c r="K34" s="10" t="s">
        <v>76</v>
      </c>
      <c r="L34">
        <v>75000</v>
      </c>
      <c r="M34" s="10" t="s">
        <v>191</v>
      </c>
      <c r="N34" s="10" t="s">
        <v>230</v>
      </c>
    </row>
    <row r="35" spans="1:14" x14ac:dyDescent="0.3">
      <c r="A35" s="10" t="s">
        <v>103</v>
      </c>
      <c r="B35" s="10" t="s">
        <v>144</v>
      </c>
      <c r="C35" s="10" t="s">
        <v>150</v>
      </c>
      <c r="D35" s="10" t="s">
        <v>155</v>
      </c>
      <c r="E35" s="10" t="s">
        <v>166</v>
      </c>
      <c r="F35">
        <v>11</v>
      </c>
      <c r="G35">
        <v>12</v>
      </c>
      <c r="H35">
        <v>30555.3</v>
      </c>
      <c r="I35">
        <v>2546.2750000000001</v>
      </c>
      <c r="J35" s="10" t="s">
        <v>17</v>
      </c>
      <c r="K35" s="10" t="s">
        <v>26</v>
      </c>
      <c r="L35">
        <v>75000</v>
      </c>
      <c r="M35" s="10" t="s">
        <v>191</v>
      </c>
      <c r="N35" s="10" t="s">
        <v>231</v>
      </c>
    </row>
    <row r="36" spans="1:14" x14ac:dyDescent="0.3">
      <c r="A36" s="10" t="s">
        <v>105</v>
      </c>
      <c r="B36" s="10" t="s">
        <v>144</v>
      </c>
      <c r="C36" s="10" t="s">
        <v>150</v>
      </c>
      <c r="D36" s="10" t="s">
        <v>155</v>
      </c>
      <c r="E36" s="10" t="s">
        <v>166</v>
      </c>
      <c r="F36">
        <v>12</v>
      </c>
      <c r="G36">
        <v>11</v>
      </c>
      <c r="H36">
        <v>24513.200000000001</v>
      </c>
      <c r="I36">
        <v>2228.4727272727273</v>
      </c>
      <c r="J36" s="10" t="s">
        <v>17</v>
      </c>
      <c r="K36" s="10" t="s">
        <v>65</v>
      </c>
      <c r="L36">
        <v>75000</v>
      </c>
      <c r="M36" s="10" t="s">
        <v>191</v>
      </c>
      <c r="N36" s="10" t="s">
        <v>232</v>
      </c>
    </row>
    <row r="37" spans="1:14" x14ac:dyDescent="0.3">
      <c r="A37" s="10" t="s">
        <v>107</v>
      </c>
      <c r="B37" s="10" t="s">
        <v>144</v>
      </c>
      <c r="C37" s="10" t="s">
        <v>150</v>
      </c>
      <c r="D37" s="10" t="s">
        <v>155</v>
      </c>
      <c r="E37" s="10" t="s">
        <v>166</v>
      </c>
      <c r="F37">
        <v>13</v>
      </c>
      <c r="G37">
        <v>10</v>
      </c>
      <c r="H37">
        <v>13867.6</v>
      </c>
      <c r="I37">
        <v>1386.76</v>
      </c>
      <c r="J37" s="10" t="s">
        <v>17</v>
      </c>
      <c r="K37" s="10" t="s">
        <v>73</v>
      </c>
      <c r="L37">
        <v>75000</v>
      </c>
      <c r="M37" s="10" t="s">
        <v>191</v>
      </c>
      <c r="N37" s="10" t="s">
        <v>197</v>
      </c>
    </row>
    <row r="38" spans="1:14" x14ac:dyDescent="0.3">
      <c r="A38" s="10" t="s">
        <v>178</v>
      </c>
      <c r="B38" s="10" t="s">
        <v>144</v>
      </c>
      <c r="C38" s="10" t="s">
        <v>150</v>
      </c>
      <c r="D38" s="10" t="s">
        <v>161</v>
      </c>
      <c r="E38" s="10" t="s">
        <v>174</v>
      </c>
      <c r="F38">
        <v>5</v>
      </c>
      <c r="G38">
        <v>18</v>
      </c>
      <c r="H38">
        <v>60389.5</v>
      </c>
      <c r="I38">
        <v>3354.9722222222222</v>
      </c>
      <c r="J38" s="10" t="s">
        <v>21</v>
      </c>
      <c r="K38" s="10" t="s">
        <v>39</v>
      </c>
      <c r="L38">
        <v>100000</v>
      </c>
      <c r="M38" s="10" t="s">
        <v>191</v>
      </c>
      <c r="N38" s="10" t="s">
        <v>233</v>
      </c>
    </row>
    <row r="39" spans="1:14" x14ac:dyDescent="0.3">
      <c r="A39" s="10" t="s">
        <v>111</v>
      </c>
      <c r="B39" s="10" t="s">
        <v>144</v>
      </c>
      <c r="C39" s="10" t="s">
        <v>150</v>
      </c>
      <c r="D39" s="10" t="s">
        <v>161</v>
      </c>
      <c r="E39" s="10" t="s">
        <v>174</v>
      </c>
      <c r="F39">
        <v>7</v>
      </c>
      <c r="G39">
        <v>16</v>
      </c>
      <c r="H39">
        <v>50854.1</v>
      </c>
      <c r="I39">
        <v>3178.3812499999999</v>
      </c>
      <c r="J39" s="10" t="s">
        <v>17</v>
      </c>
      <c r="K39" s="10" t="s">
        <v>76</v>
      </c>
      <c r="L39">
        <v>100000</v>
      </c>
      <c r="M39" s="10" t="s">
        <v>191</v>
      </c>
      <c r="N39" s="10" t="s">
        <v>234</v>
      </c>
    </row>
    <row r="40" spans="1:14" x14ac:dyDescent="0.3">
      <c r="A40" s="10" t="s">
        <v>113</v>
      </c>
      <c r="B40" s="10" t="s">
        <v>144</v>
      </c>
      <c r="C40" s="10" t="s">
        <v>150</v>
      </c>
      <c r="D40" s="10" t="s">
        <v>161</v>
      </c>
      <c r="E40" s="10" t="s">
        <v>174</v>
      </c>
      <c r="F40">
        <v>8</v>
      </c>
      <c r="G40">
        <v>15</v>
      </c>
      <c r="H40">
        <v>42504.6</v>
      </c>
      <c r="I40">
        <v>2833.64</v>
      </c>
      <c r="J40" s="10" t="s">
        <v>21</v>
      </c>
      <c r="K40" s="10" t="s">
        <v>53</v>
      </c>
      <c r="L40">
        <v>100000</v>
      </c>
      <c r="M40" s="10" t="s">
        <v>191</v>
      </c>
      <c r="N40" s="10" t="s">
        <v>235</v>
      </c>
    </row>
    <row r="41" spans="1:14" x14ac:dyDescent="0.3">
      <c r="A41" s="10" t="s">
        <v>175</v>
      </c>
      <c r="B41" s="10" t="s">
        <v>144</v>
      </c>
      <c r="C41" s="10" t="s">
        <v>150</v>
      </c>
      <c r="D41" s="10" t="s">
        <v>161</v>
      </c>
      <c r="E41" s="10" t="s">
        <v>174</v>
      </c>
      <c r="F41">
        <v>1</v>
      </c>
      <c r="G41">
        <v>22</v>
      </c>
      <c r="H41">
        <v>68658.899999999994</v>
      </c>
      <c r="I41">
        <v>3120.8590909090908</v>
      </c>
      <c r="J41" s="10" t="s">
        <v>17</v>
      </c>
      <c r="K41" s="10" t="s">
        <v>18</v>
      </c>
      <c r="L41">
        <v>100000</v>
      </c>
      <c r="M41" s="10" t="s">
        <v>191</v>
      </c>
      <c r="N41" s="10" t="s">
        <v>236</v>
      </c>
    </row>
    <row r="42" spans="1:14" x14ac:dyDescent="0.3">
      <c r="A42" s="10" t="s">
        <v>117</v>
      </c>
      <c r="B42" s="10" t="s">
        <v>144</v>
      </c>
      <c r="C42" s="10" t="s">
        <v>150</v>
      </c>
      <c r="D42" s="10" t="s">
        <v>161</v>
      </c>
      <c r="E42" s="10" t="s">
        <v>174</v>
      </c>
      <c r="F42">
        <v>14</v>
      </c>
      <c r="G42">
        <v>9</v>
      </c>
      <c r="H42">
        <v>3708.1</v>
      </c>
      <c r="I42">
        <v>412.01111111111112</v>
      </c>
      <c r="J42" s="10" t="s">
        <v>17</v>
      </c>
      <c r="K42" s="10" t="s">
        <v>22</v>
      </c>
      <c r="L42">
        <v>100000</v>
      </c>
      <c r="M42" s="10" t="s">
        <v>191</v>
      </c>
      <c r="N42" s="10" t="s">
        <v>237</v>
      </c>
    </row>
    <row r="43" spans="1:14" x14ac:dyDescent="0.3">
      <c r="A43" s="10" t="s">
        <v>119</v>
      </c>
      <c r="B43" s="10" t="s">
        <v>145</v>
      </c>
      <c r="C43" s="10" t="s">
        <v>147</v>
      </c>
      <c r="D43" s="10" t="s">
        <v>162</v>
      </c>
      <c r="E43" s="10" t="s">
        <v>172</v>
      </c>
      <c r="F43">
        <v>4</v>
      </c>
      <c r="G43">
        <v>19</v>
      </c>
      <c r="H43">
        <v>64542</v>
      </c>
      <c r="I43">
        <v>3396.9473684210525</v>
      </c>
      <c r="J43" s="10" t="s">
        <v>70</v>
      </c>
      <c r="K43" s="10" t="s">
        <v>18</v>
      </c>
      <c r="L43">
        <v>75000</v>
      </c>
      <c r="M43" s="10" t="s">
        <v>191</v>
      </c>
      <c r="N43" s="10" t="s">
        <v>238</v>
      </c>
    </row>
    <row r="44" spans="1:14" x14ac:dyDescent="0.3">
      <c r="A44" s="10" t="s">
        <v>121</v>
      </c>
      <c r="B44" s="10" t="s">
        <v>145</v>
      </c>
      <c r="C44" s="10" t="s">
        <v>147</v>
      </c>
      <c r="D44" s="10" t="s">
        <v>162</v>
      </c>
      <c r="E44" s="10" t="s">
        <v>172</v>
      </c>
      <c r="F44">
        <v>7</v>
      </c>
      <c r="G44">
        <v>16</v>
      </c>
      <c r="H44">
        <v>42074.2</v>
      </c>
      <c r="I44">
        <v>2629.6374999999998</v>
      </c>
      <c r="J44" s="10" t="s">
        <v>25</v>
      </c>
      <c r="K44" s="10" t="s">
        <v>86</v>
      </c>
      <c r="L44">
        <v>75000</v>
      </c>
      <c r="M44" s="10" t="s">
        <v>191</v>
      </c>
      <c r="N44" s="10" t="s">
        <v>239</v>
      </c>
    </row>
    <row r="45" spans="1:14" x14ac:dyDescent="0.3">
      <c r="A45" s="10" t="s">
        <v>123</v>
      </c>
      <c r="B45" s="10" t="s">
        <v>145</v>
      </c>
      <c r="C45" s="10" t="s">
        <v>147</v>
      </c>
      <c r="D45" s="10" t="s">
        <v>162</v>
      </c>
      <c r="E45" s="10" t="s">
        <v>172</v>
      </c>
      <c r="F45">
        <v>11</v>
      </c>
      <c r="G45">
        <v>12</v>
      </c>
      <c r="H45">
        <v>27394.2</v>
      </c>
      <c r="I45">
        <v>2282.85</v>
      </c>
      <c r="J45" s="10" t="s">
        <v>17</v>
      </c>
      <c r="K45" s="10" t="s">
        <v>50</v>
      </c>
      <c r="L45">
        <v>75000</v>
      </c>
      <c r="M45" s="10" t="s">
        <v>191</v>
      </c>
      <c r="N45" s="10" t="s">
        <v>240</v>
      </c>
    </row>
    <row r="46" spans="1:14" x14ac:dyDescent="0.3">
      <c r="A46" s="10" t="s">
        <v>125</v>
      </c>
      <c r="B46" s="10" t="s">
        <v>145</v>
      </c>
      <c r="C46" s="10" t="s">
        <v>147</v>
      </c>
      <c r="D46" s="10" t="s">
        <v>154</v>
      </c>
      <c r="E46" s="10" t="s">
        <v>165</v>
      </c>
      <c r="F46">
        <v>99</v>
      </c>
      <c r="G46">
        <v>24</v>
      </c>
      <c r="H46">
        <v>79420.600000000006</v>
      </c>
      <c r="I46">
        <v>3309.1916666666671</v>
      </c>
      <c r="J46" s="10" t="s">
        <v>25</v>
      </c>
      <c r="K46" s="10" t="s">
        <v>65</v>
      </c>
      <c r="L46">
        <v>75000</v>
      </c>
      <c r="M46" s="10" t="s">
        <v>189</v>
      </c>
      <c r="N46" s="10" t="s">
        <v>241</v>
      </c>
    </row>
    <row r="47" spans="1:14" x14ac:dyDescent="0.3">
      <c r="A47" s="10" t="s">
        <v>127</v>
      </c>
      <c r="B47" s="10" t="s">
        <v>145</v>
      </c>
      <c r="C47" s="10" t="s">
        <v>147</v>
      </c>
      <c r="D47" s="10" t="s">
        <v>154</v>
      </c>
      <c r="E47" s="10" t="s">
        <v>165</v>
      </c>
      <c r="F47">
        <v>0</v>
      </c>
      <c r="G47">
        <v>23</v>
      </c>
      <c r="H47">
        <v>77243.100000000006</v>
      </c>
      <c r="I47">
        <v>3358.3956521739133</v>
      </c>
      <c r="J47" s="10" t="s">
        <v>17</v>
      </c>
      <c r="K47" s="10" t="s">
        <v>29</v>
      </c>
      <c r="L47">
        <v>75000</v>
      </c>
      <c r="M47" s="10" t="s">
        <v>189</v>
      </c>
      <c r="N47" s="10" t="s">
        <v>242</v>
      </c>
    </row>
    <row r="48" spans="1:14" x14ac:dyDescent="0.3">
      <c r="A48" s="10" t="s">
        <v>129</v>
      </c>
      <c r="B48" s="10" t="s">
        <v>145</v>
      </c>
      <c r="C48" s="10" t="s">
        <v>147</v>
      </c>
      <c r="D48" s="10" t="s">
        <v>154</v>
      </c>
      <c r="E48" s="10" t="s">
        <v>165</v>
      </c>
      <c r="F48">
        <v>4</v>
      </c>
      <c r="G48">
        <v>19</v>
      </c>
      <c r="H48">
        <v>72527.199999999997</v>
      </c>
      <c r="I48">
        <v>3817.2210526315789</v>
      </c>
      <c r="J48" s="10" t="s">
        <v>21</v>
      </c>
      <c r="K48" s="10" t="s">
        <v>59</v>
      </c>
      <c r="L48">
        <v>75000</v>
      </c>
      <c r="M48" s="10" t="s">
        <v>191</v>
      </c>
      <c r="N48" s="10" t="s">
        <v>243</v>
      </c>
    </row>
    <row r="49" spans="1:14" x14ac:dyDescent="0.3">
      <c r="A49" s="10" t="s">
        <v>131</v>
      </c>
      <c r="B49" s="10" t="s">
        <v>145</v>
      </c>
      <c r="C49" s="10" t="s">
        <v>147</v>
      </c>
      <c r="D49" s="10" t="s">
        <v>154</v>
      </c>
      <c r="E49" s="10" t="s">
        <v>165</v>
      </c>
      <c r="F49">
        <v>4</v>
      </c>
      <c r="G49">
        <v>19</v>
      </c>
      <c r="H49">
        <v>52699.4</v>
      </c>
      <c r="I49">
        <v>2773.6526315789474</v>
      </c>
      <c r="J49" s="10" t="s">
        <v>85</v>
      </c>
      <c r="K49" s="10" t="s">
        <v>59</v>
      </c>
      <c r="L49">
        <v>75000</v>
      </c>
      <c r="M49" s="10" t="s">
        <v>191</v>
      </c>
      <c r="N49" s="10" t="s">
        <v>244</v>
      </c>
    </row>
    <row r="50" spans="1:14" x14ac:dyDescent="0.3">
      <c r="A50" s="10" t="s">
        <v>133</v>
      </c>
      <c r="B50" s="10" t="s">
        <v>146</v>
      </c>
      <c r="C50" s="10" t="s">
        <v>148</v>
      </c>
      <c r="D50" s="10" t="s">
        <v>158</v>
      </c>
      <c r="E50" s="10" t="s">
        <v>169</v>
      </c>
      <c r="F50">
        <v>11</v>
      </c>
      <c r="G50">
        <v>12</v>
      </c>
      <c r="H50">
        <v>29102.3</v>
      </c>
      <c r="I50">
        <v>2425.1916666666666</v>
      </c>
      <c r="J50" s="10" t="s">
        <v>17</v>
      </c>
      <c r="K50" s="10" t="s">
        <v>62</v>
      </c>
      <c r="L50">
        <v>100000</v>
      </c>
      <c r="M50" s="10" t="s">
        <v>191</v>
      </c>
      <c r="N50" s="10" t="s">
        <v>245</v>
      </c>
    </row>
    <row r="51" spans="1:14" x14ac:dyDescent="0.3">
      <c r="A51" s="10" t="s">
        <v>135</v>
      </c>
      <c r="B51" s="10" t="s">
        <v>146</v>
      </c>
      <c r="C51" s="10" t="s">
        <v>148</v>
      </c>
      <c r="D51" s="10" t="s">
        <v>158</v>
      </c>
      <c r="E51" s="10" t="s">
        <v>169</v>
      </c>
      <c r="F51">
        <v>12</v>
      </c>
      <c r="G51">
        <v>11</v>
      </c>
      <c r="H51">
        <v>22282</v>
      </c>
      <c r="I51">
        <v>2025.6363636363637</v>
      </c>
      <c r="J51" s="10" t="s">
        <v>70</v>
      </c>
      <c r="K51" s="10" t="s">
        <v>22</v>
      </c>
      <c r="L51">
        <v>100000</v>
      </c>
      <c r="M51" s="10" t="s">
        <v>191</v>
      </c>
      <c r="N51" s="10" t="s">
        <v>246</v>
      </c>
    </row>
    <row r="52" spans="1:14" x14ac:dyDescent="0.3">
      <c r="A52" s="10" t="s">
        <v>137</v>
      </c>
      <c r="B52" s="10" t="s">
        <v>146</v>
      </c>
      <c r="C52" s="10" t="s">
        <v>148</v>
      </c>
      <c r="D52" s="10" t="s">
        <v>158</v>
      </c>
      <c r="E52" s="10" t="s">
        <v>169</v>
      </c>
      <c r="F52">
        <v>13</v>
      </c>
      <c r="G52">
        <v>10</v>
      </c>
      <c r="H52">
        <v>20223.900000000001</v>
      </c>
      <c r="I52">
        <v>2022.39</v>
      </c>
      <c r="J52" s="10" t="s">
        <v>17</v>
      </c>
      <c r="K52" s="10" t="s">
        <v>44</v>
      </c>
      <c r="L52">
        <v>100000</v>
      </c>
      <c r="M52" s="10" t="s">
        <v>191</v>
      </c>
      <c r="N52" s="10" t="s">
        <v>247</v>
      </c>
    </row>
    <row r="53" spans="1:14" x14ac:dyDescent="0.3">
      <c r="A53" s="10" t="s">
        <v>139</v>
      </c>
      <c r="B53" s="10" t="s">
        <v>146</v>
      </c>
      <c r="C53" s="10" t="s">
        <v>148</v>
      </c>
      <c r="D53" s="10" t="s">
        <v>158</v>
      </c>
      <c r="E53" s="10" t="s">
        <v>169</v>
      </c>
      <c r="F53">
        <v>13</v>
      </c>
      <c r="G53">
        <v>10</v>
      </c>
      <c r="H53">
        <v>22188.5</v>
      </c>
      <c r="I53">
        <v>2218.85</v>
      </c>
      <c r="J53" s="10" t="s">
        <v>70</v>
      </c>
      <c r="K53" s="10" t="s">
        <v>34</v>
      </c>
      <c r="L53">
        <v>100000</v>
      </c>
      <c r="M53" s="10" t="s">
        <v>191</v>
      </c>
      <c r="N53" s="10" t="s">
        <v>248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3"/>
  <sheetViews>
    <sheetView tabSelected="1" topLeftCell="C1" workbookViewId="0">
      <pane ySplit="1" topLeftCell="A2" activePane="bottomLeft" state="frozen"/>
      <selection pane="bottomLeft" activeCell="G6" sqref="G6"/>
    </sheetView>
  </sheetViews>
  <sheetFormatPr defaultRowHeight="14.4" x14ac:dyDescent="0.3"/>
  <cols>
    <col min="1" max="1" width="14.88671875" customWidth="1"/>
    <col min="2" max="2" width="8" bestFit="1" customWidth="1"/>
    <col min="3" max="3" width="14.88671875" customWidth="1"/>
    <col min="4" max="4" width="8.6640625" bestFit="1" customWidth="1"/>
    <col min="5" max="5" width="11.44140625" bestFit="1" customWidth="1"/>
    <col min="6" max="6" width="18.44140625" bestFit="1" customWidth="1"/>
    <col min="7" max="7" width="6.44140625" bestFit="1" customWidth="1"/>
    <col min="8" max="8" width="11.33203125" style="5" bestFit="1" customWidth="1"/>
    <col min="9" max="9" width="14.88671875" customWidth="1"/>
    <col min="10" max="10" width="7.6640625" bestFit="1" customWidth="1"/>
    <col min="11" max="11" width="9" bestFit="1" customWidth="1"/>
    <col min="12" max="12" width="16.44140625" bestFit="1" customWidth="1"/>
    <col min="13" max="13" width="11.33203125" bestFit="1" customWidth="1"/>
    <col min="14" max="14" width="16.44140625" bestFit="1" customWidth="1"/>
    <col min="16" max="16" width="3.88671875" bestFit="1" customWidth="1"/>
    <col min="17" max="17" width="13.88671875" bestFit="1" customWidth="1"/>
    <col min="18" max="18" width="3.109375" customWidth="1"/>
    <col min="19" max="19" width="4.88671875" bestFit="1" customWidth="1"/>
    <col min="20" max="20" width="9.109375" bestFit="1" customWidth="1"/>
  </cols>
  <sheetData>
    <row r="1" spans="1:20" s="2" customFormat="1" ht="15.6" customHeight="1" x14ac:dyDescent="0.3">
      <c r="A1" s="3" t="s">
        <v>0</v>
      </c>
      <c r="B1" s="3" t="s">
        <v>1</v>
      </c>
      <c r="C1" s="3" t="s">
        <v>182</v>
      </c>
      <c r="D1" s="3" t="s">
        <v>3</v>
      </c>
      <c r="E1" s="3" t="s">
        <v>183</v>
      </c>
      <c r="F1" s="3" t="s">
        <v>5</v>
      </c>
      <c r="G1" s="3" t="s">
        <v>6</v>
      </c>
      <c r="H1" s="4" t="s">
        <v>7</v>
      </c>
      <c r="I1" s="3" t="s">
        <v>8</v>
      </c>
      <c r="J1" s="3" t="s">
        <v>9</v>
      </c>
      <c r="K1" s="3" t="s">
        <v>10</v>
      </c>
      <c r="L1" s="3" t="s">
        <v>11</v>
      </c>
      <c r="M1" s="3" t="s">
        <v>12</v>
      </c>
      <c r="N1" s="3" t="s">
        <v>13</v>
      </c>
    </row>
    <row r="2" spans="1:20" x14ac:dyDescent="0.3">
      <c r="A2" t="s">
        <v>14</v>
      </c>
      <c r="B2" t="str">
        <f>LEFT(A2,2)</f>
        <v>FD</v>
      </c>
      <c r="C2" t="str">
        <f t="shared" ref="C2:C33" si="0">VLOOKUP(B2,P$2:Q$7,2)</f>
        <v>Ford</v>
      </c>
      <c r="D2" t="str">
        <f>MID(A2,5,3)</f>
        <v>MTG</v>
      </c>
      <c r="E2" t="str">
        <f t="shared" ref="E2:E33" si="1">VLOOKUP(D2,S$2:T$12,2)</f>
        <v>Mustang</v>
      </c>
      <c r="F2" t="str">
        <f>MID(A2,3,2)</f>
        <v>06</v>
      </c>
      <c r="G2">
        <f>IF(23-F2&lt;0,100-F2+23,23-F2)</f>
        <v>17</v>
      </c>
      <c r="H2" s="5">
        <v>40326.800000000003</v>
      </c>
      <c r="I2">
        <f t="shared" ref="I2:I7" si="2">H2/G2</f>
        <v>2372.1647058823532</v>
      </c>
      <c r="J2" t="s">
        <v>17</v>
      </c>
      <c r="K2" s="9" t="s">
        <v>18</v>
      </c>
      <c r="L2">
        <v>50000</v>
      </c>
      <c r="M2" t="str">
        <f t="shared" ref="M2:M33" si="3">IF(H2&lt;=L2,"Covered", "Not Covered")</f>
        <v>Covered</v>
      </c>
      <c r="N2" t="str">
        <f>_xlfn.CONCAT(,B2,F2,D2,UPPER(LEFT(J2,3)),RIGHT(A2,3))</f>
        <v>FD06MTGBLA001</v>
      </c>
      <c r="P2" t="s">
        <v>145</v>
      </c>
      <c r="Q2" t="s">
        <v>147</v>
      </c>
      <c r="S2" t="s">
        <v>153</v>
      </c>
      <c r="T2" t="s">
        <v>164</v>
      </c>
    </row>
    <row r="3" spans="1:20" x14ac:dyDescent="0.3">
      <c r="A3" t="s">
        <v>19</v>
      </c>
      <c r="B3" t="str">
        <f t="shared" ref="B3:B53" si="4">LEFT(A3,2)</f>
        <v>FD</v>
      </c>
      <c r="C3" t="str">
        <f t="shared" si="0"/>
        <v>Ford</v>
      </c>
      <c r="D3" t="str">
        <f t="shared" ref="D3:D53" si="5">MID(A3,5,3)</f>
        <v>MTG</v>
      </c>
      <c r="E3" t="str">
        <f t="shared" si="1"/>
        <v>Mustang</v>
      </c>
      <c r="F3" t="str">
        <f t="shared" ref="F3:F53" si="6">MID(A3,3,2)</f>
        <v>06</v>
      </c>
      <c r="G3">
        <f t="shared" ref="G3:G53" si="7">IF(23-F3&lt;0,100-F3+23,23-F3)</f>
        <v>17</v>
      </c>
      <c r="H3" s="5">
        <v>44974.8</v>
      </c>
      <c r="I3">
        <f t="shared" si="2"/>
        <v>2645.5764705882357</v>
      </c>
      <c r="J3" t="s">
        <v>21</v>
      </c>
      <c r="K3" t="s">
        <v>22</v>
      </c>
      <c r="L3">
        <v>50000</v>
      </c>
      <c r="M3" t="str">
        <f t="shared" si="3"/>
        <v>Covered</v>
      </c>
      <c r="N3" t="str">
        <f t="shared" ref="N3:N53" si="8">_xlfn.CONCAT(,B3,F3,D3,UPPER(LEFT(J3,3)),RIGHT(A3,3))</f>
        <v>FD06MTGWHI002</v>
      </c>
      <c r="P3" t="s">
        <v>141</v>
      </c>
      <c r="Q3" t="s">
        <v>151</v>
      </c>
      <c r="S3" t="s">
        <v>154</v>
      </c>
      <c r="T3" t="s">
        <v>165</v>
      </c>
    </row>
    <row r="4" spans="1:20" x14ac:dyDescent="0.3">
      <c r="A4" t="s">
        <v>23</v>
      </c>
      <c r="B4" t="str">
        <f t="shared" si="4"/>
        <v>FD</v>
      </c>
      <c r="C4" t="str">
        <f t="shared" si="0"/>
        <v>Ford</v>
      </c>
      <c r="D4" t="str">
        <f t="shared" si="5"/>
        <v>MTG</v>
      </c>
      <c r="E4" t="str">
        <f t="shared" si="1"/>
        <v>Mustang</v>
      </c>
      <c r="F4" t="str">
        <f t="shared" si="6"/>
        <v>08</v>
      </c>
      <c r="G4">
        <f t="shared" si="7"/>
        <v>15</v>
      </c>
      <c r="H4" s="5">
        <v>44946.5</v>
      </c>
      <c r="I4">
        <f t="shared" si="2"/>
        <v>2996.4333333333334</v>
      </c>
      <c r="J4" t="s">
        <v>25</v>
      </c>
      <c r="K4" t="s">
        <v>26</v>
      </c>
      <c r="L4">
        <v>50000</v>
      </c>
      <c r="M4" t="str">
        <f t="shared" si="3"/>
        <v>Covered</v>
      </c>
      <c r="N4" t="str">
        <f t="shared" si="8"/>
        <v>FD08MTGGRE003</v>
      </c>
      <c r="P4" t="s">
        <v>142</v>
      </c>
      <c r="Q4" t="s">
        <v>152</v>
      </c>
      <c r="S4" t="s">
        <v>155</v>
      </c>
      <c r="T4" t="s">
        <v>166</v>
      </c>
    </row>
    <row r="5" spans="1:20" x14ac:dyDescent="0.3">
      <c r="A5" t="s">
        <v>27</v>
      </c>
      <c r="B5" t="str">
        <f t="shared" si="4"/>
        <v>FD</v>
      </c>
      <c r="C5" t="str">
        <f t="shared" si="0"/>
        <v>Ford</v>
      </c>
      <c r="D5" t="str">
        <f t="shared" si="5"/>
        <v>MTG</v>
      </c>
      <c r="E5" t="str">
        <f t="shared" si="1"/>
        <v>Mustang</v>
      </c>
      <c r="F5" t="str">
        <f t="shared" si="6"/>
        <v>08</v>
      </c>
      <c r="G5">
        <f t="shared" si="7"/>
        <v>15</v>
      </c>
      <c r="H5" s="5">
        <v>37558.800000000003</v>
      </c>
      <c r="I5">
        <f t="shared" si="2"/>
        <v>2503.92</v>
      </c>
      <c r="J5" t="s">
        <v>17</v>
      </c>
      <c r="K5" t="s">
        <v>29</v>
      </c>
      <c r="L5">
        <v>50000</v>
      </c>
      <c r="M5" t="str">
        <f t="shared" si="3"/>
        <v>Covered</v>
      </c>
      <c r="N5" t="str">
        <f t="shared" si="8"/>
        <v>FD08MTGBLA004</v>
      </c>
      <c r="P5" t="s">
        <v>144</v>
      </c>
      <c r="Q5" t="s">
        <v>150</v>
      </c>
      <c r="S5" t="s">
        <v>156</v>
      </c>
      <c r="T5" t="s">
        <v>167</v>
      </c>
    </row>
    <row r="6" spans="1:20" x14ac:dyDescent="0.3">
      <c r="A6" t="s">
        <v>30</v>
      </c>
      <c r="B6" t="str">
        <f t="shared" si="4"/>
        <v>FD</v>
      </c>
      <c r="C6" t="str">
        <f t="shared" si="0"/>
        <v>Ford</v>
      </c>
      <c r="D6" t="str">
        <f t="shared" si="5"/>
        <v>MTG</v>
      </c>
      <c r="E6" t="str">
        <f t="shared" si="1"/>
        <v>Mustang</v>
      </c>
      <c r="F6" t="str">
        <f t="shared" si="6"/>
        <v>08</v>
      </c>
      <c r="G6">
        <f t="shared" si="7"/>
        <v>15</v>
      </c>
      <c r="H6" s="5">
        <v>36438.5</v>
      </c>
      <c r="I6">
        <f t="shared" si="2"/>
        <v>2429.2333333333331</v>
      </c>
      <c r="J6" t="s">
        <v>21</v>
      </c>
      <c r="K6" s="9" t="s">
        <v>18</v>
      </c>
      <c r="L6">
        <v>50000</v>
      </c>
      <c r="M6" t="str">
        <f t="shared" si="3"/>
        <v>Covered</v>
      </c>
      <c r="N6" t="str">
        <f t="shared" si="8"/>
        <v>FD08MTGWHI005</v>
      </c>
      <c r="P6" t="s">
        <v>146</v>
      </c>
      <c r="Q6" t="s">
        <v>148</v>
      </c>
      <c r="S6" t="s">
        <v>157</v>
      </c>
      <c r="T6" t="s">
        <v>168</v>
      </c>
    </row>
    <row r="7" spans="1:20" x14ac:dyDescent="0.3">
      <c r="A7" t="s">
        <v>176</v>
      </c>
      <c r="B7" t="str">
        <f t="shared" si="4"/>
        <v>FD</v>
      </c>
      <c r="C7" t="str">
        <f t="shared" si="0"/>
        <v>Ford</v>
      </c>
      <c r="D7" t="str">
        <f t="shared" si="5"/>
        <v>FCS</v>
      </c>
      <c r="E7" t="str">
        <f t="shared" si="1"/>
        <v>Focus</v>
      </c>
      <c r="F7" t="str">
        <f t="shared" si="6"/>
        <v>06</v>
      </c>
      <c r="G7">
        <f t="shared" si="7"/>
        <v>17</v>
      </c>
      <c r="H7" s="5">
        <v>46311.4</v>
      </c>
      <c r="I7">
        <f t="shared" si="2"/>
        <v>2724.2000000000003</v>
      </c>
      <c r="J7" t="s">
        <v>25</v>
      </c>
      <c r="K7" t="s">
        <v>34</v>
      </c>
      <c r="L7">
        <v>75000</v>
      </c>
      <c r="M7" t="str">
        <f t="shared" si="3"/>
        <v>Covered</v>
      </c>
      <c r="N7" t="str">
        <f t="shared" si="8"/>
        <v>FD06FCSGRE006</v>
      </c>
      <c r="P7" t="s">
        <v>143</v>
      </c>
      <c r="Q7" t="s">
        <v>149</v>
      </c>
      <c r="S7" t="s">
        <v>158</v>
      </c>
      <c r="T7" t="s">
        <v>169</v>
      </c>
    </row>
    <row r="8" spans="1:20" x14ac:dyDescent="0.3">
      <c r="A8" t="s">
        <v>35</v>
      </c>
      <c r="B8" t="str">
        <f t="shared" si="4"/>
        <v>FD</v>
      </c>
      <c r="C8" t="str">
        <f t="shared" si="0"/>
        <v>Ford</v>
      </c>
      <c r="D8" t="str">
        <f t="shared" si="5"/>
        <v>FCS</v>
      </c>
      <c r="E8" t="str">
        <f t="shared" si="1"/>
        <v>Focus</v>
      </c>
      <c r="F8" t="str">
        <f t="shared" si="6"/>
        <v>06</v>
      </c>
      <c r="G8">
        <f t="shared" si="7"/>
        <v>17</v>
      </c>
      <c r="H8" s="5">
        <v>52229.5</v>
      </c>
      <c r="I8">
        <f>H8/G8</f>
        <v>3072.3235294117649</v>
      </c>
      <c r="J8" t="s">
        <v>25</v>
      </c>
      <c r="K8" t="s">
        <v>26</v>
      </c>
      <c r="L8">
        <v>75000</v>
      </c>
      <c r="M8" t="str">
        <f t="shared" si="3"/>
        <v>Covered</v>
      </c>
      <c r="N8" t="str">
        <f t="shared" si="8"/>
        <v>FD06FCSGRE007</v>
      </c>
      <c r="S8" t="s">
        <v>159</v>
      </c>
      <c r="T8" t="s">
        <v>170</v>
      </c>
    </row>
    <row r="9" spans="1:20" x14ac:dyDescent="0.3">
      <c r="A9" t="s">
        <v>37</v>
      </c>
      <c r="B9" t="str">
        <f t="shared" si="4"/>
        <v>FD</v>
      </c>
      <c r="C9" t="str">
        <f t="shared" si="0"/>
        <v>Ford</v>
      </c>
      <c r="D9" t="str">
        <f t="shared" si="5"/>
        <v>FCS</v>
      </c>
      <c r="E9" t="str">
        <f t="shared" si="1"/>
        <v>Focus</v>
      </c>
      <c r="F9" t="str">
        <f t="shared" si="6"/>
        <v>09</v>
      </c>
      <c r="G9">
        <f t="shared" si="7"/>
        <v>14</v>
      </c>
      <c r="H9" s="5">
        <v>35137</v>
      </c>
      <c r="I9">
        <f t="shared" ref="I9:I53" si="9">H9/G9</f>
        <v>2509.7857142857142</v>
      </c>
      <c r="J9" t="s">
        <v>17</v>
      </c>
      <c r="K9" t="s">
        <v>39</v>
      </c>
      <c r="L9">
        <v>75000</v>
      </c>
      <c r="M9" t="str">
        <f t="shared" si="3"/>
        <v>Covered</v>
      </c>
      <c r="N9" t="str">
        <f t="shared" si="8"/>
        <v>FD09FCSBLA008</v>
      </c>
      <c r="S9" t="s">
        <v>160</v>
      </c>
      <c r="T9" t="s">
        <v>171</v>
      </c>
    </row>
    <row r="10" spans="1:20" x14ac:dyDescent="0.3">
      <c r="A10" t="s">
        <v>40</v>
      </c>
      <c r="B10" t="str">
        <f t="shared" si="4"/>
        <v>FD</v>
      </c>
      <c r="C10" t="str">
        <f t="shared" si="0"/>
        <v>Ford</v>
      </c>
      <c r="D10" t="str">
        <f t="shared" si="5"/>
        <v>FCS</v>
      </c>
      <c r="E10" t="str">
        <f t="shared" si="1"/>
        <v>Focus</v>
      </c>
      <c r="F10" t="str">
        <f t="shared" si="6"/>
        <v>13</v>
      </c>
      <c r="G10">
        <f t="shared" si="7"/>
        <v>10</v>
      </c>
      <c r="H10" s="5">
        <v>27637.1</v>
      </c>
      <c r="I10">
        <f t="shared" si="9"/>
        <v>2763.71</v>
      </c>
      <c r="J10" t="s">
        <v>17</v>
      </c>
      <c r="K10" s="9" t="s">
        <v>18</v>
      </c>
      <c r="L10">
        <v>75000</v>
      </c>
      <c r="M10" t="str">
        <f t="shared" si="3"/>
        <v>Covered</v>
      </c>
      <c r="N10" t="str">
        <f t="shared" si="8"/>
        <v>FD13FCSBLA009</v>
      </c>
      <c r="S10" t="s">
        <v>161</v>
      </c>
      <c r="T10" t="s">
        <v>174</v>
      </c>
    </row>
    <row r="11" spans="1:20" x14ac:dyDescent="0.3">
      <c r="A11" t="s">
        <v>42</v>
      </c>
      <c r="B11" t="str">
        <f t="shared" si="4"/>
        <v>FD</v>
      </c>
      <c r="C11" t="str">
        <f t="shared" si="0"/>
        <v>Ford</v>
      </c>
      <c r="D11" t="str">
        <f t="shared" si="5"/>
        <v>FCS</v>
      </c>
      <c r="E11" t="str">
        <f t="shared" si="1"/>
        <v>Focus</v>
      </c>
      <c r="F11" t="str">
        <f t="shared" si="6"/>
        <v>13</v>
      </c>
      <c r="G11">
        <f t="shared" si="7"/>
        <v>10</v>
      </c>
      <c r="H11" s="5">
        <v>27534.799999999999</v>
      </c>
      <c r="I11">
        <f t="shared" si="9"/>
        <v>2753.48</v>
      </c>
      <c r="J11" t="s">
        <v>21</v>
      </c>
      <c r="K11" t="s">
        <v>44</v>
      </c>
      <c r="L11">
        <v>75000</v>
      </c>
      <c r="M11" t="str">
        <f t="shared" si="3"/>
        <v>Covered</v>
      </c>
      <c r="N11" t="str">
        <f t="shared" si="8"/>
        <v>FD13FCSWHI010</v>
      </c>
      <c r="S11" t="s">
        <v>162</v>
      </c>
      <c r="T11" t="s">
        <v>172</v>
      </c>
    </row>
    <row r="12" spans="1:20" x14ac:dyDescent="0.3">
      <c r="A12" t="s">
        <v>45</v>
      </c>
      <c r="B12" t="str">
        <f t="shared" si="4"/>
        <v>FD</v>
      </c>
      <c r="C12" t="str">
        <f t="shared" si="0"/>
        <v>Ford</v>
      </c>
      <c r="D12" t="str">
        <f t="shared" si="5"/>
        <v>FCS</v>
      </c>
      <c r="E12" t="str">
        <f t="shared" si="1"/>
        <v>Focus</v>
      </c>
      <c r="F12" t="str">
        <f t="shared" si="6"/>
        <v>12</v>
      </c>
      <c r="G12">
        <f t="shared" si="7"/>
        <v>11</v>
      </c>
      <c r="H12" s="5">
        <v>19341.7</v>
      </c>
      <c r="I12">
        <f t="shared" si="9"/>
        <v>1758.3363636363638</v>
      </c>
      <c r="J12" t="s">
        <v>21</v>
      </c>
      <c r="K12" t="s">
        <v>47</v>
      </c>
      <c r="L12">
        <v>75000</v>
      </c>
      <c r="M12" t="str">
        <f t="shared" si="3"/>
        <v>Covered</v>
      </c>
      <c r="N12" t="str">
        <f t="shared" si="8"/>
        <v>FD12FCSWHI011</v>
      </c>
      <c r="S12" t="s">
        <v>163</v>
      </c>
      <c r="T12" t="s">
        <v>173</v>
      </c>
    </row>
    <row r="13" spans="1:20" x14ac:dyDescent="0.3">
      <c r="A13" t="s">
        <v>48</v>
      </c>
      <c r="B13" t="str">
        <f t="shared" si="4"/>
        <v>FD</v>
      </c>
      <c r="C13" t="str">
        <f t="shared" si="0"/>
        <v>Ford</v>
      </c>
      <c r="D13" t="str">
        <f t="shared" si="5"/>
        <v>FCS</v>
      </c>
      <c r="E13" t="str">
        <f t="shared" si="1"/>
        <v>Focus</v>
      </c>
      <c r="F13" t="str">
        <f t="shared" si="6"/>
        <v>13</v>
      </c>
      <c r="G13">
        <f t="shared" si="7"/>
        <v>10</v>
      </c>
      <c r="H13" s="5">
        <v>22521.599999999999</v>
      </c>
      <c r="I13">
        <f t="shared" si="9"/>
        <v>2252.16</v>
      </c>
      <c r="J13" t="s">
        <v>17</v>
      </c>
      <c r="K13" t="s">
        <v>50</v>
      </c>
      <c r="L13">
        <v>75000</v>
      </c>
      <c r="M13" t="str">
        <f t="shared" si="3"/>
        <v>Covered</v>
      </c>
      <c r="N13" t="str">
        <f t="shared" si="8"/>
        <v>FD13FCSBLA012</v>
      </c>
    </row>
    <row r="14" spans="1:20" x14ac:dyDescent="0.3">
      <c r="A14" t="s">
        <v>51</v>
      </c>
      <c r="B14" t="str">
        <f t="shared" si="4"/>
        <v>FD</v>
      </c>
      <c r="C14" t="str">
        <f t="shared" si="0"/>
        <v>Ford</v>
      </c>
      <c r="D14" t="str">
        <f t="shared" si="5"/>
        <v>FCS</v>
      </c>
      <c r="E14" t="str">
        <f t="shared" si="1"/>
        <v>Focus</v>
      </c>
      <c r="F14" t="str">
        <f t="shared" si="6"/>
        <v>13</v>
      </c>
      <c r="G14">
        <f t="shared" si="7"/>
        <v>10</v>
      </c>
      <c r="H14" s="5">
        <v>13682.9</v>
      </c>
      <c r="I14">
        <f t="shared" si="9"/>
        <v>1368.29</v>
      </c>
      <c r="J14" t="s">
        <v>17</v>
      </c>
      <c r="K14" t="s">
        <v>53</v>
      </c>
      <c r="L14">
        <v>75000</v>
      </c>
      <c r="M14" t="str">
        <f t="shared" si="3"/>
        <v>Covered</v>
      </c>
      <c r="N14" t="str">
        <f t="shared" si="8"/>
        <v>FD13FCSBLA013</v>
      </c>
    </row>
    <row r="15" spans="1:20" x14ac:dyDescent="0.3">
      <c r="A15" t="s">
        <v>177</v>
      </c>
      <c r="B15" t="str">
        <f t="shared" si="4"/>
        <v>GM</v>
      </c>
      <c r="C15" t="str">
        <f t="shared" si="0"/>
        <v>General Motors</v>
      </c>
      <c r="D15" t="str">
        <f t="shared" si="5"/>
        <v>CMR</v>
      </c>
      <c r="E15" t="str">
        <f t="shared" si="1"/>
        <v>Camero</v>
      </c>
      <c r="F15" t="str">
        <f t="shared" si="6"/>
        <v>09</v>
      </c>
      <c r="G15">
        <f t="shared" si="7"/>
        <v>14</v>
      </c>
      <c r="H15" s="5">
        <v>28464.799999999999</v>
      </c>
      <c r="I15">
        <f t="shared" si="9"/>
        <v>2033.2</v>
      </c>
      <c r="J15" t="s">
        <v>21</v>
      </c>
      <c r="K15" t="s">
        <v>56</v>
      </c>
      <c r="L15">
        <v>100000</v>
      </c>
      <c r="M15" t="str">
        <f t="shared" si="3"/>
        <v>Covered</v>
      </c>
      <c r="N15" t="str">
        <f t="shared" si="8"/>
        <v>GM09CMRWHI014</v>
      </c>
    </row>
    <row r="16" spans="1:20" x14ac:dyDescent="0.3">
      <c r="A16" t="s">
        <v>57</v>
      </c>
      <c r="B16" t="str">
        <f t="shared" si="4"/>
        <v>GM</v>
      </c>
      <c r="C16" t="str">
        <f t="shared" si="0"/>
        <v>General Motors</v>
      </c>
      <c r="D16" t="str">
        <f t="shared" si="5"/>
        <v>CMR</v>
      </c>
      <c r="E16" t="str">
        <f t="shared" si="1"/>
        <v>Camero</v>
      </c>
      <c r="F16" t="str">
        <f t="shared" si="6"/>
        <v>12</v>
      </c>
      <c r="G16">
        <f t="shared" si="7"/>
        <v>11</v>
      </c>
      <c r="H16" s="5">
        <v>19421.099999999999</v>
      </c>
      <c r="I16" s="1">
        <f t="shared" si="9"/>
        <v>1765.5545454545454</v>
      </c>
      <c r="J16" t="s">
        <v>17</v>
      </c>
      <c r="K16" t="s">
        <v>59</v>
      </c>
      <c r="L16">
        <v>100000</v>
      </c>
      <c r="M16" t="str">
        <f t="shared" si="3"/>
        <v>Covered</v>
      </c>
      <c r="N16" t="str">
        <f t="shared" si="8"/>
        <v>GM12CMRBLA015</v>
      </c>
    </row>
    <row r="17" spans="1:14" x14ac:dyDescent="0.3">
      <c r="A17" t="s">
        <v>60</v>
      </c>
      <c r="B17" t="str">
        <f t="shared" si="4"/>
        <v>GM</v>
      </c>
      <c r="C17" t="str">
        <f t="shared" si="0"/>
        <v>General Motors</v>
      </c>
      <c r="D17" t="str">
        <f t="shared" si="5"/>
        <v>CMR</v>
      </c>
      <c r="E17" t="str">
        <f t="shared" si="1"/>
        <v>Camero</v>
      </c>
      <c r="F17" t="str">
        <f t="shared" si="6"/>
        <v>14</v>
      </c>
      <c r="G17">
        <f t="shared" si="7"/>
        <v>9</v>
      </c>
      <c r="H17" s="5">
        <v>14289.6</v>
      </c>
      <c r="I17" s="1">
        <f t="shared" si="9"/>
        <v>1587.7333333333333</v>
      </c>
      <c r="J17" t="s">
        <v>21</v>
      </c>
      <c r="K17" t="s">
        <v>62</v>
      </c>
      <c r="L17">
        <v>100000</v>
      </c>
      <c r="M17" t="str">
        <f t="shared" si="3"/>
        <v>Covered</v>
      </c>
      <c r="N17" t="str">
        <f t="shared" si="8"/>
        <v>GM14CMRWHI016</v>
      </c>
    </row>
    <row r="18" spans="1:14" x14ac:dyDescent="0.3">
      <c r="A18" t="s">
        <v>63</v>
      </c>
      <c r="B18" t="str">
        <f t="shared" si="4"/>
        <v>GM</v>
      </c>
      <c r="C18" t="str">
        <f t="shared" si="0"/>
        <v>General Motors</v>
      </c>
      <c r="D18" t="str">
        <f t="shared" si="5"/>
        <v>SLV</v>
      </c>
      <c r="E18" t="str">
        <f t="shared" si="1"/>
        <v>Silverado</v>
      </c>
      <c r="F18" t="str">
        <f t="shared" si="6"/>
        <v>10</v>
      </c>
      <c r="G18">
        <f t="shared" si="7"/>
        <v>13</v>
      </c>
      <c r="H18" s="5">
        <v>31144.400000000001</v>
      </c>
      <c r="I18" s="1">
        <f t="shared" si="9"/>
        <v>2395.7230769230769</v>
      </c>
      <c r="J18" t="s">
        <v>17</v>
      </c>
      <c r="K18" t="s">
        <v>65</v>
      </c>
      <c r="L18">
        <v>100000</v>
      </c>
      <c r="M18" t="str">
        <f t="shared" si="3"/>
        <v>Covered</v>
      </c>
      <c r="N18" t="str">
        <f t="shared" si="8"/>
        <v>GM10SLVBLA017</v>
      </c>
    </row>
    <row r="19" spans="1:14" x14ac:dyDescent="0.3">
      <c r="A19" t="s">
        <v>66</v>
      </c>
      <c r="B19" t="str">
        <f t="shared" si="4"/>
        <v>GM</v>
      </c>
      <c r="C19" t="str">
        <f t="shared" si="0"/>
        <v>General Motors</v>
      </c>
      <c r="D19" t="str">
        <f t="shared" si="5"/>
        <v>SLV</v>
      </c>
      <c r="E19" t="str">
        <f t="shared" si="1"/>
        <v>Silverado</v>
      </c>
      <c r="F19" t="str">
        <f t="shared" si="6"/>
        <v>98</v>
      </c>
      <c r="G19">
        <f t="shared" si="7"/>
        <v>25</v>
      </c>
      <c r="H19" s="5">
        <v>83162.7</v>
      </c>
      <c r="I19" s="1">
        <f t="shared" si="9"/>
        <v>3326.5079999999998</v>
      </c>
      <c r="J19" t="s">
        <v>17</v>
      </c>
      <c r="K19" t="s">
        <v>56</v>
      </c>
      <c r="L19">
        <v>100000</v>
      </c>
      <c r="M19" t="str">
        <f t="shared" si="3"/>
        <v>Covered</v>
      </c>
      <c r="N19" t="str">
        <f t="shared" si="8"/>
        <v>GM98SLVBLA018</v>
      </c>
    </row>
    <row r="20" spans="1:14" x14ac:dyDescent="0.3">
      <c r="A20" t="s">
        <v>68</v>
      </c>
      <c r="B20" t="str">
        <f t="shared" si="4"/>
        <v>GM</v>
      </c>
      <c r="C20" t="str">
        <f t="shared" si="0"/>
        <v>General Motors</v>
      </c>
      <c r="D20" t="str">
        <f t="shared" si="5"/>
        <v>SLV</v>
      </c>
      <c r="E20" t="str">
        <f t="shared" si="1"/>
        <v>Silverado</v>
      </c>
      <c r="F20" t="str">
        <f t="shared" si="6"/>
        <v>00</v>
      </c>
      <c r="G20">
        <f t="shared" si="7"/>
        <v>23</v>
      </c>
      <c r="H20" s="5">
        <v>80685.8</v>
      </c>
      <c r="I20" s="1">
        <f t="shared" si="9"/>
        <v>3508.0782608695654</v>
      </c>
      <c r="J20" t="s">
        <v>70</v>
      </c>
      <c r="K20" t="s">
        <v>50</v>
      </c>
      <c r="L20">
        <v>100000</v>
      </c>
      <c r="M20" t="str">
        <f t="shared" si="3"/>
        <v>Covered</v>
      </c>
      <c r="N20" t="str">
        <f t="shared" si="8"/>
        <v>GM00SLVBLU019</v>
      </c>
    </row>
    <row r="21" spans="1:14" x14ac:dyDescent="0.3">
      <c r="A21" t="s">
        <v>71</v>
      </c>
      <c r="B21" t="str">
        <f t="shared" si="4"/>
        <v>TY</v>
      </c>
      <c r="C21" t="str">
        <f t="shared" si="0"/>
        <v>Toyota</v>
      </c>
      <c r="D21" t="str">
        <f t="shared" si="5"/>
        <v>CAM</v>
      </c>
      <c r="E21" t="str">
        <f t="shared" si="1"/>
        <v>Camrey</v>
      </c>
      <c r="F21" t="str">
        <f t="shared" si="6"/>
        <v>96</v>
      </c>
      <c r="G21">
        <f t="shared" si="7"/>
        <v>27</v>
      </c>
      <c r="H21" s="5">
        <v>114660.6</v>
      </c>
      <c r="I21" s="1">
        <f t="shared" si="9"/>
        <v>4246.6888888888889</v>
      </c>
      <c r="J21" t="s">
        <v>25</v>
      </c>
      <c r="K21" t="s">
        <v>73</v>
      </c>
      <c r="L21">
        <v>100000</v>
      </c>
      <c r="M21" t="str">
        <f t="shared" si="3"/>
        <v>Not Covered</v>
      </c>
      <c r="N21" t="str">
        <f t="shared" si="8"/>
        <v>TY96CAMGRE020</v>
      </c>
    </row>
    <row r="22" spans="1:14" x14ac:dyDescent="0.3">
      <c r="A22" t="s">
        <v>74</v>
      </c>
      <c r="B22" t="str">
        <f t="shared" si="4"/>
        <v>TY</v>
      </c>
      <c r="C22" t="str">
        <f t="shared" si="0"/>
        <v>Toyota</v>
      </c>
      <c r="D22" t="str">
        <f t="shared" si="5"/>
        <v>CAM</v>
      </c>
      <c r="E22" t="str">
        <f t="shared" si="1"/>
        <v>Camrey</v>
      </c>
      <c r="F22" t="str">
        <f t="shared" si="6"/>
        <v>98</v>
      </c>
      <c r="G22">
        <f t="shared" si="7"/>
        <v>25</v>
      </c>
      <c r="H22" s="5">
        <v>93382.6</v>
      </c>
      <c r="I22" s="1">
        <f t="shared" si="9"/>
        <v>3735.3040000000001</v>
      </c>
      <c r="J22" t="s">
        <v>17</v>
      </c>
      <c r="K22" t="s">
        <v>76</v>
      </c>
      <c r="L22">
        <v>100000</v>
      </c>
      <c r="M22" t="str">
        <f t="shared" si="3"/>
        <v>Covered</v>
      </c>
      <c r="N22" t="str">
        <f t="shared" si="8"/>
        <v>TY98CAMBLA021</v>
      </c>
    </row>
    <row r="23" spans="1:14" x14ac:dyDescent="0.3">
      <c r="A23" t="s">
        <v>77</v>
      </c>
      <c r="B23" t="str">
        <f t="shared" si="4"/>
        <v>TY</v>
      </c>
      <c r="C23" t="str">
        <f t="shared" si="0"/>
        <v>Toyota</v>
      </c>
      <c r="D23" t="str">
        <f t="shared" si="5"/>
        <v>CAM</v>
      </c>
      <c r="E23" t="str">
        <f t="shared" si="1"/>
        <v>Camrey</v>
      </c>
      <c r="F23" t="str">
        <f t="shared" si="6"/>
        <v>00</v>
      </c>
      <c r="G23">
        <f t="shared" si="7"/>
        <v>23</v>
      </c>
      <c r="H23" s="5">
        <v>85928</v>
      </c>
      <c r="I23" s="1">
        <f t="shared" si="9"/>
        <v>3736</v>
      </c>
      <c r="J23" t="s">
        <v>25</v>
      </c>
      <c r="K23" t="s">
        <v>34</v>
      </c>
      <c r="L23">
        <v>100000</v>
      </c>
      <c r="M23" t="str">
        <f t="shared" si="3"/>
        <v>Covered</v>
      </c>
      <c r="N23" t="str">
        <f t="shared" si="8"/>
        <v>TY00CAMGRE022</v>
      </c>
    </row>
    <row r="24" spans="1:14" x14ac:dyDescent="0.3">
      <c r="A24" t="s">
        <v>79</v>
      </c>
      <c r="B24" t="str">
        <f t="shared" si="4"/>
        <v>TY</v>
      </c>
      <c r="C24" t="str">
        <f t="shared" si="0"/>
        <v>Toyota</v>
      </c>
      <c r="D24" t="str">
        <f t="shared" si="5"/>
        <v>CAM</v>
      </c>
      <c r="E24" t="str">
        <f t="shared" si="1"/>
        <v>Camrey</v>
      </c>
      <c r="F24" t="str">
        <f t="shared" si="6"/>
        <v>02</v>
      </c>
      <c r="G24">
        <f t="shared" si="7"/>
        <v>21</v>
      </c>
      <c r="H24" s="5">
        <v>67829.100000000006</v>
      </c>
      <c r="I24" s="1">
        <f t="shared" si="9"/>
        <v>3229.957142857143</v>
      </c>
      <c r="J24" t="s">
        <v>17</v>
      </c>
      <c r="K24" s="9" t="s">
        <v>18</v>
      </c>
      <c r="L24">
        <v>100000</v>
      </c>
      <c r="M24" t="str">
        <f t="shared" si="3"/>
        <v>Covered</v>
      </c>
      <c r="N24" t="str">
        <f t="shared" si="8"/>
        <v>TY02CAMBLA023</v>
      </c>
    </row>
    <row r="25" spans="1:14" x14ac:dyDescent="0.3">
      <c r="A25" t="s">
        <v>81</v>
      </c>
      <c r="B25" t="str">
        <f t="shared" si="4"/>
        <v>TY</v>
      </c>
      <c r="C25" t="str">
        <f t="shared" si="0"/>
        <v>Toyota</v>
      </c>
      <c r="D25" t="str">
        <f t="shared" si="5"/>
        <v>CAM</v>
      </c>
      <c r="E25" t="str">
        <f t="shared" si="1"/>
        <v>Camrey</v>
      </c>
      <c r="F25" t="str">
        <f t="shared" si="6"/>
        <v>09</v>
      </c>
      <c r="G25">
        <f t="shared" si="7"/>
        <v>14</v>
      </c>
      <c r="H25" s="5">
        <v>48114.2</v>
      </c>
      <c r="I25" s="1">
        <f t="shared" si="9"/>
        <v>3436.7285714285713</v>
      </c>
      <c r="J25" t="s">
        <v>21</v>
      </c>
      <c r="K25" t="s">
        <v>39</v>
      </c>
      <c r="L25">
        <v>100000</v>
      </c>
      <c r="M25" t="str">
        <f t="shared" si="3"/>
        <v>Covered</v>
      </c>
      <c r="N25" t="str">
        <f t="shared" si="8"/>
        <v>TY09CAMWHI024</v>
      </c>
    </row>
    <row r="26" spans="1:14" x14ac:dyDescent="0.3">
      <c r="A26" t="s">
        <v>83</v>
      </c>
      <c r="B26" t="str">
        <f t="shared" si="4"/>
        <v>TY</v>
      </c>
      <c r="C26" t="str">
        <f t="shared" si="0"/>
        <v>Toyota</v>
      </c>
      <c r="D26" t="str">
        <f t="shared" si="5"/>
        <v>COR</v>
      </c>
      <c r="E26" t="str">
        <f t="shared" si="1"/>
        <v>Corola</v>
      </c>
      <c r="F26" t="str">
        <f t="shared" si="6"/>
        <v>02</v>
      </c>
      <c r="G26">
        <f t="shared" si="7"/>
        <v>21</v>
      </c>
      <c r="H26" s="5">
        <v>64467.4</v>
      </c>
      <c r="I26" s="1">
        <f t="shared" si="9"/>
        <v>3069.8761904761905</v>
      </c>
      <c r="J26" t="s">
        <v>85</v>
      </c>
      <c r="K26" t="s">
        <v>86</v>
      </c>
      <c r="L26">
        <v>100000</v>
      </c>
      <c r="M26" t="str">
        <f t="shared" si="3"/>
        <v>Covered</v>
      </c>
      <c r="N26" t="str">
        <f t="shared" si="8"/>
        <v>TY02CORRED025</v>
      </c>
    </row>
    <row r="27" spans="1:14" x14ac:dyDescent="0.3">
      <c r="A27" t="s">
        <v>87</v>
      </c>
      <c r="B27" t="str">
        <f t="shared" si="4"/>
        <v>TY</v>
      </c>
      <c r="C27" t="str">
        <f t="shared" si="0"/>
        <v>Toyota</v>
      </c>
      <c r="D27" t="str">
        <f t="shared" si="5"/>
        <v>COR</v>
      </c>
      <c r="E27" t="str">
        <f t="shared" si="1"/>
        <v>Corola</v>
      </c>
      <c r="F27" t="str">
        <f t="shared" si="6"/>
        <v>03</v>
      </c>
      <c r="G27">
        <f t="shared" si="7"/>
        <v>20</v>
      </c>
      <c r="H27" s="5">
        <v>73444.399999999994</v>
      </c>
      <c r="I27" s="1">
        <f t="shared" si="9"/>
        <v>3672.22</v>
      </c>
      <c r="J27" t="s">
        <v>17</v>
      </c>
      <c r="K27" t="s">
        <v>86</v>
      </c>
      <c r="L27">
        <v>100000</v>
      </c>
      <c r="M27" t="str">
        <f t="shared" si="3"/>
        <v>Covered</v>
      </c>
      <c r="N27" t="str">
        <f t="shared" si="8"/>
        <v>TY03CORBLA026</v>
      </c>
    </row>
    <row r="28" spans="1:14" x14ac:dyDescent="0.3">
      <c r="A28" t="s">
        <v>89</v>
      </c>
      <c r="B28" t="str">
        <f t="shared" si="4"/>
        <v>TY</v>
      </c>
      <c r="C28" t="str">
        <f t="shared" si="0"/>
        <v>Toyota</v>
      </c>
      <c r="D28" t="str">
        <f t="shared" si="5"/>
        <v>COR</v>
      </c>
      <c r="E28" t="str">
        <f t="shared" si="1"/>
        <v>Corola</v>
      </c>
      <c r="F28" t="str">
        <f t="shared" si="6"/>
        <v>14</v>
      </c>
      <c r="G28">
        <f t="shared" si="7"/>
        <v>9</v>
      </c>
      <c r="H28" s="5">
        <v>17556.3</v>
      </c>
      <c r="I28" s="1">
        <f t="shared" si="9"/>
        <v>1950.6999999999998</v>
      </c>
      <c r="J28" t="s">
        <v>70</v>
      </c>
      <c r="K28" t="s">
        <v>44</v>
      </c>
      <c r="L28">
        <v>100000</v>
      </c>
      <c r="M28" t="str">
        <f t="shared" si="3"/>
        <v>Covered</v>
      </c>
      <c r="N28" t="str">
        <f t="shared" si="8"/>
        <v>TY14CORBLU027</v>
      </c>
    </row>
    <row r="29" spans="1:14" x14ac:dyDescent="0.3">
      <c r="A29" t="s">
        <v>91</v>
      </c>
      <c r="B29" t="str">
        <f t="shared" si="4"/>
        <v>TY</v>
      </c>
      <c r="C29" t="str">
        <f t="shared" si="0"/>
        <v>Toyota</v>
      </c>
      <c r="D29" t="str">
        <f t="shared" si="5"/>
        <v>COR</v>
      </c>
      <c r="E29" t="str">
        <f t="shared" si="1"/>
        <v>Corola</v>
      </c>
      <c r="F29" t="str">
        <f t="shared" si="6"/>
        <v>12</v>
      </c>
      <c r="G29">
        <f t="shared" si="7"/>
        <v>11</v>
      </c>
      <c r="H29" s="5">
        <v>29601.9</v>
      </c>
      <c r="I29" s="1">
        <f t="shared" si="9"/>
        <v>2691.0818181818181</v>
      </c>
      <c r="J29" t="s">
        <v>17</v>
      </c>
      <c r="K29" t="s">
        <v>56</v>
      </c>
      <c r="L29">
        <v>100000</v>
      </c>
      <c r="M29" t="str">
        <f t="shared" si="3"/>
        <v>Covered</v>
      </c>
      <c r="N29" t="str">
        <f t="shared" si="8"/>
        <v>TY12CORBLA028</v>
      </c>
    </row>
    <row r="30" spans="1:14" x14ac:dyDescent="0.3">
      <c r="A30" t="s">
        <v>93</v>
      </c>
      <c r="B30" t="str">
        <f t="shared" si="4"/>
        <v>TY</v>
      </c>
      <c r="C30" t="str">
        <f t="shared" si="0"/>
        <v>Toyota</v>
      </c>
      <c r="D30" t="str">
        <f t="shared" si="5"/>
        <v>CAM</v>
      </c>
      <c r="E30" t="str">
        <f t="shared" si="1"/>
        <v>Camrey</v>
      </c>
      <c r="F30" t="str">
        <f t="shared" si="6"/>
        <v>12</v>
      </c>
      <c r="G30">
        <f t="shared" si="7"/>
        <v>11</v>
      </c>
      <c r="H30" s="5">
        <v>22128.2</v>
      </c>
      <c r="I30" s="1">
        <f t="shared" si="9"/>
        <v>2011.6545454545455</v>
      </c>
      <c r="J30" t="s">
        <v>70</v>
      </c>
      <c r="K30" t="s">
        <v>73</v>
      </c>
      <c r="L30">
        <v>100000</v>
      </c>
      <c r="M30" t="str">
        <f t="shared" si="3"/>
        <v>Covered</v>
      </c>
      <c r="N30" t="str">
        <f t="shared" si="8"/>
        <v>TY12CAMBLU029</v>
      </c>
    </row>
    <row r="31" spans="1:14" x14ac:dyDescent="0.3">
      <c r="A31" t="s">
        <v>95</v>
      </c>
      <c r="B31" t="str">
        <f t="shared" si="4"/>
        <v>HO</v>
      </c>
      <c r="C31" t="str">
        <f t="shared" si="0"/>
        <v>Honda</v>
      </c>
      <c r="D31" t="str">
        <f t="shared" si="5"/>
        <v>CIV</v>
      </c>
      <c r="E31" t="str">
        <f t="shared" si="1"/>
        <v>Civic</v>
      </c>
      <c r="F31" t="str">
        <f t="shared" si="6"/>
        <v>99</v>
      </c>
      <c r="G31">
        <f t="shared" si="7"/>
        <v>24</v>
      </c>
      <c r="H31" s="5">
        <v>82374</v>
      </c>
      <c r="I31" s="1">
        <f t="shared" si="9"/>
        <v>3432.25</v>
      </c>
      <c r="J31" t="s">
        <v>21</v>
      </c>
      <c r="K31" t="s">
        <v>53</v>
      </c>
      <c r="L31">
        <v>75000</v>
      </c>
      <c r="M31" t="str">
        <f t="shared" si="3"/>
        <v>Not Covered</v>
      </c>
      <c r="N31" t="str">
        <f t="shared" si="8"/>
        <v>HO99CIVWHI030</v>
      </c>
    </row>
    <row r="32" spans="1:14" x14ac:dyDescent="0.3">
      <c r="A32" t="s">
        <v>97</v>
      </c>
      <c r="B32" t="str">
        <f t="shared" si="4"/>
        <v>HO</v>
      </c>
      <c r="C32" t="str">
        <f t="shared" si="0"/>
        <v>Honda</v>
      </c>
      <c r="D32" t="str">
        <f t="shared" si="5"/>
        <v>CIV</v>
      </c>
      <c r="E32" t="str">
        <f t="shared" si="1"/>
        <v>Civic</v>
      </c>
      <c r="F32" t="str">
        <f t="shared" si="6"/>
        <v>01</v>
      </c>
      <c r="G32">
        <f t="shared" si="7"/>
        <v>22</v>
      </c>
      <c r="H32" s="5">
        <v>69891.899999999994</v>
      </c>
      <c r="I32" s="1">
        <f t="shared" si="9"/>
        <v>3176.9045454545453</v>
      </c>
      <c r="J32" t="s">
        <v>70</v>
      </c>
      <c r="K32" t="s">
        <v>29</v>
      </c>
      <c r="L32">
        <v>75000</v>
      </c>
      <c r="M32" t="str">
        <f t="shared" si="3"/>
        <v>Covered</v>
      </c>
      <c r="N32" t="str">
        <f t="shared" si="8"/>
        <v>HO01CIVBLU031</v>
      </c>
    </row>
    <row r="33" spans="1:14" x14ac:dyDescent="0.3">
      <c r="A33" t="s">
        <v>99</v>
      </c>
      <c r="B33" t="str">
        <f t="shared" si="4"/>
        <v>HO</v>
      </c>
      <c r="C33" t="str">
        <f t="shared" si="0"/>
        <v>Honda</v>
      </c>
      <c r="D33" t="str">
        <f t="shared" si="5"/>
        <v>CIV</v>
      </c>
      <c r="E33" t="str">
        <f t="shared" si="1"/>
        <v>Civic</v>
      </c>
      <c r="F33" t="str">
        <f t="shared" si="6"/>
        <v>10</v>
      </c>
      <c r="G33">
        <f t="shared" si="7"/>
        <v>13</v>
      </c>
      <c r="H33" s="5">
        <v>22573</v>
      </c>
      <c r="I33" s="1">
        <f t="shared" si="9"/>
        <v>1736.3846153846155</v>
      </c>
      <c r="J33" t="s">
        <v>70</v>
      </c>
      <c r="K33" t="s">
        <v>62</v>
      </c>
      <c r="L33">
        <v>75000</v>
      </c>
      <c r="M33" t="str">
        <f t="shared" si="3"/>
        <v>Covered</v>
      </c>
      <c r="N33" t="str">
        <f t="shared" si="8"/>
        <v>HO10CIVBLU032</v>
      </c>
    </row>
    <row r="34" spans="1:14" x14ac:dyDescent="0.3">
      <c r="A34" t="s">
        <v>101</v>
      </c>
      <c r="B34" t="str">
        <f t="shared" si="4"/>
        <v>HO</v>
      </c>
      <c r="C34" t="str">
        <f t="shared" ref="C34:C53" si="10">VLOOKUP(B34,P$2:Q$7,2)</f>
        <v>Honda</v>
      </c>
      <c r="D34" t="str">
        <f t="shared" si="5"/>
        <v>CIV</v>
      </c>
      <c r="E34" t="str">
        <f t="shared" ref="E34:E53" si="11">VLOOKUP(D34,S$2:T$12,2)</f>
        <v>Civic</v>
      </c>
      <c r="F34" t="str">
        <f t="shared" si="6"/>
        <v>10</v>
      </c>
      <c r="G34">
        <f t="shared" si="7"/>
        <v>13</v>
      </c>
      <c r="H34" s="5">
        <v>33477.199999999997</v>
      </c>
      <c r="I34" s="1">
        <f t="shared" si="9"/>
        <v>2575.1692307692306</v>
      </c>
      <c r="J34" t="s">
        <v>17</v>
      </c>
      <c r="K34" t="s">
        <v>76</v>
      </c>
      <c r="L34">
        <v>75000</v>
      </c>
      <c r="M34" t="str">
        <f t="shared" ref="M34:M53" si="12">IF(H34&lt;=L34,"Covered", "Not Covered")</f>
        <v>Covered</v>
      </c>
      <c r="N34" t="str">
        <f t="shared" si="8"/>
        <v>HO10CIVBLA033</v>
      </c>
    </row>
    <row r="35" spans="1:14" x14ac:dyDescent="0.3">
      <c r="A35" t="s">
        <v>103</v>
      </c>
      <c r="B35" t="str">
        <f t="shared" si="4"/>
        <v>HO</v>
      </c>
      <c r="C35" t="str">
        <f t="shared" si="10"/>
        <v>Honda</v>
      </c>
      <c r="D35" t="str">
        <f t="shared" si="5"/>
        <v>CIV</v>
      </c>
      <c r="E35" t="str">
        <f t="shared" si="11"/>
        <v>Civic</v>
      </c>
      <c r="F35" t="str">
        <f t="shared" si="6"/>
        <v>11</v>
      </c>
      <c r="G35">
        <f t="shared" si="7"/>
        <v>12</v>
      </c>
      <c r="H35" s="5">
        <v>30555.3</v>
      </c>
      <c r="I35" s="1">
        <f t="shared" si="9"/>
        <v>2546.2750000000001</v>
      </c>
      <c r="J35" t="s">
        <v>17</v>
      </c>
      <c r="K35" t="s">
        <v>26</v>
      </c>
      <c r="L35">
        <v>75000</v>
      </c>
      <c r="M35" t="str">
        <f t="shared" si="12"/>
        <v>Covered</v>
      </c>
      <c r="N35" t="str">
        <f t="shared" si="8"/>
        <v>HO11CIVBLA034</v>
      </c>
    </row>
    <row r="36" spans="1:14" x14ac:dyDescent="0.3">
      <c r="A36" t="s">
        <v>105</v>
      </c>
      <c r="B36" t="str">
        <f t="shared" si="4"/>
        <v>HO</v>
      </c>
      <c r="C36" t="str">
        <f t="shared" si="10"/>
        <v>Honda</v>
      </c>
      <c r="D36" t="str">
        <f t="shared" si="5"/>
        <v>CIV</v>
      </c>
      <c r="E36" t="str">
        <f t="shared" si="11"/>
        <v>Civic</v>
      </c>
      <c r="F36" t="str">
        <f t="shared" si="6"/>
        <v>12</v>
      </c>
      <c r="G36">
        <f t="shared" si="7"/>
        <v>11</v>
      </c>
      <c r="H36" s="5">
        <v>24513.200000000001</v>
      </c>
      <c r="I36" s="1">
        <f t="shared" si="9"/>
        <v>2228.4727272727273</v>
      </c>
      <c r="J36" t="s">
        <v>17</v>
      </c>
      <c r="K36" t="s">
        <v>65</v>
      </c>
      <c r="L36">
        <v>75000</v>
      </c>
      <c r="M36" t="str">
        <f t="shared" si="12"/>
        <v>Covered</v>
      </c>
      <c r="N36" t="str">
        <f t="shared" si="8"/>
        <v>HO12CIVBLA035</v>
      </c>
    </row>
    <row r="37" spans="1:14" x14ac:dyDescent="0.3">
      <c r="A37" t="s">
        <v>107</v>
      </c>
      <c r="B37" t="str">
        <f t="shared" si="4"/>
        <v>HO</v>
      </c>
      <c r="C37" t="str">
        <f t="shared" si="10"/>
        <v>Honda</v>
      </c>
      <c r="D37" t="str">
        <f t="shared" si="5"/>
        <v>CIV</v>
      </c>
      <c r="E37" t="str">
        <f t="shared" si="11"/>
        <v>Civic</v>
      </c>
      <c r="F37" t="str">
        <f t="shared" si="6"/>
        <v>13</v>
      </c>
      <c r="G37">
        <f t="shared" si="7"/>
        <v>10</v>
      </c>
      <c r="H37" s="5">
        <v>13867.6</v>
      </c>
      <c r="I37" s="1">
        <f t="shared" si="9"/>
        <v>1386.76</v>
      </c>
      <c r="J37" t="s">
        <v>17</v>
      </c>
      <c r="K37" t="s">
        <v>73</v>
      </c>
      <c r="L37">
        <v>75000</v>
      </c>
      <c r="M37" t="str">
        <f t="shared" si="12"/>
        <v>Covered</v>
      </c>
      <c r="N37" t="str">
        <f t="shared" si="8"/>
        <v>HO13CIVBLA036</v>
      </c>
    </row>
    <row r="38" spans="1:14" x14ac:dyDescent="0.3">
      <c r="A38" t="s">
        <v>178</v>
      </c>
      <c r="B38" t="str">
        <f t="shared" si="4"/>
        <v>HO</v>
      </c>
      <c r="C38" t="str">
        <f t="shared" si="10"/>
        <v>Honda</v>
      </c>
      <c r="D38" t="str">
        <f t="shared" si="5"/>
        <v>ODY</v>
      </c>
      <c r="E38" t="str">
        <f t="shared" si="11"/>
        <v>Odyssey</v>
      </c>
      <c r="F38" t="str">
        <f t="shared" si="6"/>
        <v>05</v>
      </c>
      <c r="G38">
        <f t="shared" si="7"/>
        <v>18</v>
      </c>
      <c r="H38" s="5">
        <v>60389.5</v>
      </c>
      <c r="I38" s="1">
        <f t="shared" si="9"/>
        <v>3354.9722222222222</v>
      </c>
      <c r="J38" t="s">
        <v>21</v>
      </c>
      <c r="K38" t="s">
        <v>39</v>
      </c>
      <c r="L38">
        <v>100000</v>
      </c>
      <c r="M38" t="str">
        <f t="shared" si="12"/>
        <v>Covered</v>
      </c>
      <c r="N38" t="str">
        <f t="shared" si="8"/>
        <v>HO05ODYWHI037</v>
      </c>
    </row>
    <row r="39" spans="1:14" x14ac:dyDescent="0.3">
      <c r="A39" t="s">
        <v>111</v>
      </c>
      <c r="B39" t="str">
        <f t="shared" si="4"/>
        <v>HO</v>
      </c>
      <c r="C39" t="str">
        <f t="shared" si="10"/>
        <v>Honda</v>
      </c>
      <c r="D39" t="str">
        <f t="shared" si="5"/>
        <v>ODY</v>
      </c>
      <c r="E39" t="str">
        <f t="shared" si="11"/>
        <v>Odyssey</v>
      </c>
      <c r="F39" t="str">
        <f t="shared" si="6"/>
        <v>07</v>
      </c>
      <c r="G39">
        <f t="shared" si="7"/>
        <v>16</v>
      </c>
      <c r="H39" s="5">
        <v>50854.1</v>
      </c>
      <c r="I39" s="1">
        <f t="shared" si="9"/>
        <v>3178.3812499999999</v>
      </c>
      <c r="J39" t="s">
        <v>17</v>
      </c>
      <c r="K39" t="s">
        <v>76</v>
      </c>
      <c r="L39">
        <v>100000</v>
      </c>
      <c r="M39" t="str">
        <f t="shared" si="12"/>
        <v>Covered</v>
      </c>
      <c r="N39" t="str">
        <f t="shared" si="8"/>
        <v>HO07ODYBLA038</v>
      </c>
    </row>
    <row r="40" spans="1:14" x14ac:dyDescent="0.3">
      <c r="A40" t="s">
        <v>113</v>
      </c>
      <c r="B40" t="str">
        <f t="shared" si="4"/>
        <v>HO</v>
      </c>
      <c r="C40" t="str">
        <f t="shared" si="10"/>
        <v>Honda</v>
      </c>
      <c r="D40" t="str">
        <f t="shared" si="5"/>
        <v>ODY</v>
      </c>
      <c r="E40" t="str">
        <f t="shared" si="11"/>
        <v>Odyssey</v>
      </c>
      <c r="F40" t="str">
        <f t="shared" si="6"/>
        <v>08</v>
      </c>
      <c r="G40">
        <f t="shared" si="7"/>
        <v>15</v>
      </c>
      <c r="H40" s="5">
        <v>42504.6</v>
      </c>
      <c r="I40" s="1">
        <f t="shared" si="9"/>
        <v>2833.64</v>
      </c>
      <c r="J40" t="s">
        <v>21</v>
      </c>
      <c r="K40" t="s">
        <v>53</v>
      </c>
      <c r="L40">
        <v>100000</v>
      </c>
      <c r="M40" t="str">
        <f t="shared" si="12"/>
        <v>Covered</v>
      </c>
      <c r="N40" t="str">
        <f t="shared" si="8"/>
        <v>HO08ODYWHI039</v>
      </c>
    </row>
    <row r="41" spans="1:14" x14ac:dyDescent="0.3">
      <c r="A41" t="s">
        <v>175</v>
      </c>
      <c r="B41" t="str">
        <f t="shared" si="4"/>
        <v>HO</v>
      </c>
      <c r="C41" t="str">
        <f t="shared" si="10"/>
        <v>Honda</v>
      </c>
      <c r="D41" t="str">
        <f t="shared" si="5"/>
        <v>ODY</v>
      </c>
      <c r="E41" t="str">
        <f t="shared" si="11"/>
        <v>Odyssey</v>
      </c>
      <c r="F41" t="str">
        <f t="shared" si="6"/>
        <v>01</v>
      </c>
      <c r="G41">
        <f t="shared" si="7"/>
        <v>22</v>
      </c>
      <c r="H41" s="5">
        <v>68658.899999999994</v>
      </c>
      <c r="I41" s="1">
        <f t="shared" si="9"/>
        <v>3120.8590909090908</v>
      </c>
      <c r="J41" t="s">
        <v>17</v>
      </c>
      <c r="K41" t="s">
        <v>18</v>
      </c>
      <c r="L41">
        <v>100000</v>
      </c>
      <c r="M41" t="str">
        <f t="shared" si="12"/>
        <v>Covered</v>
      </c>
      <c r="N41" t="str">
        <f t="shared" si="8"/>
        <v>HO01ODYBLA040</v>
      </c>
    </row>
    <row r="42" spans="1:14" x14ac:dyDescent="0.3">
      <c r="A42" t="s">
        <v>117</v>
      </c>
      <c r="B42" t="str">
        <f t="shared" si="4"/>
        <v>HO</v>
      </c>
      <c r="C42" t="str">
        <f t="shared" si="10"/>
        <v>Honda</v>
      </c>
      <c r="D42" t="str">
        <f t="shared" si="5"/>
        <v>ODY</v>
      </c>
      <c r="E42" t="str">
        <f t="shared" si="11"/>
        <v>Odyssey</v>
      </c>
      <c r="F42" t="str">
        <f t="shared" si="6"/>
        <v>14</v>
      </c>
      <c r="G42">
        <f t="shared" si="7"/>
        <v>9</v>
      </c>
      <c r="H42" s="5">
        <v>3708.1</v>
      </c>
      <c r="I42" s="1">
        <f t="shared" si="9"/>
        <v>412.01111111111112</v>
      </c>
      <c r="J42" t="s">
        <v>17</v>
      </c>
      <c r="K42" t="s">
        <v>22</v>
      </c>
      <c r="L42">
        <v>100000</v>
      </c>
      <c r="M42" t="str">
        <f t="shared" si="12"/>
        <v>Covered</v>
      </c>
      <c r="N42" t="str">
        <f t="shared" si="8"/>
        <v>HO14ODYBLA041</v>
      </c>
    </row>
    <row r="43" spans="1:14" x14ac:dyDescent="0.3">
      <c r="A43" t="s">
        <v>119</v>
      </c>
      <c r="B43" t="str">
        <f t="shared" si="4"/>
        <v>CR</v>
      </c>
      <c r="C43" t="str">
        <f t="shared" si="10"/>
        <v>Chrysler</v>
      </c>
      <c r="D43" t="str">
        <f t="shared" si="5"/>
        <v>PTC</v>
      </c>
      <c r="E43" t="str">
        <f t="shared" si="11"/>
        <v>PT Cruiser</v>
      </c>
      <c r="F43" t="str">
        <f t="shared" si="6"/>
        <v>04</v>
      </c>
      <c r="G43">
        <f t="shared" si="7"/>
        <v>19</v>
      </c>
      <c r="H43" s="5">
        <v>64542</v>
      </c>
      <c r="I43" s="1">
        <f t="shared" si="9"/>
        <v>3396.9473684210525</v>
      </c>
      <c r="J43" t="s">
        <v>70</v>
      </c>
      <c r="K43" t="s">
        <v>18</v>
      </c>
      <c r="L43">
        <v>75000</v>
      </c>
      <c r="M43" t="str">
        <f t="shared" si="12"/>
        <v>Covered</v>
      </c>
      <c r="N43" t="str">
        <f t="shared" si="8"/>
        <v>CR04PTCBLU042</v>
      </c>
    </row>
    <row r="44" spans="1:14" x14ac:dyDescent="0.3">
      <c r="A44" t="s">
        <v>121</v>
      </c>
      <c r="B44" t="str">
        <f t="shared" si="4"/>
        <v>CR</v>
      </c>
      <c r="C44" t="str">
        <f t="shared" si="10"/>
        <v>Chrysler</v>
      </c>
      <c r="D44" t="str">
        <f t="shared" si="5"/>
        <v>PTC</v>
      </c>
      <c r="E44" t="str">
        <f t="shared" si="11"/>
        <v>PT Cruiser</v>
      </c>
      <c r="F44" t="str">
        <f t="shared" si="6"/>
        <v>07</v>
      </c>
      <c r="G44">
        <f t="shared" si="7"/>
        <v>16</v>
      </c>
      <c r="H44" s="5">
        <v>42074.2</v>
      </c>
      <c r="I44" s="1">
        <f t="shared" si="9"/>
        <v>2629.6374999999998</v>
      </c>
      <c r="J44" t="s">
        <v>25</v>
      </c>
      <c r="K44" t="s">
        <v>86</v>
      </c>
      <c r="L44">
        <v>75000</v>
      </c>
      <c r="M44" t="str">
        <f t="shared" si="12"/>
        <v>Covered</v>
      </c>
      <c r="N44" t="str">
        <f t="shared" si="8"/>
        <v>CR07PTCGRE043</v>
      </c>
    </row>
    <row r="45" spans="1:14" x14ac:dyDescent="0.3">
      <c r="A45" t="s">
        <v>123</v>
      </c>
      <c r="B45" t="str">
        <f t="shared" si="4"/>
        <v>CR</v>
      </c>
      <c r="C45" t="str">
        <f t="shared" si="10"/>
        <v>Chrysler</v>
      </c>
      <c r="D45" t="str">
        <f t="shared" si="5"/>
        <v>PTC</v>
      </c>
      <c r="E45" t="str">
        <f t="shared" si="11"/>
        <v>PT Cruiser</v>
      </c>
      <c r="F45" t="str">
        <f t="shared" si="6"/>
        <v>11</v>
      </c>
      <c r="G45">
        <f t="shared" si="7"/>
        <v>12</v>
      </c>
      <c r="H45" s="5">
        <v>27394.2</v>
      </c>
      <c r="I45" s="1">
        <f t="shared" si="9"/>
        <v>2282.85</v>
      </c>
      <c r="J45" t="s">
        <v>17</v>
      </c>
      <c r="K45" t="s">
        <v>50</v>
      </c>
      <c r="L45">
        <v>75000</v>
      </c>
      <c r="M45" t="str">
        <f t="shared" si="12"/>
        <v>Covered</v>
      </c>
      <c r="N45" t="str">
        <f t="shared" si="8"/>
        <v>CR11PTCBLA044</v>
      </c>
    </row>
    <row r="46" spans="1:14" x14ac:dyDescent="0.3">
      <c r="A46" t="s">
        <v>125</v>
      </c>
      <c r="B46" t="str">
        <f t="shared" si="4"/>
        <v>CR</v>
      </c>
      <c r="C46" t="str">
        <f t="shared" si="10"/>
        <v>Chrysler</v>
      </c>
      <c r="D46" t="str">
        <f t="shared" si="5"/>
        <v>CAR</v>
      </c>
      <c r="E46" t="str">
        <f t="shared" si="11"/>
        <v>Caravan</v>
      </c>
      <c r="F46" t="str">
        <f t="shared" si="6"/>
        <v>99</v>
      </c>
      <c r="G46">
        <f t="shared" si="7"/>
        <v>24</v>
      </c>
      <c r="H46" s="5">
        <v>79420.600000000006</v>
      </c>
      <c r="I46" s="1">
        <f t="shared" si="9"/>
        <v>3309.1916666666671</v>
      </c>
      <c r="J46" t="s">
        <v>25</v>
      </c>
      <c r="K46" t="s">
        <v>65</v>
      </c>
      <c r="L46">
        <v>75000</v>
      </c>
      <c r="M46" t="str">
        <f t="shared" si="12"/>
        <v>Not Covered</v>
      </c>
      <c r="N46" t="str">
        <f t="shared" si="8"/>
        <v>CR99CARGRE045</v>
      </c>
    </row>
    <row r="47" spans="1:14" x14ac:dyDescent="0.3">
      <c r="A47" t="s">
        <v>127</v>
      </c>
      <c r="B47" t="str">
        <f t="shared" si="4"/>
        <v>CR</v>
      </c>
      <c r="C47" t="str">
        <f t="shared" si="10"/>
        <v>Chrysler</v>
      </c>
      <c r="D47" t="str">
        <f t="shared" si="5"/>
        <v>CAR</v>
      </c>
      <c r="E47" t="str">
        <f t="shared" si="11"/>
        <v>Caravan</v>
      </c>
      <c r="F47" t="str">
        <f t="shared" si="6"/>
        <v>00</v>
      </c>
      <c r="G47">
        <f t="shared" si="7"/>
        <v>23</v>
      </c>
      <c r="H47" s="5">
        <v>77243.100000000006</v>
      </c>
      <c r="I47" s="1">
        <f t="shared" si="9"/>
        <v>3358.3956521739133</v>
      </c>
      <c r="J47" t="s">
        <v>17</v>
      </c>
      <c r="K47" t="s">
        <v>29</v>
      </c>
      <c r="L47">
        <v>75000</v>
      </c>
      <c r="M47" t="str">
        <f t="shared" si="12"/>
        <v>Not Covered</v>
      </c>
      <c r="N47" t="str">
        <f t="shared" si="8"/>
        <v>CR00CARBLA046</v>
      </c>
    </row>
    <row r="48" spans="1:14" x14ac:dyDescent="0.3">
      <c r="A48" t="s">
        <v>129</v>
      </c>
      <c r="B48" t="str">
        <f t="shared" si="4"/>
        <v>CR</v>
      </c>
      <c r="C48" t="str">
        <f t="shared" si="10"/>
        <v>Chrysler</v>
      </c>
      <c r="D48" t="str">
        <f t="shared" si="5"/>
        <v>CAR</v>
      </c>
      <c r="E48" t="str">
        <f t="shared" si="11"/>
        <v>Caravan</v>
      </c>
      <c r="F48" t="str">
        <f t="shared" si="6"/>
        <v>04</v>
      </c>
      <c r="G48">
        <f t="shared" si="7"/>
        <v>19</v>
      </c>
      <c r="H48" s="5">
        <v>72527.199999999997</v>
      </c>
      <c r="I48" s="1">
        <f t="shared" si="9"/>
        <v>3817.2210526315789</v>
      </c>
      <c r="J48" t="s">
        <v>21</v>
      </c>
      <c r="K48" t="s">
        <v>59</v>
      </c>
      <c r="L48">
        <v>75000</v>
      </c>
      <c r="M48" t="str">
        <f t="shared" si="12"/>
        <v>Covered</v>
      </c>
      <c r="N48" t="str">
        <f t="shared" si="8"/>
        <v>CR04CARWHI047</v>
      </c>
    </row>
    <row r="49" spans="1:14" x14ac:dyDescent="0.3">
      <c r="A49" t="s">
        <v>131</v>
      </c>
      <c r="B49" t="str">
        <f t="shared" si="4"/>
        <v>CR</v>
      </c>
      <c r="C49" t="str">
        <f t="shared" si="10"/>
        <v>Chrysler</v>
      </c>
      <c r="D49" t="str">
        <f t="shared" si="5"/>
        <v>CAR</v>
      </c>
      <c r="E49" t="str">
        <f t="shared" si="11"/>
        <v>Caravan</v>
      </c>
      <c r="F49" t="str">
        <f t="shared" si="6"/>
        <v>04</v>
      </c>
      <c r="G49">
        <f t="shared" si="7"/>
        <v>19</v>
      </c>
      <c r="H49" s="5">
        <v>52699.4</v>
      </c>
      <c r="I49" s="1">
        <f t="shared" si="9"/>
        <v>2773.6526315789474</v>
      </c>
      <c r="J49" t="s">
        <v>85</v>
      </c>
      <c r="K49" t="s">
        <v>59</v>
      </c>
      <c r="L49">
        <v>75000</v>
      </c>
      <c r="M49" t="str">
        <f t="shared" si="12"/>
        <v>Covered</v>
      </c>
      <c r="N49" t="str">
        <f t="shared" si="8"/>
        <v>CR04CARRED048</v>
      </c>
    </row>
    <row r="50" spans="1:14" x14ac:dyDescent="0.3">
      <c r="A50" t="s">
        <v>133</v>
      </c>
      <c r="B50" t="str">
        <f t="shared" si="4"/>
        <v>HY</v>
      </c>
      <c r="C50" t="str">
        <f t="shared" si="10"/>
        <v>Hundai</v>
      </c>
      <c r="D50" t="str">
        <f t="shared" si="5"/>
        <v>ELA</v>
      </c>
      <c r="E50" t="str">
        <f t="shared" si="11"/>
        <v>Elantra</v>
      </c>
      <c r="F50" t="str">
        <f t="shared" si="6"/>
        <v>11</v>
      </c>
      <c r="G50">
        <f t="shared" si="7"/>
        <v>12</v>
      </c>
      <c r="H50" s="5">
        <v>29102.3</v>
      </c>
      <c r="I50" s="1">
        <f t="shared" si="9"/>
        <v>2425.1916666666666</v>
      </c>
      <c r="J50" t="s">
        <v>17</v>
      </c>
      <c r="K50" t="s">
        <v>62</v>
      </c>
      <c r="L50">
        <v>100000</v>
      </c>
      <c r="M50" t="str">
        <f t="shared" si="12"/>
        <v>Covered</v>
      </c>
      <c r="N50" t="str">
        <f t="shared" si="8"/>
        <v>HY11ELABLA049</v>
      </c>
    </row>
    <row r="51" spans="1:14" x14ac:dyDescent="0.3">
      <c r="A51" t="s">
        <v>135</v>
      </c>
      <c r="B51" t="str">
        <f t="shared" si="4"/>
        <v>HY</v>
      </c>
      <c r="C51" t="str">
        <f t="shared" si="10"/>
        <v>Hundai</v>
      </c>
      <c r="D51" t="str">
        <f t="shared" si="5"/>
        <v>ELA</v>
      </c>
      <c r="E51" t="str">
        <f t="shared" si="11"/>
        <v>Elantra</v>
      </c>
      <c r="F51" t="str">
        <f t="shared" si="6"/>
        <v>12</v>
      </c>
      <c r="G51">
        <f t="shared" si="7"/>
        <v>11</v>
      </c>
      <c r="H51" s="5">
        <v>22282</v>
      </c>
      <c r="I51" s="1">
        <f t="shared" si="9"/>
        <v>2025.6363636363637</v>
      </c>
      <c r="J51" t="s">
        <v>70</v>
      </c>
      <c r="K51" t="s">
        <v>22</v>
      </c>
      <c r="L51">
        <v>100000</v>
      </c>
      <c r="M51" t="str">
        <f t="shared" si="12"/>
        <v>Covered</v>
      </c>
      <c r="N51" t="str">
        <f t="shared" si="8"/>
        <v>HY12ELABLU050</v>
      </c>
    </row>
    <row r="52" spans="1:14" x14ac:dyDescent="0.3">
      <c r="A52" t="s">
        <v>137</v>
      </c>
      <c r="B52" t="str">
        <f t="shared" si="4"/>
        <v>HY</v>
      </c>
      <c r="C52" t="str">
        <f t="shared" si="10"/>
        <v>Hundai</v>
      </c>
      <c r="D52" t="str">
        <f t="shared" si="5"/>
        <v>ELA</v>
      </c>
      <c r="E52" t="str">
        <f t="shared" si="11"/>
        <v>Elantra</v>
      </c>
      <c r="F52" t="str">
        <f t="shared" si="6"/>
        <v>13</v>
      </c>
      <c r="G52">
        <f t="shared" si="7"/>
        <v>10</v>
      </c>
      <c r="H52" s="5">
        <v>20223.900000000001</v>
      </c>
      <c r="I52" s="1">
        <f t="shared" si="9"/>
        <v>2022.39</v>
      </c>
      <c r="J52" t="s">
        <v>17</v>
      </c>
      <c r="K52" t="s">
        <v>44</v>
      </c>
      <c r="L52">
        <v>100000</v>
      </c>
      <c r="M52" t="str">
        <f t="shared" si="12"/>
        <v>Covered</v>
      </c>
      <c r="N52" t="str">
        <f t="shared" si="8"/>
        <v>HY13ELABLA051</v>
      </c>
    </row>
    <row r="53" spans="1:14" x14ac:dyDescent="0.3">
      <c r="A53" t="s">
        <v>139</v>
      </c>
      <c r="B53" t="str">
        <f t="shared" si="4"/>
        <v>HY</v>
      </c>
      <c r="C53" t="str">
        <f t="shared" si="10"/>
        <v>Hundai</v>
      </c>
      <c r="D53" t="str">
        <f t="shared" si="5"/>
        <v>ELA</v>
      </c>
      <c r="E53" t="str">
        <f t="shared" si="11"/>
        <v>Elantra</v>
      </c>
      <c r="F53" t="str">
        <f t="shared" si="6"/>
        <v>13</v>
      </c>
      <c r="G53">
        <f t="shared" si="7"/>
        <v>10</v>
      </c>
      <c r="H53" s="5">
        <v>22188.5</v>
      </c>
      <c r="I53" s="1">
        <f t="shared" si="9"/>
        <v>2218.85</v>
      </c>
      <c r="J53" t="s">
        <v>70</v>
      </c>
      <c r="K53" t="s">
        <v>34</v>
      </c>
      <c r="L53">
        <v>100000</v>
      </c>
      <c r="M53" t="str">
        <f t="shared" si="12"/>
        <v>Covered</v>
      </c>
      <c r="N53" t="str">
        <f t="shared" si="8"/>
        <v>HY13ELABLU052</v>
      </c>
    </row>
  </sheetData>
  <dataConsolidate/>
  <phoneticPr fontId="2"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E2CAD-2E02-48FE-A3E8-E01CBECC45AB}">
  <dimension ref="A1:N8"/>
  <sheetViews>
    <sheetView showGridLines="0" workbookViewId="0"/>
  </sheetViews>
  <sheetFormatPr defaultRowHeight="14.4" x14ac:dyDescent="0.3"/>
  <cols>
    <col min="1" max="1" width="13.88671875" bestFit="1" customWidth="1"/>
    <col min="2" max="2" width="5.21875" customWidth="1"/>
    <col min="3" max="3" width="13.88671875" bestFit="1" customWidth="1"/>
    <col min="4" max="4" width="5.5546875" customWidth="1"/>
    <col min="5" max="5" width="11.88671875" bestFit="1" customWidth="1"/>
    <col min="6" max="6" width="12.21875" bestFit="1" customWidth="1"/>
    <col min="7" max="7" width="12.5546875" bestFit="1" customWidth="1"/>
    <col min="8" max="8" width="13.33203125" bestFit="1" customWidth="1"/>
    <col min="9" max="9" width="11.109375" bestFit="1" customWidth="1"/>
    <col min="10" max="10" width="12.5546875" bestFit="1" customWidth="1"/>
    <col min="11" max="11" width="11.88671875" bestFit="1" customWidth="1"/>
    <col min="12" max="12" width="12.21875" bestFit="1" customWidth="1"/>
    <col min="13" max="13" width="12.5546875" bestFit="1" customWidth="1"/>
    <col min="14" max="14" width="16.77734375" bestFit="1" customWidth="1"/>
    <col min="15" max="15" width="12.21875" bestFit="1" customWidth="1"/>
    <col min="16" max="21" width="11.109375" bestFit="1" customWidth="1"/>
    <col min="22" max="22" width="12.109375" bestFit="1" customWidth="1"/>
    <col min="23" max="23" width="13.21875" bestFit="1" customWidth="1"/>
    <col min="24" max="24" width="12.109375" bestFit="1" customWidth="1"/>
    <col min="25" max="26" width="13.21875" bestFit="1" customWidth="1"/>
    <col min="27" max="27" width="12.109375" bestFit="1" customWidth="1"/>
    <col min="28" max="28" width="11.44140625" bestFit="1" customWidth="1"/>
    <col min="29" max="32" width="12.21875" bestFit="1" customWidth="1"/>
    <col min="33" max="37" width="11.44140625" bestFit="1" customWidth="1"/>
    <col min="38" max="38" width="12.21875" bestFit="1" customWidth="1"/>
    <col min="39" max="39" width="11.44140625" bestFit="1" customWidth="1"/>
    <col min="40" max="43" width="11.33203125" bestFit="1" customWidth="1"/>
    <col min="44" max="45" width="12.109375" bestFit="1" customWidth="1"/>
    <col min="46" max="47" width="11.5546875" bestFit="1" customWidth="1"/>
    <col min="48" max="49" width="12.109375" bestFit="1" customWidth="1"/>
    <col min="50" max="51" width="11.5546875" bestFit="1" customWidth="1"/>
    <col min="52" max="53" width="12.109375" bestFit="1" customWidth="1"/>
    <col min="54" max="54" width="7.109375" bestFit="1" customWidth="1"/>
    <col min="55" max="55" width="11" bestFit="1" customWidth="1"/>
  </cols>
  <sheetData>
    <row r="1" spans="1:14" x14ac:dyDescent="0.3">
      <c r="A1" t="s">
        <v>188</v>
      </c>
      <c r="C1" t="s">
        <v>193</v>
      </c>
      <c r="E1" t="s">
        <v>194</v>
      </c>
      <c r="G1" t="s">
        <v>195</v>
      </c>
      <c r="J1" t="s">
        <v>196</v>
      </c>
    </row>
    <row r="3" spans="1:14" x14ac:dyDescent="0.3">
      <c r="A3" t="s">
        <v>187</v>
      </c>
      <c r="C3" t="s">
        <v>184</v>
      </c>
      <c r="E3" t="s">
        <v>181</v>
      </c>
      <c r="G3" s="6" t="s">
        <v>179</v>
      </c>
      <c r="H3" t="s">
        <v>192</v>
      </c>
      <c r="J3" s="6" t="s">
        <v>179</v>
      </c>
      <c r="K3" t="s">
        <v>181</v>
      </c>
      <c r="M3" s="6" t="s">
        <v>179</v>
      </c>
      <c r="N3" t="s">
        <v>190</v>
      </c>
    </row>
    <row r="4" spans="1:14" x14ac:dyDescent="0.3">
      <c r="A4" s="10">
        <v>5</v>
      </c>
      <c r="C4" s="8">
        <v>15.8</v>
      </c>
      <c r="E4" s="8">
        <v>204245.40000000002</v>
      </c>
      <c r="G4" s="7" t="s">
        <v>17</v>
      </c>
      <c r="H4" s="10">
        <v>2</v>
      </c>
      <c r="J4" s="7" t="s">
        <v>29</v>
      </c>
      <c r="K4" s="8">
        <v>37558.800000000003</v>
      </c>
      <c r="M4" s="7" t="s">
        <v>191</v>
      </c>
      <c r="N4" s="10">
        <v>5</v>
      </c>
    </row>
    <row r="5" spans="1:14" x14ac:dyDescent="0.3">
      <c r="G5" s="7" t="s">
        <v>25</v>
      </c>
      <c r="H5" s="10">
        <v>1</v>
      </c>
      <c r="J5" s="7" t="s">
        <v>26</v>
      </c>
      <c r="K5" s="8">
        <v>44946.5</v>
      </c>
      <c r="M5" s="7" t="s">
        <v>180</v>
      </c>
      <c r="N5" s="10">
        <v>5</v>
      </c>
    </row>
    <row r="6" spans="1:14" x14ac:dyDescent="0.3">
      <c r="G6" s="7" t="s">
        <v>21</v>
      </c>
      <c r="H6" s="10">
        <v>2</v>
      </c>
      <c r="J6" s="7" t="s">
        <v>22</v>
      </c>
      <c r="K6" s="8">
        <v>44974.8</v>
      </c>
    </row>
    <row r="7" spans="1:14" x14ac:dyDescent="0.3">
      <c r="G7" s="7" t="s">
        <v>180</v>
      </c>
      <c r="H7" s="10">
        <v>5</v>
      </c>
      <c r="J7" s="7" t="s">
        <v>18</v>
      </c>
      <c r="K7" s="8">
        <v>76765.3</v>
      </c>
    </row>
    <row r="8" spans="1:14" x14ac:dyDescent="0.3">
      <c r="J8" s="7" t="s">
        <v>180</v>
      </c>
      <c r="K8" s="8">
        <v>204245.40000000002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b b a 1 d c d - 1 3 0 6 - 4 4 7 1 - 8 0 f 7 - 2 2 2 1 a 5 2 7 a e b 5 "   x m l n s = " h t t p : / / s c h e m a s . m i c r o s o f t . c o m / D a t a M a s h u p " > A A A A A N A E A A B Q S w M E F A A C A A g A e I 4 s V 0 y D 3 P y k A A A A 9 g A A A B I A H A B D b 2 5 m a W c v U G F j a 2 F n Z S 5 4 b W w g o h g A K K A U A A A A A A A A A A A A A A A A A A A A A A A A A A A A h Y 9 B C s I w F E S v U r J v k s a N l N + I u L U g C C L u Q h r b Y P s r T W p 6 N x c e y S t Y 0 a o 7 l / P m L W b u 1 x s s h q a O L q Z z t s W M J J S T y K B u C 4 t l R n p / j O d k I W G j 9 E m V J h p l d O n g i o x U 3 p 9 T x k I I N M x o 2 5 V M c J 6 w f b 7 e 6 s o 0 i n x k + 1 + O L T q v U B s i Y f c a I w V N B K d C C M q B T R B y i 1 9 B j H u f 7 Q + E V V / 7 v j P S Y H x Y A p s i s P c H + Q B Q S w M E F A A C A A g A e I 4 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i O L F f k V S T u y g E A A D U E A A A T A B w A R m 9 y b X V s Y X M v U 2 V j d G l v b j E u b S C i G A A o o B Q A A A A A A A A A A A A A A A A A A A A A A A A A A A C d U m G L 2 k A Q / S 7 4 H 4 a 9 L x H S F O X a D y 2 h H P G O H l R p 0 X I U I 7 I m o 7 d 1 s y O z G 6 u I / 7 2 r p n h t U g v N F 5 M 3 M 8 / 3 3 o z F z C k y M D r / d t + 3 W + 2 W f Z a M O d y I T D I o s 0 H j i H d A r J b K S A 2 5 d B K C X k d A D B p d u w X + G V H J G X o k s Z u o T 1 l Z + L H g Q W m M E j L O f 9 h A J O / S r x b Z p m Z F V q a W s / R I N r O Z Q p N h u i Z 2 C 9 K K X q 2 Z v n t N N r 3 f Z q j T K 0 o i t 3 W i E 0 7 6 q F W h H H I s Q h F C Q r o s j I 2 7 t y H c m 4 x y Z Z Z x t / e m F 8 K X k h y O 3 E 5 j f H m N h m R w 2 g n P b m 7 E Z 6 b C 1 3 L 4 i D L 3 k o 9 m x 3 L u G 6 t K h Q d n 4 y F M K v x O 6 1 E m t W Q b O y 5 f U i b P 0 i w 9 4 3 i 3 x g v d m K W x C + L i r P h Y t E H D / 4 f 7 v X i S v t k h w s D n 6 i F 4 N O 7 t b X S c O Y S w F 3 d L r I M D a c q F z F z J C N 9 Q 8 u 8 d h 0 6 7 p U y j x J f H M J D K z E 6 C G 5 d + 2 l K U l M x + R U / E q z n R K u j s J 0 N Z Y C w u 0 2 J 6 m F T 3 M P 2 f Y K q 0 f R a J P 4 n H v j f j f A E c b l 3 l d o W N 4 O z h U x 2 n H H U z 2 t h + N c m / L 6 B a 1 o n M l M U c + Y L D 6 1 9 U f 5 a 9 b e K a h j 6 r D d b h f 1 1 G Q n 4 K 8 w + 1 w S H + g I Y o r 5 3 F T 1 B L A Q I t A B Q A A g A I A H i O L F d M g 9 z 8 p A A A A P Y A A A A S A A A A A A A A A A A A A A A A A A A A A A B D b 2 5 m a W c v U G F j a 2 F n Z S 5 4 b W x Q S w E C L Q A U A A I A C A B 4 j i x X D 8 r p q 6 Q A A A D p A A A A E w A A A A A A A A A A A A A A A A D w A A A A W 0 N v b n R l b n R f V H l w Z X N d L n h t b F B L A Q I t A B Q A A g A I A H i O L F f k V S T u y g E A A D U E A A A T A A A A A A A A A A A A A A A A A O E B A A B G b 3 J t d W x h c y 9 T Z W N 0 a W 9 u M S 5 t U E s F B g A A A A A D A A M A w g A A A P 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k i A A A A A A A A Z 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h c i U y M G l u d m V u d G 9 y e S U y M G 9 y a W d p b m F s J T I w Z G F 0 Y S U y M C g y K T w v S X R l b V B h d G g + P C 9 J d G V t T G 9 j Y X R p b 2 4 + P F N 0 Y W J s Z U V u d H J p Z X M + P E V u d H J 5 I F R 5 c G U 9 I k l z U H J p d m F 0 Z S I g V m F s d W U 9 I m w w I i A v P j x F b n R y e S B U e X B l P S J G a W x s R W 5 h Y m x l Z C I g V m F s d W U 9 I m w x 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x h c 3 R V c G R h d G V k I i B W Y W x 1 Z T 0 i Z D I w M j M t M D k t M T J U M T U 6 N T A 6 N T A u N D Y 1 O T U 5 N 1 o i I C 8 + P E V u d H J 5 I F R 5 c G U 9 I k Z p b G x U Y X J n Z X Q i I F Z h b H V l P S J z Y 2 F y X 2 l u d m V u d G 9 y e V 9 v c m l n a W 5 h b F 9 k Y X R h X 1 8 y I i A v P j x F b n R y e S B U e X B l P S J G a W x s Z W R D b 2 1 w b G V 0 Z V J l c 3 V s d F R v V 2 9 y a 3 N o Z W V 0 I i B W Y W x 1 Z T 0 i b D E i I C 8 + P E V u d H J 5 I F R 5 c G U 9 I k Z p b G x D b 2 x 1 b W 5 O Y W 1 l c y I g V m F s d W U 9 I n N b J n F 1 b 3 Q 7 Q 2 F y I E l E J n F 1 b 3 Q 7 L C Z x d W 9 0 O 0 1 h a 2 U m c X V v d D s s J n F 1 b 3 Q 7 T W F r Z S A o R n V s b C B O Y W 1 l K S Z x d W 9 0 O y w m c X V v d D t N b 2 R l b C Z x d W 9 0 O y w m c X V v d D t N b 2 R l b C A o R n V s b C B O Y W 1 l K S Z x d W 9 0 O y w m c X V v d D t N Y W 5 1 Z m F j d H V y Z S B Z Z W F y J n F 1 b 3 Q 7 L C Z x d W 9 0 O 0 F n Z S Z x d W 9 0 O y w m c X V v d D t N a W x l c y Z x d W 9 0 O y w m c X V v d D t N a W x l c y A v I F l l Y X I m c X V v d D s s J n F 1 b 3 Q 7 Q 2 9 s b 3 I m c X V v d D s s J n F 1 b 3 Q 7 R H J p d m V y J n F 1 b 3 Q 7 L C Z x d W 9 0 O 1 d h c m F u d G V l I E 1 p b G V z J n F 1 b 3 Q 7 L C Z x d W 9 0 O 0 N v d m V y Z W Q / J n F 1 b 3 Q 7 L C Z x d W 9 0 O 0 5 l d y B D Y X I g S U Q m c X V v d D t d I i A v P j x F b n R y e S B U e X B l P S J G a W x s Q 2 9 s d W 1 u V H l w Z X M i I F Z h b H V l P S J z Q m d Z R 0 J n W U R B d 1 l H Q m d Z R E J n W T 0 i I C 8 + P E V u d H J 5 I F R 5 c G U 9 I l J l b G F 0 a W 9 u c 2 h p c E l u Z m 9 D b 2 5 0 Y W l u Z X I i I F Z h b H V l P S J z e y Z x d W 9 0 O 2 N v b H V t b k N v d W 5 0 J n F 1 b 3 Q 7 O j E 0 L C Z x d W 9 0 O 2 t l e U N v b H V t b k 5 h b W V z J n F 1 b 3 Q 7 O l t d L C Z x d W 9 0 O 3 F 1 Z X J 5 U m V s Y X R p b 2 5 z a G l w c y Z x d W 9 0 O z p b X S w m c X V v d D t j b 2 x 1 b W 5 J Z G V u d G l 0 a W V z J n F 1 b 3 Q 7 O l s m c X V v d D t T Z W N 0 a W 9 u M S 9 j Y X I g a W 5 2 Z W 5 0 b 3 J 5 I G 9 y a W d p b m F s I G R h d G E g K D I p L 0 F 1 d G 9 S Z W 1 v d m V k Q 2 9 s d W 1 u c z E u e 0 N h c i B J R C w w f S Z x d W 9 0 O y w m c X V v d D t T Z W N 0 a W 9 u M S 9 j Y X I g a W 5 2 Z W 5 0 b 3 J 5 I G 9 y a W d p b m F s I G R h d G E g K D I p L 0 F 1 d G 9 S Z W 1 v d m V k Q 2 9 s d W 1 u c z E u e 0 1 h a 2 U s M X 0 m c X V v d D s s J n F 1 b 3 Q 7 U 2 V j d G l v b j E v Y 2 F y I G l u d m V u d G 9 y e S B v c m l n a W 5 h b C B k Y X R h I C g y K S 9 B d X R v U m V t b 3 Z l Z E N v b H V t b n M x L n t N Y W t l I C h G d W x s I E 5 h b W U p L D J 9 J n F 1 b 3 Q 7 L C Z x d W 9 0 O 1 N l Y 3 R p b 2 4 x L 2 N h c i B p b n Z l b n R v c n k g b 3 J p Z 2 l u Y W w g Z G F 0 Y S A o M i k v Q X V 0 b 1 J l b W 9 2 Z W R D b 2 x 1 b W 5 z M S 5 7 T W 9 k Z W w s M 3 0 m c X V v d D s s J n F 1 b 3 Q 7 U 2 V j d G l v b j E v Y 2 F y I G l u d m V u d G 9 y e S B v c m l n a W 5 h b C B k Y X R h I C g y K S 9 B d X R v U m V t b 3 Z l Z E N v b H V t b n M x L n t N b 2 R l b C A o R n V s b C B O Y W 1 l K S w 0 f S Z x d W 9 0 O y w m c X V v d D t T Z W N 0 a W 9 u M S 9 j Y X I g a W 5 2 Z W 5 0 b 3 J 5 I G 9 y a W d p b m F s I G R h d G E g K D I p L 0 F 1 d G 9 S Z W 1 v d m V k Q 2 9 s d W 1 u c z E u e 0 1 h b n V m Y W N 0 d X J l I F l l Y X I s N X 0 m c X V v d D s s J n F 1 b 3 Q 7 U 2 V j d G l v b j E v Y 2 F y I G l u d m V u d G 9 y e S B v c m l n a W 5 h b C B k Y X R h I C g y K S 9 B d X R v U m V t b 3 Z l Z E N v b H V t b n M x L n t B Z 2 U s N n 0 m c X V v d D s s J n F 1 b 3 Q 7 U 2 V j d G l v b j E v Y 2 F y I G l u d m V u d G 9 y e S B v c m l n a W 5 h b C B k Y X R h I C g y K S 9 B d X R v U m V t b 3 Z l Z E N v b H V t b n M x L n t N a W x l c y w 3 f S Z x d W 9 0 O y w m c X V v d D t T Z W N 0 a W 9 u M S 9 j Y X I g a W 5 2 Z W 5 0 b 3 J 5 I G 9 y a W d p b m F s I G R h d G E g K D I p L 0 F 1 d G 9 S Z W 1 v d m V k Q 2 9 s d W 1 u c z E u e 0 1 p b G V z I C 8 g W W V h c i w 4 f S Z x d W 9 0 O y w m c X V v d D t T Z W N 0 a W 9 u M S 9 j Y X I g a W 5 2 Z W 5 0 b 3 J 5 I G 9 y a W d p b m F s I G R h d G E g K D I p L 0 F 1 d G 9 S Z W 1 v d m V k Q 2 9 s d W 1 u c z E u e 0 N v b G 9 y L D l 9 J n F 1 b 3 Q 7 L C Z x d W 9 0 O 1 N l Y 3 R p b 2 4 x L 2 N h c i B p b n Z l b n R v c n k g b 3 J p Z 2 l u Y W w g Z G F 0 Y S A o M i k v Q X V 0 b 1 J l b W 9 2 Z W R D b 2 x 1 b W 5 z M S 5 7 R H J p d m V y L D E w f S Z x d W 9 0 O y w m c X V v d D t T Z W N 0 a W 9 u M S 9 j Y X I g a W 5 2 Z W 5 0 b 3 J 5 I G 9 y a W d p b m F s I G R h d G E g K D I p L 0 F 1 d G 9 S Z W 1 v d m V k Q 2 9 s d W 1 u c z E u e 1 d h c m F u d G V l I E 1 p b G V z L D E x f S Z x d W 9 0 O y w m c X V v d D t T Z W N 0 a W 9 u M S 9 j Y X I g a W 5 2 Z W 5 0 b 3 J 5 I G 9 y a W d p b m F s I G R h d G E g K D I p L 0 F 1 d G 9 S Z W 1 v d m V k Q 2 9 s d W 1 u c z E u e 0 N v d m V y Z W Q / L D E y f S Z x d W 9 0 O y w m c X V v d D t T Z W N 0 a W 9 u M S 9 j Y X I g a W 5 2 Z W 5 0 b 3 J 5 I G 9 y a W d p b m F s I G R h d G E g K D I p L 0 F 1 d G 9 S Z W 1 v d m V k Q 2 9 s d W 1 u c z E u e 0 5 l d y B D Y X I g S U Q s M T N 9 J n F 1 b 3 Q 7 X S w m c X V v d D t D b 2 x 1 b W 5 D b 3 V u d C Z x d W 9 0 O z o x N C w m c X V v d D t L Z X l D b 2 x 1 b W 5 O Y W 1 l c y Z x d W 9 0 O z p b X S w m c X V v d D t D b 2 x 1 b W 5 J Z G V u d G l 0 a W V z J n F 1 b 3 Q 7 O l s m c X V v d D t T Z W N 0 a W 9 u M S 9 j Y X I g a W 5 2 Z W 5 0 b 3 J 5 I G 9 y a W d p b m F s I G R h d G E g K D I p L 0 F 1 d G 9 S Z W 1 v d m V k Q 2 9 s d W 1 u c z E u e 0 N h c i B J R C w w f S Z x d W 9 0 O y w m c X V v d D t T Z W N 0 a W 9 u M S 9 j Y X I g a W 5 2 Z W 5 0 b 3 J 5 I G 9 y a W d p b m F s I G R h d G E g K D I p L 0 F 1 d G 9 S Z W 1 v d m V k Q 2 9 s d W 1 u c z E u e 0 1 h a 2 U s M X 0 m c X V v d D s s J n F 1 b 3 Q 7 U 2 V j d G l v b j E v Y 2 F y I G l u d m V u d G 9 y e S B v c m l n a W 5 h b C B k Y X R h I C g y K S 9 B d X R v U m V t b 3 Z l Z E N v b H V t b n M x L n t N Y W t l I C h G d W x s I E 5 h b W U p L D J 9 J n F 1 b 3 Q 7 L C Z x d W 9 0 O 1 N l Y 3 R p b 2 4 x L 2 N h c i B p b n Z l b n R v c n k g b 3 J p Z 2 l u Y W w g Z G F 0 Y S A o M i k v Q X V 0 b 1 J l b W 9 2 Z W R D b 2 x 1 b W 5 z M S 5 7 T W 9 k Z W w s M 3 0 m c X V v d D s s J n F 1 b 3 Q 7 U 2 V j d G l v b j E v Y 2 F y I G l u d m V u d G 9 y e S B v c m l n a W 5 h b C B k Y X R h I C g y K S 9 B d X R v U m V t b 3 Z l Z E N v b H V t b n M x L n t N b 2 R l b C A o R n V s b C B O Y W 1 l K S w 0 f S Z x d W 9 0 O y w m c X V v d D t T Z W N 0 a W 9 u M S 9 j Y X I g a W 5 2 Z W 5 0 b 3 J 5 I G 9 y a W d p b m F s I G R h d G E g K D I p L 0 F 1 d G 9 S Z W 1 v d m V k Q 2 9 s d W 1 u c z E u e 0 1 h b n V m Y W N 0 d X J l I F l l Y X I s N X 0 m c X V v d D s s J n F 1 b 3 Q 7 U 2 V j d G l v b j E v Y 2 F y I G l u d m V u d G 9 y e S B v c m l n a W 5 h b C B k Y X R h I C g y K S 9 B d X R v U m V t b 3 Z l Z E N v b H V t b n M x L n t B Z 2 U s N n 0 m c X V v d D s s J n F 1 b 3 Q 7 U 2 V j d G l v b j E v Y 2 F y I G l u d m V u d G 9 y e S B v c m l n a W 5 h b C B k Y X R h I C g y K S 9 B d X R v U m V t b 3 Z l Z E N v b H V t b n M x L n t N a W x l c y w 3 f S Z x d W 9 0 O y w m c X V v d D t T Z W N 0 a W 9 u M S 9 j Y X I g a W 5 2 Z W 5 0 b 3 J 5 I G 9 y a W d p b m F s I G R h d G E g K D I p L 0 F 1 d G 9 S Z W 1 v d m V k Q 2 9 s d W 1 u c z E u e 0 1 p b G V z I C 8 g W W V h c i w 4 f S Z x d W 9 0 O y w m c X V v d D t T Z W N 0 a W 9 u M S 9 j Y X I g a W 5 2 Z W 5 0 b 3 J 5 I G 9 y a W d p b m F s I G R h d G E g K D I p L 0 F 1 d G 9 S Z W 1 v d m V k Q 2 9 s d W 1 u c z E u e 0 N v b G 9 y L D l 9 J n F 1 b 3 Q 7 L C Z x d W 9 0 O 1 N l Y 3 R p b 2 4 x L 2 N h c i B p b n Z l b n R v c n k g b 3 J p Z 2 l u Y W w g Z G F 0 Y S A o M i k v Q X V 0 b 1 J l b W 9 2 Z W R D b 2 x 1 b W 5 z M S 5 7 R H J p d m V y L D E w f S Z x d W 9 0 O y w m c X V v d D t T Z W N 0 a W 9 u M S 9 j Y X I g a W 5 2 Z W 5 0 b 3 J 5 I G 9 y a W d p b m F s I G R h d G E g K D I p L 0 F 1 d G 9 S Z W 1 v d m V k Q 2 9 s d W 1 u c z E u e 1 d h c m F u d G V l I E 1 p b G V z L D E x f S Z x d W 9 0 O y w m c X V v d D t T Z W N 0 a W 9 u M S 9 j Y X I g a W 5 2 Z W 5 0 b 3 J 5 I G 9 y a W d p b m F s I G R h d G E g K D I p L 0 F 1 d G 9 S Z W 1 v d m V k Q 2 9 s d W 1 u c z E u e 0 N v d m V y Z W Q / L D E y f S Z x d W 9 0 O y w m c X V v d D t T Z W N 0 a W 9 u M S 9 j Y X I g a W 5 2 Z W 5 0 b 3 J 5 I G 9 y a W d p b m F s I G R h d G E g K D I p L 0 F 1 d G 9 S Z W 1 v d m V k Q 2 9 s d W 1 u c z E u e 0 5 l d y B D Y X I g S U Q s M T N 9 J n F 1 b 3 Q 7 X S w m c X V v d D t S Z W x h d G l v b n N o a X B J b m Z v J n F 1 b 3 Q 7 O l t d f S I g L z 4 8 R W 5 0 c n k g V H l w Z T 0 i R m l s b F N 0 Y X R 1 c y I g V m F s d W U 9 I n N D b 2 1 w b G V 0 Z S I g L z 4 8 R W 5 0 c n k g V H l w Z T 0 i R m l s b F R v R G F 0 Y U 1 v Z G V s R W 5 h Y m x l Z C I g V m F s d W U 9 I m w w I i A v P j x F b n R y e S B U e X B l P S J G a W x s T 2 J q Z W N 0 V H l w Z S I g V m F s d W U 9 I n N U Y W J s Z S I g L z 4 8 R W 5 0 c n k g V H l w Z T 0 i R m l s b E V y c m 9 y Q 2 9 k Z S I g V m F s d W U 9 I n N V b m t u b 3 d u I i A v P j x F b n R y e S B U e X B l P S J G a W x s Q 2 9 1 b n Q i I F Z h b H V l P S J s N j U i I C 8 + P E V u d H J 5 I F R 5 c G U 9 I k F k Z G V k V G 9 E Y X R h T W 9 k Z W w i I F Z h b H V l P S J s M C I g L z 4 8 R W 5 0 c n k g V H l w Z T 0 i U X V l c n l J R C I g V m F s d W U 9 I n M 0 O D E 2 Y z d m N C 1 l M W M 5 L T Q 1 Y j g t O T E 4 O S 0 x M z A 5 Y z Z k N j M w M j A i I C 8 + P C 9 T d G F i b G V F b n R y a W V z P j w v S X R l b T 4 8 S X R l b T 4 8 S X R l b U x v Y 2 F 0 a W 9 u P j x J d G V t V H l w Z T 5 G b 3 J t d W x h P C 9 J d G V t V H l w Z T 4 8 S X R l b V B h d G g + U 2 V j d G l v b j E v Y 2 F y J T I w a W 5 2 Z W 5 0 b 3 J 5 J T I w b 3 J p Z 2 l u Y W w l M j B k Y X R h J T I w K D I p L 1 N v d X J j Z T w v S X R l b V B h d G g + P C 9 J d G V t T G 9 j Y X R p b 2 4 + P F N 0 Y W J s Z U V u d H J p Z X M g L z 4 8 L 0 l 0 Z W 0 + P E l 0 Z W 0 + P E l 0 Z W 1 M b 2 N h d G l v b j 4 8 S X R l b V R 5 c G U + R m 9 y b X V s Y T w v S X R l b V R 5 c G U + P E l 0 Z W 1 Q Y X R o P l N l Y 3 R p b 2 4 x L 2 N h c i U y M G l u d m V u d G 9 y e S U y M G 9 y a W d p b m F s J T I w Z G F 0 Y S U y M C g y K S 9 Q c m 9 t b 3 R l Z C U y M E h l Y W R l c n M 8 L 0 l 0 Z W 1 Q Y X R o P j w v S X R l b U x v Y 2 F 0 a W 9 u P j x T d G F i b G V F b n R y a W V z I C 8 + P C 9 J d G V t P j x J d G V t P j x J d G V t T G 9 j Y X R p b 2 4 + P E l 0 Z W 1 U e X B l P k Z v c m 1 1 b G E 8 L 0 l 0 Z W 1 U e X B l P j x J d G V t U G F 0 a D 5 T Z W N 0 a W 9 u M S 9 j Y X I l M j B p b n Z l b n R v c n k l M j B v c m l n a W 5 h b C U y M G R h d G E l M j A o M i k v Q 2 h h b m d l Z C U y M F R 5 c G U 8 L 0 l 0 Z W 1 Q Y X R o P j w v S X R l b U x v Y 2 F 0 a W 9 u P j x T d G F i b G V F b n R y a W V z I C 8 + P C 9 J d G V t P j x J d G V t P j x J d G V t T G 9 j Y X R p b 2 4 + P E l 0 Z W 1 U e X B l P k Z v c m 1 1 b G E 8 L 0 l 0 Z W 1 U e X B l P j x J d G V t U G F 0 a D 5 T Z W N 0 a W 9 u M S 9 N Y W l u X 1 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h a W 5 f V G F i b G V f M i I g L z 4 8 R W 5 0 c n k g V H l w Z T 0 i R m l s b G V k Q 2 9 t c G x l d G V S Z X N 1 b H R U b 1 d v c m t z a G V l d C I g V m F s d W U 9 I m w x I i A v P j x F b n R y e S B U e X B l P S J S Z W x h d G l v b n N o a X B J b m Z v Q 2 9 u d G F p b m V y I i B W Y W x 1 Z T 0 i c 3 s m c X V v d D t j b 2 x 1 b W 5 D b 3 V u d C Z x d W 9 0 O z o x N C w m c X V v d D t r Z X l D b 2 x 1 b W 5 O Y W 1 l c y Z x d W 9 0 O z p b X S w m c X V v d D t x d W V y e V J l b G F 0 a W 9 u c 2 h p c H M m c X V v d D s 6 W 1 0 s J n F 1 b 3 Q 7 Y 2 9 s d W 1 u S W R l b n R p d G l l c y Z x d W 9 0 O z p b J n F 1 b 3 Q 7 U 2 V j d G l v b j E v T W F p b l 9 U Y W J s Z S 9 B d X R v U m V t b 3 Z l Z E N v b H V t b n M x L n t D Y X I g S U Q s M H 0 m c X V v d D s s J n F 1 b 3 Q 7 U 2 V j d G l v b j E v T W F p b l 9 U Y W J s Z S 9 B d X R v U m V t b 3 Z l Z E N v b H V t b n M x L n t N Y W t l L D F 9 J n F 1 b 3 Q 7 L C Z x d W 9 0 O 1 N l Y 3 R p b 2 4 x L 0 1 h a W 5 f V G F i b G U v Q X V 0 b 1 J l b W 9 2 Z W R D b 2 x 1 b W 5 z M S 5 7 T W F r Z V 9 G T C w y f S Z x d W 9 0 O y w m c X V v d D t T Z W N 0 a W 9 u M S 9 N Y W l u X 1 R h Y m x l L 0 F 1 d G 9 S Z W 1 v d m V k Q 2 9 s d W 1 u c z E u e 0 1 v Z G V s L D N 9 J n F 1 b 3 Q 7 L C Z x d W 9 0 O 1 N l Y 3 R p b 2 4 x L 0 1 h a W 5 f V G F i b G U v Q X V 0 b 1 J l b W 9 2 Z W R D b 2 x 1 b W 5 z M S 5 7 T W 9 k Z W x f R k w s N H 0 m c X V v d D s s J n F 1 b 3 Q 7 U 2 V j d G l v b j E v T W F p b l 9 U Y W J s Z S 9 B d X R v U m V t b 3 Z l Z E N v b H V t b n M x L n t N Y W 5 1 Z m F j d H V y Z S B Z Z W F y L D V 9 J n F 1 b 3 Q 7 L C Z x d W 9 0 O 1 N l Y 3 R p b 2 4 x L 0 1 h a W 5 f V G F i b G U v Q X V 0 b 1 J l b W 9 2 Z W R D b 2 x 1 b W 5 z M S 5 7 Q W d l L D Z 9 J n F 1 b 3 Q 7 L C Z x d W 9 0 O 1 N l Y 3 R p b 2 4 x L 0 1 h a W 5 f V G F i b G U v Q X V 0 b 1 J l b W 9 2 Z W R D b 2 x 1 b W 5 z M S 5 7 T W l s Z X M s N 3 0 m c X V v d D s s J n F 1 b 3 Q 7 U 2 V j d G l v b j E v T W F p b l 9 U Y W J s Z S 9 B d X R v U m V t b 3 Z l Z E N v b H V t b n M x L n t N a W x l c y A v I F l l Y X I s O H 0 m c X V v d D s s J n F 1 b 3 Q 7 U 2 V j d G l v b j E v T W F p b l 9 U Y W J s Z S 9 B d X R v U m V t b 3 Z l Z E N v b H V t b n M x L n t D b 2 x v c i w 5 f S Z x d W 9 0 O y w m c X V v d D t T Z W N 0 a W 9 u M S 9 N Y W l u X 1 R h Y m x l L 0 F 1 d G 9 S Z W 1 v d m V k Q 2 9 s d W 1 u c z E u e 0 R y a X Z l c i w x M H 0 m c X V v d D s s J n F 1 b 3 Q 7 U 2 V j d G l v b j E v T W F p b l 9 U Y W J s Z S 9 B d X R v U m V t b 3 Z l Z E N v b H V t b n M x L n t X Y X J h b n R l Z S B N a W x l c y w x M X 0 m c X V v d D s s J n F 1 b 3 Q 7 U 2 V j d G l v b j E v T W F p b l 9 U Y W J s Z S 9 B d X R v U m V t b 3 Z l Z E N v b H V t b n M x L n t D b 3 Z l c m V k P y w x M n 0 m c X V v d D s s J n F 1 b 3 Q 7 U 2 V j d G l v b j E v T W F p b l 9 U Y W J s Z S 9 B d X R v U m V t b 3 Z l Z E N v b H V t b n M x L n t O Z X c g Q 2 F y I E l E L D E z f S Z x d W 9 0 O 1 0 s J n F 1 b 3 Q 7 Q 2 9 s d W 1 u Q 2 9 1 b n Q m c X V v d D s 6 M T Q s J n F 1 b 3 Q 7 S 2 V 5 Q 2 9 s d W 1 u T m F t Z X M m c X V v d D s 6 W 1 0 s J n F 1 b 3 Q 7 Q 2 9 s d W 1 u S W R l b n R p d G l l c y Z x d W 9 0 O z p b J n F 1 b 3 Q 7 U 2 V j d G l v b j E v T W F p b l 9 U Y W J s Z S 9 B d X R v U m V t b 3 Z l Z E N v b H V t b n M x L n t D Y X I g S U Q s M H 0 m c X V v d D s s J n F 1 b 3 Q 7 U 2 V j d G l v b j E v T W F p b l 9 U Y W J s Z S 9 B d X R v U m V t b 3 Z l Z E N v b H V t b n M x L n t N Y W t l L D F 9 J n F 1 b 3 Q 7 L C Z x d W 9 0 O 1 N l Y 3 R p b 2 4 x L 0 1 h a W 5 f V G F i b G U v Q X V 0 b 1 J l b W 9 2 Z W R D b 2 x 1 b W 5 z M S 5 7 T W F r Z V 9 G T C w y f S Z x d W 9 0 O y w m c X V v d D t T Z W N 0 a W 9 u M S 9 N Y W l u X 1 R h Y m x l L 0 F 1 d G 9 S Z W 1 v d m V k Q 2 9 s d W 1 u c z E u e 0 1 v Z G V s L D N 9 J n F 1 b 3 Q 7 L C Z x d W 9 0 O 1 N l Y 3 R p b 2 4 x L 0 1 h a W 5 f V G F i b G U v Q X V 0 b 1 J l b W 9 2 Z W R D b 2 x 1 b W 5 z M S 5 7 T W 9 k Z W x f R k w s N H 0 m c X V v d D s s J n F 1 b 3 Q 7 U 2 V j d G l v b j E v T W F p b l 9 U Y W J s Z S 9 B d X R v U m V t b 3 Z l Z E N v b H V t b n M x L n t N Y W 5 1 Z m F j d H V y Z S B Z Z W F y L D V 9 J n F 1 b 3 Q 7 L C Z x d W 9 0 O 1 N l Y 3 R p b 2 4 x L 0 1 h a W 5 f V G F i b G U v Q X V 0 b 1 J l b W 9 2 Z W R D b 2 x 1 b W 5 z M S 5 7 Q W d l L D Z 9 J n F 1 b 3 Q 7 L C Z x d W 9 0 O 1 N l Y 3 R p b 2 4 x L 0 1 h a W 5 f V G F i b G U v Q X V 0 b 1 J l b W 9 2 Z W R D b 2 x 1 b W 5 z M S 5 7 T W l s Z X M s N 3 0 m c X V v d D s s J n F 1 b 3 Q 7 U 2 V j d G l v b j E v T W F p b l 9 U Y W J s Z S 9 B d X R v U m V t b 3 Z l Z E N v b H V t b n M x L n t N a W x l c y A v I F l l Y X I s O H 0 m c X V v d D s s J n F 1 b 3 Q 7 U 2 V j d G l v b j E v T W F p b l 9 U Y W J s Z S 9 B d X R v U m V t b 3 Z l Z E N v b H V t b n M x L n t D b 2 x v c i w 5 f S Z x d W 9 0 O y w m c X V v d D t T Z W N 0 a W 9 u M S 9 N Y W l u X 1 R h Y m x l L 0 F 1 d G 9 S Z W 1 v d m V k Q 2 9 s d W 1 u c z E u e 0 R y a X Z l c i w x M H 0 m c X V v d D s s J n F 1 b 3 Q 7 U 2 V j d G l v b j E v T W F p b l 9 U Y W J s Z S 9 B d X R v U m V t b 3 Z l Z E N v b H V t b n M x L n t X Y X J h b n R l Z S B N a W x l c y w x M X 0 m c X V v d D s s J n F 1 b 3 Q 7 U 2 V j d G l v b j E v T W F p b l 9 U Y W J s Z S 9 B d X R v U m V t b 3 Z l Z E N v b H V t b n M x L n t D b 3 Z l c m V k P y w x M n 0 m c X V v d D s s J n F 1 b 3 Q 7 U 2 V j d G l v b j E v T W F p b l 9 U Y W J s Z S 9 B d X R v U m V t b 3 Z l Z E N v b H V t b n M x L n t O Z X c g Q 2 F y I E l E L D E z f S Z x d W 9 0 O 1 0 s J n F 1 b 3 Q 7 U m V s Y X R p b 2 5 z a G l w S W 5 m b y Z x d W 9 0 O z p b X X 0 i I C 8 + P E V u d H J 5 I F R 5 c G U 9 I k Z p b G x T d G F 0 d X M i I F Z h b H V l P S J z Q 2 9 t c G x l d G U i I C 8 + P E V u d H J 5 I F R 5 c G U 9 I k Z p b G x D b 2 x 1 b W 5 O Y W 1 l c y I g V m F s d W U 9 I n N b J n F 1 b 3 Q 7 Q 2 F y I E l E J n F 1 b 3 Q 7 L C Z x d W 9 0 O 0 1 h a 2 U m c X V v d D s s J n F 1 b 3 Q 7 T W F r Z V 9 G T C Z x d W 9 0 O y w m c X V v d D t N b 2 R l b C Z x d W 9 0 O y w m c X V v d D t N b 2 R l b F 9 G T C Z x d W 9 0 O y w m c X V v d D t N Y W 5 1 Z m F j d H V y Z S B Z Z W F y J n F 1 b 3 Q 7 L C Z x d W 9 0 O 0 F n Z S Z x d W 9 0 O y w m c X V v d D t N a W x l c y Z x d W 9 0 O y w m c X V v d D t N a W x l c y A v I F l l Y X I m c X V v d D s s J n F 1 b 3 Q 7 Q 2 9 s b 3 I m c X V v d D s s J n F 1 b 3 Q 7 R H J p d m V y J n F 1 b 3 Q 7 L C Z x d W 9 0 O 1 d h c m F u d G V l I E 1 p b G V z J n F 1 b 3 Q 7 L C Z x d W 9 0 O 0 N v d m V y Z W Q / J n F 1 b 3 Q 7 L C Z x d W 9 0 O 0 5 l d y B D Y X I g S U Q m c X V v d D t d I i A v P j x F b n R y e S B U e X B l P S J G a W x s Q 2 9 s d W 1 u V H l w Z X M i I F Z h b H V l P S J z Q m d Z R 0 J n W U R B d 1 V G Q m d Z R E J n W T 0 i I C 8 + P E V u d H J 5 I F R 5 c G U 9 I k Z p b G x M Y X N 0 V X B k Y X R l Z C I g V m F s d W U 9 I m Q y M D I z L T A 5 L T E y V D E 1 O j U x O j Q 5 L j M w O D Q 2 M D Z a I i A v P j x F b n R y e S B U e X B l P S J G a W x s R X J y b 3 J D b 3 V u d C I g V m F s d W U 9 I m w w I i A v P j x F b n R y e S B U e X B l P S J G a W x s R X J y b 3 J D b 2 R l I i B W Y W x 1 Z T 0 i c 1 V u a 2 5 v d 2 4 i I C 8 + P E V u d H J 5 I F R 5 c G U 9 I k Z p b G x D b 3 V u d C I g V m F s d W U 9 I m w 1 M i I g L z 4 8 R W 5 0 c n k g V H l w Z T 0 i Q W R k Z W R U b 0 R h d G F N b 2 R l b C I g V m F s d W U 9 I m w w I i A v P j x F b n R y e S B U e X B l P S J R d W V y e U l E I i B W Y W x 1 Z T 0 i c 2 J h Z T F j M j V k L W U w O G Q t N G J j Z C 0 4 M D Z i L T M 0 M 2 I z N D k 4 Z j V m N S I g L z 4 8 L 1 N 0 Y W J s Z U V u d H J p Z X M + P C 9 J d G V t P j x J d G V t P j x J d G V t T G 9 j Y X R p b 2 4 + P E l 0 Z W 1 U e X B l P k Z v c m 1 1 b G E 8 L 0 l 0 Z W 1 U e X B l P j x J d G V t U G F 0 a D 5 T Z W N 0 a W 9 u M S 9 N Y W l u X 1 R h Y m x l L 1 N v d X J j Z T w v S X R l b V B h d G g + P C 9 J d G V t T G 9 j Y X R p b 2 4 + P F N 0 Y W J s Z U V u d H J p Z X M g L z 4 8 L 0 l 0 Z W 0 + P E l 0 Z W 0 + P E l 0 Z W 1 M b 2 N h d G l v b j 4 8 S X R l b V R 5 c G U + R m 9 y b X V s Y T w v S X R l b V R 5 c G U + P E l 0 Z W 1 Q Y X R o P l N l Y 3 R p b 2 4 x L 0 1 h a W 5 f V G F i b G U v Q 2 h h b m d l Z C U y M F R 5 c G U 8 L 0 l 0 Z W 1 Q Y X R o P j w v S X R l b U x v Y 2 F 0 a W 9 u P j x T d G F i b G V F b n R y a W V z I C 8 + P C 9 J d G V t P j w v S X R l b X M + P C 9 M b 2 N h b F B h Y 2 t h Z 2 V N Z X R h Z G F 0 Y U Z p b G U + F g A A A F B L B Q Y A A A A A A A A A A A A A A A A A A A A A A A A m A Q A A A Q A A A N C M n d 8 B F d E R j H o A w E / C l + s B A A A A o Y e C W d 1 M z 0 6 G H + f s d Q 7 E u A A A A A A C A A A A A A A Q Z g A A A A E A A C A A A A A 3 5 S 5 3 Y D 9 y n S O 8 7 J 0 F D q c j 9 X m k z 1 h 0 / g e Y z s 6 f P r 3 e V A A A A A A O g A A A A A I A A C A A A A A 3 i I 9 z + / s S Q z y 4 Y C l o C Y a r N 6 9 4 0 s C Y D d 4 j p u L V q I K r 5 V A A A A C 8 q e w 0 x D V K b Z W 2 w Z X 8 w l j 7 o s Y z e H T y a j A Q X R s T q U D q L V 3 s Z d h g U 7 a q F x G u + G f i u S 3 h I X B f b P e t c g + U e 9 F g H b V X P R 7 z Z D o 3 q C 4 p F Q r i 1 L G 7 H k A A A A B G A 5 I 9 R 1 r C 6 Z s n k x X 2 s m o p g Y M J p T + Y 2 n b X g J R w n j 4 p + 2 / z r i A r o s 3 3 E 4 T w 5 c B g J B d p T M G I N 8 8 P L z W v D z z K K P N 6 < / D a t a M a s h u p > 
</file>

<file path=customXml/itemProps1.xml><?xml version="1.0" encoding="utf-8"?>
<ds:datastoreItem xmlns:ds="http://schemas.openxmlformats.org/officeDocument/2006/customXml" ds:itemID="{35CC6838-F94B-4D5A-9B24-70F7D91F49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car inventory original data </vt:lpstr>
      <vt:lpstr>Main_Table</vt:lpstr>
      <vt:lpstr>clean data</vt:lpstr>
      <vt:lpstr>pivot</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nkosana molefe</dc:creator>
  <cp:lastModifiedBy>GIFT NKOSANA MOLEFE</cp:lastModifiedBy>
  <dcterms:created xsi:type="dcterms:W3CDTF">2015-06-05T18:17:20Z</dcterms:created>
  <dcterms:modified xsi:type="dcterms:W3CDTF">2023-09-12T15:52:10Z</dcterms:modified>
</cp:coreProperties>
</file>