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nkrokhmal/umalat/app/data/static/samples/by_day/2024-11-10/"/>
    </mc:Choice>
  </mc:AlternateContent>
  <xr:revisionPtr revIDLastSave="0" documentId="13_ncr:1_{BB6201A4-E6E2-2D4D-8BB2-96EE443168DD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1" i="2" l="1"/>
  <c r="T81" i="2"/>
  <c r="R81" i="2"/>
  <c r="A81" i="2"/>
  <c r="X80" i="2"/>
  <c r="W80" i="2"/>
  <c r="V80" i="2"/>
  <c r="U80" i="2"/>
  <c r="T80" i="2"/>
  <c r="R80" i="2"/>
  <c r="Q80" i="2"/>
  <c r="P80" i="2"/>
  <c r="N80" i="2"/>
  <c r="J80" i="2"/>
  <c r="V79" i="2"/>
  <c r="T79" i="2"/>
  <c r="R79" i="2"/>
  <c r="A79" i="2"/>
  <c r="X78" i="2"/>
  <c r="W78" i="2"/>
  <c r="V78" i="2"/>
  <c r="U78" i="2"/>
  <c r="T78" i="2"/>
  <c r="R78" i="2"/>
  <c r="Q78" i="2"/>
  <c r="P78" i="2"/>
  <c r="N78" i="2"/>
  <c r="J78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X122" i="2"/>
  <c r="W122" i="2"/>
  <c r="V122" i="2"/>
  <c r="U122" i="2"/>
  <c r="T122" i="2"/>
  <c r="R122" i="2"/>
  <c r="Q122" i="2"/>
  <c r="P122" i="2"/>
  <c r="N122" i="2"/>
  <c r="J122" i="2"/>
  <c r="X121" i="2"/>
  <c r="W121" i="2"/>
  <c r="V121" i="2"/>
  <c r="U121" i="2"/>
  <c r="T121" i="2"/>
  <c r="R121" i="2"/>
  <c r="Q121" i="2"/>
  <c r="P121" i="2"/>
  <c r="N121" i="2"/>
  <c r="J121" i="2"/>
  <c r="X120" i="2"/>
  <c r="W120" i="2"/>
  <c r="V120" i="2"/>
  <c r="U120" i="2"/>
  <c r="T120" i="2"/>
  <c r="R120" i="2"/>
  <c r="Q120" i="2"/>
  <c r="P120" i="2"/>
  <c r="N120" i="2"/>
  <c r="J120" i="2"/>
  <c r="X119" i="2"/>
  <c r="W119" i="2"/>
  <c r="V119" i="2"/>
  <c r="U119" i="2"/>
  <c r="T119" i="2"/>
  <c r="R119" i="2"/>
  <c r="Q119" i="2"/>
  <c r="P119" i="2"/>
  <c r="N119" i="2"/>
  <c r="J119" i="2"/>
  <c r="X118" i="2"/>
  <c r="W118" i="2"/>
  <c r="V118" i="2"/>
  <c r="U118" i="2"/>
  <c r="T118" i="2"/>
  <c r="R118" i="2"/>
  <c r="Q118" i="2"/>
  <c r="P118" i="2"/>
  <c r="N118" i="2"/>
  <c r="J118" i="2"/>
  <c r="X117" i="2"/>
  <c r="W117" i="2"/>
  <c r="V117" i="2"/>
  <c r="U117" i="2"/>
  <c r="T117" i="2"/>
  <c r="R117" i="2"/>
  <c r="Q117" i="2"/>
  <c r="P117" i="2"/>
  <c r="N117" i="2"/>
  <c r="J117" i="2"/>
  <c r="X116" i="2"/>
  <c r="W116" i="2"/>
  <c r="V116" i="2"/>
  <c r="U116" i="2"/>
  <c r="T116" i="2"/>
  <c r="R116" i="2"/>
  <c r="Q116" i="2"/>
  <c r="P116" i="2"/>
  <c r="N116" i="2"/>
  <c r="J116" i="2"/>
  <c r="X115" i="2"/>
  <c r="W115" i="2"/>
  <c r="V115" i="2"/>
  <c r="U115" i="2"/>
  <c r="T115" i="2"/>
  <c r="R115" i="2"/>
  <c r="Q115" i="2"/>
  <c r="P115" i="2"/>
  <c r="N115" i="2"/>
  <c r="J115" i="2"/>
  <c r="X114" i="2"/>
  <c r="W114" i="2"/>
  <c r="V114" i="2"/>
  <c r="U114" i="2"/>
  <c r="T114" i="2"/>
  <c r="R114" i="2"/>
  <c r="Q114" i="2"/>
  <c r="P114" i="2"/>
  <c r="N114" i="2"/>
  <c r="J114" i="2"/>
  <c r="X113" i="2"/>
  <c r="W113" i="2"/>
  <c r="V113" i="2"/>
  <c r="U113" i="2"/>
  <c r="T113" i="2"/>
  <c r="R113" i="2"/>
  <c r="Q113" i="2"/>
  <c r="P113" i="2"/>
  <c r="N113" i="2"/>
  <c r="J113" i="2"/>
  <c r="X112" i="2"/>
  <c r="W112" i="2"/>
  <c r="V112" i="2"/>
  <c r="U112" i="2"/>
  <c r="T112" i="2"/>
  <c r="R112" i="2"/>
  <c r="Q112" i="2"/>
  <c r="P112" i="2"/>
  <c r="N112" i="2"/>
  <c r="J112" i="2"/>
  <c r="X111" i="2"/>
  <c r="W111" i="2"/>
  <c r="V111" i="2"/>
  <c r="U111" i="2"/>
  <c r="T111" i="2"/>
  <c r="R111" i="2"/>
  <c r="Q111" i="2"/>
  <c r="P111" i="2"/>
  <c r="N111" i="2"/>
  <c r="J111" i="2"/>
  <c r="X110" i="2"/>
  <c r="W110" i="2"/>
  <c r="V110" i="2"/>
  <c r="U110" i="2"/>
  <c r="T110" i="2"/>
  <c r="R110" i="2"/>
  <c r="Q110" i="2"/>
  <c r="P110" i="2"/>
  <c r="N110" i="2"/>
  <c r="J110" i="2"/>
  <c r="X109" i="2"/>
  <c r="W109" i="2"/>
  <c r="V109" i="2"/>
  <c r="U109" i="2"/>
  <c r="T109" i="2"/>
  <c r="R109" i="2"/>
  <c r="Q109" i="2"/>
  <c r="P109" i="2"/>
  <c r="N109" i="2"/>
  <c r="J109" i="2"/>
  <c r="X108" i="2"/>
  <c r="W108" i="2"/>
  <c r="V108" i="2"/>
  <c r="U108" i="2"/>
  <c r="T108" i="2"/>
  <c r="R108" i="2"/>
  <c r="Q108" i="2"/>
  <c r="P108" i="2"/>
  <c r="N108" i="2"/>
  <c r="J108" i="2"/>
  <c r="X107" i="2"/>
  <c r="W107" i="2"/>
  <c r="V107" i="2"/>
  <c r="U107" i="2"/>
  <c r="T107" i="2"/>
  <c r="R107" i="2"/>
  <c r="Q107" i="2"/>
  <c r="P107" i="2"/>
  <c r="N107" i="2"/>
  <c r="J107" i="2"/>
  <c r="X106" i="2"/>
  <c r="W106" i="2"/>
  <c r="V106" i="2"/>
  <c r="U106" i="2"/>
  <c r="T106" i="2"/>
  <c r="R106" i="2"/>
  <c r="Q106" i="2"/>
  <c r="P106" i="2"/>
  <c r="N106" i="2"/>
  <c r="J106" i="2"/>
  <c r="X105" i="2"/>
  <c r="W105" i="2"/>
  <c r="V105" i="2"/>
  <c r="U105" i="2"/>
  <c r="T105" i="2"/>
  <c r="R105" i="2"/>
  <c r="Q105" i="2"/>
  <c r="P105" i="2"/>
  <c r="N105" i="2"/>
  <c r="J105" i="2"/>
  <c r="X104" i="2"/>
  <c r="W104" i="2"/>
  <c r="V104" i="2"/>
  <c r="U104" i="2"/>
  <c r="T104" i="2"/>
  <c r="R104" i="2"/>
  <c r="Q104" i="2"/>
  <c r="P104" i="2"/>
  <c r="N104" i="2"/>
  <c r="J104" i="2"/>
  <c r="X103" i="2"/>
  <c r="W103" i="2"/>
  <c r="V103" i="2"/>
  <c r="U103" i="2"/>
  <c r="T103" i="2"/>
  <c r="R103" i="2"/>
  <c r="Q103" i="2"/>
  <c r="P103" i="2"/>
  <c r="N103" i="2"/>
  <c r="J103" i="2"/>
  <c r="X102" i="2"/>
  <c r="W102" i="2"/>
  <c r="V102" i="2"/>
  <c r="U102" i="2"/>
  <c r="T102" i="2"/>
  <c r="R102" i="2"/>
  <c r="Q102" i="2"/>
  <c r="P102" i="2"/>
  <c r="N102" i="2"/>
  <c r="J102" i="2"/>
  <c r="X101" i="2"/>
  <c r="W101" i="2"/>
  <c r="V101" i="2"/>
  <c r="U101" i="2"/>
  <c r="T101" i="2"/>
  <c r="R101" i="2"/>
  <c r="Q101" i="2"/>
  <c r="P101" i="2"/>
  <c r="N101" i="2"/>
  <c r="J101" i="2"/>
  <c r="X100" i="2"/>
  <c r="W100" i="2"/>
  <c r="V100" i="2"/>
  <c r="U100" i="2"/>
  <c r="T100" i="2"/>
  <c r="R100" i="2"/>
  <c r="Q100" i="2"/>
  <c r="P100" i="2"/>
  <c r="N100" i="2"/>
  <c r="J100" i="2"/>
  <c r="X99" i="2"/>
  <c r="W99" i="2"/>
  <c r="V99" i="2"/>
  <c r="U99" i="2"/>
  <c r="T99" i="2"/>
  <c r="R99" i="2"/>
  <c r="Q99" i="2"/>
  <c r="P99" i="2"/>
  <c r="N99" i="2"/>
  <c r="J99" i="2"/>
  <c r="X98" i="2"/>
  <c r="W98" i="2"/>
  <c r="V98" i="2"/>
  <c r="U98" i="2"/>
  <c r="T98" i="2"/>
  <c r="R98" i="2"/>
  <c r="Q98" i="2"/>
  <c r="P98" i="2"/>
  <c r="N98" i="2"/>
  <c r="J98" i="2"/>
  <c r="X97" i="2"/>
  <c r="W97" i="2"/>
  <c r="V97" i="2"/>
  <c r="U97" i="2"/>
  <c r="T97" i="2"/>
  <c r="R97" i="2"/>
  <c r="Q97" i="2"/>
  <c r="P97" i="2"/>
  <c r="N97" i="2"/>
  <c r="J97" i="2"/>
  <c r="X96" i="2"/>
  <c r="W96" i="2"/>
  <c r="V96" i="2"/>
  <c r="U96" i="2"/>
  <c r="T96" i="2"/>
  <c r="R96" i="2"/>
  <c r="Q96" i="2"/>
  <c r="P96" i="2"/>
  <c r="N96" i="2"/>
  <c r="J96" i="2"/>
  <c r="X95" i="2"/>
  <c r="W95" i="2"/>
  <c r="V95" i="2"/>
  <c r="U95" i="2"/>
  <c r="T95" i="2"/>
  <c r="R95" i="2"/>
  <c r="Q95" i="2"/>
  <c r="P95" i="2"/>
  <c r="N95" i="2"/>
  <c r="J95" i="2"/>
  <c r="X94" i="2"/>
  <c r="W94" i="2"/>
  <c r="V94" i="2"/>
  <c r="U94" i="2"/>
  <c r="T94" i="2"/>
  <c r="R94" i="2"/>
  <c r="Q94" i="2"/>
  <c r="P94" i="2"/>
  <c r="N94" i="2"/>
  <c r="J94" i="2"/>
  <c r="X93" i="2"/>
  <c r="W93" i="2"/>
  <c r="V93" i="2"/>
  <c r="U93" i="2"/>
  <c r="T93" i="2"/>
  <c r="R93" i="2"/>
  <c r="Q93" i="2"/>
  <c r="P93" i="2"/>
  <c r="N93" i="2"/>
  <c r="J93" i="2"/>
  <c r="X92" i="2"/>
  <c r="W92" i="2"/>
  <c r="V92" i="2"/>
  <c r="U92" i="2"/>
  <c r="T92" i="2"/>
  <c r="R92" i="2"/>
  <c r="Q92" i="2"/>
  <c r="P92" i="2"/>
  <c r="N92" i="2"/>
  <c r="J92" i="2"/>
  <c r="X91" i="2"/>
  <c r="W91" i="2"/>
  <c r="V91" i="2"/>
  <c r="U91" i="2"/>
  <c r="T91" i="2"/>
  <c r="R91" i="2"/>
  <c r="Q91" i="2"/>
  <c r="P91" i="2"/>
  <c r="N91" i="2"/>
  <c r="J91" i="2"/>
  <c r="X90" i="2"/>
  <c r="W90" i="2"/>
  <c r="V90" i="2"/>
  <c r="U90" i="2"/>
  <c r="T90" i="2"/>
  <c r="R90" i="2"/>
  <c r="Q90" i="2"/>
  <c r="P90" i="2"/>
  <c r="N90" i="2"/>
  <c r="J90" i="2"/>
  <c r="X89" i="2"/>
  <c r="W89" i="2"/>
  <c r="V89" i="2"/>
  <c r="U89" i="2"/>
  <c r="T89" i="2"/>
  <c r="R89" i="2"/>
  <c r="Q89" i="2"/>
  <c r="P89" i="2"/>
  <c r="N89" i="2"/>
  <c r="J89" i="2"/>
  <c r="X88" i="2"/>
  <c r="W88" i="2"/>
  <c r="V88" i="2"/>
  <c r="U88" i="2"/>
  <c r="T88" i="2"/>
  <c r="R88" i="2"/>
  <c r="Q88" i="2"/>
  <c r="P88" i="2"/>
  <c r="N88" i="2"/>
  <c r="J88" i="2"/>
  <c r="X87" i="2"/>
  <c r="W87" i="2"/>
  <c r="V87" i="2"/>
  <c r="U87" i="2"/>
  <c r="T87" i="2"/>
  <c r="R87" i="2"/>
  <c r="Q87" i="2"/>
  <c r="P87" i="2"/>
  <c r="N87" i="2"/>
  <c r="J87" i="2"/>
  <c r="X86" i="2"/>
  <c r="W86" i="2"/>
  <c r="V86" i="2"/>
  <c r="U86" i="2"/>
  <c r="T86" i="2"/>
  <c r="R86" i="2"/>
  <c r="Q86" i="2"/>
  <c r="P86" i="2"/>
  <c r="N86" i="2"/>
  <c r="J86" i="2"/>
  <c r="X85" i="2"/>
  <c r="W85" i="2"/>
  <c r="V85" i="2"/>
  <c r="U85" i="2"/>
  <c r="T85" i="2"/>
  <c r="R85" i="2"/>
  <c r="Q85" i="2"/>
  <c r="P85" i="2"/>
  <c r="N85" i="2"/>
  <c r="J85" i="2"/>
  <c r="X84" i="2"/>
  <c r="W84" i="2"/>
  <c r="V84" i="2"/>
  <c r="U84" i="2"/>
  <c r="T84" i="2"/>
  <c r="R84" i="2"/>
  <c r="Q84" i="2"/>
  <c r="P84" i="2"/>
  <c r="N84" i="2"/>
  <c r="J84" i="2"/>
  <c r="X83" i="2"/>
  <c r="W83" i="2"/>
  <c r="V83" i="2"/>
  <c r="U83" i="2"/>
  <c r="T83" i="2"/>
  <c r="R83" i="2"/>
  <c r="Q83" i="2"/>
  <c r="P83" i="2"/>
  <c r="N83" i="2"/>
  <c r="J83" i="2"/>
  <c r="X82" i="2"/>
  <c r="W82" i="2"/>
  <c r="V82" i="2"/>
  <c r="U82" i="2"/>
  <c r="T82" i="2"/>
  <c r="R82" i="2"/>
  <c r="Q82" i="2"/>
  <c r="P82" i="2"/>
  <c r="N82" i="2"/>
  <c r="J82" i="2"/>
  <c r="V77" i="2"/>
  <c r="T77" i="2"/>
  <c r="R77" i="2"/>
  <c r="A77" i="2"/>
  <c r="X76" i="2"/>
  <c r="W76" i="2"/>
  <c r="V76" i="2"/>
  <c r="U76" i="2"/>
  <c r="T76" i="2"/>
  <c r="R76" i="2"/>
  <c r="Q76" i="2"/>
  <c r="P76" i="2"/>
  <c r="N76" i="2"/>
  <c r="J76" i="2"/>
  <c r="V75" i="2"/>
  <c r="T75" i="2"/>
  <c r="R75" i="2"/>
  <c r="A75" i="2"/>
  <c r="X74" i="2"/>
  <c r="W74" i="2"/>
  <c r="V74" i="2"/>
  <c r="U74" i="2"/>
  <c r="T74" i="2"/>
  <c r="R74" i="2"/>
  <c r="Q74" i="2"/>
  <c r="P74" i="2"/>
  <c r="N74" i="2"/>
  <c r="J74" i="2"/>
  <c r="V73" i="2"/>
  <c r="T73" i="2"/>
  <c r="R73" i="2"/>
  <c r="A73" i="2"/>
  <c r="X72" i="2"/>
  <c r="W72" i="2"/>
  <c r="V72" i="2"/>
  <c r="U72" i="2"/>
  <c r="T72" i="2"/>
  <c r="R72" i="2"/>
  <c r="Q72" i="2"/>
  <c r="P72" i="2"/>
  <c r="N72" i="2"/>
  <c r="J72" i="2"/>
  <c r="V71" i="2"/>
  <c r="T71" i="2"/>
  <c r="R71" i="2"/>
  <c r="A71" i="2"/>
  <c r="X70" i="2"/>
  <c r="W70" i="2"/>
  <c r="V70" i="2"/>
  <c r="U70" i="2"/>
  <c r="T70" i="2"/>
  <c r="R70" i="2"/>
  <c r="Q70" i="2"/>
  <c r="P70" i="2"/>
  <c r="N70" i="2"/>
  <c r="J70" i="2"/>
  <c r="V69" i="2"/>
  <c r="T69" i="2"/>
  <c r="R69" i="2"/>
  <c r="A69" i="2"/>
  <c r="X68" i="2"/>
  <c r="W68" i="2"/>
  <c r="V68" i="2"/>
  <c r="U68" i="2"/>
  <c r="T68" i="2"/>
  <c r="R68" i="2"/>
  <c r="Q68" i="2"/>
  <c r="P68" i="2"/>
  <c r="N68" i="2"/>
  <c r="J68" i="2"/>
  <c r="V67" i="2"/>
  <c r="T67" i="2"/>
  <c r="R67" i="2"/>
  <c r="A67" i="2"/>
  <c r="X66" i="2"/>
  <c r="W66" i="2"/>
  <c r="V66" i="2"/>
  <c r="U66" i="2"/>
  <c r="T66" i="2"/>
  <c r="R66" i="2"/>
  <c r="Q66" i="2"/>
  <c r="P66" i="2"/>
  <c r="N66" i="2"/>
  <c r="J66" i="2"/>
  <c r="V65" i="2"/>
  <c r="T65" i="2"/>
  <c r="R65" i="2"/>
  <c r="A65" i="2"/>
  <c r="X64" i="2"/>
  <c r="W64" i="2"/>
  <c r="V64" i="2"/>
  <c r="U64" i="2"/>
  <c r="T64" i="2"/>
  <c r="R64" i="2"/>
  <c r="Q64" i="2"/>
  <c r="P64" i="2"/>
  <c r="N64" i="2"/>
  <c r="J64" i="2"/>
  <c r="V63" i="2"/>
  <c r="T63" i="2"/>
  <c r="R63" i="2"/>
  <c r="A63" i="2"/>
  <c r="X62" i="2"/>
  <c r="W62" i="2"/>
  <c r="V62" i="2"/>
  <c r="U62" i="2"/>
  <c r="T62" i="2"/>
  <c r="R62" i="2"/>
  <c r="Q62" i="2"/>
  <c r="P62" i="2"/>
  <c r="N62" i="2"/>
  <c r="J62" i="2"/>
  <c r="V61" i="2"/>
  <c r="T61" i="2"/>
  <c r="R61" i="2"/>
  <c r="A61" i="2"/>
  <c r="X60" i="2"/>
  <c r="W60" i="2"/>
  <c r="V60" i="2"/>
  <c r="U60" i="2"/>
  <c r="T60" i="2"/>
  <c r="R60" i="2"/>
  <c r="Q60" i="2"/>
  <c r="P60" i="2"/>
  <c r="N60" i="2"/>
  <c r="J60" i="2"/>
  <c r="V59" i="2"/>
  <c r="T59" i="2"/>
  <c r="R59" i="2"/>
  <c r="A59" i="2"/>
  <c r="X58" i="2"/>
  <c r="W58" i="2"/>
  <c r="V58" i="2"/>
  <c r="U58" i="2"/>
  <c r="T58" i="2"/>
  <c r="R58" i="2"/>
  <c r="Q58" i="2"/>
  <c r="P58" i="2"/>
  <c r="N58" i="2"/>
  <c r="J58" i="2"/>
  <c r="V57" i="2"/>
  <c r="T57" i="2"/>
  <c r="R57" i="2"/>
  <c r="A57" i="2"/>
  <c r="X56" i="2"/>
  <c r="W56" i="2"/>
  <c r="V56" i="2"/>
  <c r="U56" i="2"/>
  <c r="T56" i="2"/>
  <c r="R56" i="2"/>
  <c r="Q56" i="2"/>
  <c r="P56" i="2"/>
  <c r="N56" i="2"/>
  <c r="J56" i="2"/>
  <c r="V55" i="2"/>
  <c r="T55" i="2"/>
  <c r="R55" i="2"/>
  <c r="A55" i="2"/>
  <c r="X54" i="2"/>
  <c r="W54" i="2"/>
  <c r="V54" i="2"/>
  <c r="U54" i="2"/>
  <c r="T54" i="2"/>
  <c r="R54" i="2"/>
  <c r="Q54" i="2"/>
  <c r="P54" i="2"/>
  <c r="N54" i="2"/>
  <c r="J54" i="2"/>
  <c r="X53" i="2"/>
  <c r="W53" i="2"/>
  <c r="V53" i="2"/>
  <c r="U53" i="2"/>
  <c r="T53" i="2"/>
  <c r="R53" i="2"/>
  <c r="Q53" i="2"/>
  <c r="P53" i="2"/>
  <c r="N53" i="2"/>
  <c r="J53" i="2"/>
  <c r="V52" i="2"/>
  <c r="T52" i="2"/>
  <c r="R52" i="2"/>
  <c r="A52" i="2"/>
  <c r="X51" i="2"/>
  <c r="W51" i="2"/>
  <c r="V51" i="2"/>
  <c r="U51" i="2"/>
  <c r="T51" i="2"/>
  <c r="R51" i="2"/>
  <c r="Q51" i="2"/>
  <c r="P51" i="2"/>
  <c r="N51" i="2"/>
  <c r="J51" i="2"/>
  <c r="V50" i="2"/>
  <c r="T50" i="2"/>
  <c r="R50" i="2"/>
  <c r="A50" i="2"/>
  <c r="X49" i="2"/>
  <c r="W49" i="2"/>
  <c r="V49" i="2"/>
  <c r="U49" i="2"/>
  <c r="T49" i="2"/>
  <c r="R49" i="2"/>
  <c r="Q49" i="2"/>
  <c r="P49" i="2"/>
  <c r="N49" i="2"/>
  <c r="J49" i="2"/>
  <c r="V48" i="2"/>
  <c r="T48" i="2"/>
  <c r="R48" i="2"/>
  <c r="A48" i="2"/>
  <c r="X47" i="2"/>
  <c r="W47" i="2"/>
  <c r="V47" i="2"/>
  <c r="U47" i="2"/>
  <c r="T47" i="2"/>
  <c r="R47" i="2"/>
  <c r="Q47" i="2"/>
  <c r="P47" i="2"/>
  <c r="N47" i="2"/>
  <c r="J47" i="2"/>
  <c r="V46" i="2"/>
  <c r="T46" i="2"/>
  <c r="R46" i="2"/>
  <c r="A46" i="2"/>
  <c r="X45" i="2"/>
  <c r="W45" i="2"/>
  <c r="V45" i="2"/>
  <c r="U45" i="2"/>
  <c r="T45" i="2"/>
  <c r="R45" i="2"/>
  <c r="Q45" i="2"/>
  <c r="P45" i="2"/>
  <c r="N45" i="2"/>
  <c r="J45" i="2"/>
  <c r="V44" i="2"/>
  <c r="T44" i="2"/>
  <c r="R44" i="2"/>
  <c r="A44" i="2"/>
  <c r="X43" i="2"/>
  <c r="W43" i="2"/>
  <c r="V43" i="2"/>
  <c r="U43" i="2"/>
  <c r="T43" i="2"/>
  <c r="R43" i="2"/>
  <c r="Q43" i="2"/>
  <c r="P43" i="2"/>
  <c r="N43" i="2"/>
  <c r="J43" i="2"/>
  <c r="X42" i="2"/>
  <c r="W42" i="2"/>
  <c r="V42" i="2"/>
  <c r="U42" i="2"/>
  <c r="T42" i="2"/>
  <c r="R42" i="2"/>
  <c r="Q42" i="2"/>
  <c r="P42" i="2"/>
  <c r="N42" i="2"/>
  <c r="J42" i="2"/>
  <c r="V41" i="2"/>
  <c r="T41" i="2"/>
  <c r="R41" i="2"/>
  <c r="A41" i="2"/>
  <c r="X40" i="2"/>
  <c r="W40" i="2"/>
  <c r="V40" i="2"/>
  <c r="U40" i="2"/>
  <c r="T40" i="2"/>
  <c r="R40" i="2"/>
  <c r="Q40" i="2"/>
  <c r="P40" i="2"/>
  <c r="N40" i="2"/>
  <c r="J40" i="2"/>
  <c r="V39" i="2"/>
  <c r="T39" i="2"/>
  <c r="R39" i="2"/>
  <c r="A39" i="2"/>
  <c r="X38" i="2"/>
  <c r="W38" i="2"/>
  <c r="V38" i="2"/>
  <c r="U38" i="2"/>
  <c r="T38" i="2"/>
  <c r="R38" i="2"/>
  <c r="Q38" i="2"/>
  <c r="P38" i="2"/>
  <c r="N38" i="2"/>
  <c r="J38" i="2"/>
  <c r="X37" i="2"/>
  <c r="W37" i="2"/>
  <c r="V37" i="2"/>
  <c r="U37" i="2"/>
  <c r="T37" i="2"/>
  <c r="R37" i="2"/>
  <c r="Q37" i="2"/>
  <c r="P37" i="2"/>
  <c r="N37" i="2"/>
  <c r="J37" i="2"/>
  <c r="V36" i="2"/>
  <c r="T36" i="2"/>
  <c r="R36" i="2"/>
  <c r="A36" i="2"/>
  <c r="X35" i="2"/>
  <c r="W35" i="2"/>
  <c r="V35" i="2"/>
  <c r="U35" i="2"/>
  <c r="T35" i="2"/>
  <c r="R35" i="2"/>
  <c r="Q35" i="2"/>
  <c r="P35" i="2"/>
  <c r="N35" i="2"/>
  <c r="J35" i="2"/>
  <c r="X34" i="2"/>
  <c r="W34" i="2"/>
  <c r="V34" i="2"/>
  <c r="U34" i="2"/>
  <c r="T34" i="2"/>
  <c r="R34" i="2"/>
  <c r="Q34" i="2"/>
  <c r="P34" i="2"/>
  <c r="N34" i="2"/>
  <c r="J34" i="2"/>
  <c r="X33" i="2"/>
  <c r="W33" i="2"/>
  <c r="V33" i="2"/>
  <c r="U33" i="2"/>
  <c r="T33" i="2"/>
  <c r="R33" i="2"/>
  <c r="Q33" i="2"/>
  <c r="P33" i="2"/>
  <c r="N33" i="2"/>
  <c r="J33" i="2"/>
  <c r="X32" i="2"/>
  <c r="W32" i="2"/>
  <c r="V32" i="2"/>
  <c r="U32" i="2"/>
  <c r="T32" i="2"/>
  <c r="R32" i="2"/>
  <c r="Q32" i="2"/>
  <c r="P32" i="2"/>
  <c r="N32" i="2"/>
  <c r="J32" i="2"/>
  <c r="V31" i="2"/>
  <c r="T31" i="2"/>
  <c r="R31" i="2"/>
  <c r="A31" i="2"/>
  <c r="X30" i="2"/>
  <c r="W30" i="2"/>
  <c r="V30" i="2"/>
  <c r="U30" i="2"/>
  <c r="T30" i="2"/>
  <c r="R30" i="2"/>
  <c r="Q30" i="2"/>
  <c r="P30" i="2"/>
  <c r="N30" i="2"/>
  <c r="J30" i="2"/>
  <c r="V29" i="2"/>
  <c r="T29" i="2"/>
  <c r="R29" i="2"/>
  <c r="A29" i="2"/>
  <c r="X28" i="2"/>
  <c r="W28" i="2"/>
  <c r="V28" i="2"/>
  <c r="U28" i="2"/>
  <c r="T28" i="2"/>
  <c r="R28" i="2"/>
  <c r="Q28" i="2"/>
  <c r="P28" i="2"/>
  <c r="N28" i="2"/>
  <c r="J28" i="2"/>
  <c r="X27" i="2"/>
  <c r="W27" i="2"/>
  <c r="V27" i="2"/>
  <c r="U27" i="2"/>
  <c r="T27" i="2"/>
  <c r="R27" i="2"/>
  <c r="Q27" i="2"/>
  <c r="P27" i="2"/>
  <c r="N27" i="2"/>
  <c r="J27" i="2"/>
  <c r="X26" i="2"/>
  <c r="W26" i="2"/>
  <c r="V26" i="2"/>
  <c r="U26" i="2"/>
  <c r="T26" i="2"/>
  <c r="R26" i="2"/>
  <c r="Q26" i="2"/>
  <c r="P26" i="2"/>
  <c r="N26" i="2"/>
  <c r="J26" i="2"/>
  <c r="X25" i="2"/>
  <c r="W25" i="2"/>
  <c r="V25" i="2"/>
  <c r="U25" i="2"/>
  <c r="T25" i="2"/>
  <c r="R25" i="2"/>
  <c r="Q25" i="2"/>
  <c r="P25" i="2"/>
  <c r="N25" i="2"/>
  <c r="J25" i="2"/>
  <c r="X24" i="2"/>
  <c r="W24" i="2"/>
  <c r="V24" i="2"/>
  <c r="U24" i="2"/>
  <c r="T24" i="2"/>
  <c r="R24" i="2"/>
  <c r="Q24" i="2"/>
  <c r="P24" i="2"/>
  <c r="N24" i="2"/>
  <c r="J24" i="2"/>
  <c r="X23" i="2"/>
  <c r="W23" i="2"/>
  <c r="V23" i="2"/>
  <c r="U23" i="2"/>
  <c r="T23" i="2"/>
  <c r="R23" i="2"/>
  <c r="Q23" i="2"/>
  <c r="P23" i="2"/>
  <c r="N23" i="2"/>
  <c r="J23" i="2"/>
  <c r="V22" i="2"/>
  <c r="T22" i="2"/>
  <c r="R22" i="2"/>
  <c r="A22" i="2"/>
  <c r="X21" i="2"/>
  <c r="W21" i="2"/>
  <c r="V21" i="2"/>
  <c r="U21" i="2"/>
  <c r="T21" i="2"/>
  <c r="R21" i="2"/>
  <c r="Q21" i="2"/>
  <c r="P21" i="2"/>
  <c r="N21" i="2"/>
  <c r="J21" i="2"/>
  <c r="X20" i="2"/>
  <c r="W20" i="2"/>
  <c r="V20" i="2"/>
  <c r="U20" i="2"/>
  <c r="T20" i="2"/>
  <c r="R20" i="2"/>
  <c r="Q20" i="2"/>
  <c r="P20" i="2"/>
  <c r="N20" i="2"/>
  <c r="J20" i="2"/>
  <c r="V19" i="2"/>
  <c r="T19" i="2"/>
  <c r="R19" i="2"/>
  <c r="A19" i="2"/>
  <c r="X18" i="2"/>
  <c r="W18" i="2"/>
  <c r="V18" i="2"/>
  <c r="U18" i="2"/>
  <c r="T18" i="2"/>
  <c r="R18" i="2"/>
  <c r="Q18" i="2"/>
  <c r="P18" i="2"/>
  <c r="N18" i="2"/>
  <c r="J18" i="2"/>
  <c r="X17" i="2"/>
  <c r="W17" i="2"/>
  <c r="V17" i="2"/>
  <c r="U17" i="2"/>
  <c r="T17" i="2"/>
  <c r="R17" i="2"/>
  <c r="Q17" i="2"/>
  <c r="P17" i="2"/>
  <c r="N17" i="2"/>
  <c r="J17" i="2"/>
  <c r="V16" i="2"/>
  <c r="T16" i="2"/>
  <c r="R16" i="2"/>
  <c r="A16" i="2"/>
  <c r="X15" i="2"/>
  <c r="W15" i="2"/>
  <c r="V15" i="2"/>
  <c r="U15" i="2"/>
  <c r="T15" i="2"/>
  <c r="R15" i="2"/>
  <c r="Q15" i="2"/>
  <c r="P15" i="2"/>
  <c r="N15" i="2"/>
  <c r="J15" i="2"/>
  <c r="X14" i="2"/>
  <c r="W14" i="2"/>
  <c r="V14" i="2"/>
  <c r="U14" i="2"/>
  <c r="T14" i="2"/>
  <c r="R14" i="2"/>
  <c r="Q14" i="2"/>
  <c r="P14" i="2"/>
  <c r="N14" i="2"/>
  <c r="J14" i="2"/>
  <c r="X13" i="2"/>
  <c r="W13" i="2"/>
  <c r="V13" i="2"/>
  <c r="U13" i="2"/>
  <c r="T13" i="2"/>
  <c r="R13" i="2"/>
  <c r="Q13" i="2"/>
  <c r="P13" i="2"/>
  <c r="N13" i="2"/>
  <c r="J13" i="2"/>
  <c r="V12" i="2"/>
  <c r="T12" i="2"/>
  <c r="R12" i="2"/>
  <c r="A12" i="2"/>
  <c r="X11" i="2"/>
  <c r="W11" i="2"/>
  <c r="V11" i="2"/>
  <c r="U11" i="2"/>
  <c r="T11" i="2"/>
  <c r="R11" i="2"/>
  <c r="Q11" i="2"/>
  <c r="P11" i="2"/>
  <c r="N11" i="2"/>
  <c r="J11" i="2"/>
  <c r="X10" i="2"/>
  <c r="W10" i="2"/>
  <c r="V10" i="2"/>
  <c r="U10" i="2"/>
  <c r="T10" i="2"/>
  <c r="R10" i="2"/>
  <c r="Q10" i="2"/>
  <c r="P10" i="2"/>
  <c r="N10" i="2"/>
  <c r="J10" i="2"/>
  <c r="X9" i="2"/>
  <c r="W9" i="2"/>
  <c r="V9" i="2"/>
  <c r="U9" i="2"/>
  <c r="T9" i="2"/>
  <c r="R9" i="2"/>
  <c r="Q9" i="2"/>
  <c r="P9" i="2"/>
  <c r="N9" i="2"/>
  <c r="J9" i="2"/>
  <c r="X8" i="2"/>
  <c r="W8" i="2"/>
  <c r="V8" i="2"/>
  <c r="U8" i="2"/>
  <c r="T8" i="2"/>
  <c r="R8" i="2"/>
  <c r="Q8" i="2"/>
  <c r="P8" i="2"/>
  <c r="N8" i="2"/>
  <c r="J8" i="2"/>
  <c r="X7" i="2"/>
  <c r="W7" i="2"/>
  <c r="V7" i="2"/>
  <c r="U7" i="2"/>
  <c r="T7" i="2"/>
  <c r="R7" i="2"/>
  <c r="Q7" i="2"/>
  <c r="P7" i="2"/>
  <c r="N7" i="2"/>
  <c r="J7" i="2"/>
  <c r="X6" i="2"/>
  <c r="W6" i="2"/>
  <c r="V6" i="2"/>
  <c r="U6" i="2"/>
  <c r="T6" i="2"/>
  <c r="R6" i="2"/>
  <c r="Q6" i="2"/>
  <c r="P6" i="2"/>
  <c r="N6" i="2"/>
  <c r="J6" i="2"/>
  <c r="V5" i="2"/>
  <c r="T5" i="2"/>
  <c r="R5" i="2"/>
  <c r="A5" i="2"/>
  <c r="X4" i="2"/>
  <c r="W4" i="2"/>
  <c r="V4" i="2"/>
  <c r="U4" i="2"/>
  <c r="T4" i="2"/>
  <c r="R4" i="2"/>
  <c r="Q4" i="2"/>
  <c r="P4" i="2"/>
  <c r="N4" i="2"/>
  <c r="J4" i="2"/>
  <c r="V3" i="2"/>
  <c r="T3" i="2"/>
  <c r="R3" i="2"/>
  <c r="A3" i="2"/>
  <c r="X2" i="2"/>
  <c r="AB2" i="2" s="1"/>
  <c r="W2" i="2"/>
  <c r="V2" i="2"/>
  <c r="U2" i="2"/>
  <c r="T2" i="2"/>
  <c r="R2" i="2"/>
  <c r="Q2" i="2"/>
  <c r="P2" i="2"/>
  <c r="N2" i="2"/>
  <c r="J2" i="2"/>
  <c r="A26" i="2"/>
  <c r="A78" i="2"/>
  <c r="A42" i="2"/>
  <c r="A11" i="2"/>
  <c r="W5" i="2"/>
  <c r="W57" i="2"/>
  <c r="A64" i="2"/>
  <c r="W39" i="2"/>
  <c r="U73" i="2"/>
  <c r="A14" i="2"/>
  <c r="U52" i="2"/>
  <c r="W19" i="2"/>
  <c r="W31" i="2"/>
  <c r="A34" i="2"/>
  <c r="U65" i="2"/>
  <c r="A47" i="2"/>
  <c r="U61" i="2"/>
  <c r="U31" i="2"/>
  <c r="W44" i="2"/>
  <c r="A66" i="2"/>
  <c r="A20" i="2"/>
  <c r="U67" i="2"/>
  <c r="A23" i="2"/>
  <c r="A30" i="2"/>
  <c r="W50" i="2"/>
  <c r="A33" i="2"/>
  <c r="A25" i="2"/>
  <c r="U79" i="2"/>
  <c r="W61" i="2"/>
  <c r="W67" i="2"/>
  <c r="U55" i="2"/>
  <c r="A18" i="2"/>
  <c r="U75" i="2"/>
  <c r="A45" i="2"/>
  <c r="U50" i="2"/>
  <c r="A40" i="2"/>
  <c r="U36" i="2"/>
  <c r="U22" i="2"/>
  <c r="U41" i="2"/>
  <c r="W75" i="2"/>
  <c r="A43" i="2"/>
  <c r="A15" i="2"/>
  <c r="W73" i="2"/>
  <c r="W81" i="2"/>
  <c r="W63" i="2"/>
  <c r="W29" i="2"/>
  <c r="W71" i="2"/>
  <c r="W41" i="2"/>
  <c r="A17" i="2"/>
  <c r="A13" i="2"/>
  <c r="S2" i="2"/>
  <c r="A56" i="2"/>
  <c r="A53" i="2"/>
  <c r="A10" i="2"/>
  <c r="A4" i="2"/>
  <c r="W79" i="2"/>
  <c r="W48" i="2"/>
  <c r="A32" i="2"/>
  <c r="A24" i="2"/>
  <c r="A74" i="2"/>
  <c r="W65" i="2"/>
  <c r="W46" i="2"/>
  <c r="U5" i="2"/>
  <c r="U81" i="2"/>
  <c r="U3" i="2"/>
  <c r="A27" i="2"/>
  <c r="A2" i="2"/>
  <c r="W22" i="2"/>
  <c r="U16" i="2"/>
  <c r="A28" i="2"/>
  <c r="W3" i="2"/>
  <c r="A35" i="2"/>
  <c r="U69" i="2"/>
  <c r="A8" i="2"/>
  <c r="U77" i="2"/>
  <c r="A60" i="2"/>
  <c r="W77" i="2"/>
  <c r="W52" i="2"/>
  <c r="U57" i="2"/>
  <c r="U12" i="2"/>
  <c r="A68" i="2"/>
  <c r="A49" i="2"/>
  <c r="A54" i="2"/>
  <c r="W55" i="2"/>
  <c r="A51" i="2"/>
  <c r="U46" i="2"/>
  <c r="A62" i="2"/>
  <c r="A80" i="2"/>
  <c r="U59" i="2"/>
  <c r="A6" i="2"/>
  <c r="U19" i="2"/>
  <c r="U63" i="2"/>
  <c r="A38" i="2"/>
  <c r="W12" i="2"/>
  <c r="A58" i="2"/>
  <c r="W36" i="2"/>
  <c r="A7" i="2"/>
  <c r="A76" i="2"/>
  <c r="A37" i="2"/>
  <c r="U48" i="2"/>
  <c r="U39" i="2"/>
  <c r="W16" i="2"/>
  <c r="A9" i="2"/>
  <c r="A21" i="2"/>
  <c r="W59" i="2"/>
  <c r="U71" i="2"/>
  <c r="U44" i="2"/>
  <c r="A72" i="2"/>
  <c r="A70" i="2"/>
  <c r="U29" i="2"/>
  <c r="W69" i="2"/>
  <c r="P79" i="2" l="1"/>
  <c r="P81" i="2"/>
  <c r="P12" i="2"/>
  <c r="P16" i="2"/>
  <c r="P22" i="2"/>
  <c r="P36" i="2"/>
  <c r="P44" i="2"/>
  <c r="P46" i="2"/>
  <c r="P48" i="2"/>
  <c r="P50" i="2"/>
  <c r="P52" i="2"/>
  <c r="P3" i="2"/>
  <c r="P5" i="2"/>
  <c r="P19" i="2"/>
  <c r="P29" i="2"/>
  <c r="P31" i="2"/>
  <c r="P39" i="2"/>
  <c r="P41" i="2"/>
  <c r="P55" i="2"/>
  <c r="P57" i="2"/>
  <c r="P59" i="2"/>
  <c r="P61" i="2"/>
  <c r="P63" i="2"/>
  <c r="P65" i="2"/>
  <c r="P67" i="2"/>
  <c r="P69" i="2"/>
  <c r="P71" i="2"/>
  <c r="P73" i="2"/>
  <c r="P75" i="2"/>
  <c r="P77" i="2"/>
  <c r="Q61" i="2"/>
  <c r="Q39" i="2"/>
  <c r="Q31" i="2"/>
  <c r="Q50" i="2"/>
  <c r="Q67" i="2"/>
  <c r="Q44" i="2"/>
  <c r="Q52" i="2"/>
  <c r="Q59" i="2"/>
  <c r="Q77" i="2"/>
  <c r="Q29" i="2"/>
  <c r="Q55" i="2"/>
  <c r="Q79" i="2"/>
  <c r="Q63" i="2"/>
  <c r="Q36" i="2"/>
  <c r="Q48" i="2"/>
  <c r="Q22" i="2"/>
  <c r="Q12" i="2"/>
  <c r="Q41" i="2"/>
  <c r="Q3" i="2"/>
  <c r="Q73" i="2"/>
  <c r="Q19" i="2"/>
  <c r="Q57" i="2"/>
  <c r="Q71" i="2"/>
  <c r="Q46" i="2"/>
  <c r="Q16" i="2"/>
  <c r="Q69" i="2"/>
  <c r="Q75" i="2"/>
  <c r="Q81" i="2"/>
  <c r="Q5" i="2"/>
  <c r="Q65" i="2"/>
  <c r="S81" i="2" l="1"/>
  <c r="S79" i="2"/>
  <c r="S77" i="2"/>
  <c r="S75" i="2"/>
  <c r="S73" i="2"/>
  <c r="S71" i="2"/>
  <c r="S69" i="2"/>
  <c r="S67" i="2"/>
  <c r="S65" i="2"/>
  <c r="S63" i="2"/>
  <c r="S61" i="2"/>
  <c r="S59" i="2"/>
  <c r="S57" i="2"/>
  <c r="S55" i="2"/>
  <c r="S41" i="2"/>
  <c r="S39" i="2"/>
  <c r="S31" i="2"/>
  <c r="S29" i="2"/>
  <c r="S19" i="2"/>
  <c r="S5" i="2"/>
  <c r="S3" i="2"/>
  <c r="S52" i="2"/>
  <c r="S50" i="2"/>
  <c r="S48" i="2"/>
  <c r="S46" i="2"/>
  <c r="S44" i="2"/>
  <c r="S36" i="2"/>
  <c r="S22" i="2"/>
  <c r="S16" i="2"/>
  <c r="S12" i="2"/>
  <c r="S6" i="2"/>
  <c r="N3" i="2"/>
  <c r="S30" i="2"/>
  <c r="S66" i="2"/>
  <c r="N31" i="2"/>
  <c r="S64" i="2"/>
  <c r="S37" i="2"/>
  <c r="S80" i="2"/>
  <c r="S45" i="2"/>
  <c r="S23" i="2"/>
  <c r="S76" i="2"/>
  <c r="J77" i="2" s="1"/>
  <c r="N67" i="2"/>
  <c r="J67" i="2"/>
  <c r="S32" i="2"/>
  <c r="N46" i="2"/>
  <c r="N77" i="2"/>
  <c r="X77" i="2"/>
  <c r="S51" i="2"/>
  <c r="X52" i="2"/>
  <c r="S72" i="2"/>
  <c r="S68" i="2"/>
  <c r="J69" i="2" s="1"/>
  <c r="X3" i="2"/>
  <c r="S17" i="2"/>
  <c r="S60" i="2"/>
  <c r="J61" i="2" s="1"/>
  <c r="X67" i="2"/>
  <c r="S42" i="2"/>
  <c r="S53" i="2"/>
  <c r="J65" i="2"/>
  <c r="N61" i="2"/>
  <c r="S20" i="2"/>
  <c r="S82" i="2"/>
  <c r="N69" i="2"/>
  <c r="X46" i="2"/>
  <c r="S56" i="2"/>
  <c r="S58" i="2"/>
  <c r="X59" i="2"/>
  <c r="N73" i="2"/>
  <c r="X31" i="2"/>
  <c r="S40" i="2"/>
  <c r="S13" i="2"/>
  <c r="N81" i="2"/>
  <c r="S4" i="2"/>
  <c r="S62" i="2"/>
  <c r="S74" i="2"/>
  <c r="S47" i="2"/>
  <c r="S70" i="2"/>
  <c r="S49" i="2"/>
  <c r="S78" i="2"/>
  <c r="J81" i="2"/>
  <c r="X73" i="2"/>
  <c r="X41" i="2"/>
  <c r="J3" i="2"/>
  <c r="J73" i="2"/>
  <c r="X65" i="2"/>
  <c r="N65" i="2"/>
  <c r="J57" i="2"/>
  <c r="N57" i="2"/>
  <c r="X57" i="2"/>
  <c r="N41" i="2"/>
  <c r="J41" i="2"/>
  <c r="X5" i="2"/>
  <c r="J5" i="2"/>
  <c r="N5" i="2"/>
  <c r="N63" i="2"/>
  <c r="X63" i="2"/>
  <c r="J75" i="2"/>
  <c r="N75" i="2"/>
  <c r="X48" i="2"/>
  <c r="N48" i="2"/>
  <c r="J48" i="2"/>
  <c r="N71" i="2"/>
  <c r="X71" i="2"/>
  <c r="X50" i="2"/>
  <c r="N50" i="2"/>
  <c r="J50" i="2"/>
  <c r="N79" i="2"/>
  <c r="X79" i="2"/>
  <c r="J79" i="2"/>
  <c r="N52" i="2"/>
  <c r="J71" i="2"/>
  <c r="S38" i="2"/>
  <c r="X61" i="2"/>
  <c r="S43" i="2"/>
  <c r="X75" i="2"/>
  <c r="S54" i="2"/>
  <c r="X39" i="2"/>
  <c r="J59" i="2"/>
  <c r="S14" i="2"/>
  <c r="X69" i="2"/>
  <c r="S83" i="2"/>
  <c r="N59" i="2"/>
  <c r="J44" i="2"/>
  <c r="S21" i="2"/>
  <c r="X44" i="2"/>
  <c r="S33" i="2"/>
  <c r="J55" i="2"/>
  <c r="J39" i="2"/>
  <c r="J52" i="2"/>
  <c r="S18" i="2"/>
  <c r="J31" i="2"/>
  <c r="J63" i="2"/>
  <c r="N55" i="2"/>
  <c r="X81" i="2"/>
  <c r="N39" i="2"/>
  <c r="J46" i="2"/>
  <c r="X55" i="2"/>
  <c r="S15" i="2"/>
  <c r="S24" i="2"/>
  <c r="S25" i="2" s="1"/>
  <c r="J22" i="2"/>
  <c r="S7" i="2"/>
  <c r="S8" i="2" s="1"/>
  <c r="X16" i="2"/>
  <c r="N22" i="2"/>
  <c r="X22" i="2"/>
  <c r="J19" i="2"/>
  <c r="X19" i="2"/>
  <c r="J16" i="2"/>
  <c r="N16" i="2"/>
  <c r="S9" i="2"/>
  <c r="N19" i="2"/>
  <c r="S84" i="2"/>
  <c r="S85" i="2" s="1"/>
  <c r="S86" i="2" s="1"/>
  <c r="S26" i="2"/>
  <c r="N44" i="2"/>
  <c r="S34" i="2"/>
  <c r="S35" i="2" s="1"/>
  <c r="J36" i="2"/>
  <c r="X36" i="2"/>
  <c r="N36" i="2"/>
  <c r="S27" i="2"/>
  <c r="S87" i="2"/>
  <c r="S10" i="2"/>
  <c r="S11" i="2"/>
  <c r="S28" i="2"/>
  <c r="S88" i="2"/>
  <c r="S89" i="2" s="1"/>
  <c r="X12" i="2"/>
  <c r="N12" i="2"/>
  <c r="X29" i="2"/>
  <c r="J29" i="2"/>
  <c r="N29" i="2"/>
  <c r="S90" i="2"/>
  <c r="J12" i="2"/>
  <c r="S91" i="2"/>
  <c r="S92" i="2"/>
  <c r="S93" i="2" s="1"/>
  <c r="S94" i="2" s="1"/>
  <c r="S95" i="2" s="1"/>
  <c r="S96" i="2" s="1"/>
  <c r="S97" i="2"/>
  <c r="S98" i="2" s="1"/>
  <c r="S99" i="2" s="1"/>
  <c r="S100" i="2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</calcChain>
</file>

<file path=xl/sharedStrings.xml><?xml version="1.0" encoding="utf-8"?>
<sst xmlns="http://schemas.openxmlformats.org/spreadsheetml/2006/main" count="4319" uniqueCount="417">
  <si>
    <t>График наливов</t>
  </si>
  <si>
    <t>10.11.2024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</si>
  <si>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</si>
  <si>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</si>
  <si>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</si>
  <si>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</si>
  <si>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</si>
  <si>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</si>
  <si>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</si>
  <si>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</si>
  <si>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</si>
  <si>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</si>
  <si>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</si>
  <si>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</si>
  <si>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</si>
  <si>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</si>
  <si>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</si>
  <si>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</si>
  <si>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</si>
  <si>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</si>
  <si>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</si>
  <si>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</si>
  <si>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</si>
  <si>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</si>
  <si>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</si>
  <si>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</si>
  <si>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</si>
  <si>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</si>
  <si>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</si>
  <si>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</si>
  <si>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</si>
  <si>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</si>
  <si>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</si>
  <si>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</si>
  <si>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</si>
  <si>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</si>
  <si>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</si>
  <si>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</si>
  <si>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</si>
  <si>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</si>
  <si>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</si>
  <si>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</si>
  <si>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</si>
  <si>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</si>
  <si>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</si>
  <si>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</si>
  <si>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</si>
  <si>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</si>
  <si>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</si>
  <si>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</si>
  <si>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</si>
  <si>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</si>
  <si>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</si>
  <si>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</si>
  <si>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</si>
  <si>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</si>
  <si>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Смена 1</t>
  </si>
  <si>
    <t>Смена 2</t>
  </si>
  <si>
    <t>Сыроизготовитель №1 Poly 1</t>
  </si>
  <si>
    <t>203 налив</t>
  </si>
  <si>
    <t>205 налив</t>
  </si>
  <si>
    <t>3.2 Сакко  8300кг</t>
  </si>
  <si>
    <t>207 налив</t>
  </si>
  <si>
    <t>209 налив</t>
  </si>
  <si>
    <t>211 налив</t>
  </si>
  <si>
    <t>213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</si>
  <si>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</si>
  <si>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</si>
  <si>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</si>
  <si>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</si>
  <si>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</si>
  <si>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</si>
  <si>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204 налив</t>
  </si>
  <si>
    <t>3.2 Biotec безлактозная 8300кг</t>
  </si>
  <si>
    <t>206 налив</t>
  </si>
  <si>
    <t>3.2 Biotec  8300кг</t>
  </si>
  <si>
    <t>208 налив</t>
  </si>
  <si>
    <t>210 налив</t>
  </si>
  <si>
    <t>212 налив</t>
  </si>
  <si>
    <t>232 налив</t>
  </si>
  <si>
    <t>2.7 Альче  8300кг</t>
  </si>
  <si>
    <t>Мойка термизатора</t>
  </si>
  <si>
    <t>Короткая мойка</t>
  </si>
  <si>
    <t>Полная мойка</t>
  </si>
  <si>
    <t>Сыроизготовитель №1 Poly 3</t>
  </si>
  <si>
    <t>214 налив</t>
  </si>
  <si>
    <t>216 налив</t>
  </si>
  <si>
    <t>218 налив</t>
  </si>
  <si>
    <t>220 налив</t>
  </si>
  <si>
    <t>222 налив</t>
  </si>
  <si>
    <t>224 налив</t>
  </si>
  <si>
    <t>226 налив</t>
  </si>
  <si>
    <t>228 налив</t>
  </si>
  <si>
    <t>230 налив</t>
  </si>
  <si>
    <t>Сыроизготовитель №1 Poly 4</t>
  </si>
  <si>
    <t>215 налив</t>
  </si>
  <si>
    <t>217 налив</t>
  </si>
  <si>
    <t>219 налив</t>
  </si>
  <si>
    <t>221 налив</t>
  </si>
  <si>
    <t>223 налив</t>
  </si>
  <si>
    <t>225 налив</t>
  </si>
  <si>
    <t>227 налив</t>
  </si>
  <si>
    <t>229 налив</t>
  </si>
  <si>
    <t>231 налив</t>
  </si>
  <si>
    <t>23+1</t>
  </si>
  <si>
    <t>0+2</t>
  </si>
  <si>
    <t>1+2</t>
  </si>
  <si>
    <t>2+2</t>
  </si>
  <si>
    <t>3+2</t>
  </si>
  <si>
    <t>Линия плавления моцареллы в воде №1</t>
  </si>
  <si>
    <t>подача и вымешивание</t>
  </si>
  <si>
    <t>203</t>
  </si>
  <si>
    <t xml:space="preserve"> 0.008</t>
  </si>
  <si>
    <t>204</t>
  </si>
  <si>
    <t xml:space="preserve"> 0.008/0.125</t>
  </si>
  <si>
    <t>205</t>
  </si>
  <si>
    <t xml:space="preserve"> 0.125</t>
  </si>
  <si>
    <t>206</t>
  </si>
  <si>
    <t xml:space="preserve"> 0.1/0.2/0.125/0.008</t>
  </si>
  <si>
    <t>207</t>
  </si>
  <si>
    <t>208</t>
  </si>
  <si>
    <t>209</t>
  </si>
  <si>
    <t>210</t>
  </si>
  <si>
    <t>211</t>
  </si>
  <si>
    <t>212</t>
  </si>
  <si>
    <t>213</t>
  </si>
  <si>
    <t>плавление/формирование</t>
  </si>
  <si>
    <t>охлаждение</t>
  </si>
  <si>
    <t>Чильеджина 0.008</t>
  </si>
  <si>
    <t>ЧЛДЖ 0.008/ФДЛ 0.125</t>
  </si>
  <si>
    <t>ФДЛ 0.125</t>
  </si>
  <si>
    <t>ФДЛ 0.1/0.2/0.125/ЧЛДЖ 0.008</t>
  </si>
  <si>
    <t>ЧЛДЖ 0.008</t>
  </si>
  <si>
    <t>Unagrande</t>
  </si>
  <si>
    <t>Unagrande/Pretto/Metro Chef/Turatti/Вкус и Польза</t>
  </si>
  <si>
    <t>Pretto/Foodfest</t>
  </si>
  <si>
    <t>Aventino/SPAR/Pretto/Unagrande</t>
  </si>
  <si>
    <t>Metro Chef/Aventino/Вкус и Польза/SPAR</t>
  </si>
  <si>
    <t>SPAR/Turatti</t>
  </si>
  <si>
    <t>Turatti</t>
  </si>
  <si>
    <t>Turatti/Pretto</t>
  </si>
  <si>
    <t>Pretto</t>
  </si>
  <si>
    <t>Линия плавления моцареллы в рассоле №2</t>
  </si>
  <si>
    <t>214</t>
  </si>
  <si>
    <t xml:space="preserve"> Палочки 30.0г</t>
  </si>
  <si>
    <t>219</t>
  </si>
  <si>
    <t xml:space="preserve"> 0.28</t>
  </si>
  <si>
    <t>224</t>
  </si>
  <si>
    <t>229</t>
  </si>
  <si>
    <t xml:space="preserve"> 1.2</t>
  </si>
  <si>
    <t>посолка</t>
  </si>
  <si>
    <t>215</t>
  </si>
  <si>
    <t>220</t>
  </si>
  <si>
    <t>230</t>
  </si>
  <si>
    <t>216</t>
  </si>
  <si>
    <t>221</t>
  </si>
  <si>
    <t>231</t>
  </si>
  <si>
    <t>217</t>
  </si>
  <si>
    <t>222</t>
  </si>
  <si>
    <t>227</t>
  </si>
  <si>
    <t>232</t>
  </si>
  <si>
    <t>218</t>
  </si>
  <si>
    <t xml:space="preserve"> 0.2/0.28</t>
  </si>
  <si>
    <t>223</t>
  </si>
  <si>
    <t>228</t>
  </si>
  <si>
    <t>Моцарелла Палочки 30.0г</t>
  </si>
  <si>
    <t>МОЦ Палочки 30.0г</t>
  </si>
  <si>
    <t>МОЦ Палочки 30.0г/CYЛГ Палочки 30.0г</t>
  </si>
  <si>
    <t>Сулугуни Палочки 30.0г</t>
  </si>
  <si>
    <t>CYЛГ 0.2/0.28</t>
  </si>
  <si>
    <t>Сулугуни 0.28</t>
  </si>
  <si>
    <t>Моцарелла 0.28</t>
  </si>
  <si>
    <t>Моцарелла 1.2</t>
  </si>
  <si>
    <t>Бонджорно/Из Лавки/Unagrande</t>
  </si>
  <si>
    <t>Unagrande/Умалат</t>
  </si>
  <si>
    <t>Умалат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</si>
  <si>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</si>
  <si>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</si>
  <si>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</si>
  <si>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</si>
  <si>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</si>
  <si>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</si>
  <si>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</si>
  <si>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</si>
  <si>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</si>
  <si>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</si>
  <si>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</si>
  <si>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</si>
  <si>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</si>
  <si>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</si>
  <si>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</si>
  <si>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</si>
  <si>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</si>
  <si>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</si>
  <si>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</si>
  <si>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</si>
  <si>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</si>
  <si>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</si>
  <si>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3.2, Альче, без лактозы</t>
  </si>
  <si>
    <t>Чильеджина</t>
  </si>
  <si>
    <t>0.008</t>
  </si>
  <si>
    <t>Вода: 8</t>
  </si>
  <si>
    <t>малый Комет/Мультиголова</t>
  </si>
  <si>
    <t>Моцарелла протеиновая в воде Чильеджина без лактозы "Unagrande", 32%, 0,1/0,18 кг, ф/п</t>
  </si>
  <si>
    <t>-</t>
  </si>
  <si>
    <t>2.7, Альче, без лактозы</t>
  </si>
  <si>
    <t>Моцарелла</t>
  </si>
  <si>
    <t>Палочки 30.0г</t>
  </si>
  <si>
    <t>Соль: 30</t>
  </si>
  <si>
    <t>Ульма</t>
  </si>
  <si>
    <t>Моцарелла палочки протеиновые без лактозы "Unagrande", 35%, 0,12 кг, т/ф</t>
  </si>
  <si>
    <t>3.2, Biotec, без лактозы</t>
  </si>
  <si>
    <t>Моцарелла в воде Чильеджина без лактозы "Unagrande", 45%, 0,125/0,225 кг, ф/п (6 шт)</t>
  </si>
  <si>
    <t>Фиор Ди Латте</t>
  </si>
  <si>
    <t>0.125</t>
  </si>
  <si>
    <t>Вода: 125</t>
  </si>
  <si>
    <t>Моцарелла в воде Фиор Ди Латте без лактозы “Unagrande", 45%, 0,125/0,225 кг, ф/п (6 шт)</t>
  </si>
  <si>
    <t>малый Комет</t>
  </si>
  <si>
    <t>Моцарелла в воде Фиор Ди Латте "Pretto", 45%, 1/1,6 кг, ф/п</t>
  </si>
  <si>
    <t>Моцарелла в воде Фиор Ди Латте "Metro Chef" 45%, 0,125/0,225 кг, ф/п</t>
  </si>
  <si>
    <t>Моцарелла в воде Фиор Ди Латте "Turatti", 45%, 0,125/0,225 кг, ф/п</t>
  </si>
  <si>
    <t>Моцарелла в воде Фиор Ди Латте "Вкус и Польза", 45%, 0,125/0,225 кг, ф/п</t>
  </si>
  <si>
    <t>2.7, Альче</t>
  </si>
  <si>
    <t>Моцарелла палочки "Бонджорно", 45%, 0,12 кг, т/ф</t>
  </si>
  <si>
    <t>Моцарелла палочки "Из Лавки", 45%, 0,12 кг, т/ф</t>
  </si>
  <si>
    <t>Моцарелла палочки "Unagrande", 45%, 0,12 кг, т/ф</t>
  </si>
  <si>
    <t>3.2, Сакко</t>
  </si>
  <si>
    <t>Моцарелла в воде Фиор Ди Латте "Pretto", 45%, 0,125/0,225 кг, ф/п, (8 шт)</t>
  </si>
  <si>
    <t>Моцарелла в воде Фиор Ди Латте "Foodfest", 45%, 0,125/0,225 кг, ф/п</t>
  </si>
  <si>
    <t>Сулугуни</t>
  </si>
  <si>
    <t>Сулугуни палочки "Умалат", 45%, 0,12 кг, т/ф</t>
  </si>
  <si>
    <t>3.2, Biotec</t>
  </si>
  <si>
    <t>0.1</t>
  </si>
  <si>
    <t>Вода: 100</t>
  </si>
  <si>
    <t>Моцарелла в воде Фиор Ди Латте "Aventino", 45%, 0,1/0,18 кг, ф/п</t>
  </si>
  <si>
    <t>Моцарелла в воде Фиор Ди Латте «SPAR», 45%, 0,1/0,18 кг, ф/п</t>
  </si>
  <si>
    <t>Моцарелла в воде Фиор Ди Латте "Pretto", 45%, 0,1/0,18 кг, ф/п, (8 шт)</t>
  </si>
  <si>
    <t>0.2</t>
  </si>
  <si>
    <t>Вода: 200</t>
  </si>
  <si>
    <t>Моцарелла в воде Грандиоза "Unagrande", 45%, 0,2/0,36 кг, ф/п</t>
  </si>
  <si>
    <t>Моцарелла в воде Фиор Ди Латте "Unagrande", 45%, 0,125/0,225 кг, ф/п</t>
  </si>
  <si>
    <t>Моцарелла в воде Чильеджина "Unagrande", 45%, 0,125/0,225 кг, ф/п</t>
  </si>
  <si>
    <t>Моцарелла в воде Чильеджина "Metro Chef" 45%, 0,125/0,225 кг, ф/п</t>
  </si>
  <si>
    <t>Моцарелла в воде Чильеджина "Aventino", 45%, 0,1/0,18 кг, ф/п</t>
  </si>
  <si>
    <t>Моцарелла в воде Чильеджина "Вкус и Польза", 45%, 0,1/0,18 кг, ф/п</t>
  </si>
  <si>
    <t xml:space="preserve">Моцарелла в воде Чильеджина «SPAR», 45%, 0,1/0,18 кг, ф/п  </t>
  </si>
  <si>
    <t>Соль: 200</t>
  </si>
  <si>
    <t>Сулугуни "Умалат", 45%, 0,2 кг, т/ф, (9 шт)</t>
  </si>
  <si>
    <t>0.28</t>
  </si>
  <si>
    <t>Соль: 280</t>
  </si>
  <si>
    <t>Сулугуни "Умалат", 45%, 0,28 кг, т/ф, (8 шт)</t>
  </si>
  <si>
    <t>Моцарелла в воде Чильеджина "Turatti", 45%, 0,1/0,18 кг, ф/п</t>
  </si>
  <si>
    <t>Моцарелла в воде Чильеджина "Pretto", 45%, 0,1/0,18 кг, ф/п, (8 шт)</t>
  </si>
  <si>
    <t>Моцарелла для сэндвичей "Unagrande", 45%, 0,28 кг, т/ф, (8 шт)</t>
  </si>
  <si>
    <t>1.2</t>
  </si>
  <si>
    <t>Соль: 1200</t>
  </si>
  <si>
    <t>Моцарелла "Pretto", 45%, 1,2 кг, т/ф (8 шт)</t>
  </si>
  <si>
    <t>Длинная мойка</t>
  </si>
  <si>
    <t>Моцарелла "Pretto" (для бутербродов), 45%, 0,2 кг, т/ф, (9 шт)</t>
  </si>
  <si>
    <t>2.7, Сакко</t>
  </si>
  <si>
    <t>Моцарелла "Pretto", 45%, 0,15 кг, ф/п (кубики)</t>
  </si>
  <si>
    <t>Моцарелла "Pretto", 45%, 0,37 кг, т/ф</t>
  </si>
  <si>
    <t>Моцарелла "Pretto", 45%, 1 кг, т/ф (вес)</t>
  </si>
  <si>
    <t>Моцарелла "Unagrande", 45%, 1,2 кг, т/ф</t>
  </si>
  <si>
    <t>Моцарелла "Unagrande", 45%, 3 кг, пл/л</t>
  </si>
  <si>
    <t>Моцарелла без лактозы «Вкусвилл», 45%, 0,1 кг, ф/п (кубики)</t>
  </si>
  <si>
    <t>Моцарелла без лактозы для сэндвичей "Unagrande", 45%, 0,28 кг, т/ф (6 шт)</t>
  </si>
  <si>
    <t>Моцарелла в воде Фиор Ди Латте "Orecchio Oro", 45%, 0,1/0,18 кг, ф/п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</si>
  <si>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</si>
  <si>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</si>
  <si>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"Каждый день", 45%, 0,1/0,18 кг, ф/п</t>
  </si>
  <si>
    <t>Моцарелла в воде Фиор Ди Латте "Красная птица", 45%, 0,125/0,225 кг, ф/п</t>
  </si>
  <si>
    <t>Моцарелла в воде Фиор Ди Латте без лактозы "ВкусВилл", 45%, 0,125/0,225 кг, ф/п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</si>
  <si>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</si>
  <si>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</si>
  <si>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"Unagrande", 50%, 0,125/0,225 кг, ф/п, (8 шт)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</si>
  <si>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</si>
  <si>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</si>
  <si>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"Красная птица", 45%, 0,125/0,225 кг, ф/п</t>
  </si>
  <si>
    <t>Моцарелла в воде Чильеджина без лактозы "Вкусвилл", 45%, 0,125/0,225 кг, ф/п</t>
  </si>
  <si>
    <t>Моцарелла для бутербродов "Aventino", 45%, 0,2 кг, т/ф</t>
  </si>
  <si>
    <t>Моцарелла для бутербродов «ВкусВилл», 45%, 0,2 кг т/ф</t>
  </si>
  <si>
    <t>Моцарелла для пиццы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</si>
  <si>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</si>
  <si>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</si>
  <si>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"SORIMA" 45%, 1,2 кг, т/ф</t>
  </si>
  <si>
    <t>Моцарелла для пиццы "Unagrande", 45%, 0,46 кг, в/у</t>
  </si>
  <si>
    <t>Моцарелла для пиццы "Красная птица", 45%, 0,28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</si>
  <si>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</si>
  <si>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</si>
  <si>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15 гр Эсперсен 45%, 3,5 кг, пл/л</t>
  </si>
  <si>
    <t>Моцарелла палочки 7,5 гр Эсперсен, 45%, 3,6 кг, пл/л</t>
  </si>
  <si>
    <t>Моцарелла палочки без лактозы "Unagrande", 45%, 0,12 кг, т/ф</t>
  </si>
  <si>
    <t>Моцарелла палочки без лактозы «ВкусВилл», 45%, 0,12 кг, т/ф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</si>
  <si>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</si>
  <si>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</si>
  <si>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</si>
  <si>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</si>
  <si>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</si>
  <si>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"Foodfest", 45%, 0,37 кг, т/ф</t>
  </si>
  <si>
    <t>Сулугуни "ВкусВилл", 45%, 0,28 кг, т/ф</t>
  </si>
  <si>
    <t>Сулугуни "Вкусвилл", 45%, 0,12 кг, ф/п (кубики)</t>
  </si>
  <si>
    <t>Сулугуни "Зеленая линия", 45%, 0,28 кг, т/ф</t>
  </si>
  <si>
    <t>Сулугуни "Лента Fresh", 45%, 0,2 кг, т/ф</t>
  </si>
  <si>
    <t>Сулугуни "Умалат" (для хачапури), 45%, 0,12 кг, ф/п</t>
  </si>
  <si>
    <t>Сулугуни "Умалат", 45%, 0,2 кг, т/ф (6 шт)</t>
  </si>
  <si>
    <t>Сулугуни "Умалат", 45%, 1,2  кг, т/ф</t>
  </si>
  <si>
    <t>Сулугуни "Умалат", 45%, 3 кг, п/л (кубики)</t>
  </si>
  <si>
    <t>Сулугуни без лактозы "ВкусВилл", 45%, 0,2 кг, т/ф</t>
  </si>
  <si>
    <t>Сулугуни в рассоле "Вкусвилл", 45%, 0,21/0,35 кг, ф/п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</si>
  <si>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</si>
  <si>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</si>
  <si>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0,06 кг, т/ф</t>
  </si>
  <si>
    <t>Сулугуни палочки "Умалат", 45%, 3,5 кг, п/л</t>
  </si>
  <si>
    <t>{"first_batch_ids":{"mozzarella":203},"date":"2024-11-10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</si>
  <si>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</si>
  <si>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</si>
  <si>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</si>
  <si>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</si>
  <si>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</si>
  <si>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</si>
  <si>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</si>
  <si>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</si>
  <si>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00-00008479</t>
  </si>
  <si>
    <t>Н0000096234</t>
  </si>
  <si>
    <t>00-00011191</t>
  </si>
  <si>
    <t>Н0000097275</t>
  </si>
  <si>
    <t>Н0000094728</t>
  </si>
  <si>
    <t>Н0000094729</t>
  </si>
  <si>
    <t>Н0000098464</t>
  </si>
  <si>
    <t>00-00007161</t>
  </si>
  <si>
    <t>00-00008508</t>
  </si>
  <si>
    <t>00-00013020</t>
  </si>
  <si>
    <t>00-00009633</t>
  </si>
  <si>
    <t>00-00009216</t>
  </si>
  <si>
    <t>Н0000096233</t>
  </si>
  <si>
    <t>Н0000097277</t>
  </si>
  <si>
    <t>Н0000094727</t>
  </si>
  <si>
    <t>00-00007188</t>
  </si>
  <si>
    <t>00-00008507</t>
  </si>
  <si>
    <t>00-00013019</t>
  </si>
  <si>
    <t>00-00009632</t>
  </si>
  <si>
    <t>00-00009215</t>
  </si>
  <si>
    <t>00-00013433</t>
  </si>
  <si>
    <t>Задание на упаковку линии пиццы Моцарелльный цех</t>
  </si>
  <si>
    <t>Н0000095251</t>
  </si>
  <si>
    <t>Н0000094726</t>
  </si>
  <si>
    <t>Н0000093998</t>
  </si>
  <si>
    <t>Н0000095934</t>
  </si>
  <si>
    <t>00-00012176</t>
  </si>
  <si>
    <t>00-00013434</t>
  </si>
  <si>
    <t>Н0000094741</t>
  </si>
  <si>
    <t>Н0000081879</t>
  </si>
  <si>
    <t>Н0000093444</t>
  </si>
  <si>
    <t>1,75 Альче безлактозная 6000кг</t>
  </si>
  <si>
    <t>упаковываем минимум 324кг</t>
  </si>
  <si>
    <t>плавим что бы хватило упаковать 324, остальное отдаем на переплавку</t>
  </si>
  <si>
    <t>выкладываем на терку 1550</t>
  </si>
  <si>
    <t>выкладываем на терку 2350</t>
  </si>
  <si>
    <t>1,75 Biotec безлактозная 5000кг</t>
  </si>
  <si>
    <t>CIP Мойка контура 1-4</t>
  </si>
  <si>
    <t>0</t>
  </si>
  <si>
    <t>Контур 1</t>
  </si>
  <si>
    <t>Линия отгрузки сырья (0:55)</t>
  </si>
  <si>
    <t>Линия приемки молока 1 (0:55)</t>
  </si>
  <si>
    <t>Линия приемки молока 2 (0:55)</t>
  </si>
  <si>
    <t>Танк смесей (1:20)</t>
  </si>
  <si>
    <t>Линия подвал рассол (0:55)</t>
  </si>
  <si>
    <t>Танк сырого молока 1 (1:20)</t>
  </si>
  <si>
    <t>Танк сырого молока 2 (1:20)</t>
  </si>
  <si>
    <t>Танк сырого молока 3 (1:20)</t>
  </si>
  <si>
    <t>Сырое молоко на адыгейский (1:30)</t>
  </si>
  <si>
    <t>Плавилка линия воды ( не было) (1:30)</t>
  </si>
  <si>
    <t>Контур 2</t>
  </si>
  <si>
    <t>Танк жирной воды 2 (1:10)</t>
  </si>
  <si>
    <t>Жирная вода на сепаратор (1:10)</t>
  </si>
  <si>
    <t>Танк жирной воды 1 (1:10)</t>
  </si>
  <si>
    <t>Фасовочная вода (1:20)</t>
  </si>
  <si>
    <t>Комет (1:30)</t>
  </si>
  <si>
    <t>Ванны моцарелла соль (1:30)</t>
  </si>
  <si>
    <t>Сливки от сепаратора жирной воды (1:30)</t>
  </si>
  <si>
    <t>Сливки отпастера 25 (1:10)</t>
  </si>
  <si>
    <t>Линия обрата в сливки (1:10)</t>
  </si>
  <si>
    <t>Контур 3</t>
  </si>
  <si>
    <t>Короткая мойка термизатора (0:25)</t>
  </si>
  <si>
    <t>Контур циркуляции рассола (1:10)</t>
  </si>
  <si>
    <t>Сыроизготовитель 2 (1:20)</t>
  </si>
  <si>
    <t>Полная мойка термизатора (1:20)</t>
  </si>
  <si>
    <t>Сыроизготовитель 3 (1:20)</t>
  </si>
  <si>
    <t>Плавилка линия пицца чиз (1:30)</t>
  </si>
  <si>
    <t>Ванны моцарелла воды (1:30)</t>
  </si>
  <si>
    <t>Линия пицца чиз формовщик (1:10)</t>
  </si>
  <si>
    <t>Контур 4</t>
  </si>
  <si>
    <t>Дренатор 5, 2 (1:20)</t>
  </si>
  <si>
    <t>Дренатор 7, 6 (1:20)</t>
  </si>
  <si>
    <t>Транспортер + линия кислой сыворотки (1:30)</t>
  </si>
  <si>
    <t>Линия кислой сыворотки (1:30)</t>
  </si>
  <si>
    <t>Дренатор 1+4 (1:20)</t>
  </si>
  <si>
    <t>CIP Мойка MPINOX</t>
  </si>
  <si>
    <t>Танк рикотты 6 (1:20)</t>
  </si>
  <si>
    <t>Линия Концентрата на отгрузку (0:55)</t>
  </si>
  <si>
    <t>Танк рикотты 4 (1:20)</t>
  </si>
  <si>
    <t>Танк рикотты 5 (1:20)</t>
  </si>
  <si>
    <t>Танк рикотты 7 (1:20)</t>
  </si>
  <si>
    <t>Танк рикотты 8 (1:20)</t>
  </si>
  <si>
    <t>Линия подачи на НФ (0:55)</t>
  </si>
  <si>
    <t>Линия ретентата (0:55)</t>
  </si>
  <si>
    <t>Танк рикотты 1-2 (1:20)</t>
  </si>
  <si>
    <t>Танк сливок 1 (1:20)</t>
  </si>
  <si>
    <t>Танк сливок 2 (1:20)</t>
  </si>
  <si>
    <t>Танк сливок 3 (1:20)</t>
  </si>
  <si>
    <t>Линия сладкой сыворотки (2:00)</t>
  </si>
  <si>
    <t>Танк рикотты 3 (1:20)</t>
  </si>
  <si>
    <t>Линия сливок на маскарпоне (1:00)</t>
  </si>
  <si>
    <t>Линия сливок на подмес на рикотте (0:55)</t>
  </si>
  <si>
    <t>Дренатор 3+8 (1:20)</t>
  </si>
  <si>
    <t>Сыроизготовитель 1+4 (1:20)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</si>
</sst>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rgb="FF000000"/>
      <name val="Calibri"/>
      <charset val="1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b/>
      <sz val="16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2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9"/>
      <name val="Calibri"/>
      <family val="2"/>
      <charset val="204"/>
    </font>
    <font>
      <sz val="18"/>
      <color rgb="FF000000"/>
      <name val="Calibri"/>
      <family val="2"/>
      <charset val="204"/>
    </font>
    <font>
      <sz val="22"/>
      <color rgb="FF000000"/>
      <name val="Calibri"/>
      <family val="2"/>
      <charset val="204"/>
    </font>
    <font>
      <b/>
      <sz val="16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E5DFEC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F1DADA"/>
      </patternFill>
    </fill>
    <fill>
      <patternFill patternType="solid">
        <fgColor rgb="FFDCE6F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15" borderId="0" xfId="0" applyFont="1" applyFill="1"/>
    <xf numFmtId="49" fontId="5" fillId="0" borderId="0" xfId="0" applyNumberFormat="1" applyFont="1" applyAlignment="1">
      <alignment horizontal="right"/>
    </xf>
    <xf numFmtId="0" fontId="11" fillId="0" borderId="0" xfId="0" applyFont="1"/>
    <xf numFmtId="49" fontId="11" fillId="0" borderId="0" xfId="0" applyNumberFormat="1" applyFont="1" applyAlignment="1">
      <alignment horizontal="right"/>
    </xf>
    <xf numFmtId="0" fontId="11" fillId="16" borderId="0" xfId="0" applyFont="1" applyFill="1"/>
    <xf numFmtId="49" fontId="6" fillId="0" borderId="0" xfId="0" applyNumberFormat="1" applyFont="1" applyAlignment="1">
      <alignment horizontal="right"/>
    </xf>
    <xf numFmtId="0" fontId="11" fillId="17" borderId="0" xfId="0" applyFont="1" applyFill="1"/>
    <xf numFmtId="0" fontId="11" fillId="18" borderId="0" xfId="0" applyFont="1" applyFill="1"/>
    <xf numFmtId="0" fontId="11" fillId="0" borderId="1" xfId="0" applyFont="1" applyBorder="1"/>
    <xf numFmtId="0" fontId="0" fillId="0" borderId="1" xfId="0" applyBorder="1"/>
    <xf numFmtId="0" fontId="12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/>
    <xf numFmtId="0" fontId="9" fillId="0" borderId="1" xfId="0" applyFont="1" applyBorder="1"/>
    <xf numFmtId="0" fontId="7" fillId="11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textRotation="90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14" fillId="0" borderId="7" xfId="0" applyFont="1" applyBorder="1"/>
    <xf numFmtId="0" fontId="14" fillId="0" borderId="0" xfId="0" applyFont="1"/>
    <xf numFmtId="0" fontId="15" fillId="0" borderId="1" xfId="0" applyFont="1" applyBorder="1" applyAlignment="1">
      <alignment horizontal="center" wrapText="1"/>
    </xf>
    <xf numFmtId="0" fontId="7" fillId="6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20" borderId="1" xfId="0" applyFont="1" applyFill="1" applyBorder="1" applyAlignment="1">
      <alignment horizontal="center" vertical="center" wrapText="1"/>
    </xf>
    <xf numFmtId="0" fontId="0" fillId="20" borderId="1" xfId="0" applyFill="1" applyBorder="1"/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textRotation="90" wrapText="1"/>
    </xf>
    <xf numFmtId="0" fontId="7" fillId="11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0" fontId="17" fillId="0" borderId="8" xfId="0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9" fillId="0" borderId="1" xfId="0" applyFont="1" applyBorder="1"/>
    <xf numFmtId="164" fontId="8" fillId="0" borderId="1" xfId="0" applyNumberFormat="1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19" borderId="1" xfId="0" applyFont="1" applyFill="1" applyBorder="1"/>
    <xf numFmtId="0" fontId="13" fillId="0" borderId="6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1" xfId="0" applyBorder="1" applyAlignment="1"/>
    <xf numFmtId="0" fontId="7" fillId="6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D219"/>
  <sheetViews>
    <sheetView tabSelected="1" topLeftCell="BC1" zoomScale="81" zoomScaleNormal="40" workbookViewId="0">
      <selection activeCell="BS17" sqref="BS17:BW18"/>
    </sheetView>
  </sheetViews>
  <sheetFormatPr baseColWidth="10" defaultColWidth="2.33203125" defaultRowHeight="15" x14ac:dyDescent="0.2"/>
  <cols>
    <col min="1" max="4" width="21" style="17" customWidth="1"/>
    <col min="5" max="558" width="2.5" style="17" customWidth="1"/>
    <col min="559" max="1006" width="8.5" style="17" customWidth="1"/>
    <col min="1007" max="16384" width="2.33203125" style="17"/>
  </cols>
  <sheetData>
    <row r="1" spans="2:552" ht="25" customHeight="1" x14ac:dyDescent="0.2">
      <c r="C1" s="36" t="s">
        <v>0</v>
      </c>
      <c r="D1" s="35" t="s">
        <v>1</v>
      </c>
      <c r="E1" s="49" t="s">
        <v>7</v>
      </c>
      <c r="F1" s="49" t="s">
        <v>8</v>
      </c>
      <c r="G1" s="49" t="s">
        <v>9</v>
      </c>
      <c r="H1" s="49" t="s">
        <v>10</v>
      </c>
      <c r="I1" s="49" t="s">
        <v>11</v>
      </c>
      <c r="J1" s="49" t="s">
        <v>12</v>
      </c>
      <c r="K1" s="55" t="s">
        <v>13</v>
      </c>
      <c r="L1" s="49" t="s">
        <v>2</v>
      </c>
      <c r="M1" s="49" t="s">
        <v>3</v>
      </c>
      <c r="N1" s="49" t="s">
        <v>4</v>
      </c>
      <c r="O1" s="49" t="s">
        <v>5</v>
      </c>
      <c r="P1" s="49" t="s">
        <v>6</v>
      </c>
      <c r="Q1" s="49" t="s">
        <v>7</v>
      </c>
      <c r="R1" s="49" t="s">
        <v>8</v>
      </c>
      <c r="S1" s="49" t="s">
        <v>9</v>
      </c>
      <c r="T1" s="49" t="s">
        <v>10</v>
      </c>
      <c r="U1" s="49" t="s">
        <v>11</v>
      </c>
      <c r="V1" s="49" t="s">
        <v>12</v>
      </c>
      <c r="W1" s="55" t="s">
        <v>14</v>
      </c>
      <c r="X1" s="49" t="s">
        <v>2</v>
      </c>
      <c r="Y1" s="49" t="s">
        <v>3</v>
      </c>
      <c r="Z1" s="49" t="s">
        <v>4</v>
      </c>
      <c r="AA1" s="49" t="s">
        <v>5</v>
      </c>
      <c r="AB1" s="49" t="s">
        <v>6</v>
      </c>
      <c r="AC1" s="49" t="s">
        <v>7</v>
      </c>
      <c r="AD1" s="49" t="s">
        <v>8</v>
      </c>
      <c r="AE1" s="49" t="s">
        <v>9</v>
      </c>
      <c r="AF1" s="49" t="s">
        <v>10</v>
      </c>
      <c r="AG1" s="49" t="s">
        <v>11</v>
      </c>
      <c r="AH1" s="49" t="s">
        <v>12</v>
      </c>
      <c r="AI1" s="55" t="s">
        <v>15</v>
      </c>
      <c r="AJ1" s="49" t="s">
        <v>2</v>
      </c>
      <c r="AK1" s="49" t="s">
        <v>3</v>
      </c>
      <c r="AL1" s="49" t="s">
        <v>4</v>
      </c>
      <c r="AM1" s="49" t="s">
        <v>5</v>
      </c>
      <c r="AN1" s="49" t="s">
        <v>6</v>
      </c>
      <c r="AO1" s="49" t="s">
        <v>7</v>
      </c>
      <c r="AP1" s="49" t="s">
        <v>8</v>
      </c>
      <c r="AQ1" s="49" t="s">
        <v>9</v>
      </c>
      <c r="AR1" s="49" t="s">
        <v>10</v>
      </c>
      <c r="AS1" s="49" t="s">
        <v>11</v>
      </c>
      <c r="AT1" s="49" t="s">
        <v>12</v>
      </c>
      <c r="AU1" s="55" t="s">
        <v>16</v>
      </c>
      <c r="AV1" s="49" t="s">
        <v>2</v>
      </c>
      <c r="AW1" s="49" t="s">
        <v>3</v>
      </c>
      <c r="AX1" s="49" t="s">
        <v>4</v>
      </c>
      <c r="AY1" s="49" t="s">
        <v>5</v>
      </c>
      <c r="AZ1" s="49" t="s">
        <v>6</v>
      </c>
      <c r="BA1" s="49" t="s">
        <v>7</v>
      </c>
      <c r="BB1" s="49" t="s">
        <v>8</v>
      </c>
      <c r="BC1" s="49" t="s">
        <v>9</v>
      </c>
      <c r="BD1" s="49" t="s">
        <v>10</v>
      </c>
      <c r="BE1" s="49" t="s">
        <v>11</v>
      </c>
      <c r="BF1" s="49" t="s">
        <v>12</v>
      </c>
      <c r="BG1" s="55" t="s">
        <v>17</v>
      </c>
      <c r="BH1" s="49" t="s">
        <v>2</v>
      </c>
      <c r="BI1" s="49" t="s">
        <v>3</v>
      </c>
      <c r="BJ1" s="49" t="s">
        <v>4</v>
      </c>
      <c r="BK1" s="49" t="s">
        <v>5</v>
      </c>
      <c r="BL1" s="49" t="s">
        <v>6</v>
      </c>
      <c r="BM1" s="49" t="s">
        <v>7</v>
      </c>
      <c r="BN1" s="49" t="s">
        <v>8</v>
      </c>
      <c r="BO1" s="49" t="s">
        <v>9</v>
      </c>
      <c r="BP1" s="49" t="s">
        <v>10</v>
      </c>
      <c r="BQ1" s="49" t="s">
        <v>11</v>
      </c>
      <c r="BR1" s="49" t="s">
        <v>12</v>
      </c>
      <c r="BS1" s="55" t="s">
        <v>18</v>
      </c>
      <c r="BT1" s="49" t="s">
        <v>2</v>
      </c>
      <c r="BU1" s="49" t="s">
        <v>3</v>
      </c>
      <c r="BV1" s="49" t="s">
        <v>4</v>
      </c>
      <c r="BW1" s="49" t="s">
        <v>5</v>
      </c>
      <c r="BX1" s="49" t="s">
        <v>6</v>
      </c>
      <c r="BY1" s="49" t="s">
        <v>7</v>
      </c>
      <c r="BZ1" s="49" t="s">
        <v>8</v>
      </c>
      <c r="CA1" s="49" t="s">
        <v>9</v>
      </c>
      <c r="CB1" s="49" t="s">
        <v>10</v>
      </c>
      <c r="CC1" s="49" t="s">
        <v>11</v>
      </c>
      <c r="CD1" s="49" t="s">
        <v>12</v>
      </c>
      <c r="CE1" s="55" t="s">
        <v>19</v>
      </c>
      <c r="CF1" s="49" t="s">
        <v>2</v>
      </c>
      <c r="CG1" s="49" t="s">
        <v>3</v>
      </c>
      <c r="CH1" s="49" t="s">
        <v>4</v>
      </c>
      <c r="CI1" s="49" t="s">
        <v>5</v>
      </c>
      <c r="CJ1" s="49" t="s">
        <v>6</v>
      </c>
      <c r="CK1" s="49" t="s">
        <v>7</v>
      </c>
      <c r="CL1" s="49" t="s">
        <v>8</v>
      </c>
      <c r="CM1" s="49" t="s">
        <v>9</v>
      </c>
      <c r="CN1" s="49" t="s">
        <v>10</v>
      </c>
      <c r="CO1" s="49" t="s">
        <v>11</v>
      </c>
      <c r="CP1" s="49" t="s">
        <v>12</v>
      </c>
      <c r="CQ1" s="55" t="s">
        <v>20</v>
      </c>
      <c r="CR1" s="49" t="s">
        <v>2</v>
      </c>
      <c r="CS1" s="49" t="s">
        <v>3</v>
      </c>
      <c r="CT1" s="49" t="s">
        <v>4</v>
      </c>
      <c r="CU1" s="49" t="s">
        <v>5</v>
      </c>
      <c r="CV1" s="49" t="s">
        <v>6</v>
      </c>
      <c r="CW1" s="49" t="s">
        <v>7</v>
      </c>
      <c r="CX1" s="49" t="s">
        <v>8</v>
      </c>
      <c r="CY1" s="49" t="s">
        <v>9</v>
      </c>
      <c r="CZ1" s="49" t="s">
        <v>10</v>
      </c>
      <c r="DA1" s="49" t="s">
        <v>11</v>
      </c>
      <c r="DB1" s="49" t="s">
        <v>12</v>
      </c>
      <c r="DC1" s="55" t="s">
        <v>21</v>
      </c>
      <c r="DD1" s="49" t="s">
        <v>2</v>
      </c>
      <c r="DE1" s="49" t="s">
        <v>3</v>
      </c>
      <c r="DF1" s="49" t="s">
        <v>4</v>
      </c>
      <c r="DG1" s="49" t="s">
        <v>5</v>
      </c>
      <c r="DH1" s="49" t="s">
        <v>6</v>
      </c>
      <c r="DI1" s="49" t="s">
        <v>7</v>
      </c>
      <c r="DJ1" s="49" t="s">
        <v>8</v>
      </c>
      <c r="DK1" s="49" t="s">
        <v>9</v>
      </c>
      <c r="DL1" s="49" t="s">
        <v>10</v>
      </c>
      <c r="DM1" s="49" t="s">
        <v>11</v>
      </c>
      <c r="DN1" s="49" t="s">
        <v>12</v>
      </c>
      <c r="DO1" s="55" t="s">
        <v>3</v>
      </c>
      <c r="DP1" s="49" t="s">
        <v>2</v>
      </c>
      <c r="DQ1" s="49" t="s">
        <v>3</v>
      </c>
      <c r="DR1" s="49" t="s">
        <v>4</v>
      </c>
      <c r="DS1" s="49" t="s">
        <v>5</v>
      </c>
      <c r="DT1" s="49" t="s">
        <v>6</v>
      </c>
      <c r="DU1" s="49" t="s">
        <v>7</v>
      </c>
      <c r="DV1" s="49" t="s">
        <v>8</v>
      </c>
      <c r="DW1" s="49" t="s">
        <v>9</v>
      </c>
      <c r="DX1" s="49" t="s">
        <v>10</v>
      </c>
      <c r="DY1" s="49" t="s">
        <v>11</v>
      </c>
      <c r="DZ1" s="49" t="s">
        <v>12</v>
      </c>
      <c r="EA1" s="55" t="s">
        <v>22</v>
      </c>
      <c r="EB1" s="49" t="s">
        <v>2</v>
      </c>
      <c r="EC1" s="49" t="s">
        <v>3</v>
      </c>
      <c r="ED1" s="49" t="s">
        <v>4</v>
      </c>
      <c r="EE1" s="49" t="s">
        <v>5</v>
      </c>
      <c r="EF1" s="49" t="s">
        <v>6</v>
      </c>
      <c r="EG1" s="49" t="s">
        <v>7</v>
      </c>
      <c r="EH1" s="49" t="s">
        <v>8</v>
      </c>
      <c r="EI1" s="49" t="s">
        <v>9</v>
      </c>
      <c r="EJ1" s="49" t="s">
        <v>10</v>
      </c>
      <c r="EK1" s="49" t="s">
        <v>11</v>
      </c>
      <c r="EL1" s="49" t="s">
        <v>12</v>
      </c>
      <c r="EM1" s="55" t="s">
        <v>23</v>
      </c>
      <c r="EN1" s="49" t="s">
        <v>2</v>
      </c>
      <c r="EO1" s="49" t="s">
        <v>3</v>
      </c>
      <c r="EP1" s="49" t="s">
        <v>4</v>
      </c>
      <c r="EQ1" s="49" t="s">
        <v>5</v>
      </c>
      <c r="ER1" s="49" t="s">
        <v>6</v>
      </c>
      <c r="ES1" s="49" t="s">
        <v>7</v>
      </c>
      <c r="ET1" s="49" t="s">
        <v>8</v>
      </c>
      <c r="EU1" s="49" t="s">
        <v>9</v>
      </c>
      <c r="EV1" s="49" t="s">
        <v>10</v>
      </c>
      <c r="EW1" s="49" t="s">
        <v>11</v>
      </c>
      <c r="EX1" s="49" t="s">
        <v>12</v>
      </c>
      <c r="EY1" s="55" t="s">
        <v>24</v>
      </c>
      <c r="EZ1" s="49" t="s">
        <v>2</v>
      </c>
      <c r="FA1" s="49" t="s">
        <v>3</v>
      </c>
      <c r="FB1" s="49" t="s">
        <v>4</v>
      </c>
      <c r="FC1" s="49" t="s">
        <v>5</v>
      </c>
      <c r="FD1" s="49" t="s">
        <v>6</v>
      </c>
      <c r="FE1" s="49" t="s">
        <v>7</v>
      </c>
      <c r="FF1" s="49" t="s">
        <v>8</v>
      </c>
      <c r="FG1" s="49" t="s">
        <v>9</v>
      </c>
      <c r="FH1" s="49" t="s">
        <v>10</v>
      </c>
      <c r="FI1" s="49" t="s">
        <v>11</v>
      </c>
      <c r="FJ1" s="49" t="s">
        <v>12</v>
      </c>
      <c r="FK1" s="55" t="s">
        <v>25</v>
      </c>
      <c r="FL1" s="49" t="s">
        <v>2</v>
      </c>
      <c r="FM1" s="49" t="s">
        <v>3</v>
      </c>
      <c r="FN1" s="49" t="s">
        <v>4</v>
      </c>
      <c r="FO1" s="49" t="s">
        <v>5</v>
      </c>
      <c r="FP1" s="49" t="s">
        <v>6</v>
      </c>
      <c r="FQ1" s="49" t="s">
        <v>7</v>
      </c>
      <c r="FR1" s="49" t="s">
        <v>8</v>
      </c>
      <c r="FS1" s="49" t="s">
        <v>9</v>
      </c>
      <c r="FT1" s="49" t="s">
        <v>10</v>
      </c>
      <c r="FU1" s="49" t="s">
        <v>11</v>
      </c>
      <c r="FV1" s="49" t="s">
        <v>12</v>
      </c>
      <c r="FW1" s="55" t="s">
        <v>4</v>
      </c>
      <c r="FX1" s="49" t="s">
        <v>2</v>
      </c>
      <c r="FY1" s="49" t="s">
        <v>3</v>
      </c>
      <c r="FZ1" s="49" t="s">
        <v>4</v>
      </c>
      <c r="GA1" s="49" t="s">
        <v>5</v>
      </c>
      <c r="GB1" s="49" t="s">
        <v>6</v>
      </c>
      <c r="GC1" s="49" t="s">
        <v>7</v>
      </c>
      <c r="GD1" s="49" t="s">
        <v>8</v>
      </c>
      <c r="GE1" s="49" t="s">
        <v>9</v>
      </c>
      <c r="GF1" s="49" t="s">
        <v>10</v>
      </c>
      <c r="GG1" s="49" t="s">
        <v>11</v>
      </c>
      <c r="GH1" s="49" t="s">
        <v>12</v>
      </c>
      <c r="GI1" s="55" t="s">
        <v>26</v>
      </c>
      <c r="GJ1" s="49" t="s">
        <v>2</v>
      </c>
      <c r="GK1" s="49" t="s">
        <v>3</v>
      </c>
      <c r="GL1" s="49" t="s">
        <v>4</v>
      </c>
      <c r="GM1" s="49" t="s">
        <v>5</v>
      </c>
      <c r="GN1" s="49" t="s">
        <v>6</v>
      </c>
      <c r="GO1" s="49" t="s">
        <v>7</v>
      </c>
      <c r="GP1" s="49" t="s">
        <v>8</v>
      </c>
      <c r="GQ1" s="49" t="s">
        <v>9</v>
      </c>
      <c r="GR1" s="49" t="s">
        <v>10</v>
      </c>
      <c r="GS1" s="49" t="s">
        <v>11</v>
      </c>
      <c r="GT1" s="49" t="s">
        <v>12</v>
      </c>
      <c r="GU1" s="55" t="s">
        <v>27</v>
      </c>
      <c r="GV1" s="49" t="s">
        <v>2</v>
      </c>
      <c r="GW1" s="49" t="s">
        <v>3</v>
      </c>
      <c r="GX1" s="49" t="s">
        <v>4</v>
      </c>
      <c r="GY1" s="49" t="s">
        <v>5</v>
      </c>
      <c r="GZ1" s="49" t="s">
        <v>6</v>
      </c>
      <c r="HA1" s="49" t="s">
        <v>7</v>
      </c>
      <c r="HB1" s="49" t="s">
        <v>8</v>
      </c>
      <c r="HC1" s="49" t="s">
        <v>9</v>
      </c>
      <c r="HD1" s="49" t="s">
        <v>10</v>
      </c>
      <c r="HE1" s="49" t="s">
        <v>11</v>
      </c>
      <c r="HF1" s="49" t="s">
        <v>12</v>
      </c>
      <c r="HG1" s="55" t="s">
        <v>28</v>
      </c>
      <c r="HH1" s="49" t="s">
        <v>2</v>
      </c>
      <c r="HI1" s="49" t="s">
        <v>3</v>
      </c>
      <c r="HJ1" s="49" t="s">
        <v>4</v>
      </c>
      <c r="HK1" s="49" t="s">
        <v>5</v>
      </c>
      <c r="HL1" s="49" t="s">
        <v>6</v>
      </c>
      <c r="HM1" s="49" t="s">
        <v>7</v>
      </c>
      <c r="HN1" s="49" t="s">
        <v>8</v>
      </c>
      <c r="HO1" s="49" t="s">
        <v>9</v>
      </c>
      <c r="HP1" s="49" t="s">
        <v>10</v>
      </c>
      <c r="HQ1" s="49" t="s">
        <v>11</v>
      </c>
      <c r="HR1" s="49" t="s">
        <v>12</v>
      </c>
      <c r="HS1" s="55" t="s">
        <v>29</v>
      </c>
      <c r="HT1" s="49" t="s">
        <v>2</v>
      </c>
      <c r="HU1" s="49" t="s">
        <v>3</v>
      </c>
      <c r="HV1" s="49" t="s">
        <v>4</v>
      </c>
      <c r="HW1" s="49" t="s">
        <v>5</v>
      </c>
      <c r="HX1" s="49" t="s">
        <v>6</v>
      </c>
      <c r="HY1" s="49" t="s">
        <v>7</v>
      </c>
      <c r="HZ1" s="49" t="s">
        <v>8</v>
      </c>
      <c r="IA1" s="49" t="s">
        <v>9</v>
      </c>
      <c r="IB1" s="49" t="s">
        <v>10</v>
      </c>
      <c r="IC1" s="49" t="s">
        <v>11</v>
      </c>
      <c r="ID1" s="49" t="s">
        <v>12</v>
      </c>
      <c r="IE1" s="55" t="s">
        <v>5</v>
      </c>
      <c r="IF1" s="49" t="s">
        <v>2</v>
      </c>
      <c r="IG1" s="49" t="s">
        <v>3</v>
      </c>
      <c r="IH1" s="49" t="s">
        <v>4</v>
      </c>
      <c r="II1" s="49" t="s">
        <v>5</v>
      </c>
      <c r="IJ1" s="49" t="s">
        <v>6</v>
      </c>
      <c r="IK1" s="49" t="s">
        <v>7</v>
      </c>
      <c r="IL1" s="49" t="s">
        <v>8</v>
      </c>
      <c r="IM1" s="49" t="s">
        <v>9</v>
      </c>
      <c r="IN1" s="49" t="s">
        <v>10</v>
      </c>
      <c r="IO1" s="49" t="s">
        <v>11</v>
      </c>
      <c r="IP1" s="49" t="s">
        <v>12</v>
      </c>
      <c r="IQ1" s="55" t="s">
        <v>30</v>
      </c>
      <c r="IR1" s="49" t="s">
        <v>2</v>
      </c>
      <c r="IS1" s="49" t="s">
        <v>3</v>
      </c>
      <c r="IT1" s="49" t="s">
        <v>4</v>
      </c>
      <c r="IU1" s="49" t="s">
        <v>5</v>
      </c>
      <c r="IV1" s="49" t="s">
        <v>6</v>
      </c>
      <c r="IW1" s="49" t="s">
        <v>7</v>
      </c>
      <c r="IX1" s="49" t="s">
        <v>8</v>
      </c>
      <c r="IY1" s="49" t="s">
        <v>9</v>
      </c>
      <c r="IZ1" s="49" t="s">
        <v>10</v>
      </c>
      <c r="JA1" s="49" t="s">
        <v>11</v>
      </c>
      <c r="JB1" s="49" t="s">
        <v>12</v>
      </c>
      <c r="JC1" s="55" t="s">
        <v>31</v>
      </c>
      <c r="JD1" s="49" t="s">
        <v>2</v>
      </c>
      <c r="JE1" s="49" t="s">
        <v>3</v>
      </c>
      <c r="JF1" s="49" t="s">
        <v>4</v>
      </c>
      <c r="JG1" s="49" t="s">
        <v>5</v>
      </c>
      <c r="JH1" s="49" t="s">
        <v>6</v>
      </c>
      <c r="JI1" s="49" t="s">
        <v>7</v>
      </c>
      <c r="JJ1" s="49" t="s">
        <v>8</v>
      </c>
      <c r="JK1" s="49" t="s">
        <v>9</v>
      </c>
      <c r="JL1" s="49" t="s">
        <v>10</v>
      </c>
      <c r="JM1" s="49" t="s">
        <v>11</v>
      </c>
      <c r="JN1" s="49" t="s">
        <v>12</v>
      </c>
      <c r="JO1" s="55" t="s">
        <v>32</v>
      </c>
      <c r="JP1" s="49" t="s">
        <v>2</v>
      </c>
      <c r="JQ1" s="49" t="s">
        <v>3</v>
      </c>
      <c r="JR1" s="49" t="s">
        <v>4</v>
      </c>
      <c r="JS1" s="49" t="s">
        <v>5</v>
      </c>
      <c r="JT1" s="49" t="s">
        <v>6</v>
      </c>
      <c r="JU1" s="49" t="s">
        <v>7</v>
      </c>
      <c r="JV1" s="49" t="s">
        <v>8</v>
      </c>
      <c r="JW1" s="49" t="s">
        <v>9</v>
      </c>
      <c r="JX1" s="49" t="s">
        <v>10</v>
      </c>
      <c r="JY1" s="49" t="s">
        <v>11</v>
      </c>
      <c r="JZ1" s="49" t="s">
        <v>12</v>
      </c>
      <c r="KA1" s="55" t="s">
        <v>33</v>
      </c>
      <c r="KB1" s="49" t="s">
        <v>2</v>
      </c>
      <c r="KC1" s="49" t="s">
        <v>3</v>
      </c>
      <c r="KD1" s="49" t="s">
        <v>4</v>
      </c>
      <c r="KE1" s="49" t="s">
        <v>5</v>
      </c>
      <c r="KF1" s="49" t="s">
        <v>6</v>
      </c>
      <c r="KG1" s="49" t="s">
        <v>7</v>
      </c>
      <c r="KH1" s="49" t="s">
        <v>8</v>
      </c>
      <c r="KI1" s="49" t="s">
        <v>9</v>
      </c>
      <c r="KJ1" s="49" t="s">
        <v>10</v>
      </c>
      <c r="KK1" s="49" t="s">
        <v>11</v>
      </c>
      <c r="KL1" s="49" t="s">
        <v>12</v>
      </c>
      <c r="KM1" s="55" t="s">
        <v>34</v>
      </c>
      <c r="KN1" s="49" t="s">
        <v>2</v>
      </c>
      <c r="KO1" s="49" t="s">
        <v>3</v>
      </c>
      <c r="KP1" s="49" t="s">
        <v>4</v>
      </c>
      <c r="KQ1" s="49" t="s">
        <v>5</v>
      </c>
      <c r="KR1" s="49" t="s">
        <v>6</v>
      </c>
      <c r="KS1" s="49" t="s">
        <v>7</v>
      </c>
      <c r="KT1" s="49" t="s">
        <v>8</v>
      </c>
      <c r="KU1" s="49" t="s">
        <v>9</v>
      </c>
      <c r="KV1" s="49" t="s">
        <v>10</v>
      </c>
      <c r="KW1" s="49" t="s">
        <v>11</v>
      </c>
      <c r="KX1" s="49" t="s">
        <v>12</v>
      </c>
      <c r="KY1" s="55" t="s">
        <v>35</v>
      </c>
      <c r="KZ1" s="49" t="s">
        <v>2</v>
      </c>
      <c r="LA1" s="49" t="s">
        <v>3</v>
      </c>
      <c r="LB1" s="49" t="s">
        <v>4</v>
      </c>
      <c r="LC1" s="49" t="s">
        <v>5</v>
      </c>
      <c r="LD1" s="49" t="s">
        <v>6</v>
      </c>
      <c r="LE1" s="49" t="s">
        <v>7</v>
      </c>
      <c r="LF1" s="49" t="s">
        <v>8</v>
      </c>
      <c r="LG1" s="49" t="s">
        <v>9</v>
      </c>
      <c r="LH1" s="49" t="s">
        <v>10</v>
      </c>
      <c r="LI1" s="49" t="s">
        <v>11</v>
      </c>
      <c r="LJ1" s="49" t="s">
        <v>12</v>
      </c>
      <c r="LK1" s="55" t="s">
        <v>36</v>
      </c>
      <c r="LL1" s="49" t="s">
        <v>2</v>
      </c>
      <c r="LM1" s="49" t="s">
        <v>3</v>
      </c>
      <c r="LN1" s="49" t="s">
        <v>4</v>
      </c>
      <c r="LO1" s="49" t="s">
        <v>5</v>
      </c>
      <c r="LP1" s="49" t="s">
        <v>6</v>
      </c>
      <c r="LQ1" s="49" t="s">
        <v>7</v>
      </c>
      <c r="LR1" s="49" t="s">
        <v>8</v>
      </c>
      <c r="LS1" s="49" t="s">
        <v>9</v>
      </c>
      <c r="LT1" s="49" t="s">
        <v>10</v>
      </c>
      <c r="LU1" s="49" t="s">
        <v>11</v>
      </c>
      <c r="LV1" s="49" t="s">
        <v>12</v>
      </c>
      <c r="LW1" s="55" t="s">
        <v>37</v>
      </c>
      <c r="LX1" s="49" t="s">
        <v>2</v>
      </c>
      <c r="LY1" s="49" t="s">
        <v>3</v>
      </c>
      <c r="LZ1" s="49" t="s">
        <v>4</v>
      </c>
      <c r="MA1" s="49" t="s">
        <v>5</v>
      </c>
      <c r="MB1" s="49" t="s">
        <v>6</v>
      </c>
      <c r="MC1" s="49" t="s">
        <v>7</v>
      </c>
      <c r="MD1" s="49" t="s">
        <v>8</v>
      </c>
      <c r="ME1" s="49" t="s">
        <v>9</v>
      </c>
      <c r="MF1" s="49" t="s">
        <v>10</v>
      </c>
      <c r="MG1" s="49" t="s">
        <v>11</v>
      </c>
      <c r="MH1" s="49" t="s">
        <v>12</v>
      </c>
      <c r="MI1" s="55" t="s">
        <v>38</v>
      </c>
      <c r="MJ1" s="49" t="s">
        <v>2</v>
      </c>
      <c r="MK1" s="49" t="s">
        <v>3</v>
      </c>
      <c r="ML1" s="49" t="s">
        <v>4</v>
      </c>
      <c r="MM1" s="49" t="s">
        <v>5</v>
      </c>
      <c r="MN1" s="49" t="s">
        <v>6</v>
      </c>
      <c r="MO1" s="49" t="s">
        <v>7</v>
      </c>
      <c r="MP1" s="49" t="s">
        <v>8</v>
      </c>
      <c r="MQ1" s="49" t="s">
        <v>9</v>
      </c>
      <c r="MR1" s="49" t="s">
        <v>10</v>
      </c>
      <c r="MS1" s="49" t="s">
        <v>11</v>
      </c>
      <c r="MT1" s="49" t="s">
        <v>12</v>
      </c>
      <c r="MU1" s="55" t="s">
        <v>39</v>
      </c>
      <c r="MV1" s="49" t="s">
        <v>2</v>
      </c>
      <c r="MW1" s="49" t="s">
        <v>3</v>
      </c>
      <c r="MX1" s="49" t="s">
        <v>4</v>
      </c>
      <c r="MY1" s="49" t="s">
        <v>5</v>
      </c>
      <c r="MZ1" s="49" t="s">
        <v>6</v>
      </c>
      <c r="NA1" s="49" t="s">
        <v>7</v>
      </c>
      <c r="NB1" s="49" t="s">
        <v>8</v>
      </c>
      <c r="NC1" s="49" t="s">
        <v>9</v>
      </c>
      <c r="ND1" s="49" t="s">
        <v>10</v>
      </c>
      <c r="NE1" s="49" t="s">
        <v>11</v>
      </c>
      <c r="NF1" s="49" t="s">
        <v>12</v>
      </c>
      <c r="NG1" s="55" t="s">
        <v>40</v>
      </c>
      <c r="NH1" s="49" t="s">
        <v>2</v>
      </c>
      <c r="NI1" s="49" t="s">
        <v>3</v>
      </c>
      <c r="NJ1" s="49" t="s">
        <v>4</v>
      </c>
      <c r="NK1" s="49" t="s">
        <v>5</v>
      </c>
      <c r="NL1" s="49" t="s">
        <v>6</v>
      </c>
      <c r="NM1" s="49" t="s">
        <v>7</v>
      </c>
      <c r="NN1" s="49" t="s">
        <v>8</v>
      </c>
      <c r="NO1" s="49" t="s">
        <v>9</v>
      </c>
      <c r="NP1" s="49" t="s">
        <v>10</v>
      </c>
      <c r="NQ1" s="49" t="s">
        <v>11</v>
      </c>
      <c r="NR1" s="49" t="s">
        <v>12</v>
      </c>
      <c r="NS1" s="55" t="s">
        <v>41</v>
      </c>
      <c r="NT1" s="49" t="s">
        <v>2</v>
      </c>
      <c r="NU1" s="49" t="s">
        <v>3</v>
      </c>
      <c r="NV1" s="49" t="s">
        <v>4</v>
      </c>
      <c r="NW1" s="49" t="s">
        <v>5</v>
      </c>
      <c r="NX1" s="49" t="s">
        <v>6</v>
      </c>
      <c r="NY1" s="49" t="s">
        <v>7</v>
      </c>
      <c r="NZ1" s="49" t="s">
        <v>8</v>
      </c>
      <c r="OA1" s="49" t="s">
        <v>9</v>
      </c>
      <c r="OB1" s="49" t="s">
        <v>10</v>
      </c>
      <c r="OC1" s="49" t="s">
        <v>11</v>
      </c>
      <c r="OD1" s="49" t="s">
        <v>12</v>
      </c>
      <c r="OE1" s="55" t="s">
        <v>42</v>
      </c>
      <c r="OF1" s="49" t="s">
        <v>2</v>
      </c>
      <c r="OG1" s="49" t="s">
        <v>3</v>
      </c>
      <c r="OH1" s="49" t="s">
        <v>4</v>
      </c>
      <c r="OI1" s="49" t="s">
        <v>5</v>
      </c>
      <c r="OJ1" s="49" t="s">
        <v>6</v>
      </c>
      <c r="OK1" s="49" t="s">
        <v>7</v>
      </c>
      <c r="OL1" s="49" t="s">
        <v>8</v>
      </c>
      <c r="OM1" s="49" t="s">
        <v>9</v>
      </c>
      <c r="ON1" s="49" t="s">
        <v>10</v>
      </c>
      <c r="OO1" s="49" t="s">
        <v>11</v>
      </c>
      <c r="OP1" s="49" t="s">
        <v>12</v>
      </c>
      <c r="OQ1" s="55" t="s">
        <v>43</v>
      </c>
      <c r="OR1" s="49" t="s">
        <v>2</v>
      </c>
      <c r="OS1" s="49" t="s">
        <v>3</v>
      </c>
      <c r="OT1" s="49" t="s">
        <v>4</v>
      </c>
      <c r="OU1" s="49" t="s">
        <v>5</v>
      </c>
      <c r="OV1" s="49" t="s">
        <v>6</v>
      </c>
      <c r="OW1" s="49" t="s">
        <v>7</v>
      </c>
      <c r="OX1" s="49" t="s">
        <v>8</v>
      </c>
      <c r="OY1" s="49" t="s">
        <v>9</v>
      </c>
      <c r="OZ1" s="49" t="s">
        <v>10</v>
      </c>
      <c r="PA1" s="49" t="s">
        <v>11</v>
      </c>
      <c r="PB1" s="49" t="s">
        <v>12</v>
      </c>
      <c r="PC1" s="55" t="s">
        <v>44</v>
      </c>
      <c r="PD1" s="49" t="s">
        <v>2</v>
      </c>
      <c r="PE1" s="49" t="s">
        <v>3</v>
      </c>
      <c r="PF1" s="49" t="s">
        <v>4</v>
      </c>
      <c r="PG1" s="49" t="s">
        <v>5</v>
      </c>
      <c r="PH1" s="49" t="s">
        <v>6</v>
      </c>
      <c r="PI1" s="49" t="s">
        <v>7</v>
      </c>
      <c r="PJ1" s="49" t="s">
        <v>8</v>
      </c>
      <c r="PK1" s="49" t="s">
        <v>9</v>
      </c>
      <c r="PL1" s="49" t="s">
        <v>10</v>
      </c>
      <c r="PM1" s="49" t="s">
        <v>11</v>
      </c>
      <c r="PN1" s="49" t="s">
        <v>12</v>
      </c>
      <c r="PO1" s="55" t="s">
        <v>45</v>
      </c>
      <c r="PP1" s="49" t="s">
        <v>2</v>
      </c>
      <c r="PQ1" s="49" t="s">
        <v>3</v>
      </c>
      <c r="PR1" s="49" t="s">
        <v>4</v>
      </c>
      <c r="PS1" s="49" t="s">
        <v>5</v>
      </c>
      <c r="PT1" s="49" t="s">
        <v>6</v>
      </c>
      <c r="PU1" s="49" t="s">
        <v>7</v>
      </c>
      <c r="PV1" s="49" t="s">
        <v>8</v>
      </c>
      <c r="PW1" s="49" t="s">
        <v>9</v>
      </c>
      <c r="PX1" s="49" t="s">
        <v>10</v>
      </c>
      <c r="PY1" s="49" t="s">
        <v>11</v>
      </c>
      <c r="PZ1" s="49" t="s">
        <v>12</v>
      </c>
      <c r="QA1" s="55" t="s">
        <v>46</v>
      </c>
      <c r="QB1" s="49" t="s">
        <v>2</v>
      </c>
      <c r="QC1" s="49" t="s">
        <v>3</v>
      </c>
      <c r="QD1" s="49" t="s">
        <v>4</v>
      </c>
      <c r="QE1" s="49" t="s">
        <v>5</v>
      </c>
      <c r="QF1" s="49" t="s">
        <v>6</v>
      </c>
      <c r="QG1" s="49" t="s">
        <v>7</v>
      </c>
      <c r="QH1" s="49" t="s">
        <v>8</v>
      </c>
      <c r="QI1" s="49" t="s">
        <v>9</v>
      </c>
      <c r="QJ1" s="49" t="s">
        <v>10</v>
      </c>
      <c r="QK1" s="49" t="s">
        <v>11</v>
      </c>
      <c r="QL1" s="49" t="s">
        <v>12</v>
      </c>
      <c r="QM1" s="55" t="s">
        <v>47</v>
      </c>
      <c r="QN1" s="49" t="s">
        <v>2</v>
      </c>
      <c r="QO1" s="49" t="s">
        <v>3</v>
      </c>
      <c r="QP1" s="49" t="s">
        <v>4</v>
      </c>
      <c r="QQ1" s="49" t="s">
        <v>5</v>
      </c>
      <c r="QR1" s="49" t="s">
        <v>6</v>
      </c>
      <c r="QS1" s="49" t="s">
        <v>7</v>
      </c>
      <c r="QT1" s="49" t="s">
        <v>8</v>
      </c>
      <c r="QU1" s="49" t="s">
        <v>9</v>
      </c>
      <c r="QV1" s="49" t="s">
        <v>10</v>
      </c>
      <c r="QW1" s="49" t="s">
        <v>11</v>
      </c>
      <c r="QX1" s="49" t="s">
        <v>12</v>
      </c>
      <c r="QY1" s="55" t="s">
        <v>48</v>
      </c>
      <c r="QZ1" s="49" t="s">
        <v>2</v>
      </c>
      <c r="RA1" s="49" t="s">
        <v>3</v>
      </c>
      <c r="RB1" s="49" t="s">
        <v>4</v>
      </c>
      <c r="RC1" s="49" t="s">
        <v>5</v>
      </c>
      <c r="RD1" s="49" t="s">
        <v>6</v>
      </c>
      <c r="RE1" s="49" t="s">
        <v>7</v>
      </c>
      <c r="RF1" s="49" t="s">
        <v>8</v>
      </c>
      <c r="RG1" s="49" t="s">
        <v>9</v>
      </c>
      <c r="RH1" s="49" t="s">
        <v>10</v>
      </c>
      <c r="RI1" s="49" t="s">
        <v>11</v>
      </c>
      <c r="RJ1" s="49" t="s">
        <v>12</v>
      </c>
      <c r="RK1" s="55" t="s">
        <v>49</v>
      </c>
      <c r="RL1" s="49" t="s">
        <v>2</v>
      </c>
      <c r="RM1" s="49" t="s">
        <v>3</v>
      </c>
      <c r="RN1" s="49" t="s">
        <v>4</v>
      </c>
      <c r="RO1" s="49" t="s">
        <v>5</v>
      </c>
      <c r="RP1" s="49" t="s">
        <v>6</v>
      </c>
      <c r="RQ1" s="49" t="s">
        <v>7</v>
      </c>
      <c r="RR1" s="49" t="s">
        <v>8</v>
      </c>
      <c r="RS1" s="49" t="s">
        <v>9</v>
      </c>
      <c r="RT1" s="49" t="s">
        <v>10</v>
      </c>
      <c r="RU1" s="49" t="s">
        <v>11</v>
      </c>
      <c r="RV1" s="49" t="s">
        <v>12</v>
      </c>
      <c r="RW1" s="55" t="s">
        <v>50</v>
      </c>
      <c r="RX1" s="49" t="s">
        <v>2</v>
      </c>
      <c r="RY1" s="49" t="s">
        <v>3</v>
      </c>
      <c r="RZ1" s="49" t="s">
        <v>4</v>
      </c>
      <c r="SA1" s="49" t="s">
        <v>5</v>
      </c>
      <c r="SB1" s="49" t="s">
        <v>6</v>
      </c>
      <c r="SC1" s="49" t="s">
        <v>7</v>
      </c>
      <c r="SD1" s="49" t="s">
        <v>8</v>
      </c>
      <c r="SE1" s="49" t="s">
        <v>9</v>
      </c>
      <c r="SF1" s="49" t="s">
        <v>10</v>
      </c>
      <c r="SG1" s="49" t="s">
        <v>11</v>
      </c>
      <c r="SH1" s="49" t="s">
        <v>12</v>
      </c>
      <c r="SI1" s="55" t="s">
        <v>51</v>
      </c>
      <c r="SJ1" s="49" t="s">
        <v>2</v>
      </c>
      <c r="SK1" s="49" t="s">
        <v>3</v>
      </c>
      <c r="SL1" s="49" t="s">
        <v>4</v>
      </c>
      <c r="SM1" s="49" t="s">
        <v>5</v>
      </c>
      <c r="SN1" s="49" t="s">
        <v>6</v>
      </c>
      <c r="SO1" s="49" t="s">
        <v>7</v>
      </c>
      <c r="SP1" s="49" t="s">
        <v>8</v>
      </c>
      <c r="SQ1" s="49" t="s">
        <v>9</v>
      </c>
      <c r="SR1" s="49" t="s">
        <v>10</v>
      </c>
      <c r="SS1" s="49" t="s">
        <v>11</v>
      </c>
      <c r="ST1" s="49" t="s">
        <v>12</v>
      </c>
      <c r="SU1" s="55" t="s">
        <v>52</v>
      </c>
      <c r="SV1" s="49" t="s">
        <v>2</v>
      </c>
      <c r="SW1" s="49" t="s">
        <v>3</v>
      </c>
      <c r="SX1" s="49" t="s">
        <v>4</v>
      </c>
      <c r="SY1" s="49" t="s">
        <v>5</v>
      </c>
      <c r="SZ1" s="49" t="s">
        <v>6</v>
      </c>
      <c r="TA1" s="49" t="s">
        <v>7</v>
      </c>
      <c r="TB1" s="49" t="s">
        <v>8</v>
      </c>
      <c r="TC1" s="49" t="s">
        <v>9</v>
      </c>
      <c r="TD1" s="49" t="s">
        <v>10</v>
      </c>
      <c r="TE1" s="49" t="s">
        <v>11</v>
      </c>
      <c r="TF1" s="49" t="s">
        <v>12</v>
      </c>
      <c r="TG1" s="55" t="s">
        <v>53</v>
      </c>
      <c r="TH1" s="49" t="s">
        <v>2</v>
      </c>
      <c r="TI1" s="49" t="s">
        <v>3</v>
      </c>
      <c r="TJ1" s="49" t="s">
        <v>4</v>
      </c>
      <c r="TK1" s="49" t="s">
        <v>5</v>
      </c>
      <c r="TL1" s="49" t="s">
        <v>6</v>
      </c>
      <c r="TM1" s="49" t="s">
        <v>7</v>
      </c>
      <c r="TN1" s="49" t="s">
        <v>8</v>
      </c>
      <c r="TO1" s="49" t="s">
        <v>9</v>
      </c>
      <c r="TP1" s="49" t="s">
        <v>10</v>
      </c>
      <c r="TQ1" s="49" t="s">
        <v>11</v>
      </c>
      <c r="TR1" s="49" t="s">
        <v>12</v>
      </c>
      <c r="TS1" s="55" t="s">
        <v>54</v>
      </c>
      <c r="TT1" s="49" t="s">
        <v>2</v>
      </c>
      <c r="TU1" s="49" t="s">
        <v>3</v>
      </c>
      <c r="TV1" s="49" t="s">
        <v>4</v>
      </c>
      <c r="TW1" s="49" t="s">
        <v>5</v>
      </c>
      <c r="TX1" s="49" t="s">
        <v>6</v>
      </c>
      <c r="TY1" s="49" t="s">
        <v>7</v>
      </c>
      <c r="TZ1" s="49" t="s">
        <v>8</v>
      </c>
      <c r="UA1" s="49" t="s">
        <v>9</v>
      </c>
      <c r="UB1" s="49" t="s">
        <v>10</v>
      </c>
      <c r="UC1" s="49" t="s">
        <v>11</v>
      </c>
      <c r="UD1" s="49" t="s">
        <v>12</v>
      </c>
      <c r="UE1" s="55" t="s">
        <v>55</v>
      </c>
      <c r="UF1" s="49" t="s">
        <v>2</v>
      </c>
    </row>
    <row r="2" spans="2:552" ht="25" customHeight="1" x14ac:dyDescent="0.2">
      <c r="E2" s="75" t="s">
        <v>56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7"/>
      <c r="ES2" s="47" t="s">
        <v>57</v>
      </c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  <c r="IY2" s="48"/>
      <c r="IZ2" s="48"/>
      <c r="JA2" s="48"/>
      <c r="JB2" s="48"/>
      <c r="JC2" s="48"/>
      <c r="JD2" s="48"/>
      <c r="JE2" s="48"/>
      <c r="JF2" s="48"/>
      <c r="JG2" s="48"/>
      <c r="JH2" s="48"/>
      <c r="JI2" s="48"/>
      <c r="JJ2" s="48"/>
      <c r="JK2" s="48"/>
      <c r="JL2" s="48"/>
      <c r="JM2" s="48"/>
      <c r="JN2" s="48"/>
      <c r="JO2" s="48"/>
      <c r="JP2" s="48"/>
      <c r="JQ2" s="48"/>
      <c r="JR2" s="48"/>
      <c r="JS2" s="48"/>
      <c r="JT2" s="48"/>
      <c r="JU2" s="48"/>
      <c r="JV2" s="48"/>
      <c r="JW2" s="48"/>
      <c r="JX2" s="48"/>
      <c r="JY2" s="48"/>
      <c r="JZ2" s="48"/>
      <c r="KA2" s="48"/>
      <c r="KB2" s="48"/>
      <c r="KC2" s="48"/>
      <c r="KD2" s="48"/>
      <c r="KE2" s="48"/>
      <c r="KF2" s="78"/>
    </row>
    <row r="3" spans="2:552" ht="25" customHeight="1" x14ac:dyDescent="0.2">
      <c r="B3" s="63" t="s">
        <v>58</v>
      </c>
      <c r="C3" s="32"/>
      <c r="D3" s="32"/>
      <c r="Q3" s="35" t="s">
        <v>59</v>
      </c>
      <c r="R3" s="32"/>
      <c r="S3" s="32"/>
      <c r="T3" s="32"/>
      <c r="U3" s="32"/>
      <c r="V3" s="36" t="s">
        <v>359</v>
      </c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T3" s="35" t="s">
        <v>60</v>
      </c>
      <c r="AU3" s="32"/>
      <c r="AV3" s="32"/>
      <c r="AW3" s="32"/>
      <c r="AX3" s="32"/>
      <c r="AY3" s="32"/>
      <c r="AZ3" s="36" t="s">
        <v>61</v>
      </c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CC3" s="35" t="s">
        <v>62</v>
      </c>
      <c r="CD3" s="32"/>
      <c r="CE3" s="32"/>
      <c r="CF3" s="32"/>
      <c r="CG3" s="32"/>
      <c r="CH3" s="32"/>
      <c r="CI3" s="36" t="s">
        <v>61</v>
      </c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V3" s="35" t="s">
        <v>63</v>
      </c>
      <c r="DW3" s="32"/>
      <c r="DX3" s="32"/>
      <c r="DY3" s="32"/>
      <c r="DZ3" s="32"/>
      <c r="EA3" s="32"/>
      <c r="EB3" s="36" t="s">
        <v>61</v>
      </c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FN3" s="35" t="s">
        <v>64</v>
      </c>
      <c r="FO3" s="32"/>
      <c r="FP3" s="32"/>
      <c r="FQ3" s="32"/>
      <c r="FR3" s="32"/>
      <c r="FS3" s="32"/>
      <c r="FT3" s="36" t="s">
        <v>61</v>
      </c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HF3" s="35" t="s">
        <v>65</v>
      </c>
      <c r="HG3" s="32"/>
      <c r="HH3" s="32"/>
      <c r="HI3" s="32"/>
      <c r="HJ3" s="32"/>
      <c r="HK3" s="32"/>
      <c r="HL3" s="36" t="s">
        <v>61</v>
      </c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</row>
    <row r="4" spans="2:552" ht="25" customHeight="1" x14ac:dyDescent="0.2">
      <c r="B4" s="32"/>
      <c r="C4" s="32"/>
      <c r="D4" s="32"/>
      <c r="Q4" s="57" t="s">
        <v>66</v>
      </c>
      <c r="R4" s="32"/>
      <c r="S4" s="32"/>
      <c r="T4" s="32"/>
      <c r="U4" s="32"/>
      <c r="V4" s="32"/>
      <c r="W4" s="32"/>
      <c r="X4" s="32"/>
      <c r="Y4" s="32"/>
      <c r="Z4" s="54" t="s">
        <v>67</v>
      </c>
      <c r="AA4" s="32"/>
      <c r="AB4" s="32"/>
      <c r="AC4" s="32"/>
      <c r="AD4" s="61" t="s">
        <v>68</v>
      </c>
      <c r="AE4" s="32"/>
      <c r="AF4" s="32"/>
      <c r="AG4" s="32"/>
      <c r="AH4" s="32"/>
      <c r="AI4" s="32"/>
      <c r="AJ4" s="59" t="s">
        <v>69</v>
      </c>
      <c r="AK4" s="58" t="s">
        <v>70</v>
      </c>
      <c r="AL4" s="32"/>
      <c r="AM4" s="32"/>
      <c r="AN4" s="50"/>
      <c r="AT4" s="57" t="s">
        <v>66</v>
      </c>
      <c r="AU4" s="32"/>
      <c r="AV4" s="32"/>
      <c r="AW4" s="32"/>
      <c r="AX4" s="32"/>
      <c r="AY4" s="32"/>
      <c r="AZ4" s="32"/>
      <c r="BA4" s="32"/>
      <c r="BB4" s="32"/>
      <c r="BC4" s="54" t="s">
        <v>67</v>
      </c>
      <c r="BD4" s="32"/>
      <c r="BE4" s="32"/>
      <c r="BF4" s="32"/>
      <c r="BG4" s="61" t="s">
        <v>68</v>
      </c>
      <c r="BH4" s="32"/>
      <c r="BI4" s="32"/>
      <c r="BJ4" s="32"/>
      <c r="BK4" s="32"/>
      <c r="BL4" s="32"/>
      <c r="BM4" s="32"/>
      <c r="BN4" s="59" t="s">
        <v>69</v>
      </c>
      <c r="BO4" s="58" t="s">
        <v>70</v>
      </c>
      <c r="BP4" s="32"/>
      <c r="BQ4" s="32"/>
      <c r="BR4" s="50"/>
      <c r="CC4" s="57" t="s">
        <v>66</v>
      </c>
      <c r="CD4" s="32"/>
      <c r="CE4" s="32"/>
      <c r="CF4" s="32"/>
      <c r="CG4" s="32"/>
      <c r="CH4" s="32"/>
      <c r="CI4" s="32"/>
      <c r="CJ4" s="32"/>
      <c r="CK4" s="32"/>
      <c r="CL4" s="54" t="s">
        <v>67</v>
      </c>
      <c r="CM4" s="32"/>
      <c r="CN4" s="32"/>
      <c r="CO4" s="32"/>
      <c r="CP4" s="61" t="s">
        <v>68</v>
      </c>
      <c r="CQ4" s="32"/>
      <c r="CR4" s="32"/>
      <c r="CS4" s="32"/>
      <c r="CT4" s="32"/>
      <c r="CU4" s="32"/>
      <c r="CV4" s="32"/>
      <c r="CW4" s="59" t="s">
        <v>69</v>
      </c>
      <c r="CX4" s="58" t="s">
        <v>70</v>
      </c>
      <c r="CY4" s="32"/>
      <c r="CZ4" s="32"/>
      <c r="DA4" s="50"/>
      <c r="DV4" s="57" t="s">
        <v>66</v>
      </c>
      <c r="DW4" s="32"/>
      <c r="DX4" s="32"/>
      <c r="DY4" s="32"/>
      <c r="DZ4" s="32"/>
      <c r="EA4" s="32"/>
      <c r="EB4" s="32"/>
      <c r="EC4" s="32"/>
      <c r="ED4" s="32"/>
      <c r="EE4" s="54" t="s">
        <v>67</v>
      </c>
      <c r="EF4" s="32"/>
      <c r="EG4" s="32"/>
      <c r="EH4" s="32"/>
      <c r="EI4" s="61" t="s">
        <v>68</v>
      </c>
      <c r="EJ4" s="32"/>
      <c r="EK4" s="32"/>
      <c r="EL4" s="32"/>
      <c r="EM4" s="32"/>
      <c r="EN4" s="32"/>
      <c r="EO4" s="32"/>
      <c r="EP4" s="59" t="s">
        <v>69</v>
      </c>
      <c r="EQ4" s="58" t="s">
        <v>70</v>
      </c>
      <c r="ER4" s="32"/>
      <c r="ES4" s="32"/>
      <c r="ET4" s="50"/>
      <c r="FN4" s="57" t="s">
        <v>66</v>
      </c>
      <c r="FO4" s="32"/>
      <c r="FP4" s="32"/>
      <c r="FQ4" s="32"/>
      <c r="FR4" s="32"/>
      <c r="FS4" s="32"/>
      <c r="FT4" s="32"/>
      <c r="FU4" s="32"/>
      <c r="FV4" s="32"/>
      <c r="FW4" s="54" t="s">
        <v>67</v>
      </c>
      <c r="FX4" s="32"/>
      <c r="FY4" s="32"/>
      <c r="FZ4" s="32"/>
      <c r="GA4" s="61" t="s">
        <v>68</v>
      </c>
      <c r="GB4" s="32"/>
      <c r="GC4" s="32"/>
      <c r="GD4" s="32"/>
      <c r="GE4" s="32"/>
      <c r="GF4" s="32"/>
      <c r="GG4" s="32"/>
      <c r="GH4" s="59" t="s">
        <v>69</v>
      </c>
      <c r="GI4" s="58" t="s">
        <v>70</v>
      </c>
      <c r="GJ4" s="32"/>
      <c r="GK4" s="32"/>
      <c r="GL4" s="50"/>
      <c r="HF4" s="57" t="s">
        <v>66</v>
      </c>
      <c r="HG4" s="32"/>
      <c r="HH4" s="32"/>
      <c r="HI4" s="32"/>
      <c r="HJ4" s="32"/>
      <c r="HK4" s="32"/>
      <c r="HL4" s="32"/>
      <c r="HM4" s="32"/>
      <c r="HN4" s="32"/>
      <c r="HO4" s="54" t="s">
        <v>67</v>
      </c>
      <c r="HP4" s="32"/>
      <c r="HQ4" s="32"/>
      <c r="HR4" s="32"/>
      <c r="HS4" s="61" t="s">
        <v>68</v>
      </c>
      <c r="HT4" s="32"/>
      <c r="HU4" s="32"/>
      <c r="HV4" s="32"/>
      <c r="HW4" s="32"/>
      <c r="HX4" s="32"/>
      <c r="HY4" s="32"/>
      <c r="HZ4" s="59" t="s">
        <v>69</v>
      </c>
      <c r="IA4" s="58" t="s">
        <v>70</v>
      </c>
      <c r="IB4" s="32"/>
      <c r="IC4" s="32"/>
      <c r="ID4" s="50"/>
    </row>
    <row r="5" spans="2:552" ht="25" customHeight="1" x14ac:dyDescent="0.2">
      <c r="CL5" s="62" t="s">
        <v>82</v>
      </c>
      <c r="CM5" s="32"/>
      <c r="CN5" s="32"/>
      <c r="CO5" s="32"/>
      <c r="CP5" s="32"/>
      <c r="HZ5" s="62" t="s">
        <v>83</v>
      </c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</row>
    <row r="6" spans="2:552" ht="25" customHeight="1" x14ac:dyDescent="0.2">
      <c r="CL6" s="32"/>
      <c r="CM6" s="32"/>
      <c r="CN6" s="32"/>
      <c r="CO6" s="32"/>
      <c r="CP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</row>
    <row r="7" spans="2:552" ht="25" customHeight="1" x14ac:dyDescent="0.2">
      <c r="B7" s="63" t="s">
        <v>71</v>
      </c>
      <c r="C7" s="32"/>
      <c r="D7" s="32"/>
      <c r="AB7" s="35" t="s">
        <v>72</v>
      </c>
      <c r="AC7" s="32"/>
      <c r="AD7" s="32"/>
      <c r="AE7" s="32"/>
      <c r="AF7" s="32"/>
      <c r="AG7" s="32"/>
      <c r="AH7" s="36" t="s">
        <v>73</v>
      </c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BJ7" s="35" t="s">
        <v>74</v>
      </c>
      <c r="BK7" s="32"/>
      <c r="BL7" s="32"/>
      <c r="BM7" s="32"/>
      <c r="BN7" s="32"/>
      <c r="BO7" s="32"/>
      <c r="BP7" s="36" t="s">
        <v>75</v>
      </c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Z7" s="35" t="s">
        <v>76</v>
      </c>
      <c r="DA7" s="32"/>
      <c r="DB7" s="32"/>
      <c r="DC7" s="32"/>
      <c r="DD7" s="32"/>
      <c r="DE7" s="32"/>
      <c r="DF7" s="36" t="s">
        <v>61</v>
      </c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ER7" s="35" t="s">
        <v>77</v>
      </c>
      <c r="ES7" s="32"/>
      <c r="ET7" s="32"/>
      <c r="EU7" s="32"/>
      <c r="EV7" s="32"/>
      <c r="EW7" s="32"/>
      <c r="EX7" s="36" t="s">
        <v>61</v>
      </c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GJ7" s="35" t="s">
        <v>78</v>
      </c>
      <c r="GK7" s="32"/>
      <c r="GL7" s="32"/>
      <c r="GM7" s="32"/>
      <c r="GN7" s="32"/>
      <c r="GO7" s="32"/>
      <c r="GP7" s="36" t="s">
        <v>61</v>
      </c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</row>
    <row r="8" spans="2:552" ht="25" customHeight="1" x14ac:dyDescent="0.2">
      <c r="B8" s="32"/>
      <c r="C8" s="32"/>
      <c r="D8" s="32"/>
      <c r="AB8" s="57" t="s">
        <v>66</v>
      </c>
      <c r="AC8" s="32"/>
      <c r="AD8" s="32"/>
      <c r="AE8" s="32"/>
      <c r="AF8" s="32"/>
      <c r="AG8" s="32"/>
      <c r="AH8" s="32"/>
      <c r="AI8" s="32"/>
      <c r="AJ8" s="54" t="s">
        <v>67</v>
      </c>
      <c r="AK8" s="32"/>
      <c r="AL8" s="32"/>
      <c r="AM8" s="32"/>
      <c r="AN8" s="61" t="s">
        <v>68</v>
      </c>
      <c r="AO8" s="32"/>
      <c r="AP8" s="32"/>
      <c r="AQ8" s="32"/>
      <c r="AR8" s="32"/>
      <c r="AS8" s="32"/>
      <c r="AT8" s="59" t="s">
        <v>69</v>
      </c>
      <c r="AU8" s="58" t="s">
        <v>70</v>
      </c>
      <c r="AV8" s="32"/>
      <c r="AW8" s="32"/>
      <c r="AX8" s="50"/>
      <c r="BJ8" s="57" t="s">
        <v>66</v>
      </c>
      <c r="BK8" s="32"/>
      <c r="BL8" s="32"/>
      <c r="BM8" s="32"/>
      <c r="BN8" s="32"/>
      <c r="BO8" s="32"/>
      <c r="BP8" s="32"/>
      <c r="BQ8" s="32"/>
      <c r="BR8" s="32"/>
      <c r="BS8" s="54" t="s">
        <v>67</v>
      </c>
      <c r="BT8" s="32"/>
      <c r="BU8" s="32"/>
      <c r="BV8" s="32"/>
      <c r="BW8" s="61" t="s">
        <v>68</v>
      </c>
      <c r="BX8" s="32"/>
      <c r="BY8" s="32"/>
      <c r="BZ8" s="32"/>
      <c r="CA8" s="32"/>
      <c r="CB8" s="32"/>
      <c r="CC8" s="32"/>
      <c r="CD8" s="32"/>
      <c r="CE8" s="59" t="s">
        <v>69</v>
      </c>
      <c r="CF8" s="58" t="s">
        <v>70</v>
      </c>
      <c r="CG8" s="32"/>
      <c r="CH8" s="32"/>
      <c r="CI8" s="50"/>
      <c r="CZ8" s="57" t="s">
        <v>66</v>
      </c>
      <c r="DA8" s="32"/>
      <c r="DB8" s="32"/>
      <c r="DC8" s="32"/>
      <c r="DD8" s="32"/>
      <c r="DE8" s="32"/>
      <c r="DF8" s="32"/>
      <c r="DG8" s="32"/>
      <c r="DH8" s="32"/>
      <c r="DI8" s="54" t="s">
        <v>67</v>
      </c>
      <c r="DJ8" s="32"/>
      <c r="DK8" s="32"/>
      <c r="DL8" s="32"/>
      <c r="DM8" s="61" t="s">
        <v>68</v>
      </c>
      <c r="DN8" s="32"/>
      <c r="DO8" s="32"/>
      <c r="DP8" s="32"/>
      <c r="DQ8" s="32"/>
      <c r="DR8" s="32"/>
      <c r="DS8" s="32"/>
      <c r="DT8" s="59" t="s">
        <v>69</v>
      </c>
      <c r="DU8" s="58" t="s">
        <v>70</v>
      </c>
      <c r="DV8" s="32"/>
      <c r="DW8" s="32"/>
      <c r="DX8" s="50"/>
      <c r="ER8" s="57" t="s">
        <v>66</v>
      </c>
      <c r="ES8" s="32"/>
      <c r="ET8" s="32"/>
      <c r="EU8" s="32"/>
      <c r="EV8" s="32"/>
      <c r="EW8" s="32"/>
      <c r="EX8" s="32"/>
      <c r="EY8" s="32"/>
      <c r="EZ8" s="32"/>
      <c r="FA8" s="54" t="s">
        <v>67</v>
      </c>
      <c r="FB8" s="32"/>
      <c r="FC8" s="32"/>
      <c r="FD8" s="32"/>
      <c r="FE8" s="61" t="s">
        <v>68</v>
      </c>
      <c r="FF8" s="32"/>
      <c r="FG8" s="32"/>
      <c r="FH8" s="32"/>
      <c r="FI8" s="32"/>
      <c r="FJ8" s="32"/>
      <c r="FK8" s="32"/>
      <c r="FL8" s="59" t="s">
        <v>69</v>
      </c>
      <c r="FM8" s="58" t="s">
        <v>70</v>
      </c>
      <c r="FN8" s="32"/>
      <c r="FO8" s="32"/>
      <c r="FP8" s="50"/>
      <c r="GJ8" s="57" t="s">
        <v>66</v>
      </c>
      <c r="GK8" s="32"/>
      <c r="GL8" s="32"/>
      <c r="GM8" s="32"/>
      <c r="GN8" s="32"/>
      <c r="GO8" s="32"/>
      <c r="GP8" s="32"/>
      <c r="GQ8" s="32"/>
      <c r="GR8" s="32"/>
      <c r="GS8" s="54" t="s">
        <v>67</v>
      </c>
      <c r="GT8" s="32"/>
      <c r="GU8" s="32"/>
      <c r="GV8" s="32"/>
      <c r="GW8" s="61" t="s">
        <v>68</v>
      </c>
      <c r="GX8" s="32"/>
      <c r="GY8" s="32"/>
      <c r="GZ8" s="32"/>
      <c r="HA8" s="32"/>
      <c r="HB8" s="32"/>
      <c r="HC8" s="32"/>
      <c r="HD8" s="59" t="s">
        <v>69</v>
      </c>
      <c r="HE8" s="58" t="s">
        <v>70</v>
      </c>
      <c r="HF8" s="32"/>
      <c r="HG8" s="32"/>
      <c r="HH8" s="50"/>
    </row>
    <row r="9" spans="2:552" ht="25" customHeight="1" x14ac:dyDescent="0.2"/>
    <row r="10" spans="2:552" ht="25" customHeight="1" x14ac:dyDescent="0.2"/>
    <row r="11" spans="2:552" ht="25" customHeight="1" x14ac:dyDescent="0.2">
      <c r="B11" s="35" t="s">
        <v>81</v>
      </c>
      <c r="C11" s="32"/>
      <c r="D11" s="32"/>
      <c r="CO11" s="107"/>
      <c r="CP11" s="106"/>
      <c r="CQ11" s="106"/>
      <c r="CR11" s="106"/>
      <c r="CS11" s="106"/>
    </row>
    <row r="12" spans="2:552" ht="25" customHeight="1" x14ac:dyDescent="0.2">
      <c r="B12" s="32"/>
      <c r="C12" s="32"/>
      <c r="D12" s="32"/>
      <c r="CO12" s="106"/>
      <c r="CP12" s="106"/>
      <c r="CQ12" s="106"/>
      <c r="CR12" s="106"/>
      <c r="CS12" s="106"/>
    </row>
    <row r="13" spans="2:552" ht="25" customHeight="1" x14ac:dyDescent="0.2"/>
    <row r="14" spans="2:552" ht="25" customHeight="1" x14ac:dyDescent="0.2"/>
    <row r="15" spans="2:552" ht="25" customHeight="1" x14ac:dyDescent="0.2">
      <c r="B15" s="63" t="s">
        <v>84</v>
      </c>
      <c r="C15" s="32"/>
      <c r="D15" s="32"/>
      <c r="W15" s="35" t="s">
        <v>85</v>
      </c>
      <c r="X15" s="32"/>
      <c r="Y15" s="32"/>
      <c r="Z15" s="32"/>
      <c r="AA15" s="32"/>
      <c r="AB15" s="36" t="s">
        <v>354</v>
      </c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BC15" s="35" t="s">
        <v>86</v>
      </c>
      <c r="BD15" s="32"/>
      <c r="BE15" s="32"/>
      <c r="BF15" s="32"/>
      <c r="BG15" s="32"/>
      <c r="BH15" s="32"/>
      <c r="BI15" s="36" t="s">
        <v>80</v>
      </c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CI15" s="35" t="s">
        <v>87</v>
      </c>
      <c r="CJ15" s="32"/>
      <c r="CK15" s="32"/>
      <c r="CL15" s="32"/>
      <c r="CM15" s="32"/>
      <c r="CN15" s="32"/>
      <c r="CO15" s="36" t="s">
        <v>80</v>
      </c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F15" s="35" t="s">
        <v>88</v>
      </c>
      <c r="DG15" s="32"/>
      <c r="DH15" s="32"/>
      <c r="DI15" s="32"/>
      <c r="DJ15" s="32"/>
      <c r="DK15" s="32"/>
      <c r="DL15" s="36" t="s">
        <v>80</v>
      </c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B15" s="35" t="s">
        <v>89</v>
      </c>
      <c r="EC15" s="32"/>
      <c r="ED15" s="32"/>
      <c r="EE15" s="32"/>
      <c r="EF15" s="32"/>
      <c r="EG15" s="32"/>
      <c r="EH15" s="36" t="s">
        <v>80</v>
      </c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X15" s="35" t="s">
        <v>90</v>
      </c>
      <c r="EY15" s="32"/>
      <c r="EZ15" s="32"/>
      <c r="FA15" s="32"/>
      <c r="FB15" s="32"/>
      <c r="FC15" s="32"/>
      <c r="FD15" s="36" t="s">
        <v>80</v>
      </c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T15" s="35" t="s">
        <v>91</v>
      </c>
      <c r="FU15" s="32"/>
      <c r="FV15" s="32"/>
      <c r="FW15" s="32"/>
      <c r="FX15" s="32"/>
      <c r="FY15" s="32"/>
      <c r="FZ15" s="36" t="s">
        <v>80</v>
      </c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P15" s="35" t="s">
        <v>92</v>
      </c>
      <c r="GQ15" s="32"/>
      <c r="GR15" s="32"/>
      <c r="GS15" s="32"/>
      <c r="GT15" s="32"/>
      <c r="GU15" s="32"/>
      <c r="GV15" s="36" t="s">
        <v>80</v>
      </c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L15" s="35" t="s">
        <v>93</v>
      </c>
      <c r="HM15" s="32"/>
      <c r="HN15" s="32"/>
      <c r="HO15" s="32"/>
      <c r="HP15" s="32"/>
      <c r="HQ15" s="32"/>
      <c r="HR15" s="36" t="s">
        <v>80</v>
      </c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5" t="s">
        <v>79</v>
      </c>
      <c r="IH15" s="32"/>
      <c r="II15" s="32"/>
      <c r="IJ15" s="32"/>
      <c r="IK15" s="32"/>
      <c r="IL15" s="32"/>
      <c r="IM15" s="36" t="s">
        <v>80</v>
      </c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</row>
    <row r="16" spans="2:552" ht="25" customHeight="1" x14ac:dyDescent="0.2">
      <c r="B16" s="32"/>
      <c r="C16" s="32"/>
      <c r="D16" s="32"/>
      <c r="W16" s="57" t="s">
        <v>66</v>
      </c>
      <c r="X16" s="32"/>
      <c r="Y16" s="32"/>
      <c r="Z16" s="32"/>
      <c r="AA16" s="32"/>
      <c r="AB16" s="32"/>
      <c r="AC16" s="32"/>
      <c r="AD16" s="32"/>
      <c r="AE16" s="32"/>
      <c r="AF16" s="54" t="s">
        <v>67</v>
      </c>
      <c r="AG16" s="32"/>
      <c r="AH16" s="32"/>
      <c r="AI16" s="32"/>
      <c r="AJ16" s="61" t="s">
        <v>68</v>
      </c>
      <c r="AK16" s="32"/>
      <c r="AL16" s="32"/>
      <c r="AM16" s="32"/>
      <c r="AN16" s="59" t="s">
        <v>69</v>
      </c>
      <c r="AO16" s="58" t="s">
        <v>70</v>
      </c>
      <c r="AP16" s="32"/>
      <c r="AQ16" s="32"/>
      <c r="AR16" s="50"/>
      <c r="BC16" s="57" t="s">
        <v>66</v>
      </c>
      <c r="BD16" s="32"/>
      <c r="BE16" s="32"/>
      <c r="BF16" s="32"/>
      <c r="BG16" s="32"/>
      <c r="BH16" s="32"/>
      <c r="BI16" s="32"/>
      <c r="BJ16" s="54" t="s">
        <v>67</v>
      </c>
      <c r="BK16" s="32"/>
      <c r="BL16" s="32"/>
      <c r="BM16" s="32"/>
      <c r="BN16" s="32"/>
      <c r="BO16" s="61" t="s">
        <v>68</v>
      </c>
      <c r="BP16" s="32"/>
      <c r="BQ16" s="32"/>
      <c r="BR16" s="32"/>
      <c r="BS16" s="59" t="s">
        <v>69</v>
      </c>
      <c r="BT16" s="58" t="s">
        <v>70</v>
      </c>
      <c r="BU16" s="32"/>
      <c r="BV16" s="32"/>
      <c r="BW16" s="50"/>
      <c r="CI16" s="57" t="s">
        <v>66</v>
      </c>
      <c r="CJ16" s="32"/>
      <c r="CK16" s="32"/>
      <c r="CL16" s="32"/>
      <c r="CM16" s="32"/>
      <c r="CN16" s="32"/>
      <c r="CO16" s="32"/>
      <c r="CP16" s="54" t="s">
        <v>67</v>
      </c>
      <c r="CQ16" s="32"/>
      <c r="CR16" s="32"/>
      <c r="CS16" s="32"/>
      <c r="CT16" s="32"/>
      <c r="CU16" s="61" t="s">
        <v>68</v>
      </c>
      <c r="CV16" s="32"/>
      <c r="CW16" s="32"/>
      <c r="CX16" s="32"/>
      <c r="CY16" s="59" t="s">
        <v>69</v>
      </c>
      <c r="CZ16" s="58" t="s">
        <v>70</v>
      </c>
      <c r="DA16" s="32"/>
      <c r="DB16" s="32"/>
      <c r="DC16" s="50"/>
      <c r="DF16" s="57" t="s">
        <v>66</v>
      </c>
      <c r="DG16" s="32"/>
      <c r="DH16" s="32"/>
      <c r="DI16" s="32"/>
      <c r="DJ16" s="32"/>
      <c r="DK16" s="32"/>
      <c r="DL16" s="32"/>
      <c r="DM16" s="54" t="s">
        <v>67</v>
      </c>
      <c r="DN16" s="32"/>
      <c r="DO16" s="32"/>
      <c r="DP16" s="32"/>
      <c r="DQ16" s="32"/>
      <c r="DR16" s="61" t="s">
        <v>68</v>
      </c>
      <c r="DS16" s="32"/>
      <c r="DT16" s="32"/>
      <c r="DU16" s="32"/>
      <c r="DV16" s="59" t="s">
        <v>69</v>
      </c>
      <c r="DW16" s="58" t="s">
        <v>70</v>
      </c>
      <c r="DX16" s="32"/>
      <c r="DY16" s="32"/>
      <c r="DZ16" s="50"/>
      <c r="EB16" s="57" t="s">
        <v>66</v>
      </c>
      <c r="EC16" s="32"/>
      <c r="ED16" s="32"/>
      <c r="EE16" s="32"/>
      <c r="EF16" s="32"/>
      <c r="EG16" s="32"/>
      <c r="EH16" s="32"/>
      <c r="EI16" s="54" t="s">
        <v>67</v>
      </c>
      <c r="EJ16" s="32"/>
      <c r="EK16" s="32"/>
      <c r="EL16" s="32"/>
      <c r="EM16" s="32"/>
      <c r="EN16" s="61" t="s">
        <v>68</v>
      </c>
      <c r="EO16" s="32"/>
      <c r="EP16" s="32"/>
      <c r="EQ16" s="32"/>
      <c r="ER16" s="59" t="s">
        <v>69</v>
      </c>
      <c r="ES16" s="58" t="s">
        <v>70</v>
      </c>
      <c r="ET16" s="32"/>
      <c r="EU16" s="32"/>
      <c r="EV16" s="50"/>
      <c r="EX16" s="57" t="s">
        <v>66</v>
      </c>
      <c r="EY16" s="32"/>
      <c r="EZ16" s="32"/>
      <c r="FA16" s="32"/>
      <c r="FB16" s="32"/>
      <c r="FC16" s="32"/>
      <c r="FD16" s="32"/>
      <c r="FE16" s="54" t="s">
        <v>67</v>
      </c>
      <c r="FF16" s="32"/>
      <c r="FG16" s="32"/>
      <c r="FH16" s="32"/>
      <c r="FI16" s="32"/>
      <c r="FJ16" s="61" t="s">
        <v>68</v>
      </c>
      <c r="FK16" s="32"/>
      <c r="FL16" s="32"/>
      <c r="FM16" s="32"/>
      <c r="FN16" s="59" t="s">
        <v>69</v>
      </c>
      <c r="FO16" s="58" t="s">
        <v>70</v>
      </c>
      <c r="FP16" s="32"/>
      <c r="FQ16" s="32"/>
      <c r="FR16" s="50"/>
      <c r="FT16" s="57" t="s">
        <v>66</v>
      </c>
      <c r="FU16" s="32"/>
      <c r="FV16" s="32"/>
      <c r="FW16" s="32"/>
      <c r="FX16" s="32"/>
      <c r="FY16" s="32"/>
      <c r="FZ16" s="32"/>
      <c r="GA16" s="54" t="s">
        <v>67</v>
      </c>
      <c r="GB16" s="32"/>
      <c r="GC16" s="32"/>
      <c r="GD16" s="32"/>
      <c r="GE16" s="32"/>
      <c r="GF16" s="61" t="s">
        <v>68</v>
      </c>
      <c r="GG16" s="32"/>
      <c r="GH16" s="32"/>
      <c r="GI16" s="32"/>
      <c r="GJ16" s="59" t="s">
        <v>69</v>
      </c>
      <c r="GK16" s="58" t="s">
        <v>70</v>
      </c>
      <c r="GL16" s="32"/>
      <c r="GM16" s="32"/>
      <c r="GN16" s="50"/>
      <c r="GP16" s="57" t="s">
        <v>66</v>
      </c>
      <c r="GQ16" s="32"/>
      <c r="GR16" s="32"/>
      <c r="GS16" s="32"/>
      <c r="GT16" s="32"/>
      <c r="GU16" s="32"/>
      <c r="GV16" s="32"/>
      <c r="GW16" s="54" t="s">
        <v>67</v>
      </c>
      <c r="GX16" s="32"/>
      <c r="GY16" s="32"/>
      <c r="GZ16" s="32"/>
      <c r="HA16" s="32"/>
      <c r="HB16" s="61" t="s">
        <v>68</v>
      </c>
      <c r="HC16" s="32"/>
      <c r="HD16" s="32"/>
      <c r="HE16" s="32"/>
      <c r="HF16" s="59" t="s">
        <v>69</v>
      </c>
      <c r="HG16" s="58" t="s">
        <v>70</v>
      </c>
      <c r="HH16" s="32"/>
      <c r="HI16" s="32"/>
      <c r="HJ16" s="50"/>
      <c r="HL16" s="57" t="s">
        <v>66</v>
      </c>
      <c r="HM16" s="32"/>
      <c r="HN16" s="32"/>
      <c r="HO16" s="32"/>
      <c r="HP16" s="32"/>
      <c r="HQ16" s="32"/>
      <c r="HR16" s="32"/>
      <c r="HS16" s="54" t="s">
        <v>67</v>
      </c>
      <c r="HT16" s="32"/>
      <c r="HU16" s="32"/>
      <c r="HV16" s="32"/>
      <c r="HW16" s="32"/>
      <c r="HX16" s="61" t="s">
        <v>68</v>
      </c>
      <c r="HY16" s="32"/>
      <c r="HZ16" s="32"/>
      <c r="IA16" s="32"/>
      <c r="IB16" s="59" t="s">
        <v>69</v>
      </c>
      <c r="IC16" s="58" t="s">
        <v>70</v>
      </c>
      <c r="ID16" s="32"/>
      <c r="IE16" s="32"/>
      <c r="IF16" s="50"/>
      <c r="IG16" s="57" t="s">
        <v>66</v>
      </c>
      <c r="IH16" s="32"/>
      <c r="II16" s="32"/>
      <c r="IJ16" s="32"/>
      <c r="IK16" s="32"/>
      <c r="IL16" s="32"/>
      <c r="IM16" s="32"/>
      <c r="IN16" s="54" t="s">
        <v>67</v>
      </c>
      <c r="IO16" s="32"/>
      <c r="IP16" s="32"/>
      <c r="IQ16" s="32"/>
      <c r="IR16" s="32"/>
      <c r="IS16" s="61" t="s">
        <v>68</v>
      </c>
      <c r="IT16" s="32"/>
      <c r="IU16" s="32"/>
      <c r="IV16" s="32"/>
      <c r="IW16" s="59" t="s">
        <v>69</v>
      </c>
      <c r="IX16" s="58" t="s">
        <v>70</v>
      </c>
      <c r="IY16" s="32"/>
      <c r="IZ16" s="32"/>
      <c r="JA16" s="50"/>
    </row>
    <row r="17" spans="2:564" ht="25" customHeight="1" x14ac:dyDescent="0.2">
      <c r="BS17" s="62" t="s">
        <v>82</v>
      </c>
      <c r="BT17" s="32"/>
      <c r="BU17" s="32"/>
      <c r="BV17" s="32"/>
      <c r="BW17" s="32"/>
      <c r="HE17" s="62" t="s">
        <v>83</v>
      </c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</row>
    <row r="18" spans="2:564" ht="25" customHeight="1" x14ac:dyDescent="0.2">
      <c r="BS18" s="32"/>
      <c r="BT18" s="32"/>
      <c r="BU18" s="32"/>
      <c r="BV18" s="32"/>
      <c r="BW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</row>
    <row r="19" spans="2:564" ht="25" customHeight="1" x14ac:dyDescent="0.2">
      <c r="B19" s="63" t="s">
        <v>94</v>
      </c>
      <c r="C19" s="32"/>
      <c r="D19" s="32"/>
      <c r="AL19" s="35" t="s">
        <v>95</v>
      </c>
      <c r="AM19" s="32"/>
      <c r="AN19" s="32"/>
      <c r="AO19" s="32"/>
      <c r="AP19" s="32"/>
      <c r="AQ19" s="32"/>
      <c r="AR19" s="36" t="s">
        <v>80</v>
      </c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T19" s="35" t="s">
        <v>96</v>
      </c>
      <c r="BU19" s="32"/>
      <c r="BV19" s="32"/>
      <c r="BW19" s="32"/>
      <c r="BX19" s="32"/>
      <c r="BY19" s="32"/>
      <c r="BZ19" s="36" t="s">
        <v>80</v>
      </c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T19" s="35" t="s">
        <v>97</v>
      </c>
      <c r="CU19" s="32"/>
      <c r="CV19" s="32"/>
      <c r="CW19" s="32"/>
      <c r="CX19" s="32"/>
      <c r="CY19" s="32"/>
      <c r="CZ19" s="36" t="s">
        <v>80</v>
      </c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P19" s="35" t="s">
        <v>98</v>
      </c>
      <c r="DQ19" s="32"/>
      <c r="DR19" s="32"/>
      <c r="DS19" s="32"/>
      <c r="DT19" s="32"/>
      <c r="DU19" s="32"/>
      <c r="DV19" s="36" t="s">
        <v>80</v>
      </c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L19" s="35" t="s">
        <v>99</v>
      </c>
      <c r="EM19" s="32"/>
      <c r="EN19" s="32"/>
      <c r="EO19" s="32"/>
      <c r="EP19" s="32"/>
      <c r="EQ19" s="32"/>
      <c r="ER19" s="36" t="s">
        <v>80</v>
      </c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H19" s="35" t="s">
        <v>100</v>
      </c>
      <c r="FI19" s="32"/>
      <c r="FJ19" s="32"/>
      <c r="FK19" s="32"/>
      <c r="FL19" s="32"/>
      <c r="FM19" s="32"/>
      <c r="FN19" s="36" t="s">
        <v>80</v>
      </c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D19" s="35" t="s">
        <v>101</v>
      </c>
      <c r="GE19" s="32"/>
      <c r="GF19" s="32"/>
      <c r="GG19" s="32"/>
      <c r="GH19" s="32"/>
      <c r="GI19" s="32"/>
      <c r="GJ19" s="36" t="s">
        <v>80</v>
      </c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Z19" s="35" t="s">
        <v>102</v>
      </c>
      <c r="HA19" s="32"/>
      <c r="HB19" s="32"/>
      <c r="HC19" s="32"/>
      <c r="HD19" s="32"/>
      <c r="HE19" s="32"/>
      <c r="HF19" s="36" t="s">
        <v>80</v>
      </c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V19" s="35" t="s">
        <v>103</v>
      </c>
      <c r="HW19" s="32"/>
      <c r="HX19" s="32"/>
      <c r="HY19" s="32"/>
      <c r="HZ19" s="32"/>
      <c r="IA19" s="32"/>
      <c r="IB19" s="36" t="s">
        <v>80</v>
      </c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</row>
    <row r="20" spans="2:564" ht="25" customHeight="1" x14ac:dyDescent="0.2">
      <c r="B20" s="32"/>
      <c r="C20" s="32"/>
      <c r="D20" s="32"/>
      <c r="AL20" s="57" t="s">
        <v>66</v>
      </c>
      <c r="AM20" s="32"/>
      <c r="AN20" s="32"/>
      <c r="AO20" s="32"/>
      <c r="AP20" s="32"/>
      <c r="AQ20" s="32"/>
      <c r="AR20" s="32"/>
      <c r="AS20" s="54" t="s">
        <v>67</v>
      </c>
      <c r="AT20" s="32"/>
      <c r="AU20" s="32"/>
      <c r="AV20" s="32"/>
      <c r="AW20" s="32"/>
      <c r="AX20" s="61" t="s">
        <v>68</v>
      </c>
      <c r="AY20" s="32"/>
      <c r="AZ20" s="32"/>
      <c r="BA20" s="32"/>
      <c r="BB20" s="59" t="s">
        <v>69</v>
      </c>
      <c r="BC20" s="58" t="s">
        <v>70</v>
      </c>
      <c r="BD20" s="32"/>
      <c r="BE20" s="32"/>
      <c r="BF20" s="50"/>
      <c r="BT20" s="57" t="s">
        <v>66</v>
      </c>
      <c r="BU20" s="32"/>
      <c r="BV20" s="32"/>
      <c r="BW20" s="32"/>
      <c r="BX20" s="32"/>
      <c r="BY20" s="32"/>
      <c r="BZ20" s="32"/>
      <c r="CA20" s="54" t="s">
        <v>67</v>
      </c>
      <c r="CB20" s="32"/>
      <c r="CC20" s="32"/>
      <c r="CD20" s="32"/>
      <c r="CE20" s="32"/>
      <c r="CF20" s="61" t="s">
        <v>68</v>
      </c>
      <c r="CG20" s="32"/>
      <c r="CH20" s="32"/>
      <c r="CI20" s="32"/>
      <c r="CJ20" s="59" t="s">
        <v>69</v>
      </c>
      <c r="CK20" s="58" t="s">
        <v>70</v>
      </c>
      <c r="CL20" s="32"/>
      <c r="CM20" s="32"/>
      <c r="CN20" s="50"/>
      <c r="CT20" s="57" t="s">
        <v>66</v>
      </c>
      <c r="CU20" s="32"/>
      <c r="CV20" s="32"/>
      <c r="CW20" s="32"/>
      <c r="CX20" s="32"/>
      <c r="CY20" s="32"/>
      <c r="CZ20" s="32"/>
      <c r="DA20" s="54" t="s">
        <v>67</v>
      </c>
      <c r="DB20" s="32"/>
      <c r="DC20" s="32"/>
      <c r="DD20" s="32"/>
      <c r="DE20" s="32"/>
      <c r="DF20" s="61" t="s">
        <v>68</v>
      </c>
      <c r="DG20" s="32"/>
      <c r="DH20" s="32"/>
      <c r="DI20" s="32"/>
      <c r="DJ20" s="59" t="s">
        <v>69</v>
      </c>
      <c r="DK20" s="58" t="s">
        <v>70</v>
      </c>
      <c r="DL20" s="32"/>
      <c r="DM20" s="32"/>
      <c r="DN20" s="50"/>
      <c r="DP20" s="57" t="s">
        <v>66</v>
      </c>
      <c r="DQ20" s="32"/>
      <c r="DR20" s="32"/>
      <c r="DS20" s="32"/>
      <c r="DT20" s="32"/>
      <c r="DU20" s="32"/>
      <c r="DV20" s="32"/>
      <c r="DW20" s="54" t="s">
        <v>67</v>
      </c>
      <c r="DX20" s="32"/>
      <c r="DY20" s="32"/>
      <c r="DZ20" s="32"/>
      <c r="EA20" s="32"/>
      <c r="EB20" s="61" t="s">
        <v>68</v>
      </c>
      <c r="EC20" s="32"/>
      <c r="ED20" s="32"/>
      <c r="EE20" s="32"/>
      <c r="EF20" s="59" t="s">
        <v>69</v>
      </c>
      <c r="EG20" s="58" t="s">
        <v>70</v>
      </c>
      <c r="EH20" s="32"/>
      <c r="EI20" s="32"/>
      <c r="EJ20" s="50"/>
      <c r="EL20" s="57" t="s">
        <v>66</v>
      </c>
      <c r="EM20" s="32"/>
      <c r="EN20" s="32"/>
      <c r="EO20" s="32"/>
      <c r="EP20" s="32"/>
      <c r="EQ20" s="32"/>
      <c r="ER20" s="32"/>
      <c r="ES20" s="54" t="s">
        <v>67</v>
      </c>
      <c r="ET20" s="32"/>
      <c r="EU20" s="32"/>
      <c r="EV20" s="32"/>
      <c r="EW20" s="32"/>
      <c r="EX20" s="61" t="s">
        <v>68</v>
      </c>
      <c r="EY20" s="32"/>
      <c r="EZ20" s="32"/>
      <c r="FA20" s="32"/>
      <c r="FB20" s="59" t="s">
        <v>69</v>
      </c>
      <c r="FC20" s="58" t="s">
        <v>70</v>
      </c>
      <c r="FD20" s="32"/>
      <c r="FE20" s="32"/>
      <c r="FF20" s="50"/>
      <c r="FH20" s="57" t="s">
        <v>66</v>
      </c>
      <c r="FI20" s="32"/>
      <c r="FJ20" s="32"/>
      <c r="FK20" s="32"/>
      <c r="FL20" s="32"/>
      <c r="FM20" s="32"/>
      <c r="FN20" s="32"/>
      <c r="FO20" s="54" t="s">
        <v>67</v>
      </c>
      <c r="FP20" s="32"/>
      <c r="FQ20" s="32"/>
      <c r="FR20" s="32"/>
      <c r="FS20" s="32"/>
      <c r="FT20" s="61" t="s">
        <v>68</v>
      </c>
      <c r="FU20" s="32"/>
      <c r="FV20" s="32"/>
      <c r="FW20" s="32"/>
      <c r="FX20" s="59" t="s">
        <v>69</v>
      </c>
      <c r="FY20" s="58" t="s">
        <v>70</v>
      </c>
      <c r="FZ20" s="32"/>
      <c r="GA20" s="32"/>
      <c r="GB20" s="50"/>
      <c r="GD20" s="57" t="s">
        <v>66</v>
      </c>
      <c r="GE20" s="32"/>
      <c r="GF20" s="32"/>
      <c r="GG20" s="32"/>
      <c r="GH20" s="32"/>
      <c r="GI20" s="32"/>
      <c r="GJ20" s="32"/>
      <c r="GK20" s="54" t="s">
        <v>67</v>
      </c>
      <c r="GL20" s="32"/>
      <c r="GM20" s="32"/>
      <c r="GN20" s="32"/>
      <c r="GO20" s="32"/>
      <c r="GP20" s="61" t="s">
        <v>68</v>
      </c>
      <c r="GQ20" s="32"/>
      <c r="GR20" s="32"/>
      <c r="GS20" s="32"/>
      <c r="GT20" s="59" t="s">
        <v>69</v>
      </c>
      <c r="GU20" s="58" t="s">
        <v>70</v>
      </c>
      <c r="GV20" s="32"/>
      <c r="GW20" s="32"/>
      <c r="GX20" s="50"/>
      <c r="GZ20" s="57" t="s">
        <v>66</v>
      </c>
      <c r="HA20" s="32"/>
      <c r="HB20" s="32"/>
      <c r="HC20" s="32"/>
      <c r="HD20" s="32"/>
      <c r="HE20" s="32"/>
      <c r="HF20" s="32"/>
      <c r="HG20" s="54" t="s">
        <v>67</v>
      </c>
      <c r="HH20" s="32"/>
      <c r="HI20" s="32"/>
      <c r="HJ20" s="32"/>
      <c r="HK20" s="32"/>
      <c r="HL20" s="61" t="s">
        <v>68</v>
      </c>
      <c r="HM20" s="32"/>
      <c r="HN20" s="32"/>
      <c r="HO20" s="32"/>
      <c r="HP20" s="59" t="s">
        <v>69</v>
      </c>
      <c r="HQ20" s="58" t="s">
        <v>70</v>
      </c>
      <c r="HR20" s="32"/>
      <c r="HS20" s="32"/>
      <c r="HT20" s="50"/>
      <c r="HV20" s="57" t="s">
        <v>66</v>
      </c>
      <c r="HW20" s="32"/>
      <c r="HX20" s="32"/>
      <c r="HY20" s="32"/>
      <c r="HZ20" s="32"/>
      <c r="IA20" s="32"/>
      <c r="IB20" s="32"/>
      <c r="IC20" s="54" t="s">
        <v>67</v>
      </c>
      <c r="ID20" s="32"/>
      <c r="IE20" s="32"/>
      <c r="IF20" s="32"/>
      <c r="IG20" s="32"/>
      <c r="IH20" s="61" t="s">
        <v>68</v>
      </c>
      <c r="II20" s="32"/>
      <c r="IJ20" s="32"/>
      <c r="IK20" s="32"/>
      <c r="IL20" s="59" t="s">
        <v>69</v>
      </c>
      <c r="IM20" s="58" t="s">
        <v>70</v>
      </c>
      <c r="IN20" s="32"/>
      <c r="IO20" s="32"/>
      <c r="IP20" s="50"/>
    </row>
    <row r="21" spans="2:564" ht="25" customHeight="1" x14ac:dyDescent="0.2"/>
    <row r="22" spans="2:564" ht="25" customHeight="1" x14ac:dyDescent="0.2"/>
    <row r="23" spans="2:564" ht="25" customHeight="1" x14ac:dyDescent="0.2">
      <c r="C23" s="36" t="s">
        <v>0</v>
      </c>
      <c r="D23" s="35" t="s">
        <v>1</v>
      </c>
      <c r="E23" s="49" t="s">
        <v>7</v>
      </c>
      <c r="F23" s="49" t="s">
        <v>8</v>
      </c>
      <c r="G23" s="49" t="s">
        <v>9</v>
      </c>
      <c r="H23" s="49" t="s">
        <v>10</v>
      </c>
      <c r="I23" s="49" t="s">
        <v>11</v>
      </c>
      <c r="J23" s="49" t="s">
        <v>12</v>
      </c>
      <c r="K23" s="55" t="s">
        <v>17</v>
      </c>
      <c r="L23" s="49" t="s">
        <v>2</v>
      </c>
      <c r="M23" s="49" t="s">
        <v>3</v>
      </c>
      <c r="N23" s="49" t="s">
        <v>4</v>
      </c>
      <c r="O23" s="49" t="s">
        <v>5</v>
      </c>
      <c r="P23" s="49" t="s">
        <v>6</v>
      </c>
      <c r="Q23" s="49" t="s">
        <v>7</v>
      </c>
      <c r="R23" s="49" t="s">
        <v>8</v>
      </c>
      <c r="S23" s="49" t="s">
        <v>9</v>
      </c>
      <c r="T23" s="49" t="s">
        <v>10</v>
      </c>
      <c r="U23" s="49" t="s">
        <v>11</v>
      </c>
      <c r="V23" s="49" t="s">
        <v>12</v>
      </c>
      <c r="W23" s="55" t="s">
        <v>18</v>
      </c>
      <c r="X23" s="49" t="s">
        <v>2</v>
      </c>
      <c r="Y23" s="49" t="s">
        <v>3</v>
      </c>
      <c r="Z23" s="49" t="s">
        <v>4</v>
      </c>
      <c r="AA23" s="49" t="s">
        <v>5</v>
      </c>
      <c r="AB23" s="49" t="s">
        <v>6</v>
      </c>
      <c r="AC23" s="49" t="s">
        <v>7</v>
      </c>
      <c r="AD23" s="49" t="s">
        <v>8</v>
      </c>
      <c r="AE23" s="49" t="s">
        <v>9</v>
      </c>
      <c r="AF23" s="49" t="s">
        <v>10</v>
      </c>
      <c r="AG23" s="49" t="s">
        <v>11</v>
      </c>
      <c r="AH23" s="49" t="s">
        <v>12</v>
      </c>
      <c r="AI23" s="55" t="s">
        <v>19</v>
      </c>
      <c r="AJ23" s="49" t="s">
        <v>2</v>
      </c>
      <c r="AK23" s="49" t="s">
        <v>3</v>
      </c>
      <c r="AL23" s="49" t="s">
        <v>4</v>
      </c>
      <c r="AM23" s="49" t="s">
        <v>5</v>
      </c>
      <c r="AN23" s="49" t="s">
        <v>6</v>
      </c>
      <c r="AO23" s="49" t="s">
        <v>7</v>
      </c>
      <c r="AP23" s="49" t="s">
        <v>8</v>
      </c>
      <c r="AQ23" s="49" t="s">
        <v>9</v>
      </c>
      <c r="AR23" s="49" t="s">
        <v>10</v>
      </c>
      <c r="AS23" s="49" t="s">
        <v>11</v>
      </c>
      <c r="AT23" s="49" t="s">
        <v>12</v>
      </c>
      <c r="AU23" s="55" t="s">
        <v>20</v>
      </c>
      <c r="AV23" s="49" t="s">
        <v>2</v>
      </c>
      <c r="AW23" s="49" t="s">
        <v>3</v>
      </c>
      <c r="AX23" s="49" t="s">
        <v>4</v>
      </c>
      <c r="AY23" s="49" t="s">
        <v>5</v>
      </c>
      <c r="AZ23" s="49" t="s">
        <v>6</v>
      </c>
      <c r="BA23" s="49" t="s">
        <v>7</v>
      </c>
      <c r="BB23" s="49" t="s">
        <v>8</v>
      </c>
      <c r="BC23" s="49" t="s">
        <v>9</v>
      </c>
      <c r="BD23" s="49" t="s">
        <v>10</v>
      </c>
      <c r="BE23" s="49" t="s">
        <v>11</v>
      </c>
      <c r="BF23" s="49" t="s">
        <v>12</v>
      </c>
      <c r="BG23" s="55" t="s">
        <v>21</v>
      </c>
      <c r="BH23" s="49" t="s">
        <v>2</v>
      </c>
      <c r="BI23" s="49" t="s">
        <v>3</v>
      </c>
      <c r="BJ23" s="49" t="s">
        <v>4</v>
      </c>
      <c r="BK23" s="49" t="s">
        <v>5</v>
      </c>
      <c r="BL23" s="49" t="s">
        <v>6</v>
      </c>
      <c r="BM23" s="49" t="s">
        <v>7</v>
      </c>
      <c r="BN23" s="49" t="s">
        <v>8</v>
      </c>
      <c r="BO23" s="49" t="s">
        <v>9</v>
      </c>
      <c r="BP23" s="49" t="s">
        <v>10</v>
      </c>
      <c r="BQ23" s="49" t="s">
        <v>11</v>
      </c>
      <c r="BR23" s="49" t="s">
        <v>12</v>
      </c>
      <c r="BS23" s="55" t="s">
        <v>3</v>
      </c>
      <c r="BT23" s="49" t="s">
        <v>2</v>
      </c>
      <c r="BU23" s="49" t="s">
        <v>3</v>
      </c>
      <c r="BV23" s="49" t="s">
        <v>4</v>
      </c>
      <c r="BW23" s="49" t="s">
        <v>5</v>
      </c>
      <c r="BX23" s="49" t="s">
        <v>6</v>
      </c>
      <c r="BY23" s="49" t="s">
        <v>7</v>
      </c>
      <c r="BZ23" s="49" t="s">
        <v>8</v>
      </c>
      <c r="CA23" s="49" t="s">
        <v>9</v>
      </c>
      <c r="CB23" s="49" t="s">
        <v>10</v>
      </c>
      <c r="CC23" s="49" t="s">
        <v>11</v>
      </c>
      <c r="CD23" s="49" t="s">
        <v>12</v>
      </c>
      <c r="CE23" s="55" t="s">
        <v>22</v>
      </c>
      <c r="CF23" s="49" t="s">
        <v>2</v>
      </c>
      <c r="CG23" s="49" t="s">
        <v>3</v>
      </c>
      <c r="CH23" s="49" t="s">
        <v>4</v>
      </c>
      <c r="CI23" s="49" t="s">
        <v>5</v>
      </c>
      <c r="CJ23" s="49" t="s">
        <v>6</v>
      </c>
      <c r="CK23" s="49" t="s">
        <v>7</v>
      </c>
      <c r="CL23" s="49" t="s">
        <v>8</v>
      </c>
      <c r="CM23" s="49" t="s">
        <v>9</v>
      </c>
      <c r="CN23" s="49" t="s">
        <v>10</v>
      </c>
      <c r="CO23" s="49" t="s">
        <v>11</v>
      </c>
      <c r="CP23" s="49" t="s">
        <v>12</v>
      </c>
      <c r="CQ23" s="55" t="s">
        <v>23</v>
      </c>
      <c r="CR23" s="49" t="s">
        <v>2</v>
      </c>
      <c r="CS23" s="49" t="s">
        <v>3</v>
      </c>
      <c r="CT23" s="49" t="s">
        <v>4</v>
      </c>
      <c r="CU23" s="49" t="s">
        <v>5</v>
      </c>
      <c r="CV23" s="49" t="s">
        <v>6</v>
      </c>
      <c r="CW23" s="49" t="s">
        <v>7</v>
      </c>
      <c r="CX23" s="49" t="s">
        <v>8</v>
      </c>
      <c r="CY23" s="49" t="s">
        <v>9</v>
      </c>
      <c r="CZ23" s="49" t="s">
        <v>10</v>
      </c>
      <c r="DA23" s="49" t="s">
        <v>11</v>
      </c>
      <c r="DB23" s="49" t="s">
        <v>12</v>
      </c>
      <c r="DC23" s="55" t="s">
        <v>24</v>
      </c>
      <c r="DD23" s="49" t="s">
        <v>2</v>
      </c>
      <c r="DE23" s="49" t="s">
        <v>3</v>
      </c>
      <c r="DF23" s="49" t="s">
        <v>4</v>
      </c>
      <c r="DG23" s="49" t="s">
        <v>5</v>
      </c>
      <c r="DH23" s="49" t="s">
        <v>6</v>
      </c>
      <c r="DI23" s="49" t="s">
        <v>7</v>
      </c>
      <c r="DJ23" s="49" t="s">
        <v>8</v>
      </c>
      <c r="DK23" s="49" t="s">
        <v>9</v>
      </c>
      <c r="DL23" s="49" t="s">
        <v>10</v>
      </c>
      <c r="DM23" s="49" t="s">
        <v>11</v>
      </c>
      <c r="DN23" s="49" t="s">
        <v>12</v>
      </c>
      <c r="DO23" s="55" t="s">
        <v>25</v>
      </c>
      <c r="DP23" s="49" t="s">
        <v>2</v>
      </c>
      <c r="DQ23" s="49" t="s">
        <v>3</v>
      </c>
      <c r="DR23" s="49" t="s">
        <v>4</v>
      </c>
      <c r="DS23" s="49" t="s">
        <v>5</v>
      </c>
      <c r="DT23" s="49" t="s">
        <v>6</v>
      </c>
      <c r="DU23" s="49" t="s">
        <v>7</v>
      </c>
      <c r="DV23" s="49" t="s">
        <v>8</v>
      </c>
      <c r="DW23" s="49" t="s">
        <v>9</v>
      </c>
      <c r="DX23" s="49" t="s">
        <v>10</v>
      </c>
      <c r="DY23" s="49" t="s">
        <v>11</v>
      </c>
      <c r="DZ23" s="49" t="s">
        <v>12</v>
      </c>
      <c r="EA23" s="55" t="s">
        <v>4</v>
      </c>
      <c r="EB23" s="49" t="s">
        <v>2</v>
      </c>
      <c r="EC23" s="49" t="s">
        <v>3</v>
      </c>
      <c r="ED23" s="49" t="s">
        <v>4</v>
      </c>
      <c r="EE23" s="49" t="s">
        <v>5</v>
      </c>
      <c r="EF23" s="49" t="s">
        <v>6</v>
      </c>
      <c r="EG23" s="49" t="s">
        <v>7</v>
      </c>
      <c r="EH23" s="49" t="s">
        <v>8</v>
      </c>
      <c r="EI23" s="49" t="s">
        <v>9</v>
      </c>
      <c r="EJ23" s="49" t="s">
        <v>10</v>
      </c>
      <c r="EK23" s="49" t="s">
        <v>11</v>
      </c>
      <c r="EL23" s="49" t="s">
        <v>12</v>
      </c>
      <c r="EM23" s="55" t="s">
        <v>26</v>
      </c>
      <c r="EN23" s="49" t="s">
        <v>2</v>
      </c>
      <c r="EO23" s="49" t="s">
        <v>3</v>
      </c>
      <c r="EP23" s="49" t="s">
        <v>4</v>
      </c>
      <c r="EQ23" s="49" t="s">
        <v>5</v>
      </c>
      <c r="ER23" s="49" t="s">
        <v>6</v>
      </c>
      <c r="ES23" s="49" t="s">
        <v>7</v>
      </c>
      <c r="ET23" s="49" t="s">
        <v>8</v>
      </c>
      <c r="EU23" s="49" t="s">
        <v>9</v>
      </c>
      <c r="EV23" s="49" t="s">
        <v>10</v>
      </c>
      <c r="EW23" s="49" t="s">
        <v>11</v>
      </c>
      <c r="EX23" s="49" t="s">
        <v>12</v>
      </c>
      <c r="EY23" s="55" t="s">
        <v>27</v>
      </c>
      <c r="EZ23" s="49" t="s">
        <v>2</v>
      </c>
      <c r="FA23" s="49" t="s">
        <v>3</v>
      </c>
      <c r="FB23" s="49" t="s">
        <v>4</v>
      </c>
      <c r="FC23" s="49" t="s">
        <v>5</v>
      </c>
      <c r="FD23" s="49" t="s">
        <v>6</v>
      </c>
      <c r="FE23" s="49" t="s">
        <v>7</v>
      </c>
      <c r="FF23" s="49" t="s">
        <v>8</v>
      </c>
      <c r="FG23" s="49" t="s">
        <v>9</v>
      </c>
      <c r="FH23" s="49" t="s">
        <v>10</v>
      </c>
      <c r="FI23" s="49" t="s">
        <v>11</v>
      </c>
      <c r="FJ23" s="49" t="s">
        <v>12</v>
      </c>
      <c r="FK23" s="55" t="s">
        <v>28</v>
      </c>
      <c r="FL23" s="49" t="s">
        <v>2</v>
      </c>
      <c r="FM23" s="49" t="s">
        <v>3</v>
      </c>
      <c r="FN23" s="49" t="s">
        <v>4</v>
      </c>
      <c r="FO23" s="49" t="s">
        <v>5</v>
      </c>
      <c r="FP23" s="49" t="s">
        <v>6</v>
      </c>
      <c r="FQ23" s="49" t="s">
        <v>7</v>
      </c>
      <c r="FR23" s="49" t="s">
        <v>8</v>
      </c>
      <c r="FS23" s="49" t="s">
        <v>9</v>
      </c>
      <c r="FT23" s="49" t="s">
        <v>10</v>
      </c>
      <c r="FU23" s="49" t="s">
        <v>11</v>
      </c>
      <c r="FV23" s="49" t="s">
        <v>12</v>
      </c>
      <c r="FW23" s="55" t="s">
        <v>29</v>
      </c>
      <c r="FX23" s="49" t="s">
        <v>2</v>
      </c>
      <c r="FY23" s="49" t="s">
        <v>3</v>
      </c>
      <c r="FZ23" s="49" t="s">
        <v>4</v>
      </c>
      <c r="GA23" s="49" t="s">
        <v>5</v>
      </c>
      <c r="GB23" s="49" t="s">
        <v>6</v>
      </c>
      <c r="GC23" s="49" t="s">
        <v>7</v>
      </c>
      <c r="GD23" s="49" t="s">
        <v>8</v>
      </c>
      <c r="GE23" s="49" t="s">
        <v>9</v>
      </c>
      <c r="GF23" s="49" t="s">
        <v>10</v>
      </c>
      <c r="GG23" s="49" t="s">
        <v>11</v>
      </c>
      <c r="GH23" s="49" t="s">
        <v>12</v>
      </c>
      <c r="GI23" s="55" t="s">
        <v>5</v>
      </c>
      <c r="GJ23" s="49" t="s">
        <v>2</v>
      </c>
      <c r="GK23" s="49" t="s">
        <v>3</v>
      </c>
      <c r="GL23" s="49" t="s">
        <v>4</v>
      </c>
      <c r="GM23" s="49" t="s">
        <v>5</v>
      </c>
      <c r="GN23" s="49" t="s">
        <v>6</v>
      </c>
      <c r="GO23" s="49" t="s">
        <v>7</v>
      </c>
      <c r="GP23" s="49" t="s">
        <v>8</v>
      </c>
      <c r="GQ23" s="49" t="s">
        <v>9</v>
      </c>
      <c r="GR23" s="49" t="s">
        <v>10</v>
      </c>
      <c r="GS23" s="49" t="s">
        <v>11</v>
      </c>
      <c r="GT23" s="49" t="s">
        <v>12</v>
      </c>
      <c r="GU23" s="55" t="s">
        <v>30</v>
      </c>
      <c r="GV23" s="49" t="s">
        <v>2</v>
      </c>
      <c r="GW23" s="49" t="s">
        <v>3</v>
      </c>
      <c r="GX23" s="49" t="s">
        <v>4</v>
      </c>
      <c r="GY23" s="49" t="s">
        <v>5</v>
      </c>
      <c r="GZ23" s="49" t="s">
        <v>6</v>
      </c>
      <c r="HA23" s="49" t="s">
        <v>7</v>
      </c>
      <c r="HB23" s="49" t="s">
        <v>8</v>
      </c>
      <c r="HC23" s="49" t="s">
        <v>9</v>
      </c>
      <c r="HD23" s="49" t="s">
        <v>10</v>
      </c>
      <c r="HE23" s="49" t="s">
        <v>11</v>
      </c>
      <c r="HF23" s="49" t="s">
        <v>12</v>
      </c>
      <c r="HG23" s="55" t="s">
        <v>31</v>
      </c>
      <c r="HH23" s="49" t="s">
        <v>2</v>
      </c>
      <c r="HI23" s="49" t="s">
        <v>3</v>
      </c>
      <c r="HJ23" s="49" t="s">
        <v>4</v>
      </c>
      <c r="HK23" s="49" t="s">
        <v>5</v>
      </c>
      <c r="HL23" s="49" t="s">
        <v>6</v>
      </c>
      <c r="HM23" s="49" t="s">
        <v>7</v>
      </c>
      <c r="HN23" s="49" t="s">
        <v>8</v>
      </c>
      <c r="HO23" s="49" t="s">
        <v>9</v>
      </c>
      <c r="HP23" s="49" t="s">
        <v>10</v>
      </c>
      <c r="HQ23" s="49" t="s">
        <v>11</v>
      </c>
      <c r="HR23" s="49" t="s">
        <v>12</v>
      </c>
      <c r="HS23" s="55" t="s">
        <v>32</v>
      </c>
      <c r="HT23" s="49" t="s">
        <v>2</v>
      </c>
      <c r="HU23" s="49" t="s">
        <v>3</v>
      </c>
      <c r="HV23" s="49" t="s">
        <v>4</v>
      </c>
      <c r="HW23" s="49" t="s">
        <v>5</v>
      </c>
      <c r="HX23" s="49" t="s">
        <v>6</v>
      </c>
      <c r="HY23" s="49" t="s">
        <v>7</v>
      </c>
      <c r="HZ23" s="49" t="s">
        <v>8</v>
      </c>
      <c r="IA23" s="49" t="s">
        <v>9</v>
      </c>
      <c r="IB23" s="49" t="s">
        <v>10</v>
      </c>
      <c r="IC23" s="49" t="s">
        <v>11</v>
      </c>
      <c r="ID23" s="49" t="s">
        <v>12</v>
      </c>
      <c r="IE23" s="55" t="s">
        <v>33</v>
      </c>
      <c r="IF23" s="49" t="s">
        <v>2</v>
      </c>
      <c r="IG23" s="49" t="s">
        <v>3</v>
      </c>
      <c r="IH23" s="49" t="s">
        <v>4</v>
      </c>
      <c r="II23" s="49" t="s">
        <v>5</v>
      </c>
      <c r="IJ23" s="49" t="s">
        <v>6</v>
      </c>
      <c r="IK23" s="49" t="s">
        <v>7</v>
      </c>
      <c r="IL23" s="49" t="s">
        <v>8</v>
      </c>
      <c r="IM23" s="49" t="s">
        <v>9</v>
      </c>
      <c r="IN23" s="49" t="s">
        <v>10</v>
      </c>
      <c r="IO23" s="49" t="s">
        <v>11</v>
      </c>
      <c r="IP23" s="49" t="s">
        <v>12</v>
      </c>
      <c r="IQ23" s="55" t="s">
        <v>34</v>
      </c>
      <c r="IR23" s="49" t="s">
        <v>2</v>
      </c>
      <c r="IS23" s="49" t="s">
        <v>3</v>
      </c>
      <c r="IT23" s="49" t="s">
        <v>4</v>
      </c>
      <c r="IU23" s="49" t="s">
        <v>5</v>
      </c>
      <c r="IV23" s="49" t="s">
        <v>6</v>
      </c>
      <c r="IW23" s="49" t="s">
        <v>7</v>
      </c>
      <c r="IX23" s="49" t="s">
        <v>8</v>
      </c>
      <c r="IY23" s="49" t="s">
        <v>9</v>
      </c>
      <c r="IZ23" s="49" t="s">
        <v>10</v>
      </c>
      <c r="JA23" s="49" t="s">
        <v>11</v>
      </c>
      <c r="JB23" s="49" t="s">
        <v>12</v>
      </c>
      <c r="JC23" s="55" t="s">
        <v>35</v>
      </c>
      <c r="JD23" s="49" t="s">
        <v>2</v>
      </c>
      <c r="JE23" s="49" t="s">
        <v>3</v>
      </c>
      <c r="JF23" s="49" t="s">
        <v>4</v>
      </c>
      <c r="JG23" s="49" t="s">
        <v>5</v>
      </c>
      <c r="JH23" s="49" t="s">
        <v>6</v>
      </c>
      <c r="JI23" s="49" t="s">
        <v>7</v>
      </c>
      <c r="JJ23" s="49" t="s">
        <v>8</v>
      </c>
      <c r="JK23" s="49" t="s">
        <v>9</v>
      </c>
      <c r="JL23" s="49" t="s">
        <v>10</v>
      </c>
      <c r="JM23" s="49" t="s">
        <v>11</v>
      </c>
      <c r="JN23" s="49" t="s">
        <v>12</v>
      </c>
      <c r="JO23" s="55" t="s">
        <v>36</v>
      </c>
      <c r="JP23" s="49" t="s">
        <v>2</v>
      </c>
      <c r="JQ23" s="49" t="s">
        <v>3</v>
      </c>
      <c r="JR23" s="49" t="s">
        <v>4</v>
      </c>
      <c r="JS23" s="49" t="s">
        <v>5</v>
      </c>
      <c r="JT23" s="49" t="s">
        <v>6</v>
      </c>
      <c r="JU23" s="49" t="s">
        <v>7</v>
      </c>
      <c r="JV23" s="49" t="s">
        <v>8</v>
      </c>
      <c r="JW23" s="49" t="s">
        <v>9</v>
      </c>
      <c r="JX23" s="49" t="s">
        <v>10</v>
      </c>
      <c r="JY23" s="49" t="s">
        <v>11</v>
      </c>
      <c r="JZ23" s="49" t="s">
        <v>12</v>
      </c>
      <c r="KA23" s="55" t="s">
        <v>37</v>
      </c>
      <c r="KB23" s="49" t="s">
        <v>2</v>
      </c>
      <c r="KC23" s="49" t="s">
        <v>3</v>
      </c>
      <c r="KD23" s="49" t="s">
        <v>4</v>
      </c>
      <c r="KE23" s="49" t="s">
        <v>5</v>
      </c>
      <c r="KF23" s="49" t="s">
        <v>6</v>
      </c>
      <c r="KG23" s="49" t="s">
        <v>7</v>
      </c>
      <c r="KH23" s="49" t="s">
        <v>8</v>
      </c>
      <c r="KI23" s="49" t="s">
        <v>9</v>
      </c>
      <c r="KJ23" s="49" t="s">
        <v>10</v>
      </c>
      <c r="KK23" s="49" t="s">
        <v>11</v>
      </c>
      <c r="KL23" s="49" t="s">
        <v>12</v>
      </c>
      <c r="KM23" s="55" t="s">
        <v>38</v>
      </c>
      <c r="KN23" s="49" t="s">
        <v>2</v>
      </c>
      <c r="KO23" s="49" t="s">
        <v>3</v>
      </c>
      <c r="KP23" s="49" t="s">
        <v>4</v>
      </c>
      <c r="KQ23" s="49" t="s">
        <v>5</v>
      </c>
      <c r="KR23" s="49" t="s">
        <v>6</v>
      </c>
      <c r="KS23" s="49" t="s">
        <v>7</v>
      </c>
      <c r="KT23" s="49" t="s">
        <v>8</v>
      </c>
      <c r="KU23" s="49" t="s">
        <v>9</v>
      </c>
      <c r="KV23" s="49" t="s">
        <v>10</v>
      </c>
      <c r="KW23" s="49" t="s">
        <v>11</v>
      </c>
      <c r="KX23" s="49" t="s">
        <v>12</v>
      </c>
      <c r="KY23" s="55" t="s">
        <v>39</v>
      </c>
      <c r="KZ23" s="49" t="s">
        <v>2</v>
      </c>
      <c r="LA23" s="49" t="s">
        <v>3</v>
      </c>
      <c r="LB23" s="49" t="s">
        <v>4</v>
      </c>
      <c r="LC23" s="49" t="s">
        <v>5</v>
      </c>
      <c r="LD23" s="49" t="s">
        <v>6</v>
      </c>
      <c r="LE23" s="49" t="s">
        <v>7</v>
      </c>
      <c r="LF23" s="49" t="s">
        <v>8</v>
      </c>
      <c r="LG23" s="49" t="s">
        <v>9</v>
      </c>
      <c r="LH23" s="49" t="s">
        <v>10</v>
      </c>
      <c r="LI23" s="49" t="s">
        <v>11</v>
      </c>
      <c r="LJ23" s="49" t="s">
        <v>12</v>
      </c>
      <c r="LK23" s="55" t="s">
        <v>40</v>
      </c>
      <c r="LL23" s="49" t="s">
        <v>2</v>
      </c>
      <c r="LM23" s="49" t="s">
        <v>3</v>
      </c>
      <c r="LN23" s="49" t="s">
        <v>4</v>
      </c>
      <c r="LO23" s="49" t="s">
        <v>5</v>
      </c>
      <c r="LP23" s="49" t="s">
        <v>6</v>
      </c>
      <c r="LQ23" s="49" t="s">
        <v>7</v>
      </c>
      <c r="LR23" s="49" t="s">
        <v>8</v>
      </c>
      <c r="LS23" s="49" t="s">
        <v>9</v>
      </c>
      <c r="LT23" s="49" t="s">
        <v>10</v>
      </c>
      <c r="LU23" s="49" t="s">
        <v>11</v>
      </c>
      <c r="LV23" s="49" t="s">
        <v>12</v>
      </c>
      <c r="LW23" s="55" t="s">
        <v>41</v>
      </c>
      <c r="LX23" s="49" t="s">
        <v>2</v>
      </c>
      <c r="LY23" s="49" t="s">
        <v>3</v>
      </c>
      <c r="LZ23" s="49" t="s">
        <v>4</v>
      </c>
      <c r="MA23" s="49" t="s">
        <v>5</v>
      </c>
      <c r="MB23" s="49" t="s">
        <v>6</v>
      </c>
      <c r="MC23" s="49" t="s">
        <v>7</v>
      </c>
      <c r="MD23" s="49" t="s">
        <v>8</v>
      </c>
      <c r="ME23" s="49" t="s">
        <v>9</v>
      </c>
      <c r="MF23" s="49" t="s">
        <v>10</v>
      </c>
      <c r="MG23" s="49" t="s">
        <v>11</v>
      </c>
      <c r="MH23" s="49" t="s">
        <v>12</v>
      </c>
      <c r="MI23" s="55" t="s">
        <v>42</v>
      </c>
      <c r="MJ23" s="49" t="s">
        <v>2</v>
      </c>
      <c r="MK23" s="49" t="s">
        <v>3</v>
      </c>
      <c r="ML23" s="49" t="s">
        <v>4</v>
      </c>
      <c r="MM23" s="49" t="s">
        <v>5</v>
      </c>
      <c r="MN23" s="49" t="s">
        <v>6</v>
      </c>
      <c r="MO23" s="49" t="s">
        <v>7</v>
      </c>
      <c r="MP23" s="49" t="s">
        <v>8</v>
      </c>
      <c r="MQ23" s="49" t="s">
        <v>9</v>
      </c>
      <c r="MR23" s="49" t="s">
        <v>10</v>
      </c>
      <c r="MS23" s="49" t="s">
        <v>11</v>
      </c>
      <c r="MT23" s="49" t="s">
        <v>12</v>
      </c>
      <c r="MU23" s="55" t="s">
        <v>43</v>
      </c>
      <c r="MV23" s="49" t="s">
        <v>2</v>
      </c>
      <c r="MW23" s="49" t="s">
        <v>3</v>
      </c>
      <c r="MX23" s="49" t="s">
        <v>4</v>
      </c>
      <c r="MY23" s="49" t="s">
        <v>5</v>
      </c>
      <c r="MZ23" s="49" t="s">
        <v>6</v>
      </c>
      <c r="NA23" s="49" t="s">
        <v>7</v>
      </c>
      <c r="NB23" s="49" t="s">
        <v>8</v>
      </c>
      <c r="NC23" s="49" t="s">
        <v>9</v>
      </c>
      <c r="ND23" s="49" t="s">
        <v>10</v>
      </c>
      <c r="NE23" s="49" t="s">
        <v>11</v>
      </c>
      <c r="NF23" s="49" t="s">
        <v>12</v>
      </c>
      <c r="NG23" s="55" t="s">
        <v>44</v>
      </c>
      <c r="NH23" s="49" t="s">
        <v>2</v>
      </c>
      <c r="NI23" s="49" t="s">
        <v>3</v>
      </c>
      <c r="NJ23" s="49" t="s">
        <v>4</v>
      </c>
      <c r="NK23" s="49" t="s">
        <v>5</v>
      </c>
      <c r="NL23" s="49" t="s">
        <v>6</v>
      </c>
      <c r="NM23" s="49" t="s">
        <v>7</v>
      </c>
      <c r="NN23" s="49" t="s">
        <v>8</v>
      </c>
      <c r="NO23" s="49" t="s">
        <v>9</v>
      </c>
      <c r="NP23" s="49" t="s">
        <v>10</v>
      </c>
      <c r="NQ23" s="49" t="s">
        <v>11</v>
      </c>
      <c r="NR23" s="49" t="s">
        <v>12</v>
      </c>
      <c r="NS23" s="55" t="s">
        <v>45</v>
      </c>
      <c r="NT23" s="49" t="s">
        <v>2</v>
      </c>
      <c r="NU23" s="49" t="s">
        <v>3</v>
      </c>
      <c r="NV23" s="49" t="s">
        <v>4</v>
      </c>
      <c r="NW23" s="49" t="s">
        <v>5</v>
      </c>
      <c r="NX23" s="49" t="s">
        <v>6</v>
      </c>
      <c r="NY23" s="49" t="s">
        <v>7</v>
      </c>
      <c r="NZ23" s="49" t="s">
        <v>8</v>
      </c>
      <c r="OA23" s="49" t="s">
        <v>9</v>
      </c>
      <c r="OB23" s="49" t="s">
        <v>10</v>
      </c>
      <c r="OC23" s="49" t="s">
        <v>11</v>
      </c>
      <c r="OD23" s="49" t="s">
        <v>12</v>
      </c>
      <c r="OE23" s="55" t="s">
        <v>46</v>
      </c>
      <c r="OF23" s="49" t="s">
        <v>2</v>
      </c>
      <c r="OG23" s="49" t="s">
        <v>3</v>
      </c>
      <c r="OH23" s="49" t="s">
        <v>4</v>
      </c>
      <c r="OI23" s="49" t="s">
        <v>5</v>
      </c>
      <c r="OJ23" s="49" t="s">
        <v>6</v>
      </c>
      <c r="OK23" s="49" t="s">
        <v>7</v>
      </c>
      <c r="OL23" s="49" t="s">
        <v>8</v>
      </c>
      <c r="OM23" s="49" t="s">
        <v>9</v>
      </c>
      <c r="ON23" s="49" t="s">
        <v>10</v>
      </c>
      <c r="OO23" s="49" t="s">
        <v>11</v>
      </c>
      <c r="OP23" s="49" t="s">
        <v>12</v>
      </c>
      <c r="OQ23" s="55" t="s">
        <v>47</v>
      </c>
      <c r="OR23" s="49" t="s">
        <v>2</v>
      </c>
      <c r="OS23" s="49" t="s">
        <v>3</v>
      </c>
      <c r="OT23" s="49" t="s">
        <v>4</v>
      </c>
      <c r="OU23" s="49" t="s">
        <v>5</v>
      </c>
      <c r="OV23" s="49" t="s">
        <v>6</v>
      </c>
      <c r="OW23" s="49" t="s">
        <v>7</v>
      </c>
      <c r="OX23" s="49" t="s">
        <v>8</v>
      </c>
      <c r="OY23" s="49" t="s">
        <v>9</v>
      </c>
      <c r="OZ23" s="49" t="s">
        <v>10</v>
      </c>
      <c r="PA23" s="49" t="s">
        <v>11</v>
      </c>
      <c r="PB23" s="49" t="s">
        <v>12</v>
      </c>
      <c r="PC23" s="55" t="s">
        <v>48</v>
      </c>
      <c r="PD23" s="49" t="s">
        <v>2</v>
      </c>
      <c r="PE23" s="49" t="s">
        <v>3</v>
      </c>
      <c r="PF23" s="49" t="s">
        <v>4</v>
      </c>
      <c r="PG23" s="49" t="s">
        <v>5</v>
      </c>
      <c r="PH23" s="49" t="s">
        <v>6</v>
      </c>
      <c r="PI23" s="49" t="s">
        <v>7</v>
      </c>
      <c r="PJ23" s="49" t="s">
        <v>8</v>
      </c>
      <c r="PK23" s="49" t="s">
        <v>9</v>
      </c>
      <c r="PL23" s="49" t="s">
        <v>10</v>
      </c>
      <c r="PM23" s="49" t="s">
        <v>11</v>
      </c>
      <c r="PN23" s="49" t="s">
        <v>12</v>
      </c>
      <c r="PO23" s="55" t="s">
        <v>49</v>
      </c>
      <c r="PP23" s="49" t="s">
        <v>2</v>
      </c>
      <c r="PQ23" s="49" t="s">
        <v>3</v>
      </c>
      <c r="PR23" s="49" t="s">
        <v>4</v>
      </c>
      <c r="PS23" s="49" t="s">
        <v>5</v>
      </c>
      <c r="PT23" s="49" t="s">
        <v>6</v>
      </c>
      <c r="PU23" s="49" t="s">
        <v>7</v>
      </c>
      <c r="PV23" s="49" t="s">
        <v>8</v>
      </c>
      <c r="PW23" s="49" t="s">
        <v>9</v>
      </c>
      <c r="PX23" s="49" t="s">
        <v>10</v>
      </c>
      <c r="PY23" s="49" t="s">
        <v>11</v>
      </c>
      <c r="PZ23" s="49" t="s">
        <v>12</v>
      </c>
      <c r="QA23" s="55" t="s">
        <v>50</v>
      </c>
      <c r="QB23" s="49" t="s">
        <v>2</v>
      </c>
      <c r="QC23" s="49" t="s">
        <v>3</v>
      </c>
      <c r="QD23" s="49" t="s">
        <v>4</v>
      </c>
      <c r="QE23" s="49" t="s">
        <v>5</v>
      </c>
      <c r="QF23" s="49" t="s">
        <v>6</v>
      </c>
      <c r="QG23" s="49" t="s">
        <v>7</v>
      </c>
      <c r="QH23" s="49" t="s">
        <v>8</v>
      </c>
      <c r="QI23" s="49" t="s">
        <v>9</v>
      </c>
      <c r="QJ23" s="49" t="s">
        <v>10</v>
      </c>
      <c r="QK23" s="49" t="s">
        <v>11</v>
      </c>
      <c r="QL23" s="49" t="s">
        <v>12</v>
      </c>
      <c r="QM23" s="55" t="s">
        <v>51</v>
      </c>
      <c r="QN23" s="49" t="s">
        <v>2</v>
      </c>
      <c r="QO23" s="49" t="s">
        <v>3</v>
      </c>
      <c r="QP23" s="49" t="s">
        <v>4</v>
      </c>
      <c r="QQ23" s="49" t="s">
        <v>5</v>
      </c>
      <c r="QR23" s="49" t="s">
        <v>6</v>
      </c>
      <c r="QS23" s="49" t="s">
        <v>7</v>
      </c>
      <c r="QT23" s="49" t="s">
        <v>8</v>
      </c>
      <c r="QU23" s="49" t="s">
        <v>9</v>
      </c>
      <c r="QV23" s="49" t="s">
        <v>10</v>
      </c>
      <c r="QW23" s="49" t="s">
        <v>11</v>
      </c>
      <c r="QX23" s="49" t="s">
        <v>12</v>
      </c>
      <c r="QY23" s="55" t="s">
        <v>52</v>
      </c>
      <c r="QZ23" s="49" t="s">
        <v>2</v>
      </c>
      <c r="RA23" s="49" t="s">
        <v>3</v>
      </c>
      <c r="RB23" s="49" t="s">
        <v>4</v>
      </c>
      <c r="RC23" s="49" t="s">
        <v>5</v>
      </c>
      <c r="RD23" s="49" t="s">
        <v>6</v>
      </c>
      <c r="RE23" s="49" t="s">
        <v>7</v>
      </c>
      <c r="RF23" s="49" t="s">
        <v>8</v>
      </c>
      <c r="RG23" s="49" t="s">
        <v>9</v>
      </c>
      <c r="RH23" s="49" t="s">
        <v>10</v>
      </c>
      <c r="RI23" s="49" t="s">
        <v>11</v>
      </c>
      <c r="RJ23" s="49" t="s">
        <v>12</v>
      </c>
      <c r="RK23" s="55" t="s">
        <v>53</v>
      </c>
      <c r="RL23" s="49" t="s">
        <v>2</v>
      </c>
      <c r="RM23" s="49" t="s">
        <v>3</v>
      </c>
      <c r="RN23" s="49" t="s">
        <v>4</v>
      </c>
      <c r="RO23" s="49" t="s">
        <v>5</v>
      </c>
      <c r="RP23" s="49" t="s">
        <v>6</v>
      </c>
      <c r="RQ23" s="49" t="s">
        <v>7</v>
      </c>
      <c r="RR23" s="49" t="s">
        <v>8</v>
      </c>
      <c r="RS23" s="49" t="s">
        <v>9</v>
      </c>
      <c r="RT23" s="49" t="s">
        <v>10</v>
      </c>
      <c r="RU23" s="49" t="s">
        <v>11</v>
      </c>
      <c r="RV23" s="49" t="s">
        <v>12</v>
      </c>
      <c r="RW23" s="55" t="s">
        <v>54</v>
      </c>
      <c r="RX23" s="49" t="s">
        <v>2</v>
      </c>
      <c r="RY23" s="49" t="s">
        <v>3</v>
      </c>
      <c r="RZ23" s="49" t="s">
        <v>4</v>
      </c>
      <c r="SA23" s="49" t="s">
        <v>5</v>
      </c>
      <c r="SB23" s="49" t="s">
        <v>6</v>
      </c>
      <c r="SC23" s="49" t="s">
        <v>7</v>
      </c>
      <c r="SD23" s="49" t="s">
        <v>8</v>
      </c>
      <c r="SE23" s="49" t="s">
        <v>9</v>
      </c>
      <c r="SF23" s="49" t="s">
        <v>10</v>
      </c>
      <c r="SG23" s="49" t="s">
        <v>11</v>
      </c>
      <c r="SH23" s="49" t="s">
        <v>12</v>
      </c>
      <c r="SI23" s="55" t="s">
        <v>55</v>
      </c>
      <c r="SJ23" s="49" t="s">
        <v>2</v>
      </c>
      <c r="SK23" s="49" t="s">
        <v>3</v>
      </c>
      <c r="SL23" s="49" t="s">
        <v>4</v>
      </c>
      <c r="SM23" s="49" t="s">
        <v>5</v>
      </c>
      <c r="SN23" s="49" t="s">
        <v>6</v>
      </c>
      <c r="SO23" s="49" t="s">
        <v>7</v>
      </c>
      <c r="SP23" s="49" t="s">
        <v>8</v>
      </c>
      <c r="SQ23" s="49" t="s">
        <v>9</v>
      </c>
      <c r="SR23" s="49" t="s">
        <v>10</v>
      </c>
      <c r="SS23" s="49" t="s">
        <v>11</v>
      </c>
      <c r="ST23" s="49" t="s">
        <v>12</v>
      </c>
      <c r="SU23" s="55" t="s">
        <v>104</v>
      </c>
      <c r="SV23" s="49" t="s">
        <v>2</v>
      </c>
      <c r="SW23" s="49" t="s">
        <v>3</v>
      </c>
      <c r="SX23" s="49" t="s">
        <v>4</v>
      </c>
      <c r="SY23" s="49" t="s">
        <v>5</v>
      </c>
      <c r="SZ23" s="49" t="s">
        <v>6</v>
      </c>
      <c r="TA23" s="49" t="s">
        <v>7</v>
      </c>
      <c r="TB23" s="49" t="s">
        <v>8</v>
      </c>
      <c r="TC23" s="49" t="s">
        <v>9</v>
      </c>
      <c r="TD23" s="49" t="s">
        <v>10</v>
      </c>
      <c r="TE23" s="49" t="s">
        <v>11</v>
      </c>
      <c r="TF23" s="49" t="s">
        <v>12</v>
      </c>
      <c r="TG23" s="55" t="s">
        <v>105</v>
      </c>
      <c r="TH23" s="49" t="s">
        <v>2</v>
      </c>
      <c r="TI23" s="49" t="s">
        <v>3</v>
      </c>
      <c r="TJ23" s="49" t="s">
        <v>4</v>
      </c>
      <c r="TK23" s="49" t="s">
        <v>5</v>
      </c>
      <c r="TL23" s="49" t="s">
        <v>6</v>
      </c>
      <c r="TM23" s="49" t="s">
        <v>7</v>
      </c>
      <c r="TN23" s="49" t="s">
        <v>8</v>
      </c>
      <c r="TO23" s="49" t="s">
        <v>9</v>
      </c>
      <c r="TP23" s="49" t="s">
        <v>10</v>
      </c>
      <c r="TQ23" s="49" t="s">
        <v>11</v>
      </c>
      <c r="TR23" s="49" t="s">
        <v>12</v>
      </c>
      <c r="TS23" s="55" t="s">
        <v>106</v>
      </c>
      <c r="TT23" s="49" t="s">
        <v>2</v>
      </c>
      <c r="TU23" s="49" t="s">
        <v>3</v>
      </c>
      <c r="TV23" s="49" t="s">
        <v>4</v>
      </c>
      <c r="TW23" s="49" t="s">
        <v>5</v>
      </c>
      <c r="TX23" s="49" t="s">
        <v>6</v>
      </c>
      <c r="TY23" s="49" t="s">
        <v>7</v>
      </c>
      <c r="TZ23" s="49" t="s">
        <v>8</v>
      </c>
      <c r="UA23" s="49" t="s">
        <v>9</v>
      </c>
      <c r="UB23" s="49" t="s">
        <v>10</v>
      </c>
      <c r="UC23" s="49" t="s">
        <v>11</v>
      </c>
      <c r="UD23" s="49" t="s">
        <v>12</v>
      </c>
      <c r="UE23" s="55" t="s">
        <v>107</v>
      </c>
      <c r="UF23" s="49" t="s">
        <v>2</v>
      </c>
      <c r="UG23" s="49" t="s">
        <v>3</v>
      </c>
      <c r="UH23" s="49" t="s">
        <v>4</v>
      </c>
      <c r="UI23" s="49" t="s">
        <v>5</v>
      </c>
      <c r="UJ23" s="49" t="s">
        <v>6</v>
      </c>
      <c r="UK23" s="49" t="s">
        <v>7</v>
      </c>
      <c r="UL23" s="49" t="s">
        <v>8</v>
      </c>
      <c r="UM23" s="49" t="s">
        <v>9</v>
      </c>
      <c r="UN23" s="49" t="s">
        <v>10</v>
      </c>
      <c r="UO23" s="49" t="s">
        <v>11</v>
      </c>
      <c r="UP23" s="49" t="s">
        <v>12</v>
      </c>
      <c r="UQ23" s="55" t="s">
        <v>108</v>
      </c>
      <c r="UR23" s="49" t="s">
        <v>2</v>
      </c>
    </row>
    <row r="24" spans="2:564" ht="25" customHeight="1" x14ac:dyDescent="0.2">
      <c r="W24" s="60" t="s">
        <v>56</v>
      </c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51" t="s">
        <v>57</v>
      </c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  <c r="GQ24" s="52"/>
      <c r="GR24" s="52"/>
      <c r="GS24" s="52"/>
      <c r="GT24" s="52"/>
      <c r="GU24" s="52"/>
      <c r="GV24" s="52"/>
      <c r="GW24" s="52"/>
      <c r="GX24" s="52"/>
      <c r="GY24" s="52"/>
      <c r="GZ24" s="52"/>
      <c r="HA24" s="52"/>
      <c r="HB24" s="52"/>
      <c r="HC24" s="52"/>
      <c r="HD24" s="52"/>
      <c r="HE24" s="52"/>
      <c r="HF24" s="52"/>
      <c r="HG24" s="52"/>
      <c r="HH24" s="52"/>
      <c r="HI24" s="52"/>
      <c r="HJ24" s="52"/>
      <c r="HK24" s="52"/>
      <c r="HL24" s="52"/>
      <c r="HM24" s="52"/>
      <c r="HN24" s="52"/>
      <c r="HO24" s="52"/>
      <c r="HP24" s="52"/>
      <c r="HQ24" s="52"/>
      <c r="HR24" s="52"/>
      <c r="HS24" s="52"/>
      <c r="HT24" s="52"/>
      <c r="HU24" s="52"/>
      <c r="HV24" s="52"/>
      <c r="HW24" s="52"/>
      <c r="HX24" s="52"/>
      <c r="HY24" s="52"/>
      <c r="HZ24" s="52"/>
      <c r="IA24" s="52"/>
      <c r="IB24" s="52"/>
      <c r="IC24" s="52"/>
      <c r="ID24" s="52"/>
      <c r="IE24" s="52"/>
      <c r="IF24" s="52"/>
      <c r="IG24" s="52"/>
      <c r="IH24" s="52"/>
      <c r="II24" s="52"/>
      <c r="IJ24" s="52"/>
      <c r="IK24" s="52"/>
      <c r="IL24" s="52"/>
      <c r="IM24" s="52"/>
      <c r="IN24" s="52"/>
      <c r="IO24" s="52"/>
      <c r="IP24" s="52"/>
      <c r="IQ24" s="52"/>
      <c r="IR24" s="52"/>
      <c r="IS24" s="52"/>
      <c r="IT24" s="52"/>
      <c r="IU24" s="52"/>
      <c r="IV24" s="52"/>
      <c r="IW24" s="52"/>
      <c r="IX24" s="52"/>
      <c r="IY24" s="52"/>
      <c r="IZ24" s="52"/>
      <c r="JA24" s="52"/>
      <c r="JB24" s="52"/>
      <c r="JC24" s="52"/>
      <c r="JD24" s="52"/>
      <c r="JE24" s="52"/>
      <c r="JF24" s="52"/>
      <c r="JG24" s="52"/>
      <c r="JH24" s="52"/>
      <c r="JI24" s="52"/>
      <c r="JJ24" s="52"/>
      <c r="JK24" s="52"/>
      <c r="JL24" s="52"/>
      <c r="JM24" s="52"/>
      <c r="JN24" s="52"/>
      <c r="JO24" s="52"/>
      <c r="JP24" s="52"/>
      <c r="JQ24" s="52"/>
      <c r="JR24" s="52"/>
      <c r="JS24" s="52"/>
      <c r="JT24" s="52"/>
      <c r="JU24" s="52"/>
      <c r="JV24" s="52"/>
      <c r="JW24" s="52"/>
      <c r="JX24" s="52"/>
      <c r="JY24" s="52"/>
      <c r="JZ24" s="53"/>
    </row>
    <row r="25" spans="2:564" ht="25" customHeight="1" x14ac:dyDescent="0.2">
      <c r="B25" s="36" t="s">
        <v>109</v>
      </c>
      <c r="C25" s="32"/>
      <c r="D25" s="32"/>
      <c r="AK25" s="39" t="s">
        <v>110</v>
      </c>
      <c r="AL25" s="32"/>
      <c r="AM25" s="32"/>
      <c r="AN25" s="32"/>
      <c r="AO25" s="32"/>
      <c r="AP25" s="32"/>
      <c r="AU25" s="39" t="s">
        <v>110</v>
      </c>
      <c r="AV25" s="32"/>
      <c r="AW25" s="32"/>
      <c r="AX25" s="32"/>
      <c r="AY25" s="32"/>
      <c r="AZ25" s="32"/>
      <c r="BO25" s="39" t="s">
        <v>110</v>
      </c>
      <c r="BP25" s="32"/>
      <c r="BQ25" s="32"/>
      <c r="BR25" s="32"/>
      <c r="BS25" s="32"/>
      <c r="BT25" s="32"/>
      <c r="CF25" s="39" t="s">
        <v>110</v>
      </c>
      <c r="CG25" s="32"/>
      <c r="CH25" s="32"/>
      <c r="CI25" s="32"/>
      <c r="CJ25" s="32"/>
      <c r="CK25" s="32"/>
      <c r="CX25" s="39" t="s">
        <v>110</v>
      </c>
      <c r="CY25" s="32"/>
      <c r="CZ25" s="32"/>
      <c r="DA25" s="32"/>
      <c r="DB25" s="32"/>
      <c r="DC25" s="32"/>
      <c r="DU25" s="39" t="s">
        <v>110</v>
      </c>
      <c r="DV25" s="32"/>
      <c r="DW25" s="32"/>
      <c r="DX25" s="32"/>
      <c r="DY25" s="32"/>
      <c r="DZ25" s="32"/>
      <c r="EQ25" s="39" t="s">
        <v>110</v>
      </c>
      <c r="ER25" s="32"/>
      <c r="ES25" s="32"/>
      <c r="ET25" s="32"/>
      <c r="EU25" s="32"/>
      <c r="EV25" s="32"/>
      <c r="FM25" s="39" t="s">
        <v>110</v>
      </c>
      <c r="FN25" s="32"/>
      <c r="FO25" s="32"/>
      <c r="FP25" s="32"/>
      <c r="FQ25" s="32"/>
      <c r="FR25" s="32"/>
      <c r="GI25" s="39" t="s">
        <v>110</v>
      </c>
      <c r="GJ25" s="32"/>
      <c r="GK25" s="32"/>
      <c r="GL25" s="32"/>
      <c r="GM25" s="32"/>
      <c r="GN25" s="32"/>
      <c r="HE25" s="39" t="s">
        <v>110</v>
      </c>
      <c r="HF25" s="32"/>
      <c r="HG25" s="32"/>
      <c r="HH25" s="32"/>
      <c r="HI25" s="32"/>
      <c r="HJ25" s="32"/>
      <c r="IA25" s="39" t="s">
        <v>110</v>
      </c>
      <c r="IB25" s="32"/>
      <c r="IC25" s="32"/>
      <c r="ID25" s="32"/>
      <c r="IE25" s="32"/>
      <c r="IF25" s="32"/>
    </row>
    <row r="26" spans="2:564" ht="25" customHeight="1" x14ac:dyDescent="0.2">
      <c r="B26" s="32"/>
      <c r="C26" s="32"/>
      <c r="D26" s="32"/>
      <c r="AQ26" s="35" t="s">
        <v>111</v>
      </c>
      <c r="AR26" s="32"/>
      <c r="AS26" s="32"/>
      <c r="AT26" s="32"/>
      <c r="AU26" s="22" t="s">
        <v>112</v>
      </c>
      <c r="BA26" s="35" t="s">
        <v>113</v>
      </c>
      <c r="BB26" s="32"/>
      <c r="BC26" s="32"/>
      <c r="BD26" s="32"/>
      <c r="BE26" s="36" t="s">
        <v>114</v>
      </c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U26" s="35" t="s">
        <v>115</v>
      </c>
      <c r="BV26" s="32"/>
      <c r="BW26" s="32"/>
      <c r="BX26" s="32"/>
      <c r="BY26" s="36" t="s">
        <v>116</v>
      </c>
      <c r="BZ26" s="32"/>
      <c r="CA26" s="32"/>
      <c r="CB26" s="32"/>
      <c r="CC26" s="32"/>
      <c r="CD26" s="32"/>
      <c r="CE26" s="32"/>
      <c r="CF26" s="32"/>
      <c r="CG26" s="32"/>
      <c r="CH26" s="32"/>
      <c r="CL26" s="35" t="s">
        <v>117</v>
      </c>
      <c r="CM26" s="32"/>
      <c r="CN26" s="32"/>
      <c r="CO26" s="32"/>
      <c r="CP26" s="36" t="s">
        <v>118</v>
      </c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D26" s="35" t="s">
        <v>119</v>
      </c>
      <c r="DE26" s="32"/>
      <c r="DF26" s="32"/>
      <c r="DG26" s="32"/>
      <c r="DH26" s="36" t="s">
        <v>112</v>
      </c>
      <c r="DI26" s="32"/>
      <c r="DJ26" s="32"/>
      <c r="DK26" s="32"/>
      <c r="DL26" s="32"/>
      <c r="DM26" s="32"/>
      <c r="DN26" s="32"/>
      <c r="DO26" s="32"/>
      <c r="DP26" s="32"/>
      <c r="DQ26" s="32"/>
      <c r="EA26" s="35" t="s">
        <v>120</v>
      </c>
      <c r="EB26" s="32"/>
      <c r="EC26" s="32"/>
      <c r="ED26" s="32"/>
      <c r="EE26" s="36" t="s">
        <v>112</v>
      </c>
      <c r="EF26" s="32"/>
      <c r="EG26" s="32"/>
      <c r="EH26" s="32"/>
      <c r="EI26" s="32"/>
      <c r="EJ26" s="32"/>
      <c r="EK26" s="32"/>
      <c r="EL26" s="32"/>
      <c r="EM26" s="32"/>
      <c r="EN26" s="32"/>
      <c r="EW26" s="35" t="s">
        <v>121</v>
      </c>
      <c r="EX26" s="32"/>
      <c r="EY26" s="32"/>
      <c r="EZ26" s="32"/>
      <c r="FA26" s="36" t="s">
        <v>112</v>
      </c>
      <c r="FB26" s="32"/>
      <c r="FC26" s="32"/>
      <c r="FD26" s="32"/>
      <c r="FE26" s="32"/>
      <c r="FF26" s="32"/>
      <c r="FG26" s="32"/>
      <c r="FH26" s="32"/>
      <c r="FI26" s="32"/>
      <c r="FJ26" s="32"/>
      <c r="FS26" s="35" t="s">
        <v>122</v>
      </c>
      <c r="FT26" s="32"/>
      <c r="FU26" s="32"/>
      <c r="FV26" s="32"/>
      <c r="FW26" s="36" t="s">
        <v>112</v>
      </c>
      <c r="FX26" s="32"/>
      <c r="FY26" s="32"/>
      <c r="FZ26" s="32"/>
      <c r="GA26" s="32"/>
      <c r="GB26" s="32"/>
      <c r="GC26" s="32"/>
      <c r="GD26" s="32"/>
      <c r="GE26" s="32"/>
      <c r="GF26" s="32"/>
      <c r="GO26" s="35" t="s">
        <v>123</v>
      </c>
      <c r="GP26" s="32"/>
      <c r="GQ26" s="32"/>
      <c r="GR26" s="32"/>
      <c r="GS26" s="36" t="s">
        <v>112</v>
      </c>
      <c r="GT26" s="32"/>
      <c r="GU26" s="32"/>
      <c r="GV26" s="32"/>
      <c r="GW26" s="32"/>
      <c r="GX26" s="32"/>
      <c r="GY26" s="32"/>
      <c r="GZ26" s="32"/>
      <c r="HA26" s="32"/>
      <c r="HB26" s="32"/>
      <c r="HK26" s="35" t="s">
        <v>124</v>
      </c>
      <c r="HL26" s="32"/>
      <c r="HM26" s="32"/>
      <c r="HN26" s="32"/>
      <c r="HO26" s="36" t="s">
        <v>112</v>
      </c>
      <c r="HP26" s="32"/>
      <c r="HQ26" s="32"/>
      <c r="HR26" s="32"/>
      <c r="HS26" s="32"/>
      <c r="HT26" s="32"/>
      <c r="HU26" s="32"/>
      <c r="HV26" s="32"/>
      <c r="HW26" s="32"/>
      <c r="HX26" s="32"/>
      <c r="IG26" s="35" t="s">
        <v>125</v>
      </c>
      <c r="IH26" s="32"/>
      <c r="II26" s="32"/>
      <c r="IJ26" s="32"/>
      <c r="IK26" s="36" t="s">
        <v>112</v>
      </c>
      <c r="IL26" s="32"/>
      <c r="IM26" s="32"/>
      <c r="IN26" s="32"/>
      <c r="IO26" s="32"/>
      <c r="IP26" s="32"/>
      <c r="IQ26" s="32"/>
      <c r="IR26" s="32"/>
      <c r="IS26" s="32"/>
      <c r="IT26" s="32"/>
    </row>
    <row r="27" spans="2:564" ht="25" customHeight="1" x14ac:dyDescent="0.2">
      <c r="AQ27" s="40" t="s">
        <v>126</v>
      </c>
      <c r="AR27" s="41"/>
      <c r="AS27" s="41"/>
      <c r="AT27" s="41"/>
      <c r="AU27" s="42"/>
      <c r="BA27" s="39" t="s">
        <v>126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U27" s="39" t="s">
        <v>126</v>
      </c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L27" s="39" t="s">
        <v>126</v>
      </c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D27" s="39" t="s">
        <v>126</v>
      </c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EA27" s="39" t="s">
        <v>126</v>
      </c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W27" s="39" t="s">
        <v>126</v>
      </c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S27" s="39" t="s">
        <v>126</v>
      </c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O27" s="39" t="s">
        <v>126</v>
      </c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K27" s="39" t="s">
        <v>126</v>
      </c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IG27" s="39" t="s">
        <v>126</v>
      </c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</row>
    <row r="28" spans="2:564" ht="25" customHeight="1" x14ac:dyDescent="0.2">
      <c r="AQ28" s="36" t="s">
        <v>127</v>
      </c>
      <c r="AR28" s="32"/>
      <c r="AS28" s="32"/>
      <c r="AT28" s="32"/>
      <c r="AU28" s="32"/>
      <c r="AV28" s="36" t="s">
        <v>127</v>
      </c>
      <c r="AW28" s="32"/>
      <c r="AX28" s="32"/>
      <c r="AY28" s="32"/>
      <c r="BA28" s="36" t="s">
        <v>127</v>
      </c>
      <c r="BB28" s="32"/>
      <c r="BC28" s="32"/>
      <c r="BD28" s="32"/>
      <c r="BE28" s="32"/>
      <c r="BF28" s="36" t="s">
        <v>127</v>
      </c>
      <c r="BG28" s="32"/>
      <c r="BH28" s="32"/>
      <c r="BI28" s="32"/>
      <c r="BU28" s="36" t="s">
        <v>127</v>
      </c>
      <c r="BV28" s="32"/>
      <c r="BW28" s="32"/>
      <c r="BX28" s="32"/>
      <c r="BY28" s="32"/>
      <c r="BZ28" s="36" t="s">
        <v>127</v>
      </c>
      <c r="CA28" s="32"/>
      <c r="CB28" s="32"/>
      <c r="CC28" s="32"/>
      <c r="CD28" s="32"/>
      <c r="CE28" s="32"/>
      <c r="CF28" s="32"/>
      <c r="CG28" s="32"/>
      <c r="CH28" s="32"/>
      <c r="CI28" s="32"/>
      <c r="CL28" s="36" t="s">
        <v>127</v>
      </c>
      <c r="CM28" s="32"/>
      <c r="CN28" s="32"/>
      <c r="CO28" s="32"/>
      <c r="CP28" s="32"/>
      <c r="CQ28" s="36" t="s">
        <v>127</v>
      </c>
      <c r="CR28" s="32"/>
      <c r="CS28" s="32"/>
      <c r="CT28" s="32"/>
      <c r="CU28" s="32"/>
      <c r="CV28" s="32"/>
      <c r="CW28" s="32"/>
      <c r="CX28" s="32"/>
      <c r="CY28" s="32"/>
      <c r="CZ28" s="32"/>
      <c r="DD28" s="36" t="s">
        <v>127</v>
      </c>
      <c r="DE28" s="32"/>
      <c r="DF28" s="32"/>
      <c r="DG28" s="32"/>
      <c r="DH28" s="32"/>
      <c r="DI28" s="36" t="s">
        <v>127</v>
      </c>
      <c r="DJ28" s="32"/>
      <c r="DK28" s="32"/>
      <c r="DL28" s="32"/>
      <c r="EA28" s="36" t="s">
        <v>127</v>
      </c>
      <c r="EB28" s="32"/>
      <c r="EC28" s="32"/>
      <c r="ED28" s="32"/>
      <c r="EE28" s="32"/>
      <c r="EF28" s="36" t="s">
        <v>127</v>
      </c>
      <c r="EG28" s="32"/>
      <c r="EH28" s="32"/>
      <c r="EI28" s="32"/>
      <c r="EW28" s="36" t="s">
        <v>127</v>
      </c>
      <c r="EX28" s="32"/>
      <c r="EY28" s="32"/>
      <c r="EZ28" s="32"/>
      <c r="FA28" s="32"/>
      <c r="FB28" s="36" t="s">
        <v>127</v>
      </c>
      <c r="FC28" s="32"/>
      <c r="FD28" s="32"/>
      <c r="FE28" s="32"/>
      <c r="FS28" s="36" t="s">
        <v>127</v>
      </c>
      <c r="FT28" s="32"/>
      <c r="FU28" s="32"/>
      <c r="FV28" s="32"/>
      <c r="FW28" s="32"/>
      <c r="FX28" s="36" t="s">
        <v>127</v>
      </c>
      <c r="FY28" s="32"/>
      <c r="FZ28" s="32"/>
      <c r="GA28" s="32"/>
      <c r="GO28" s="36" t="s">
        <v>127</v>
      </c>
      <c r="GP28" s="32"/>
      <c r="GQ28" s="32"/>
      <c r="GR28" s="32"/>
      <c r="GS28" s="32"/>
      <c r="GT28" s="36" t="s">
        <v>127</v>
      </c>
      <c r="GU28" s="32"/>
      <c r="GV28" s="32"/>
      <c r="GW28" s="32"/>
      <c r="HK28" s="36" t="s">
        <v>127</v>
      </c>
      <c r="HL28" s="32"/>
      <c r="HM28" s="32"/>
      <c r="HN28" s="32"/>
      <c r="HO28" s="32"/>
      <c r="HP28" s="36" t="s">
        <v>127</v>
      </c>
      <c r="HQ28" s="32"/>
      <c r="HR28" s="32"/>
      <c r="HS28" s="32"/>
      <c r="IG28" s="36" t="s">
        <v>127</v>
      </c>
      <c r="IH28" s="32"/>
      <c r="II28" s="32"/>
      <c r="IJ28" s="32"/>
      <c r="IK28" s="32"/>
      <c r="IL28" s="36" t="s">
        <v>127</v>
      </c>
      <c r="IM28" s="32"/>
      <c r="IN28" s="32"/>
      <c r="IO28" s="32"/>
    </row>
    <row r="29" spans="2:564" ht="25" customHeight="1" x14ac:dyDescent="0.2"/>
    <row r="30" spans="2:564" ht="25" customHeight="1" x14ac:dyDescent="0.2"/>
    <row r="31" spans="2:564" ht="25" customHeight="1" x14ac:dyDescent="0.2">
      <c r="AO31" s="75" t="s">
        <v>56</v>
      </c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7"/>
      <c r="FK31" s="47" t="s">
        <v>57</v>
      </c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  <c r="IR31" s="48"/>
      <c r="IS31" s="48"/>
      <c r="IT31" s="48"/>
      <c r="IU31" s="48"/>
      <c r="IV31" s="48"/>
      <c r="IW31" s="48"/>
      <c r="IX31" s="48"/>
      <c r="IY31" s="48"/>
      <c r="IZ31" s="48"/>
      <c r="JA31" s="48"/>
      <c r="JB31" s="48"/>
      <c r="JC31" s="48"/>
      <c r="JD31" s="48"/>
      <c r="JE31" s="48"/>
      <c r="JF31" s="48"/>
      <c r="JG31" s="48"/>
      <c r="JH31" s="48"/>
      <c r="JI31" s="48"/>
      <c r="JJ31" s="48"/>
      <c r="JK31" s="48"/>
      <c r="JL31" s="48"/>
      <c r="JM31" s="48"/>
      <c r="JN31" s="48"/>
    </row>
    <row r="32" spans="2:564" ht="25" customHeight="1" x14ac:dyDescent="0.2">
      <c r="AZ32" s="35" t="s">
        <v>111</v>
      </c>
      <c r="BA32" s="32"/>
      <c r="BB32" s="32"/>
      <c r="BC32" s="45" t="s">
        <v>128</v>
      </c>
      <c r="BD32" s="46"/>
      <c r="BE32" s="46"/>
      <c r="BJ32" s="35" t="s">
        <v>113</v>
      </c>
      <c r="BK32" s="32"/>
      <c r="BL32" s="32"/>
      <c r="BM32" s="36" t="s">
        <v>129</v>
      </c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L32" s="35" t="s">
        <v>115</v>
      </c>
      <c r="CM32" s="32"/>
      <c r="CN32" s="32"/>
      <c r="CO32" s="36" t="s">
        <v>130</v>
      </c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DA32" s="35" t="s">
        <v>117</v>
      </c>
      <c r="DB32" s="32"/>
      <c r="DC32" s="32"/>
      <c r="DD32" s="36" t="s">
        <v>131</v>
      </c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U32" s="35" t="s">
        <v>119</v>
      </c>
      <c r="DV32" s="32"/>
      <c r="DW32" s="32"/>
      <c r="DX32" s="36" t="s">
        <v>132</v>
      </c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R32" s="35" t="s">
        <v>120</v>
      </c>
      <c r="ES32" s="32"/>
      <c r="ET32" s="32"/>
      <c r="EU32" s="36" t="s">
        <v>132</v>
      </c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M32" s="35" t="s">
        <v>121</v>
      </c>
      <c r="FN32" s="32"/>
      <c r="FO32" s="32"/>
      <c r="FP32" s="36" t="s">
        <v>128</v>
      </c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G32" s="35" t="s">
        <v>122</v>
      </c>
      <c r="GH32" s="32"/>
      <c r="GI32" s="32"/>
      <c r="GJ32" s="36" t="s">
        <v>132</v>
      </c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B32" s="35" t="s">
        <v>123</v>
      </c>
      <c r="HC32" s="32"/>
      <c r="HD32" s="32"/>
      <c r="HE32" s="36" t="s">
        <v>128</v>
      </c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V32" s="35" t="s">
        <v>124</v>
      </c>
      <c r="HW32" s="32"/>
      <c r="HX32" s="32"/>
      <c r="HY32" s="36" t="s">
        <v>128</v>
      </c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P32" s="35" t="s">
        <v>125</v>
      </c>
      <c r="IQ32" s="32"/>
      <c r="IR32" s="32"/>
      <c r="IS32" s="36" t="s">
        <v>128</v>
      </c>
      <c r="IT32" s="32"/>
      <c r="IU32" s="32"/>
      <c r="IV32" s="32"/>
      <c r="IW32" s="32"/>
      <c r="IX32" s="32"/>
      <c r="IY32" s="32"/>
      <c r="IZ32" s="32"/>
      <c r="JA32" s="32"/>
      <c r="JB32" s="32"/>
      <c r="JC32" s="32"/>
      <c r="JD32" s="32"/>
      <c r="JE32" s="32"/>
      <c r="JF32" s="32"/>
      <c r="JG32" s="32"/>
      <c r="JH32" s="32"/>
    </row>
    <row r="33" spans="2:576" ht="25" customHeight="1" x14ac:dyDescent="0.2">
      <c r="AZ33" s="43" t="s">
        <v>133</v>
      </c>
      <c r="BA33" s="44"/>
      <c r="BB33" s="44"/>
      <c r="BC33" s="44"/>
      <c r="BD33" s="44"/>
      <c r="BE33" s="44"/>
      <c r="BJ33" s="37" t="s">
        <v>134</v>
      </c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L33" s="37" t="s">
        <v>135</v>
      </c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DA33" s="37" t="s">
        <v>136</v>
      </c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U33" s="37" t="s">
        <v>137</v>
      </c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R33" s="37" t="s">
        <v>138</v>
      </c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M33" s="37" t="s">
        <v>139</v>
      </c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G33" s="37" t="s">
        <v>140</v>
      </c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B33" s="37" t="s">
        <v>141</v>
      </c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V33" s="37" t="s">
        <v>141</v>
      </c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P33" s="37" t="s">
        <v>141</v>
      </c>
      <c r="IQ33" s="32"/>
      <c r="IR33" s="32"/>
      <c r="IS33" s="32"/>
      <c r="IT33" s="32"/>
      <c r="IU33" s="32"/>
      <c r="IV33" s="32"/>
      <c r="IW33" s="32"/>
      <c r="IX33" s="32"/>
      <c r="IY33" s="32"/>
      <c r="IZ33" s="32"/>
      <c r="JA33" s="32"/>
      <c r="JB33" s="32"/>
      <c r="JC33" s="32"/>
      <c r="JD33" s="32"/>
      <c r="JE33" s="32"/>
      <c r="JF33" s="32"/>
      <c r="JG33" s="32"/>
      <c r="JH33" s="32"/>
    </row>
    <row r="34" spans="2:576" ht="25" customHeight="1" x14ac:dyDescent="0.2">
      <c r="AZ34" s="43"/>
      <c r="BA34" s="44"/>
      <c r="BB34" s="44"/>
      <c r="BC34" s="44"/>
      <c r="BD34" s="44"/>
      <c r="BE34" s="44"/>
      <c r="BF34" s="56"/>
      <c r="BJ34" s="37"/>
      <c r="BK34" s="56"/>
      <c r="BR34" s="37"/>
      <c r="BS34" s="32"/>
      <c r="BT34" s="56"/>
      <c r="BU34" s="37"/>
      <c r="BV34" s="32"/>
      <c r="BW34" s="32"/>
      <c r="BX34" s="32"/>
      <c r="BY34" s="32"/>
      <c r="BZ34" s="32"/>
      <c r="CA34" s="32"/>
      <c r="CB34" s="56"/>
      <c r="CC34" s="37"/>
      <c r="CD34" s="56"/>
      <c r="CE34" s="37"/>
      <c r="CF34" s="32"/>
      <c r="CG34" s="56"/>
      <c r="CH34" s="37"/>
      <c r="CI34" s="32"/>
      <c r="CJ34" s="32"/>
      <c r="CK34" s="56"/>
      <c r="CL34" s="37"/>
      <c r="CM34" s="32"/>
      <c r="CN34" s="32"/>
      <c r="CO34" s="56"/>
      <c r="CP34" s="37"/>
      <c r="CQ34" s="32"/>
      <c r="CR34" s="32"/>
      <c r="CS34" s="32"/>
      <c r="CT34" s="32"/>
      <c r="CU34" s="32"/>
      <c r="CV34" s="32"/>
      <c r="CW34" s="32"/>
      <c r="CX34" s="32"/>
      <c r="CY34" s="32"/>
      <c r="CZ34" s="56"/>
      <c r="DA34" s="37"/>
      <c r="DB34" s="32"/>
      <c r="DC34" s="56"/>
      <c r="DD34" s="37"/>
      <c r="DE34" s="32"/>
      <c r="DF34" s="32"/>
      <c r="DG34" s="56"/>
      <c r="DH34" s="37"/>
      <c r="DI34" s="32"/>
      <c r="DJ34" s="32"/>
      <c r="DK34" s="32"/>
      <c r="DL34" s="32"/>
      <c r="DM34" s="56"/>
      <c r="DN34" s="37"/>
      <c r="DO34" s="56"/>
      <c r="DP34" s="37"/>
      <c r="DQ34" s="56"/>
      <c r="DR34" s="37"/>
      <c r="DS34" s="32"/>
      <c r="DT34" s="56"/>
      <c r="DU34" s="37"/>
      <c r="DV34" s="56"/>
      <c r="DW34" s="37"/>
      <c r="DX34" s="32"/>
      <c r="DY34" s="32"/>
      <c r="DZ34" s="32"/>
      <c r="EA34" s="56"/>
      <c r="EB34" s="37"/>
      <c r="EC34" s="32"/>
      <c r="ED34" s="32"/>
      <c r="EE34" s="32"/>
      <c r="EF34" s="56"/>
      <c r="EG34" s="37"/>
      <c r="EH34" s="32"/>
      <c r="EI34" s="32"/>
      <c r="EJ34" s="32"/>
      <c r="EK34" s="32"/>
      <c r="EL34" s="32"/>
      <c r="EM34" s="32"/>
      <c r="EN34" s="32"/>
      <c r="EO34" s="32"/>
      <c r="EP34" s="32"/>
      <c r="EQ34" s="56"/>
      <c r="ER34" s="37"/>
      <c r="ES34" s="32"/>
      <c r="ET34" s="32"/>
      <c r="EU34" s="32"/>
      <c r="EV34" s="56"/>
      <c r="EW34" s="37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56"/>
      <c r="FM34" s="37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56"/>
      <c r="GG34" s="37"/>
      <c r="GH34" s="32"/>
      <c r="GI34" s="32"/>
      <c r="GJ34" s="32"/>
      <c r="GK34" s="56"/>
      <c r="GL34" s="37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56"/>
      <c r="HB34" s="37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56"/>
      <c r="HV34" s="37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56"/>
      <c r="IP34" s="37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</row>
    <row r="35" spans="2:576" ht="25" customHeight="1" x14ac:dyDescent="0.2"/>
    <row r="36" spans="2:576" ht="25" customHeight="1" x14ac:dyDescent="0.2"/>
    <row r="37" spans="2:576" ht="25" customHeight="1" x14ac:dyDescent="0.2">
      <c r="C37" s="22" t="s">
        <v>0</v>
      </c>
      <c r="D37" s="23" t="s">
        <v>1</v>
      </c>
      <c r="E37" s="23"/>
      <c r="F37" s="23"/>
      <c r="G37" s="23"/>
      <c r="H37" s="23"/>
      <c r="I37" s="23"/>
      <c r="J37" s="23"/>
      <c r="K37" s="24" t="s">
        <v>16</v>
      </c>
      <c r="L37" s="25" t="s">
        <v>2</v>
      </c>
      <c r="M37" s="25" t="s">
        <v>3</v>
      </c>
      <c r="N37" s="25" t="s">
        <v>4</v>
      </c>
      <c r="O37" s="25" t="s">
        <v>5</v>
      </c>
      <c r="P37" s="25" t="s">
        <v>6</v>
      </c>
      <c r="Q37" s="25" t="s">
        <v>7</v>
      </c>
      <c r="R37" s="25" t="s">
        <v>8</v>
      </c>
      <c r="S37" s="25" t="s">
        <v>9</v>
      </c>
      <c r="T37" s="25" t="s">
        <v>10</v>
      </c>
      <c r="U37" s="25" t="s">
        <v>11</v>
      </c>
      <c r="V37" s="25" t="s">
        <v>12</v>
      </c>
      <c r="W37" s="24" t="s">
        <v>17</v>
      </c>
      <c r="X37" s="25" t="s">
        <v>2</v>
      </c>
      <c r="Y37" s="25" t="s">
        <v>3</v>
      </c>
      <c r="Z37" s="25" t="s">
        <v>4</v>
      </c>
      <c r="AA37" s="25" t="s">
        <v>5</v>
      </c>
      <c r="AB37" s="25" t="s">
        <v>6</v>
      </c>
      <c r="AC37" s="25" t="s">
        <v>7</v>
      </c>
      <c r="AD37" s="25" t="s">
        <v>8</v>
      </c>
      <c r="AE37" s="25" t="s">
        <v>9</v>
      </c>
      <c r="AF37" s="25" t="s">
        <v>10</v>
      </c>
      <c r="AG37" s="25" t="s">
        <v>11</v>
      </c>
      <c r="AH37" s="25" t="s">
        <v>12</v>
      </c>
      <c r="AI37" s="24" t="s">
        <v>18</v>
      </c>
      <c r="AJ37" s="25" t="s">
        <v>2</v>
      </c>
      <c r="AK37" s="25" t="s">
        <v>3</v>
      </c>
      <c r="AL37" s="25" t="s">
        <v>4</v>
      </c>
      <c r="AM37" s="25" t="s">
        <v>5</v>
      </c>
      <c r="AN37" s="25" t="s">
        <v>6</v>
      </c>
      <c r="AO37" s="25" t="s">
        <v>7</v>
      </c>
      <c r="AP37" s="25" t="s">
        <v>8</v>
      </c>
      <c r="AQ37" s="25" t="s">
        <v>9</v>
      </c>
      <c r="AR37" s="25" t="s">
        <v>10</v>
      </c>
      <c r="AS37" s="25" t="s">
        <v>11</v>
      </c>
      <c r="AT37" s="25" t="s">
        <v>12</v>
      </c>
      <c r="AU37" s="24" t="s">
        <v>19</v>
      </c>
      <c r="AV37" s="25" t="s">
        <v>2</v>
      </c>
      <c r="AW37" s="25" t="s">
        <v>3</v>
      </c>
      <c r="AX37" s="25" t="s">
        <v>4</v>
      </c>
      <c r="AY37" s="25" t="s">
        <v>5</v>
      </c>
      <c r="AZ37" s="25" t="s">
        <v>6</v>
      </c>
      <c r="BA37" s="25" t="s">
        <v>7</v>
      </c>
      <c r="BB37" s="25" t="s">
        <v>8</v>
      </c>
      <c r="BC37" s="25" t="s">
        <v>9</v>
      </c>
      <c r="BD37" s="25" t="s">
        <v>10</v>
      </c>
      <c r="BE37" s="25" t="s">
        <v>11</v>
      </c>
      <c r="BF37" s="25" t="s">
        <v>12</v>
      </c>
      <c r="BG37" s="24" t="s">
        <v>20</v>
      </c>
      <c r="BH37" s="25" t="s">
        <v>2</v>
      </c>
      <c r="BI37" s="25" t="s">
        <v>3</v>
      </c>
      <c r="BJ37" s="25" t="s">
        <v>4</v>
      </c>
      <c r="BK37" s="25" t="s">
        <v>5</v>
      </c>
      <c r="BL37" s="25" t="s">
        <v>6</v>
      </c>
      <c r="BM37" s="25" t="s">
        <v>7</v>
      </c>
      <c r="BN37" s="25" t="s">
        <v>8</v>
      </c>
      <c r="BO37" s="25" t="s">
        <v>9</v>
      </c>
      <c r="BP37" s="25" t="s">
        <v>10</v>
      </c>
      <c r="BQ37" s="25" t="s">
        <v>11</v>
      </c>
      <c r="BR37" s="25" t="s">
        <v>12</v>
      </c>
      <c r="BS37" s="24" t="s">
        <v>21</v>
      </c>
      <c r="BT37" s="25" t="s">
        <v>2</v>
      </c>
      <c r="BU37" s="25" t="s">
        <v>3</v>
      </c>
      <c r="BV37" s="25" t="s">
        <v>4</v>
      </c>
      <c r="BW37" s="25" t="s">
        <v>5</v>
      </c>
      <c r="BX37" s="25" t="s">
        <v>6</v>
      </c>
      <c r="BY37" s="25" t="s">
        <v>7</v>
      </c>
      <c r="BZ37" s="25" t="s">
        <v>8</v>
      </c>
      <c r="CA37" s="25" t="s">
        <v>9</v>
      </c>
      <c r="CB37" s="25" t="s">
        <v>10</v>
      </c>
      <c r="CC37" s="25" t="s">
        <v>11</v>
      </c>
      <c r="CD37" s="25" t="s">
        <v>12</v>
      </c>
      <c r="CE37" s="24" t="s">
        <v>3</v>
      </c>
      <c r="CF37" s="25" t="s">
        <v>2</v>
      </c>
      <c r="CG37" s="25" t="s">
        <v>3</v>
      </c>
      <c r="CH37" s="25" t="s">
        <v>4</v>
      </c>
      <c r="CI37" s="25" t="s">
        <v>5</v>
      </c>
      <c r="CJ37" s="25" t="s">
        <v>6</v>
      </c>
      <c r="CK37" s="25" t="s">
        <v>7</v>
      </c>
      <c r="CL37" s="25" t="s">
        <v>8</v>
      </c>
      <c r="CM37" s="25" t="s">
        <v>9</v>
      </c>
      <c r="CN37" s="25" t="s">
        <v>10</v>
      </c>
      <c r="CO37" s="25" t="s">
        <v>11</v>
      </c>
      <c r="CP37" s="25" t="s">
        <v>12</v>
      </c>
      <c r="CQ37" s="24" t="s">
        <v>22</v>
      </c>
      <c r="CR37" s="25" t="s">
        <v>2</v>
      </c>
      <c r="CS37" s="25" t="s">
        <v>3</v>
      </c>
      <c r="CT37" s="25" t="s">
        <v>4</v>
      </c>
      <c r="CU37" s="25" t="s">
        <v>5</v>
      </c>
      <c r="CV37" s="25" t="s">
        <v>6</v>
      </c>
      <c r="CW37" s="25" t="s">
        <v>7</v>
      </c>
      <c r="CX37" s="25" t="s">
        <v>8</v>
      </c>
      <c r="CY37" s="25" t="s">
        <v>9</v>
      </c>
      <c r="CZ37" s="25" t="s">
        <v>10</v>
      </c>
      <c r="DA37" s="25" t="s">
        <v>11</v>
      </c>
      <c r="DB37" s="25" t="s">
        <v>12</v>
      </c>
      <c r="DC37" s="24" t="s">
        <v>23</v>
      </c>
      <c r="DD37" s="25" t="s">
        <v>2</v>
      </c>
      <c r="DE37" s="25" t="s">
        <v>3</v>
      </c>
      <c r="DF37" s="25" t="s">
        <v>4</v>
      </c>
      <c r="DG37" s="25" t="s">
        <v>5</v>
      </c>
      <c r="DH37" s="25" t="s">
        <v>6</v>
      </c>
      <c r="DI37" s="25" t="s">
        <v>7</v>
      </c>
      <c r="DJ37" s="25" t="s">
        <v>8</v>
      </c>
      <c r="DK37" s="25" t="s">
        <v>9</v>
      </c>
      <c r="DL37" s="25" t="s">
        <v>10</v>
      </c>
      <c r="DM37" s="25" t="s">
        <v>11</v>
      </c>
      <c r="DN37" s="25" t="s">
        <v>12</v>
      </c>
      <c r="DO37" s="24" t="s">
        <v>24</v>
      </c>
      <c r="DP37" s="25" t="s">
        <v>2</v>
      </c>
      <c r="DQ37" s="25" t="s">
        <v>3</v>
      </c>
      <c r="DR37" s="25" t="s">
        <v>4</v>
      </c>
      <c r="DS37" s="25" t="s">
        <v>5</v>
      </c>
      <c r="DT37" s="25" t="s">
        <v>6</v>
      </c>
      <c r="DU37" s="25" t="s">
        <v>7</v>
      </c>
      <c r="DV37" s="25" t="s">
        <v>8</v>
      </c>
      <c r="DW37" s="25" t="s">
        <v>9</v>
      </c>
      <c r="DX37" s="25" t="s">
        <v>10</v>
      </c>
      <c r="DY37" s="25" t="s">
        <v>11</v>
      </c>
      <c r="DZ37" s="25" t="s">
        <v>12</v>
      </c>
      <c r="EA37" s="24" t="s">
        <v>25</v>
      </c>
      <c r="EB37" s="25" t="s">
        <v>2</v>
      </c>
      <c r="EC37" s="25" t="s">
        <v>3</v>
      </c>
      <c r="ED37" s="25" t="s">
        <v>4</v>
      </c>
      <c r="EE37" s="25" t="s">
        <v>5</v>
      </c>
      <c r="EF37" s="25" t="s">
        <v>6</v>
      </c>
      <c r="EG37" s="25" t="s">
        <v>7</v>
      </c>
      <c r="EH37" s="25" t="s">
        <v>8</v>
      </c>
      <c r="EI37" s="25" t="s">
        <v>9</v>
      </c>
      <c r="EJ37" s="25" t="s">
        <v>10</v>
      </c>
      <c r="EK37" s="25" t="s">
        <v>11</v>
      </c>
      <c r="EL37" s="25" t="s">
        <v>12</v>
      </c>
      <c r="EM37" s="24" t="s">
        <v>4</v>
      </c>
      <c r="EN37" s="25" t="s">
        <v>2</v>
      </c>
      <c r="EO37" s="25" t="s">
        <v>3</v>
      </c>
      <c r="EP37" s="25" t="s">
        <v>4</v>
      </c>
      <c r="EQ37" s="25" t="s">
        <v>5</v>
      </c>
      <c r="ER37" s="25" t="s">
        <v>6</v>
      </c>
      <c r="ES37" s="25" t="s">
        <v>7</v>
      </c>
      <c r="ET37" s="25" t="s">
        <v>8</v>
      </c>
      <c r="EU37" s="25" t="s">
        <v>9</v>
      </c>
      <c r="EV37" s="25" t="s">
        <v>10</v>
      </c>
      <c r="EW37" s="25" t="s">
        <v>11</v>
      </c>
      <c r="EX37" s="25" t="s">
        <v>12</v>
      </c>
      <c r="EY37" s="24" t="s">
        <v>26</v>
      </c>
      <c r="EZ37" s="25" t="s">
        <v>2</v>
      </c>
      <c r="FA37" s="25" t="s">
        <v>3</v>
      </c>
      <c r="FB37" s="25" t="s">
        <v>4</v>
      </c>
      <c r="FC37" s="25" t="s">
        <v>5</v>
      </c>
      <c r="FD37" s="25" t="s">
        <v>6</v>
      </c>
      <c r="FE37" s="25" t="s">
        <v>7</v>
      </c>
      <c r="FF37" s="25" t="s">
        <v>8</v>
      </c>
      <c r="FG37" s="25" t="s">
        <v>9</v>
      </c>
      <c r="FH37" s="25" t="s">
        <v>10</v>
      </c>
      <c r="FI37" s="25" t="s">
        <v>11</v>
      </c>
      <c r="FJ37" s="25" t="s">
        <v>12</v>
      </c>
      <c r="FK37" s="24" t="s">
        <v>27</v>
      </c>
      <c r="FL37" s="25" t="s">
        <v>2</v>
      </c>
      <c r="FM37" s="25" t="s">
        <v>3</v>
      </c>
      <c r="FN37" s="25" t="s">
        <v>4</v>
      </c>
      <c r="FO37" s="25" t="s">
        <v>5</v>
      </c>
      <c r="FP37" s="25" t="s">
        <v>6</v>
      </c>
      <c r="FQ37" s="25" t="s">
        <v>7</v>
      </c>
      <c r="FR37" s="25" t="s">
        <v>8</v>
      </c>
      <c r="FS37" s="25" t="s">
        <v>9</v>
      </c>
      <c r="FT37" s="25" t="s">
        <v>10</v>
      </c>
      <c r="FU37" s="25" t="s">
        <v>11</v>
      </c>
      <c r="FV37" s="25" t="s">
        <v>12</v>
      </c>
      <c r="FW37" s="24" t="s">
        <v>28</v>
      </c>
      <c r="FX37" s="25" t="s">
        <v>2</v>
      </c>
      <c r="FY37" s="25" t="s">
        <v>3</v>
      </c>
      <c r="FZ37" s="25" t="s">
        <v>4</v>
      </c>
      <c r="GA37" s="25" t="s">
        <v>5</v>
      </c>
      <c r="GB37" s="25" t="s">
        <v>6</v>
      </c>
      <c r="GC37" s="25" t="s">
        <v>7</v>
      </c>
      <c r="GD37" s="25" t="s">
        <v>8</v>
      </c>
      <c r="GE37" s="25" t="s">
        <v>9</v>
      </c>
      <c r="GF37" s="25" t="s">
        <v>10</v>
      </c>
      <c r="GG37" s="25" t="s">
        <v>11</v>
      </c>
      <c r="GH37" s="25" t="s">
        <v>12</v>
      </c>
      <c r="GI37" s="24" t="s">
        <v>29</v>
      </c>
      <c r="GJ37" s="25" t="s">
        <v>2</v>
      </c>
      <c r="GK37" s="25" t="s">
        <v>3</v>
      </c>
      <c r="GL37" s="25" t="s">
        <v>4</v>
      </c>
      <c r="GM37" s="25" t="s">
        <v>5</v>
      </c>
      <c r="GN37" s="25" t="s">
        <v>6</v>
      </c>
      <c r="GO37" s="25" t="s">
        <v>7</v>
      </c>
      <c r="GP37" s="25" t="s">
        <v>8</v>
      </c>
      <c r="GQ37" s="25" t="s">
        <v>9</v>
      </c>
      <c r="GR37" s="25" t="s">
        <v>10</v>
      </c>
      <c r="GS37" s="25" t="s">
        <v>11</v>
      </c>
      <c r="GT37" s="25" t="s">
        <v>12</v>
      </c>
      <c r="GU37" s="24" t="s">
        <v>5</v>
      </c>
      <c r="GV37" s="25" t="s">
        <v>2</v>
      </c>
      <c r="GW37" s="25" t="s">
        <v>3</v>
      </c>
      <c r="GX37" s="25" t="s">
        <v>4</v>
      </c>
      <c r="GY37" s="25" t="s">
        <v>5</v>
      </c>
      <c r="GZ37" s="25" t="s">
        <v>6</v>
      </c>
      <c r="HA37" s="25" t="s">
        <v>7</v>
      </c>
      <c r="HB37" s="25" t="s">
        <v>8</v>
      </c>
      <c r="HC37" s="25" t="s">
        <v>9</v>
      </c>
      <c r="HD37" s="25" t="s">
        <v>10</v>
      </c>
      <c r="HE37" s="25" t="s">
        <v>11</v>
      </c>
      <c r="HF37" s="25" t="s">
        <v>12</v>
      </c>
      <c r="HG37" s="24" t="s">
        <v>30</v>
      </c>
      <c r="HH37" s="25" t="s">
        <v>2</v>
      </c>
      <c r="HI37" s="25" t="s">
        <v>3</v>
      </c>
      <c r="HJ37" s="25" t="s">
        <v>4</v>
      </c>
      <c r="HK37" s="25" t="s">
        <v>5</v>
      </c>
      <c r="HL37" s="25" t="s">
        <v>6</v>
      </c>
      <c r="HM37" s="25" t="s">
        <v>7</v>
      </c>
      <c r="HN37" s="25" t="s">
        <v>8</v>
      </c>
      <c r="HO37" s="25" t="s">
        <v>9</v>
      </c>
      <c r="HP37" s="25" t="s">
        <v>10</v>
      </c>
      <c r="HQ37" s="25" t="s">
        <v>11</v>
      </c>
      <c r="HR37" s="25" t="s">
        <v>12</v>
      </c>
      <c r="HS37" s="24" t="s">
        <v>31</v>
      </c>
      <c r="HT37" s="25" t="s">
        <v>2</v>
      </c>
      <c r="HU37" s="25" t="s">
        <v>3</v>
      </c>
      <c r="HV37" s="25" t="s">
        <v>4</v>
      </c>
      <c r="HW37" s="25" t="s">
        <v>5</v>
      </c>
      <c r="HX37" s="25" t="s">
        <v>6</v>
      </c>
      <c r="HY37" s="25" t="s">
        <v>7</v>
      </c>
      <c r="HZ37" s="25" t="s">
        <v>8</v>
      </c>
      <c r="IA37" s="25" t="s">
        <v>9</v>
      </c>
      <c r="IB37" s="25" t="s">
        <v>10</v>
      </c>
      <c r="IC37" s="25" t="s">
        <v>11</v>
      </c>
      <c r="ID37" s="25" t="s">
        <v>12</v>
      </c>
      <c r="IE37" s="24" t="s">
        <v>32</v>
      </c>
      <c r="IF37" s="25" t="s">
        <v>2</v>
      </c>
      <c r="IG37" s="25" t="s">
        <v>3</v>
      </c>
      <c r="IH37" s="25" t="s">
        <v>4</v>
      </c>
      <c r="II37" s="25" t="s">
        <v>5</v>
      </c>
      <c r="IJ37" s="25" t="s">
        <v>6</v>
      </c>
      <c r="IK37" s="25" t="s">
        <v>7</v>
      </c>
      <c r="IL37" s="25" t="s">
        <v>8</v>
      </c>
      <c r="IM37" s="25" t="s">
        <v>9</v>
      </c>
      <c r="IN37" s="25" t="s">
        <v>10</v>
      </c>
      <c r="IO37" s="25" t="s">
        <v>11</v>
      </c>
      <c r="IP37" s="25" t="s">
        <v>12</v>
      </c>
      <c r="IQ37" s="24" t="s">
        <v>33</v>
      </c>
      <c r="IR37" s="25" t="s">
        <v>2</v>
      </c>
      <c r="IS37" s="25" t="s">
        <v>3</v>
      </c>
      <c r="IT37" s="25" t="s">
        <v>4</v>
      </c>
      <c r="IU37" s="25" t="s">
        <v>5</v>
      </c>
      <c r="IV37" s="25" t="s">
        <v>6</v>
      </c>
      <c r="IW37" s="25" t="s">
        <v>7</v>
      </c>
      <c r="IX37" s="25" t="s">
        <v>8</v>
      </c>
      <c r="IY37" s="25" t="s">
        <v>9</v>
      </c>
      <c r="IZ37" s="25" t="s">
        <v>10</v>
      </c>
      <c r="JA37" s="25" t="s">
        <v>11</v>
      </c>
      <c r="JB37" s="25" t="s">
        <v>12</v>
      </c>
      <c r="JC37" s="24" t="s">
        <v>34</v>
      </c>
      <c r="JD37" s="25" t="s">
        <v>2</v>
      </c>
      <c r="JE37" s="25" t="s">
        <v>3</v>
      </c>
      <c r="JF37" s="25" t="s">
        <v>4</v>
      </c>
      <c r="JG37" s="25" t="s">
        <v>5</v>
      </c>
      <c r="JH37" s="25" t="s">
        <v>6</v>
      </c>
      <c r="JI37" s="25" t="s">
        <v>7</v>
      </c>
      <c r="JJ37" s="25" t="s">
        <v>8</v>
      </c>
      <c r="JK37" s="25" t="s">
        <v>9</v>
      </c>
      <c r="JL37" s="25" t="s">
        <v>10</v>
      </c>
      <c r="JM37" s="25" t="s">
        <v>11</v>
      </c>
      <c r="JN37" s="25" t="s">
        <v>12</v>
      </c>
      <c r="JO37" s="24" t="s">
        <v>35</v>
      </c>
      <c r="JP37" s="25" t="s">
        <v>2</v>
      </c>
      <c r="JQ37" s="25" t="s">
        <v>3</v>
      </c>
      <c r="JR37" s="25" t="s">
        <v>4</v>
      </c>
      <c r="JS37" s="25" t="s">
        <v>5</v>
      </c>
      <c r="JT37" s="25" t="s">
        <v>6</v>
      </c>
      <c r="JU37" s="25" t="s">
        <v>7</v>
      </c>
      <c r="JV37" s="25" t="s">
        <v>8</v>
      </c>
      <c r="JW37" s="25" t="s">
        <v>9</v>
      </c>
      <c r="JX37" s="25" t="s">
        <v>10</v>
      </c>
      <c r="JY37" s="25" t="s">
        <v>11</v>
      </c>
      <c r="JZ37" s="25" t="s">
        <v>12</v>
      </c>
      <c r="KA37" s="24" t="s">
        <v>36</v>
      </c>
      <c r="KB37" s="25" t="s">
        <v>2</v>
      </c>
      <c r="KC37" s="25" t="s">
        <v>3</v>
      </c>
      <c r="KD37" s="25" t="s">
        <v>4</v>
      </c>
      <c r="KE37" s="25" t="s">
        <v>5</v>
      </c>
      <c r="KF37" s="25" t="s">
        <v>6</v>
      </c>
      <c r="KG37" s="25" t="s">
        <v>7</v>
      </c>
      <c r="KH37" s="25" t="s">
        <v>8</v>
      </c>
      <c r="KI37" s="25" t="s">
        <v>9</v>
      </c>
      <c r="KJ37" s="25" t="s">
        <v>10</v>
      </c>
      <c r="KK37" s="25" t="s">
        <v>11</v>
      </c>
      <c r="KL37" s="25" t="s">
        <v>12</v>
      </c>
      <c r="KM37" s="24" t="s">
        <v>37</v>
      </c>
      <c r="KN37" s="25" t="s">
        <v>2</v>
      </c>
      <c r="KO37" s="25" t="s">
        <v>3</v>
      </c>
      <c r="KP37" s="25" t="s">
        <v>4</v>
      </c>
      <c r="KQ37" s="25" t="s">
        <v>5</v>
      </c>
      <c r="KR37" s="25" t="s">
        <v>6</v>
      </c>
      <c r="KS37" s="25" t="s">
        <v>7</v>
      </c>
      <c r="KT37" s="25" t="s">
        <v>8</v>
      </c>
      <c r="KU37" s="25" t="s">
        <v>9</v>
      </c>
      <c r="KV37" s="25" t="s">
        <v>10</v>
      </c>
      <c r="KW37" s="25" t="s">
        <v>11</v>
      </c>
      <c r="KX37" s="25" t="s">
        <v>12</v>
      </c>
      <c r="KY37" s="24" t="s">
        <v>38</v>
      </c>
      <c r="KZ37" s="25" t="s">
        <v>2</v>
      </c>
      <c r="LA37" s="25" t="s">
        <v>3</v>
      </c>
      <c r="LB37" s="25" t="s">
        <v>4</v>
      </c>
      <c r="LC37" s="25" t="s">
        <v>5</v>
      </c>
      <c r="LD37" s="25" t="s">
        <v>6</v>
      </c>
      <c r="LE37" s="25" t="s">
        <v>7</v>
      </c>
      <c r="LF37" s="25" t="s">
        <v>8</v>
      </c>
      <c r="LG37" s="25" t="s">
        <v>9</v>
      </c>
      <c r="LH37" s="25" t="s">
        <v>10</v>
      </c>
      <c r="LI37" s="25" t="s">
        <v>11</v>
      </c>
      <c r="LJ37" s="25" t="s">
        <v>12</v>
      </c>
      <c r="LK37" s="24" t="s">
        <v>39</v>
      </c>
      <c r="LL37" s="25" t="s">
        <v>2</v>
      </c>
      <c r="LM37" s="25" t="s">
        <v>3</v>
      </c>
      <c r="LN37" s="25" t="s">
        <v>4</v>
      </c>
      <c r="LO37" s="25" t="s">
        <v>5</v>
      </c>
      <c r="LP37" s="25" t="s">
        <v>6</v>
      </c>
      <c r="LQ37" s="25" t="s">
        <v>7</v>
      </c>
      <c r="LR37" s="25" t="s">
        <v>8</v>
      </c>
      <c r="LS37" s="25" t="s">
        <v>9</v>
      </c>
      <c r="LT37" s="25" t="s">
        <v>10</v>
      </c>
      <c r="LU37" s="25" t="s">
        <v>11</v>
      </c>
      <c r="LV37" s="25" t="s">
        <v>12</v>
      </c>
      <c r="LW37" s="24" t="s">
        <v>40</v>
      </c>
      <c r="LX37" s="25" t="s">
        <v>2</v>
      </c>
      <c r="LY37" s="25" t="s">
        <v>3</v>
      </c>
      <c r="LZ37" s="25" t="s">
        <v>4</v>
      </c>
      <c r="MA37" s="25" t="s">
        <v>5</v>
      </c>
      <c r="MB37" s="25" t="s">
        <v>6</v>
      </c>
      <c r="MC37" s="25" t="s">
        <v>7</v>
      </c>
      <c r="MD37" s="25" t="s">
        <v>8</v>
      </c>
      <c r="ME37" s="25" t="s">
        <v>9</v>
      </c>
      <c r="MF37" s="25" t="s">
        <v>10</v>
      </c>
      <c r="MG37" s="25" t="s">
        <v>11</v>
      </c>
      <c r="MH37" s="25" t="s">
        <v>12</v>
      </c>
      <c r="MI37" s="24" t="s">
        <v>41</v>
      </c>
      <c r="MJ37" s="25" t="s">
        <v>2</v>
      </c>
      <c r="MK37" s="25" t="s">
        <v>3</v>
      </c>
      <c r="ML37" s="25" t="s">
        <v>4</v>
      </c>
      <c r="MM37" s="25" t="s">
        <v>5</v>
      </c>
      <c r="MN37" s="25" t="s">
        <v>6</v>
      </c>
      <c r="MO37" s="25" t="s">
        <v>7</v>
      </c>
      <c r="MP37" s="25" t="s">
        <v>8</v>
      </c>
      <c r="MQ37" s="25" t="s">
        <v>9</v>
      </c>
      <c r="MR37" s="25" t="s">
        <v>10</v>
      </c>
      <c r="MS37" s="25" t="s">
        <v>11</v>
      </c>
      <c r="MT37" s="25" t="s">
        <v>12</v>
      </c>
      <c r="MU37" s="24" t="s">
        <v>42</v>
      </c>
      <c r="MV37" s="25" t="s">
        <v>2</v>
      </c>
      <c r="MW37" s="25" t="s">
        <v>3</v>
      </c>
      <c r="MX37" s="25" t="s">
        <v>4</v>
      </c>
      <c r="MY37" s="25" t="s">
        <v>5</v>
      </c>
      <c r="MZ37" s="25" t="s">
        <v>6</v>
      </c>
      <c r="NA37" s="25" t="s">
        <v>7</v>
      </c>
      <c r="NB37" s="25" t="s">
        <v>8</v>
      </c>
      <c r="NC37" s="25" t="s">
        <v>9</v>
      </c>
      <c r="ND37" s="25" t="s">
        <v>10</v>
      </c>
      <c r="NE37" s="25" t="s">
        <v>11</v>
      </c>
      <c r="NF37" s="25" t="s">
        <v>12</v>
      </c>
      <c r="NG37" s="24" t="s">
        <v>43</v>
      </c>
      <c r="NH37" s="25" t="s">
        <v>2</v>
      </c>
      <c r="NI37" s="25" t="s">
        <v>3</v>
      </c>
      <c r="NJ37" s="25" t="s">
        <v>4</v>
      </c>
      <c r="NK37" s="25" t="s">
        <v>5</v>
      </c>
      <c r="NL37" s="25" t="s">
        <v>6</v>
      </c>
      <c r="NM37" s="25" t="s">
        <v>7</v>
      </c>
      <c r="NN37" s="25" t="s">
        <v>8</v>
      </c>
      <c r="NO37" s="25" t="s">
        <v>9</v>
      </c>
      <c r="NP37" s="25" t="s">
        <v>10</v>
      </c>
      <c r="NQ37" s="25" t="s">
        <v>11</v>
      </c>
      <c r="NR37" s="25" t="s">
        <v>12</v>
      </c>
      <c r="NS37" s="24" t="s">
        <v>44</v>
      </c>
      <c r="NT37" s="25" t="s">
        <v>2</v>
      </c>
      <c r="NU37" s="25" t="s">
        <v>3</v>
      </c>
      <c r="NV37" s="25" t="s">
        <v>4</v>
      </c>
      <c r="NW37" s="25" t="s">
        <v>5</v>
      </c>
      <c r="NX37" s="25" t="s">
        <v>6</v>
      </c>
      <c r="NY37" s="25" t="s">
        <v>7</v>
      </c>
      <c r="NZ37" s="25" t="s">
        <v>8</v>
      </c>
      <c r="OA37" s="25" t="s">
        <v>9</v>
      </c>
      <c r="OB37" s="25" t="s">
        <v>10</v>
      </c>
      <c r="OC37" s="25" t="s">
        <v>11</v>
      </c>
      <c r="OD37" s="25" t="s">
        <v>12</v>
      </c>
      <c r="OE37" s="24" t="s">
        <v>45</v>
      </c>
      <c r="OF37" s="25" t="s">
        <v>2</v>
      </c>
      <c r="OG37" s="25" t="s">
        <v>3</v>
      </c>
      <c r="OH37" s="25" t="s">
        <v>4</v>
      </c>
      <c r="OI37" s="25" t="s">
        <v>5</v>
      </c>
      <c r="OJ37" s="25" t="s">
        <v>6</v>
      </c>
      <c r="OK37" s="25" t="s">
        <v>7</v>
      </c>
      <c r="OL37" s="25" t="s">
        <v>8</v>
      </c>
      <c r="OM37" s="25" t="s">
        <v>9</v>
      </c>
      <c r="ON37" s="25" t="s">
        <v>10</v>
      </c>
      <c r="OO37" s="25" t="s">
        <v>11</v>
      </c>
      <c r="OP37" s="25" t="s">
        <v>12</v>
      </c>
      <c r="OQ37" s="24" t="s">
        <v>46</v>
      </c>
      <c r="OR37" s="25" t="s">
        <v>2</v>
      </c>
      <c r="OS37" s="25" t="s">
        <v>3</v>
      </c>
      <c r="OT37" s="25" t="s">
        <v>4</v>
      </c>
      <c r="OU37" s="25" t="s">
        <v>5</v>
      </c>
      <c r="OV37" s="25" t="s">
        <v>6</v>
      </c>
      <c r="OW37" s="25" t="s">
        <v>7</v>
      </c>
      <c r="OX37" s="25" t="s">
        <v>8</v>
      </c>
      <c r="OY37" s="25" t="s">
        <v>9</v>
      </c>
      <c r="OZ37" s="25" t="s">
        <v>10</v>
      </c>
      <c r="PA37" s="25" t="s">
        <v>11</v>
      </c>
      <c r="PB37" s="25" t="s">
        <v>12</v>
      </c>
      <c r="PC37" s="24" t="s">
        <v>47</v>
      </c>
      <c r="PD37" s="25" t="s">
        <v>2</v>
      </c>
      <c r="PE37" s="25" t="s">
        <v>3</v>
      </c>
      <c r="PF37" s="25" t="s">
        <v>4</v>
      </c>
      <c r="PG37" s="25" t="s">
        <v>5</v>
      </c>
      <c r="PH37" s="25" t="s">
        <v>6</v>
      </c>
      <c r="PI37" s="25" t="s">
        <v>7</v>
      </c>
      <c r="PJ37" s="25" t="s">
        <v>8</v>
      </c>
      <c r="PK37" s="25" t="s">
        <v>9</v>
      </c>
      <c r="PL37" s="25" t="s">
        <v>10</v>
      </c>
      <c r="PM37" s="25" t="s">
        <v>11</v>
      </c>
      <c r="PN37" s="25" t="s">
        <v>12</v>
      </c>
      <c r="PO37" s="24" t="s">
        <v>48</v>
      </c>
      <c r="PP37" s="25" t="s">
        <v>2</v>
      </c>
      <c r="PQ37" s="25" t="s">
        <v>3</v>
      </c>
      <c r="PR37" s="25" t="s">
        <v>4</v>
      </c>
      <c r="PS37" s="25" t="s">
        <v>5</v>
      </c>
      <c r="PT37" s="25" t="s">
        <v>6</v>
      </c>
      <c r="PU37" s="25" t="s">
        <v>7</v>
      </c>
      <c r="PV37" s="25" t="s">
        <v>8</v>
      </c>
      <c r="PW37" s="25" t="s">
        <v>9</v>
      </c>
      <c r="PX37" s="25" t="s">
        <v>10</v>
      </c>
      <c r="PY37" s="25" t="s">
        <v>11</v>
      </c>
      <c r="PZ37" s="25" t="s">
        <v>12</v>
      </c>
      <c r="QA37" s="24" t="s">
        <v>49</v>
      </c>
      <c r="QB37" s="25" t="s">
        <v>2</v>
      </c>
      <c r="QC37" s="25" t="s">
        <v>3</v>
      </c>
      <c r="QD37" s="25" t="s">
        <v>4</v>
      </c>
      <c r="QE37" s="25" t="s">
        <v>5</v>
      </c>
      <c r="QF37" s="25" t="s">
        <v>6</v>
      </c>
      <c r="QG37" s="25" t="s">
        <v>7</v>
      </c>
      <c r="QH37" s="25" t="s">
        <v>8</v>
      </c>
      <c r="QI37" s="25" t="s">
        <v>9</v>
      </c>
      <c r="QJ37" s="25" t="s">
        <v>10</v>
      </c>
      <c r="QK37" s="25" t="s">
        <v>11</v>
      </c>
      <c r="QL37" s="25" t="s">
        <v>12</v>
      </c>
      <c r="QM37" s="24" t="s">
        <v>50</v>
      </c>
      <c r="QN37" s="25" t="s">
        <v>2</v>
      </c>
      <c r="QO37" s="25" t="s">
        <v>3</v>
      </c>
      <c r="QP37" s="25" t="s">
        <v>4</v>
      </c>
      <c r="QQ37" s="25" t="s">
        <v>5</v>
      </c>
      <c r="QR37" s="25" t="s">
        <v>6</v>
      </c>
      <c r="QS37" s="25" t="s">
        <v>7</v>
      </c>
      <c r="QT37" s="25" t="s">
        <v>8</v>
      </c>
      <c r="QU37" s="25" t="s">
        <v>9</v>
      </c>
      <c r="QV37" s="25" t="s">
        <v>10</v>
      </c>
      <c r="QW37" s="25" t="s">
        <v>11</v>
      </c>
      <c r="QX37" s="25" t="s">
        <v>12</v>
      </c>
      <c r="QY37" s="24" t="s">
        <v>51</v>
      </c>
      <c r="QZ37" s="25" t="s">
        <v>2</v>
      </c>
      <c r="RA37" s="25" t="s">
        <v>3</v>
      </c>
      <c r="RB37" s="25" t="s">
        <v>4</v>
      </c>
      <c r="RC37" s="25" t="s">
        <v>5</v>
      </c>
      <c r="RD37" s="25" t="s">
        <v>6</v>
      </c>
      <c r="RE37" s="25" t="s">
        <v>7</v>
      </c>
      <c r="RF37" s="25" t="s">
        <v>8</v>
      </c>
      <c r="RG37" s="25" t="s">
        <v>9</v>
      </c>
      <c r="RH37" s="25" t="s">
        <v>10</v>
      </c>
      <c r="RI37" s="25" t="s">
        <v>11</v>
      </c>
      <c r="RJ37" s="25" t="s">
        <v>12</v>
      </c>
      <c r="RK37" s="24" t="s">
        <v>52</v>
      </c>
      <c r="RL37" s="25" t="s">
        <v>2</v>
      </c>
      <c r="RM37" s="25" t="s">
        <v>3</v>
      </c>
      <c r="RN37" s="25" t="s">
        <v>4</v>
      </c>
      <c r="RO37" s="25" t="s">
        <v>5</v>
      </c>
      <c r="RP37" s="25" t="s">
        <v>6</v>
      </c>
      <c r="RQ37" s="25" t="s">
        <v>7</v>
      </c>
      <c r="RR37" s="25" t="s">
        <v>8</v>
      </c>
      <c r="RS37" s="25" t="s">
        <v>9</v>
      </c>
      <c r="RT37" s="25" t="s">
        <v>10</v>
      </c>
      <c r="RU37" s="25" t="s">
        <v>11</v>
      </c>
      <c r="RV37" s="25" t="s">
        <v>12</v>
      </c>
      <c r="RW37" s="24" t="s">
        <v>53</v>
      </c>
      <c r="RX37" s="25" t="s">
        <v>2</v>
      </c>
      <c r="RY37" s="25" t="s">
        <v>3</v>
      </c>
      <c r="RZ37" s="25" t="s">
        <v>4</v>
      </c>
      <c r="SA37" s="25" t="s">
        <v>5</v>
      </c>
      <c r="SB37" s="25" t="s">
        <v>6</v>
      </c>
      <c r="SC37" s="25" t="s">
        <v>7</v>
      </c>
      <c r="SD37" s="25" t="s">
        <v>8</v>
      </c>
      <c r="SE37" s="25" t="s">
        <v>9</v>
      </c>
      <c r="SF37" s="25" t="s">
        <v>10</v>
      </c>
      <c r="SG37" s="25" t="s">
        <v>11</v>
      </c>
      <c r="SH37" s="25" t="s">
        <v>12</v>
      </c>
      <c r="SI37" s="24" t="s">
        <v>54</v>
      </c>
      <c r="SJ37" s="25" t="s">
        <v>2</v>
      </c>
      <c r="SK37" s="25" t="s">
        <v>3</v>
      </c>
      <c r="SL37" s="25" t="s">
        <v>4</v>
      </c>
      <c r="SM37" s="25" t="s">
        <v>5</v>
      </c>
      <c r="SN37" s="25" t="s">
        <v>6</v>
      </c>
      <c r="SO37" s="25" t="s">
        <v>7</v>
      </c>
      <c r="SP37" s="25" t="s">
        <v>8</v>
      </c>
      <c r="SQ37" s="25" t="s">
        <v>9</v>
      </c>
      <c r="SR37" s="25" t="s">
        <v>10</v>
      </c>
      <c r="SS37" s="25" t="s">
        <v>11</v>
      </c>
      <c r="ST37" s="25" t="s">
        <v>12</v>
      </c>
      <c r="SU37" s="24" t="s">
        <v>55</v>
      </c>
      <c r="SV37" s="25" t="s">
        <v>2</v>
      </c>
      <c r="SW37" s="25" t="s">
        <v>3</v>
      </c>
      <c r="SX37" s="25" t="s">
        <v>4</v>
      </c>
      <c r="SY37" s="25" t="s">
        <v>5</v>
      </c>
      <c r="SZ37" s="25" t="s">
        <v>6</v>
      </c>
      <c r="TA37" s="25" t="s">
        <v>7</v>
      </c>
      <c r="TB37" s="25" t="s">
        <v>8</v>
      </c>
      <c r="TC37" s="25" t="s">
        <v>9</v>
      </c>
      <c r="TD37" s="25" t="s">
        <v>10</v>
      </c>
      <c r="TE37" s="25" t="s">
        <v>11</v>
      </c>
      <c r="TF37" s="25" t="s">
        <v>12</v>
      </c>
      <c r="TG37" s="24" t="s">
        <v>104</v>
      </c>
      <c r="TH37" s="25" t="s">
        <v>2</v>
      </c>
      <c r="TI37" s="25" t="s">
        <v>3</v>
      </c>
      <c r="TJ37" s="25" t="s">
        <v>4</v>
      </c>
      <c r="TK37" s="25" t="s">
        <v>5</v>
      </c>
      <c r="TL37" s="25" t="s">
        <v>6</v>
      </c>
      <c r="TM37" s="25" t="s">
        <v>7</v>
      </c>
      <c r="TN37" s="25" t="s">
        <v>8</v>
      </c>
      <c r="TO37" s="25" t="s">
        <v>9</v>
      </c>
      <c r="TP37" s="25" t="s">
        <v>10</v>
      </c>
      <c r="TQ37" s="25" t="s">
        <v>11</v>
      </c>
      <c r="TR37" s="25" t="s">
        <v>12</v>
      </c>
      <c r="TS37" s="24" t="s">
        <v>105</v>
      </c>
      <c r="TT37" s="25" t="s">
        <v>2</v>
      </c>
      <c r="TU37" s="25" t="s">
        <v>3</v>
      </c>
      <c r="TV37" s="25" t="s">
        <v>4</v>
      </c>
      <c r="TW37" s="25" t="s">
        <v>5</v>
      </c>
      <c r="TX37" s="25" t="s">
        <v>6</v>
      </c>
      <c r="TY37" s="25" t="s">
        <v>7</v>
      </c>
      <c r="TZ37" s="25" t="s">
        <v>8</v>
      </c>
      <c r="UA37" s="25" t="s">
        <v>9</v>
      </c>
      <c r="UB37" s="25" t="s">
        <v>10</v>
      </c>
      <c r="UC37" s="25" t="s">
        <v>11</v>
      </c>
      <c r="UD37" s="25" t="s">
        <v>12</v>
      </c>
      <c r="UE37" s="24" t="s">
        <v>106</v>
      </c>
      <c r="UF37" s="25" t="s">
        <v>2</v>
      </c>
      <c r="UG37" s="25" t="s">
        <v>3</v>
      </c>
      <c r="UH37" s="25" t="s">
        <v>4</v>
      </c>
      <c r="UI37" s="25" t="s">
        <v>5</v>
      </c>
      <c r="UJ37" s="25" t="s">
        <v>6</v>
      </c>
      <c r="UK37" s="25" t="s">
        <v>7</v>
      </c>
      <c r="UL37" s="25" t="s">
        <v>8</v>
      </c>
      <c r="UM37" s="25" t="s">
        <v>9</v>
      </c>
      <c r="UN37" s="25" t="s">
        <v>10</v>
      </c>
      <c r="UO37" s="25" t="s">
        <v>11</v>
      </c>
      <c r="UP37" s="25" t="s">
        <v>12</v>
      </c>
      <c r="UQ37" s="24" t="s">
        <v>107</v>
      </c>
      <c r="UR37" s="25" t="s">
        <v>2</v>
      </c>
      <c r="US37" s="25" t="s">
        <v>3</v>
      </c>
      <c r="UT37" s="25" t="s">
        <v>4</v>
      </c>
      <c r="UU37" s="25" t="s">
        <v>5</v>
      </c>
      <c r="UV37" s="25" t="s">
        <v>6</v>
      </c>
      <c r="UW37" s="25" t="s">
        <v>7</v>
      </c>
      <c r="UX37" s="25" t="s">
        <v>8</v>
      </c>
      <c r="UY37" s="25" t="s">
        <v>9</v>
      </c>
      <c r="UZ37" s="25" t="s">
        <v>10</v>
      </c>
      <c r="VA37" s="25" t="s">
        <v>11</v>
      </c>
      <c r="VB37" s="25" t="s">
        <v>12</v>
      </c>
      <c r="VC37" s="24" t="s">
        <v>108</v>
      </c>
      <c r="VD37" s="25" t="s">
        <v>2</v>
      </c>
    </row>
    <row r="38" spans="2:576" ht="25" customHeight="1" x14ac:dyDescent="0.2">
      <c r="AC38" s="60" t="s">
        <v>56</v>
      </c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47" t="s">
        <v>57</v>
      </c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  <c r="IR38" s="48"/>
      <c r="IS38" s="48"/>
      <c r="IT38" s="48"/>
      <c r="IU38" s="48"/>
      <c r="IV38" s="48"/>
      <c r="IW38" s="48"/>
      <c r="IX38" s="48"/>
      <c r="IY38" s="48"/>
      <c r="IZ38" s="48"/>
      <c r="JA38" s="48"/>
      <c r="JB38" s="48"/>
      <c r="JC38" s="48"/>
      <c r="JD38" s="48"/>
      <c r="JE38" s="48"/>
      <c r="JF38" s="48"/>
      <c r="JG38" s="48"/>
      <c r="JH38" s="48"/>
      <c r="JI38" s="48"/>
      <c r="JJ38" s="48"/>
      <c r="JK38" s="48"/>
      <c r="JL38" s="48"/>
      <c r="JM38" s="48"/>
      <c r="JN38" s="48"/>
      <c r="JO38" s="48"/>
      <c r="JP38" s="48"/>
      <c r="JQ38" s="48"/>
      <c r="JR38" s="48"/>
      <c r="JS38" s="48"/>
      <c r="JT38" s="48"/>
      <c r="JU38" s="48"/>
      <c r="JV38" s="48"/>
      <c r="JW38" s="48"/>
      <c r="JX38" s="48"/>
      <c r="JY38" s="48"/>
      <c r="JZ38" s="48"/>
      <c r="KA38" s="48"/>
      <c r="KB38" s="48"/>
      <c r="KC38" s="48"/>
      <c r="KD38" s="48"/>
      <c r="KE38" s="48"/>
      <c r="KF38" s="48"/>
      <c r="KG38" s="48"/>
      <c r="KH38" s="48"/>
      <c r="KI38" s="48"/>
      <c r="KJ38" s="48"/>
      <c r="KK38" s="48"/>
      <c r="KL38" s="48"/>
      <c r="KM38" s="48"/>
      <c r="KN38" s="48"/>
      <c r="KO38" s="48"/>
      <c r="KP38" s="48"/>
      <c r="KQ38" s="48"/>
      <c r="KR38" s="48"/>
      <c r="KS38" s="48"/>
      <c r="KT38" s="48"/>
      <c r="KU38" s="48"/>
      <c r="KV38" s="48"/>
      <c r="KW38" s="48"/>
      <c r="KX38" s="78"/>
    </row>
    <row r="39" spans="2:576" ht="25" customHeight="1" x14ac:dyDescent="0.2">
      <c r="B39" s="36" t="s">
        <v>142</v>
      </c>
      <c r="C39" s="32"/>
      <c r="D39" s="32"/>
      <c r="AO39" s="35" t="s">
        <v>143</v>
      </c>
      <c r="AP39" s="32"/>
      <c r="AQ39" s="32"/>
      <c r="AR39" s="32"/>
      <c r="AS39" s="45" t="s">
        <v>144</v>
      </c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DK39" s="35" t="s">
        <v>145</v>
      </c>
      <c r="DL39" s="32"/>
      <c r="DM39" s="32"/>
      <c r="DN39" s="32"/>
      <c r="DO39" s="36" t="s">
        <v>146</v>
      </c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FO39" s="35" t="s">
        <v>147</v>
      </c>
      <c r="FP39" s="32"/>
      <c r="FQ39" s="32"/>
      <c r="FR39" s="32"/>
      <c r="FS39" s="36" t="s">
        <v>146</v>
      </c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HQ39" s="35" t="s">
        <v>148</v>
      </c>
      <c r="HR39" s="32"/>
      <c r="HS39" s="32"/>
      <c r="HT39" s="32"/>
      <c r="HU39" s="36" t="s">
        <v>149</v>
      </c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  <c r="IY39" s="32"/>
      <c r="IZ39" s="32"/>
      <c r="JA39" s="32"/>
      <c r="JB39" s="32"/>
      <c r="JC39" s="32"/>
    </row>
    <row r="40" spans="2:576" ht="25" customHeight="1" x14ac:dyDescent="0.2">
      <c r="B40" s="32"/>
      <c r="C40" s="32"/>
      <c r="D40" s="32"/>
      <c r="AO40" s="39" t="s">
        <v>110</v>
      </c>
      <c r="AP40" s="32"/>
      <c r="AQ40" s="32"/>
      <c r="AR40" s="32"/>
      <c r="AS40" s="32"/>
      <c r="AT40" s="32"/>
      <c r="AU40" s="40" t="s">
        <v>126</v>
      </c>
      <c r="AV40" s="41"/>
      <c r="AW40" s="41"/>
      <c r="AX40" s="41"/>
      <c r="AY40" s="41"/>
      <c r="AZ40" s="41"/>
      <c r="BA40" s="41"/>
      <c r="BB40" s="41"/>
      <c r="BC40" s="38" t="s">
        <v>150</v>
      </c>
      <c r="BD40" s="32"/>
      <c r="DK40" s="39" t="s">
        <v>110</v>
      </c>
      <c r="DL40" s="32"/>
      <c r="DM40" s="32"/>
      <c r="DN40" s="32"/>
      <c r="DO40" s="32"/>
      <c r="DP40" s="32"/>
      <c r="DQ40" s="39" t="s">
        <v>126</v>
      </c>
      <c r="DR40" s="32"/>
      <c r="DS40" s="32"/>
      <c r="DT40" s="32"/>
      <c r="DU40" s="32"/>
      <c r="DV40" s="32"/>
      <c r="DW40" s="32"/>
      <c r="DX40" s="32"/>
      <c r="DY40" s="32"/>
      <c r="DZ40" s="38" t="s">
        <v>150</v>
      </c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FO40" s="39" t="s">
        <v>110</v>
      </c>
      <c r="FP40" s="32"/>
      <c r="FQ40" s="32"/>
      <c r="FR40" s="32"/>
      <c r="FS40" s="32"/>
      <c r="FT40" s="32"/>
      <c r="FU40" s="39" t="s">
        <v>126</v>
      </c>
      <c r="FV40" s="32"/>
      <c r="FW40" s="32"/>
      <c r="FX40" s="32"/>
      <c r="FY40" s="32"/>
      <c r="FZ40" s="32"/>
      <c r="GA40" s="32"/>
      <c r="GB40" s="32"/>
      <c r="GC40" s="32"/>
      <c r="GD40" s="38" t="s">
        <v>150</v>
      </c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HQ40" s="39" t="s">
        <v>110</v>
      </c>
      <c r="HR40" s="32"/>
      <c r="HS40" s="32"/>
      <c r="HT40" s="32"/>
      <c r="HU40" s="32"/>
      <c r="HV40" s="32"/>
      <c r="HW40" s="39" t="s">
        <v>126</v>
      </c>
      <c r="HX40" s="32"/>
      <c r="HY40" s="32"/>
      <c r="HZ40" s="32"/>
      <c r="IA40" s="32"/>
      <c r="IB40" s="32"/>
      <c r="IC40" s="32"/>
      <c r="ID40" s="32"/>
      <c r="IE40" s="32"/>
      <c r="IF40" s="38" t="s">
        <v>150</v>
      </c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  <c r="IY40" s="32"/>
      <c r="IZ40" s="32"/>
      <c r="JA40" s="32"/>
      <c r="JB40" s="32"/>
      <c r="JC40" s="32"/>
    </row>
    <row r="41" spans="2:576" ht="25" customHeight="1" x14ac:dyDescent="0.2">
      <c r="B41" s="32"/>
      <c r="C41" s="32"/>
      <c r="D41" s="32"/>
      <c r="AU41" s="38" t="s">
        <v>150</v>
      </c>
      <c r="AV41" s="32"/>
      <c r="DQ41" s="38" t="s">
        <v>150</v>
      </c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FU41" s="38" t="s">
        <v>150</v>
      </c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HW41" s="38" t="s">
        <v>150</v>
      </c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</row>
    <row r="42" spans="2:576" ht="25" customHeight="1" x14ac:dyDescent="0.2">
      <c r="B42" s="32"/>
      <c r="C42" s="32"/>
      <c r="D42" s="32"/>
    </row>
    <row r="43" spans="2:576" ht="25" customHeight="1" x14ac:dyDescent="0.2">
      <c r="B43" s="32"/>
      <c r="C43" s="32"/>
      <c r="D43" s="32"/>
      <c r="BC43" s="35" t="s">
        <v>151</v>
      </c>
      <c r="BD43" s="32"/>
      <c r="BE43" s="32"/>
      <c r="BF43" s="32"/>
      <c r="BG43" s="36" t="s">
        <v>144</v>
      </c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DW43" s="35" t="s">
        <v>152</v>
      </c>
      <c r="DX43" s="32"/>
      <c r="DY43" s="32"/>
      <c r="DZ43" s="32"/>
      <c r="EA43" s="36" t="s">
        <v>146</v>
      </c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Y43" s="35">
        <v>225</v>
      </c>
      <c r="FZ43" s="32"/>
      <c r="GA43" s="32"/>
      <c r="GB43" s="32"/>
      <c r="GC43" s="36" t="s">
        <v>149</v>
      </c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IC43" s="35" t="s">
        <v>153</v>
      </c>
      <c r="ID43" s="32"/>
      <c r="IE43" s="32"/>
      <c r="IF43" s="32"/>
      <c r="IG43" s="36" t="s">
        <v>149</v>
      </c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  <c r="IW43" s="32"/>
      <c r="IX43" s="32"/>
      <c r="IY43" s="32"/>
      <c r="IZ43" s="32"/>
      <c r="JA43" s="32"/>
      <c r="JB43" s="32"/>
      <c r="JC43" s="32"/>
      <c r="JD43" s="32"/>
      <c r="JE43" s="32"/>
      <c r="JF43" s="32"/>
      <c r="JG43" s="32"/>
      <c r="JH43" s="32"/>
      <c r="JI43" s="32"/>
      <c r="JJ43" s="32"/>
      <c r="JK43" s="32"/>
      <c r="JL43" s="32"/>
      <c r="JM43" s="32"/>
      <c r="JN43" s="32"/>
      <c r="JO43" s="32"/>
    </row>
    <row r="44" spans="2:576" ht="25" customHeight="1" x14ac:dyDescent="0.2">
      <c r="B44" s="32"/>
      <c r="C44" s="32"/>
      <c r="D44" s="32"/>
      <c r="BC44" s="39" t="s">
        <v>110</v>
      </c>
      <c r="BD44" s="32"/>
      <c r="BE44" s="32"/>
      <c r="BF44" s="32"/>
      <c r="BG44" s="32"/>
      <c r="BH44" s="32"/>
      <c r="BI44" s="39" t="s">
        <v>126</v>
      </c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8" t="s">
        <v>150</v>
      </c>
      <c r="BX44" s="32"/>
      <c r="DW44" s="39" t="s">
        <v>110</v>
      </c>
      <c r="DX44" s="32"/>
      <c r="DY44" s="32"/>
      <c r="DZ44" s="32"/>
      <c r="EA44" s="32"/>
      <c r="EB44" s="32"/>
      <c r="EC44" s="39" t="s">
        <v>126</v>
      </c>
      <c r="ED44" s="32"/>
      <c r="EE44" s="32"/>
      <c r="EF44" s="32"/>
      <c r="EG44" s="32"/>
      <c r="EH44" s="32"/>
      <c r="EI44" s="32"/>
      <c r="EJ44" s="32"/>
      <c r="EK44" s="32"/>
      <c r="EL44" s="38" t="s">
        <v>150</v>
      </c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Y44" s="39" t="s">
        <v>110</v>
      </c>
      <c r="FZ44" s="32"/>
      <c r="GA44" s="32"/>
      <c r="GB44" s="32"/>
      <c r="GC44" s="32"/>
      <c r="GD44" s="32"/>
      <c r="GE44" s="39" t="s">
        <v>126</v>
      </c>
      <c r="GF44" s="32"/>
      <c r="GG44" s="32"/>
      <c r="GH44" s="32"/>
      <c r="GI44" s="32"/>
      <c r="GJ44" s="32"/>
      <c r="GK44" s="32"/>
      <c r="GL44" s="32"/>
      <c r="GM44" s="32"/>
      <c r="GN44" s="38" t="s">
        <v>150</v>
      </c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IC44" s="39" t="s">
        <v>110</v>
      </c>
      <c r="ID44" s="32"/>
      <c r="IE44" s="32"/>
      <c r="IF44" s="32"/>
      <c r="IG44" s="32"/>
      <c r="IH44" s="32"/>
      <c r="II44" s="39" t="s">
        <v>126</v>
      </c>
      <c r="IJ44" s="32"/>
      <c r="IK44" s="32"/>
      <c r="IL44" s="32"/>
      <c r="IM44" s="32"/>
      <c r="IN44" s="32"/>
      <c r="IO44" s="32"/>
      <c r="IP44" s="32"/>
      <c r="IQ44" s="32"/>
      <c r="IR44" s="38" t="s">
        <v>150</v>
      </c>
      <c r="IS44" s="32"/>
      <c r="IT44" s="32"/>
      <c r="IU44" s="32"/>
      <c r="IV44" s="32"/>
      <c r="IW44" s="32"/>
      <c r="IX44" s="32"/>
      <c r="IY44" s="32"/>
      <c r="IZ44" s="32"/>
      <c r="JA44" s="32"/>
      <c r="JB44" s="32"/>
      <c r="JC44" s="32"/>
      <c r="JD44" s="32"/>
      <c r="JE44" s="32"/>
      <c r="JF44" s="32"/>
      <c r="JG44" s="32"/>
      <c r="JH44" s="32"/>
      <c r="JI44" s="32"/>
      <c r="JJ44" s="32"/>
      <c r="JK44" s="32"/>
      <c r="JL44" s="32"/>
      <c r="JM44" s="32"/>
      <c r="JN44" s="32"/>
      <c r="JO44" s="32"/>
    </row>
    <row r="45" spans="2:576" ht="25" customHeight="1" x14ac:dyDescent="0.2">
      <c r="BI45" s="38" t="s">
        <v>150</v>
      </c>
      <c r="BJ45" s="32"/>
      <c r="EC45" s="38" t="s">
        <v>150</v>
      </c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GE45" s="38" t="s">
        <v>150</v>
      </c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II45" s="38" t="s">
        <v>150</v>
      </c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  <c r="IW45" s="32"/>
      <c r="IX45" s="32"/>
      <c r="IY45" s="32"/>
      <c r="IZ45" s="32"/>
      <c r="JA45" s="32"/>
      <c r="JB45" s="32"/>
      <c r="JC45" s="32"/>
      <c r="JD45" s="32"/>
      <c r="JE45" s="32"/>
      <c r="JF45" s="32"/>
    </row>
    <row r="46" spans="2:576" ht="25" customHeight="1" x14ac:dyDescent="0.2"/>
    <row r="47" spans="2:576" ht="25" customHeight="1" x14ac:dyDescent="0.2">
      <c r="BT47" s="35" t="s">
        <v>154</v>
      </c>
      <c r="BU47" s="32"/>
      <c r="BV47" s="32"/>
      <c r="BW47" s="32"/>
      <c r="BX47" s="36" t="s">
        <v>144</v>
      </c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EG47" s="35" t="s">
        <v>155</v>
      </c>
      <c r="EH47" s="32"/>
      <c r="EI47" s="32"/>
      <c r="EJ47" s="32"/>
      <c r="EK47" s="36" t="s">
        <v>146</v>
      </c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GK47" s="35">
        <v>226</v>
      </c>
      <c r="GL47" s="32"/>
      <c r="GM47" s="32"/>
      <c r="GN47" s="32"/>
      <c r="GO47" s="36" t="s">
        <v>149</v>
      </c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IO47" s="35" t="s">
        <v>156</v>
      </c>
      <c r="IP47" s="32"/>
      <c r="IQ47" s="32"/>
      <c r="IR47" s="32"/>
      <c r="IS47" s="36" t="s">
        <v>149</v>
      </c>
      <c r="IT47" s="32"/>
      <c r="IU47" s="32"/>
      <c r="IV47" s="32"/>
      <c r="IW47" s="32"/>
      <c r="IX47" s="32"/>
      <c r="IY47" s="32"/>
      <c r="IZ47" s="32"/>
      <c r="JA47" s="32"/>
      <c r="JB47" s="32"/>
      <c r="JC47" s="32"/>
      <c r="JD47" s="32"/>
      <c r="JE47" s="32"/>
      <c r="JF47" s="32"/>
      <c r="JG47" s="32"/>
      <c r="JH47" s="32"/>
      <c r="JI47" s="32"/>
      <c r="JJ47" s="32"/>
      <c r="JK47" s="32"/>
      <c r="JL47" s="32"/>
      <c r="JM47" s="32"/>
      <c r="JN47" s="32"/>
      <c r="JO47" s="32"/>
      <c r="JP47" s="32"/>
      <c r="JQ47" s="32"/>
      <c r="JR47" s="32"/>
      <c r="JS47" s="32"/>
      <c r="JT47" s="32"/>
      <c r="JU47" s="32"/>
      <c r="JV47" s="32"/>
      <c r="JW47" s="32"/>
      <c r="JX47" s="32"/>
      <c r="JY47" s="32"/>
      <c r="JZ47" s="32"/>
      <c r="KA47" s="32"/>
    </row>
    <row r="48" spans="2:576" ht="25" customHeight="1" x14ac:dyDescent="0.2">
      <c r="BT48" s="39" t="s">
        <v>110</v>
      </c>
      <c r="BU48" s="32"/>
      <c r="BV48" s="32"/>
      <c r="BW48" s="32"/>
      <c r="BX48" s="32"/>
      <c r="BY48" s="32"/>
      <c r="BZ48" s="39" t="s">
        <v>126</v>
      </c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8" t="s">
        <v>150</v>
      </c>
      <c r="CO48" s="32"/>
      <c r="EG48" s="39" t="s">
        <v>110</v>
      </c>
      <c r="EH48" s="32"/>
      <c r="EI48" s="32"/>
      <c r="EJ48" s="32"/>
      <c r="EK48" s="32"/>
      <c r="EL48" s="32"/>
      <c r="EM48" s="39" t="s">
        <v>126</v>
      </c>
      <c r="EN48" s="32"/>
      <c r="EO48" s="32"/>
      <c r="EP48" s="32"/>
      <c r="EQ48" s="32"/>
      <c r="ER48" s="32"/>
      <c r="ES48" s="32"/>
      <c r="ET48" s="32"/>
      <c r="EU48" s="32"/>
      <c r="EV48" s="38" t="s">
        <v>150</v>
      </c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GK48" s="39" t="s">
        <v>110</v>
      </c>
      <c r="GL48" s="32"/>
      <c r="GM48" s="32"/>
      <c r="GN48" s="32"/>
      <c r="GO48" s="32"/>
      <c r="GP48" s="32"/>
      <c r="GQ48" s="39" t="s">
        <v>126</v>
      </c>
      <c r="GR48" s="32"/>
      <c r="GS48" s="32"/>
      <c r="GT48" s="32"/>
      <c r="GU48" s="32"/>
      <c r="GV48" s="32"/>
      <c r="GW48" s="32"/>
      <c r="GX48" s="32"/>
      <c r="GY48" s="32"/>
      <c r="GZ48" s="38" t="s">
        <v>150</v>
      </c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IO48" s="39" t="s">
        <v>110</v>
      </c>
      <c r="IP48" s="32"/>
      <c r="IQ48" s="32"/>
      <c r="IR48" s="32"/>
      <c r="IS48" s="32"/>
      <c r="IT48" s="32"/>
      <c r="IU48" s="39" t="s">
        <v>126</v>
      </c>
      <c r="IV48" s="32"/>
      <c r="IW48" s="32"/>
      <c r="IX48" s="32"/>
      <c r="IY48" s="32"/>
      <c r="IZ48" s="32"/>
      <c r="JA48" s="32"/>
      <c r="JB48" s="32"/>
      <c r="JC48" s="32"/>
      <c r="JD48" s="38" t="s">
        <v>150</v>
      </c>
      <c r="JE48" s="32"/>
      <c r="JF48" s="32"/>
      <c r="JG48" s="32"/>
      <c r="JH48" s="32"/>
      <c r="JI48" s="32"/>
      <c r="JJ48" s="32"/>
      <c r="JK48" s="32"/>
      <c r="JL48" s="32"/>
      <c r="JM48" s="32"/>
      <c r="JN48" s="32"/>
      <c r="JO48" s="32"/>
      <c r="JP48" s="32"/>
      <c r="JQ48" s="32"/>
      <c r="JR48" s="32"/>
      <c r="JS48" s="32"/>
      <c r="JT48" s="32"/>
      <c r="JU48" s="32"/>
      <c r="JV48" s="32"/>
      <c r="JW48" s="32"/>
      <c r="JX48" s="32"/>
      <c r="JY48" s="32"/>
      <c r="JZ48" s="32"/>
      <c r="KA48" s="32"/>
    </row>
    <row r="49" spans="35:304" ht="25" customHeight="1" x14ac:dyDescent="0.2">
      <c r="BZ49" s="38" t="s">
        <v>150</v>
      </c>
      <c r="CA49" s="32"/>
      <c r="EM49" s="38" t="s">
        <v>150</v>
      </c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GQ49" s="38" t="s">
        <v>150</v>
      </c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IU49" s="38" t="s">
        <v>150</v>
      </c>
      <c r="IV49" s="32"/>
      <c r="IW49" s="32"/>
      <c r="IX49" s="32"/>
      <c r="IY49" s="32"/>
      <c r="IZ49" s="32"/>
      <c r="JA49" s="32"/>
      <c r="JB49" s="32"/>
      <c r="JC49" s="32"/>
      <c r="JD49" s="32"/>
      <c r="JE49" s="32"/>
      <c r="JF49" s="32"/>
      <c r="JG49" s="32"/>
      <c r="JH49" s="32"/>
      <c r="JI49" s="32"/>
      <c r="JJ49" s="32"/>
      <c r="JK49" s="32"/>
      <c r="JL49" s="32"/>
      <c r="JM49" s="32"/>
      <c r="JN49" s="32"/>
      <c r="JO49" s="32"/>
      <c r="JP49" s="32"/>
      <c r="JQ49" s="32"/>
      <c r="JR49" s="32"/>
    </row>
    <row r="50" spans="35:304" ht="25" customHeight="1" x14ac:dyDescent="0.2"/>
    <row r="51" spans="35:304" ht="25" customHeight="1" x14ac:dyDescent="0.2">
      <c r="CK51" s="35" t="s">
        <v>157</v>
      </c>
      <c r="CL51" s="32"/>
      <c r="CM51" s="32"/>
      <c r="CN51" s="32"/>
      <c r="CO51" s="45" t="s">
        <v>144</v>
      </c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65"/>
      <c r="ES51" s="35" t="s">
        <v>158</v>
      </c>
      <c r="ET51" s="32"/>
      <c r="EU51" s="32"/>
      <c r="EV51" s="32"/>
      <c r="EW51" s="36" t="s">
        <v>146</v>
      </c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GU51" s="35" t="s">
        <v>159</v>
      </c>
      <c r="GV51" s="32"/>
      <c r="GW51" s="32"/>
      <c r="GX51" s="32"/>
      <c r="GY51" s="36" t="s">
        <v>149</v>
      </c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X51" s="35" t="s">
        <v>160</v>
      </c>
      <c r="IY51" s="32"/>
      <c r="IZ51" s="32"/>
      <c r="JA51" s="32"/>
      <c r="JB51" s="36" t="s">
        <v>149</v>
      </c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</row>
    <row r="52" spans="35:304" ht="25" customHeight="1" x14ac:dyDescent="0.2">
      <c r="CK52" s="39" t="s">
        <v>110</v>
      </c>
      <c r="CL52" s="32"/>
      <c r="CM52" s="32"/>
      <c r="CN52" s="32"/>
      <c r="CO52" s="32"/>
      <c r="CP52" s="32"/>
      <c r="CQ52" s="40" t="s">
        <v>126</v>
      </c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2"/>
      <c r="DE52" s="38" t="s">
        <v>150</v>
      </c>
      <c r="DF52" s="32"/>
      <c r="ES52" s="39" t="s">
        <v>110</v>
      </c>
      <c r="ET52" s="32"/>
      <c r="EU52" s="32"/>
      <c r="EV52" s="32"/>
      <c r="EW52" s="32"/>
      <c r="EX52" s="32"/>
      <c r="EY52" s="39" t="s">
        <v>126</v>
      </c>
      <c r="EZ52" s="32"/>
      <c r="FA52" s="32"/>
      <c r="FB52" s="32"/>
      <c r="FC52" s="32"/>
      <c r="FD52" s="32"/>
      <c r="FE52" s="32"/>
      <c r="FF52" s="32"/>
      <c r="FG52" s="32"/>
      <c r="FH52" s="38" t="s">
        <v>150</v>
      </c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GU52" s="39" t="s">
        <v>110</v>
      </c>
      <c r="GV52" s="32"/>
      <c r="GW52" s="32"/>
      <c r="GX52" s="32"/>
      <c r="GY52" s="32"/>
      <c r="GZ52" s="32"/>
      <c r="HA52" s="39" t="s">
        <v>126</v>
      </c>
      <c r="HB52" s="32"/>
      <c r="HC52" s="32"/>
      <c r="HD52" s="32"/>
      <c r="HE52" s="32"/>
      <c r="HF52" s="32"/>
      <c r="HG52" s="32"/>
      <c r="HH52" s="32"/>
      <c r="HI52" s="32"/>
      <c r="HJ52" s="38" t="s">
        <v>150</v>
      </c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X52" s="39" t="s">
        <v>110</v>
      </c>
      <c r="IY52" s="32"/>
      <c r="IZ52" s="32"/>
      <c r="JA52" s="32"/>
      <c r="JB52" s="32"/>
      <c r="JC52" s="32"/>
      <c r="JD52" s="39" t="s">
        <v>126</v>
      </c>
      <c r="JE52" s="32"/>
      <c r="JF52" s="32"/>
      <c r="JG52" s="32"/>
      <c r="JH52" s="32"/>
      <c r="JI52" s="32"/>
      <c r="JJ52" s="32"/>
      <c r="JK52" s="32"/>
      <c r="JL52" s="32"/>
      <c r="JM52" s="38" t="s">
        <v>150</v>
      </c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</row>
    <row r="53" spans="35:304" ht="25" customHeight="1" x14ac:dyDescent="0.2">
      <c r="CQ53" s="38" t="s">
        <v>150</v>
      </c>
      <c r="CR53" s="32"/>
      <c r="EY53" s="38" t="s">
        <v>150</v>
      </c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HA53" s="38" t="s">
        <v>150</v>
      </c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JD53" s="38" t="s">
        <v>150</v>
      </c>
      <c r="JE53" s="32"/>
      <c r="JF53" s="32"/>
      <c r="JG53" s="32"/>
      <c r="JH53" s="32"/>
      <c r="JI53" s="32"/>
      <c r="JJ53" s="32"/>
      <c r="JK53" s="32"/>
      <c r="JL53" s="32"/>
      <c r="JM53" s="32"/>
      <c r="JN53" s="32"/>
      <c r="JO53" s="32"/>
      <c r="JP53" s="32"/>
      <c r="JQ53" s="32"/>
      <c r="JR53" s="32"/>
      <c r="JS53" s="32"/>
      <c r="JT53" s="32"/>
      <c r="JU53" s="32"/>
      <c r="JV53" s="32"/>
      <c r="JW53" s="32"/>
      <c r="JX53" s="32"/>
      <c r="JY53" s="32"/>
      <c r="JZ53" s="32"/>
      <c r="KA53" s="32"/>
    </row>
    <row r="54" spans="35:304" ht="25" customHeight="1" x14ac:dyDescent="0.2"/>
    <row r="55" spans="35:304" ht="25" customHeight="1" x14ac:dyDescent="0.2">
      <c r="CZ55" s="35" t="s">
        <v>161</v>
      </c>
      <c r="DA55" s="32"/>
      <c r="DB55" s="32"/>
      <c r="DC55" s="32"/>
      <c r="DD55" s="36" t="s">
        <v>162</v>
      </c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FC55" s="35" t="s">
        <v>163</v>
      </c>
      <c r="FD55" s="32"/>
      <c r="FE55" s="32"/>
      <c r="FF55" s="32"/>
      <c r="FG55" s="36" t="s">
        <v>146</v>
      </c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HG55" s="35" t="s">
        <v>164</v>
      </c>
      <c r="HH55" s="32"/>
      <c r="HI55" s="32"/>
      <c r="HJ55" s="32"/>
      <c r="HK55" s="36" t="s">
        <v>149</v>
      </c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</row>
    <row r="56" spans="35:304" ht="25" customHeight="1" x14ac:dyDescent="0.2">
      <c r="CZ56" s="39" t="s">
        <v>110</v>
      </c>
      <c r="DA56" s="32"/>
      <c r="DB56" s="32"/>
      <c r="DC56" s="32"/>
      <c r="DD56" s="32"/>
      <c r="DE56" s="32"/>
      <c r="DF56" s="39" t="s">
        <v>126</v>
      </c>
      <c r="DG56" s="32"/>
      <c r="DH56" s="32"/>
      <c r="DI56" s="32"/>
      <c r="DJ56" s="32"/>
      <c r="DK56" s="32"/>
      <c r="DL56" s="32"/>
      <c r="DM56" s="32"/>
      <c r="DN56" s="32"/>
      <c r="DO56" s="32"/>
      <c r="DP56" s="38" t="s">
        <v>150</v>
      </c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FC56" s="39" t="s">
        <v>110</v>
      </c>
      <c r="FD56" s="32"/>
      <c r="FE56" s="32"/>
      <c r="FF56" s="32"/>
      <c r="FG56" s="32"/>
      <c r="FH56" s="32"/>
      <c r="FI56" s="39" t="s">
        <v>126</v>
      </c>
      <c r="FJ56" s="32"/>
      <c r="FK56" s="32"/>
      <c r="FL56" s="32"/>
      <c r="FM56" s="32"/>
      <c r="FN56" s="32"/>
      <c r="FO56" s="32"/>
      <c r="FP56" s="32"/>
      <c r="FQ56" s="32"/>
      <c r="FR56" s="38" t="s">
        <v>150</v>
      </c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HG56" s="39" t="s">
        <v>110</v>
      </c>
      <c r="HH56" s="32"/>
      <c r="HI56" s="32"/>
      <c r="HJ56" s="32"/>
      <c r="HK56" s="32"/>
      <c r="HL56" s="32"/>
      <c r="HM56" s="39" t="s">
        <v>126</v>
      </c>
      <c r="HN56" s="32"/>
      <c r="HO56" s="32"/>
      <c r="HP56" s="32"/>
      <c r="HQ56" s="32"/>
      <c r="HR56" s="32"/>
      <c r="HS56" s="32"/>
      <c r="HT56" s="32"/>
      <c r="HU56" s="32"/>
      <c r="HV56" s="38" t="s">
        <v>150</v>
      </c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</row>
    <row r="57" spans="35:304" ht="25" customHeight="1" x14ac:dyDescent="0.2">
      <c r="DF57" s="38" t="s">
        <v>150</v>
      </c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FI57" s="38" t="s">
        <v>150</v>
      </c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HM57" s="38" t="s">
        <v>150</v>
      </c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</row>
    <row r="58" spans="35:304" ht="25" customHeight="1" x14ac:dyDescent="0.2"/>
    <row r="59" spans="35:304" ht="25" customHeight="1" x14ac:dyDescent="0.2">
      <c r="AI59" s="60" t="s">
        <v>56</v>
      </c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47" t="s">
        <v>57</v>
      </c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  <c r="HG59" s="48"/>
      <c r="HH59" s="48"/>
      <c r="HI59" s="48"/>
      <c r="HJ59" s="48"/>
      <c r="HK59" s="48"/>
      <c r="HL59" s="48"/>
      <c r="HM59" s="48"/>
      <c r="HN59" s="48"/>
      <c r="HO59" s="48"/>
      <c r="HP59" s="48"/>
      <c r="HQ59" s="48"/>
      <c r="HR59" s="48"/>
      <c r="HS59" s="48"/>
      <c r="HT59" s="48"/>
      <c r="HU59" s="48"/>
      <c r="HV59" s="48"/>
      <c r="HW59" s="48"/>
      <c r="HX59" s="48"/>
      <c r="HY59" s="48"/>
      <c r="HZ59" s="48"/>
      <c r="IA59" s="48"/>
      <c r="IB59" s="48"/>
      <c r="IC59" s="48"/>
      <c r="ID59" s="48"/>
      <c r="IE59" s="48"/>
      <c r="IF59" s="48"/>
      <c r="IG59" s="48"/>
      <c r="IH59" s="48"/>
      <c r="II59" s="48"/>
      <c r="IJ59" s="48"/>
      <c r="IK59" s="48"/>
      <c r="IL59" s="48"/>
      <c r="IM59" s="48"/>
      <c r="IN59" s="48"/>
      <c r="IO59" s="48"/>
      <c r="IP59" s="48"/>
      <c r="IQ59" s="48"/>
      <c r="IR59" s="48"/>
      <c r="IS59" s="48"/>
      <c r="IT59" s="48"/>
      <c r="IU59" s="48"/>
      <c r="IV59" s="48"/>
      <c r="IW59" s="48"/>
      <c r="IX59" s="48"/>
      <c r="IY59" s="48"/>
      <c r="IZ59" s="48"/>
      <c r="JA59" s="48"/>
      <c r="JB59" s="48"/>
      <c r="JC59" s="48"/>
      <c r="JD59" s="48"/>
      <c r="JE59" s="48"/>
      <c r="JF59" s="48"/>
      <c r="JG59" s="48"/>
      <c r="JH59" s="48"/>
      <c r="JI59" s="48"/>
      <c r="JJ59" s="48"/>
      <c r="JK59" s="48"/>
      <c r="JL59" s="48"/>
      <c r="JM59" s="48"/>
      <c r="JN59" s="48"/>
      <c r="JO59" s="48"/>
      <c r="JP59" s="48"/>
      <c r="JQ59" s="48"/>
      <c r="JR59" s="48"/>
      <c r="JS59" s="48"/>
      <c r="JT59" s="48"/>
      <c r="JU59" s="48"/>
      <c r="JV59" s="48"/>
      <c r="JW59" s="48"/>
      <c r="JX59" s="48"/>
      <c r="JY59" s="48"/>
      <c r="JZ59" s="48"/>
      <c r="KA59" s="48"/>
      <c r="KB59" s="48"/>
      <c r="KC59" s="48"/>
      <c r="KD59" s="48"/>
      <c r="KE59" s="48"/>
      <c r="KF59" s="48"/>
      <c r="KG59" s="48"/>
      <c r="KH59" s="48"/>
      <c r="KI59" s="48"/>
      <c r="KJ59" s="48"/>
      <c r="KK59" s="48"/>
      <c r="KL59" s="48"/>
      <c r="KM59" s="48"/>
      <c r="KN59" s="48"/>
      <c r="KO59" s="48"/>
      <c r="KP59" s="48"/>
      <c r="KQ59" s="48"/>
      <c r="KR59" s="78"/>
    </row>
    <row r="60" spans="35:304" ht="25" customHeight="1" x14ac:dyDescent="0.2">
      <c r="AW60" s="35" t="s">
        <v>143</v>
      </c>
      <c r="AX60" s="32"/>
      <c r="AY60" s="32"/>
      <c r="AZ60" s="45" t="s">
        <v>165</v>
      </c>
      <c r="BA60" s="46"/>
      <c r="BB60" s="46"/>
      <c r="BC60" s="46"/>
      <c r="BD60" s="46"/>
      <c r="BK60" s="35" t="s">
        <v>151</v>
      </c>
      <c r="BL60" s="32"/>
      <c r="BM60" s="32"/>
      <c r="BN60" s="45" t="s">
        <v>166</v>
      </c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65"/>
      <c r="CB60" s="35" t="s">
        <v>154</v>
      </c>
      <c r="CC60" s="32"/>
      <c r="CD60" s="32"/>
      <c r="CE60" s="36" t="s">
        <v>167</v>
      </c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S60" s="35" t="s">
        <v>157</v>
      </c>
      <c r="CT60" s="32"/>
      <c r="CU60" s="32"/>
      <c r="CV60" s="45" t="s">
        <v>168</v>
      </c>
      <c r="CW60" s="46"/>
      <c r="CX60" s="46"/>
      <c r="CY60" s="46"/>
      <c r="CZ60" s="46"/>
      <c r="DA60" s="46"/>
      <c r="DB60" s="46"/>
      <c r="DC60" s="46"/>
      <c r="DD60" s="46"/>
      <c r="DE60" s="46"/>
      <c r="DF60" s="65"/>
      <c r="DX60" s="35" t="s">
        <v>161</v>
      </c>
      <c r="DY60" s="32"/>
      <c r="DZ60" s="32"/>
      <c r="EA60" s="36" t="s">
        <v>169</v>
      </c>
      <c r="EB60" s="32"/>
      <c r="EC60" s="32"/>
      <c r="ED60" s="32"/>
      <c r="EE60" s="32"/>
      <c r="EF60" s="32"/>
      <c r="EG60" s="32"/>
      <c r="EI60" s="35" t="s">
        <v>145</v>
      </c>
      <c r="EJ60" s="32"/>
      <c r="EK60" s="32"/>
      <c r="EL60" s="36" t="s">
        <v>170</v>
      </c>
      <c r="EM60" s="32"/>
      <c r="EN60" s="32"/>
      <c r="EO60" s="32"/>
      <c r="EP60" s="32"/>
      <c r="EQ60" s="32"/>
      <c r="EU60" s="35" t="s">
        <v>152</v>
      </c>
      <c r="EV60" s="32"/>
      <c r="EW60" s="32"/>
      <c r="EX60" s="36" t="s">
        <v>170</v>
      </c>
      <c r="EY60" s="32"/>
      <c r="EZ60" s="32"/>
      <c r="FA60" s="32"/>
      <c r="FB60" s="32"/>
      <c r="FC60" s="32"/>
      <c r="FE60" s="35" t="s">
        <v>155</v>
      </c>
      <c r="FF60" s="32"/>
      <c r="FG60" s="32"/>
      <c r="FH60" s="36" t="s">
        <v>170</v>
      </c>
      <c r="FI60" s="32"/>
      <c r="FJ60" s="32"/>
      <c r="FK60" s="32"/>
      <c r="FL60" s="32"/>
      <c r="FM60" s="32"/>
      <c r="FQ60" s="35" t="s">
        <v>158</v>
      </c>
      <c r="FR60" s="32"/>
      <c r="FS60" s="32"/>
      <c r="FT60" s="36" t="s">
        <v>170</v>
      </c>
      <c r="FU60" s="32"/>
      <c r="FV60" s="32"/>
      <c r="FW60" s="32"/>
      <c r="FX60" s="32"/>
      <c r="FY60" s="32"/>
      <c r="GA60" s="35" t="s">
        <v>163</v>
      </c>
      <c r="GB60" s="32"/>
      <c r="GC60" s="32"/>
      <c r="GD60" s="36" t="s">
        <v>170</v>
      </c>
      <c r="GE60" s="32"/>
      <c r="GF60" s="32"/>
      <c r="GG60" s="32"/>
      <c r="GH60" s="32"/>
      <c r="GI60" s="32"/>
      <c r="GM60" s="35" t="s">
        <v>147</v>
      </c>
      <c r="GN60" s="32"/>
      <c r="GO60" s="32"/>
      <c r="GP60" s="36" t="s">
        <v>171</v>
      </c>
      <c r="GQ60" s="32"/>
      <c r="GR60" s="32"/>
      <c r="GS60" s="32"/>
      <c r="GT60" s="32"/>
      <c r="GU60" s="32"/>
      <c r="GW60" s="66" t="s">
        <v>150</v>
      </c>
      <c r="GX60" s="67"/>
      <c r="GY60" s="67"/>
      <c r="GZ60" s="67"/>
      <c r="HA60" s="67"/>
      <c r="HB60" s="68"/>
      <c r="HC60" s="35">
        <v>225</v>
      </c>
      <c r="HD60" s="32"/>
      <c r="HE60" s="32"/>
      <c r="HF60" s="36" t="s">
        <v>172</v>
      </c>
      <c r="HG60" s="32"/>
      <c r="HH60" s="32"/>
      <c r="HI60" s="32"/>
      <c r="HJ60" s="32"/>
      <c r="HK60" s="32"/>
      <c r="HO60" s="35">
        <v>226</v>
      </c>
      <c r="HP60" s="32"/>
      <c r="HQ60" s="32"/>
      <c r="HR60" s="36" t="s">
        <v>172</v>
      </c>
      <c r="HS60" s="32"/>
      <c r="HT60" s="32"/>
      <c r="HU60" s="32"/>
      <c r="HV60" s="32"/>
      <c r="HW60" s="32"/>
      <c r="HY60" s="35">
        <v>227</v>
      </c>
      <c r="HZ60" s="32"/>
      <c r="IA60" s="32"/>
      <c r="IB60" s="36" t="s">
        <v>172</v>
      </c>
      <c r="IC60" s="32"/>
      <c r="ID60" s="32"/>
      <c r="IE60" s="32"/>
      <c r="IF60" s="32"/>
      <c r="IG60" s="32"/>
      <c r="IK60" s="35">
        <v>228</v>
      </c>
      <c r="IL60" s="32"/>
      <c r="IM60" s="32"/>
      <c r="IN60" s="36" t="s">
        <v>172</v>
      </c>
      <c r="IO60" s="32"/>
      <c r="IP60" s="32"/>
      <c r="IQ60" s="32"/>
      <c r="IR60" s="32"/>
      <c r="IS60" s="32"/>
      <c r="IU60" s="35">
        <v>229</v>
      </c>
      <c r="IV60" s="32"/>
      <c r="IW60" s="32"/>
      <c r="IX60" s="36" t="s">
        <v>172</v>
      </c>
      <c r="IY60" s="32"/>
      <c r="IZ60" s="32"/>
      <c r="JA60" s="32"/>
      <c r="JB60" s="32"/>
      <c r="JC60" s="32"/>
      <c r="JG60" s="35">
        <v>230</v>
      </c>
      <c r="JH60" s="32"/>
      <c r="JI60" s="32"/>
      <c r="JJ60" s="36" t="s">
        <v>172</v>
      </c>
      <c r="JK60" s="32"/>
      <c r="JL60" s="32"/>
      <c r="JM60" s="32"/>
      <c r="JN60" s="32"/>
      <c r="JO60" s="32"/>
      <c r="JQ60" s="35">
        <v>231</v>
      </c>
      <c r="JR60" s="32"/>
      <c r="JS60" s="32"/>
      <c r="JT60" s="36" t="s">
        <v>172</v>
      </c>
      <c r="JU60" s="32"/>
      <c r="JV60" s="32"/>
      <c r="JW60" s="32"/>
      <c r="JX60" s="32"/>
      <c r="JY60" s="32"/>
      <c r="KB60" s="35">
        <v>232</v>
      </c>
      <c r="KC60" s="32"/>
      <c r="KD60" s="32"/>
      <c r="KE60" s="36" t="s">
        <v>172</v>
      </c>
      <c r="KF60" s="32"/>
      <c r="KG60" s="32"/>
      <c r="KH60" s="32"/>
      <c r="KI60" s="32"/>
      <c r="KJ60" s="32"/>
    </row>
    <row r="61" spans="35:304" ht="25" customHeight="1" x14ac:dyDescent="0.2">
      <c r="AW61" s="43" t="s">
        <v>133</v>
      </c>
      <c r="AX61" s="44"/>
      <c r="AY61" s="44"/>
      <c r="AZ61" s="44"/>
      <c r="BA61" s="44"/>
      <c r="BB61" s="44"/>
      <c r="BC61" s="44"/>
      <c r="BD61" s="44"/>
      <c r="BK61" s="43" t="s">
        <v>173</v>
      </c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64"/>
      <c r="CB61" s="37" t="s">
        <v>174</v>
      </c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S61" s="43" t="s">
        <v>175</v>
      </c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64"/>
      <c r="DX61" s="37" t="s">
        <v>175</v>
      </c>
      <c r="DY61" s="32"/>
      <c r="DZ61" s="32"/>
      <c r="EA61" s="32"/>
      <c r="EB61" s="32"/>
      <c r="EC61" s="32"/>
      <c r="ED61" s="32"/>
      <c r="EE61" s="32"/>
      <c r="EF61" s="32"/>
      <c r="EG61" s="32"/>
      <c r="EI61" s="37" t="s">
        <v>175</v>
      </c>
      <c r="EJ61" s="32"/>
      <c r="EK61" s="32"/>
      <c r="EL61" s="32"/>
      <c r="EM61" s="32"/>
      <c r="EN61" s="32"/>
      <c r="EO61" s="32"/>
      <c r="EP61" s="32"/>
      <c r="EQ61" s="32"/>
      <c r="EU61" s="37" t="s">
        <v>175</v>
      </c>
      <c r="EV61" s="32"/>
      <c r="EW61" s="32"/>
      <c r="EX61" s="32"/>
      <c r="EY61" s="32"/>
      <c r="EZ61" s="32"/>
      <c r="FA61" s="32"/>
      <c r="FB61" s="32"/>
      <c r="FC61" s="32"/>
      <c r="FE61" s="37" t="s">
        <v>175</v>
      </c>
      <c r="FF61" s="32"/>
      <c r="FG61" s="32"/>
      <c r="FH61" s="32"/>
      <c r="FI61" s="32"/>
      <c r="FJ61" s="32"/>
      <c r="FK61" s="32"/>
      <c r="FL61" s="32"/>
      <c r="FM61" s="32"/>
      <c r="FQ61" s="37" t="s">
        <v>175</v>
      </c>
      <c r="FR61" s="32"/>
      <c r="FS61" s="32"/>
      <c r="FT61" s="32"/>
      <c r="FU61" s="32"/>
      <c r="FV61" s="32"/>
      <c r="FW61" s="32"/>
      <c r="FX61" s="32"/>
      <c r="FY61" s="32"/>
      <c r="GA61" s="37" t="s">
        <v>175</v>
      </c>
      <c r="GB61" s="32"/>
      <c r="GC61" s="32"/>
      <c r="GD61" s="32"/>
      <c r="GE61" s="32"/>
      <c r="GF61" s="32"/>
      <c r="GG61" s="32"/>
      <c r="GH61" s="32"/>
      <c r="GI61" s="32"/>
      <c r="GM61" s="37" t="s">
        <v>133</v>
      </c>
      <c r="GN61" s="32"/>
      <c r="GO61" s="32"/>
      <c r="GP61" s="32"/>
      <c r="GQ61" s="32"/>
      <c r="GR61" s="32"/>
      <c r="GS61" s="32"/>
      <c r="GT61" s="32"/>
      <c r="GU61" s="32"/>
      <c r="GW61" s="69"/>
      <c r="GX61" s="70"/>
      <c r="GY61" s="70"/>
      <c r="GZ61" s="70"/>
      <c r="HA61" s="70"/>
      <c r="HB61" s="71"/>
      <c r="HC61" s="37" t="s">
        <v>141</v>
      </c>
      <c r="HD61" s="32"/>
      <c r="HE61" s="32"/>
      <c r="HF61" s="32"/>
      <c r="HG61" s="32"/>
      <c r="HH61" s="32"/>
      <c r="HI61" s="32"/>
      <c r="HJ61" s="32"/>
      <c r="HK61" s="32"/>
      <c r="HO61" s="37" t="s">
        <v>141</v>
      </c>
      <c r="HP61" s="32"/>
      <c r="HQ61" s="32"/>
      <c r="HR61" s="32"/>
      <c r="HS61" s="32"/>
      <c r="HT61" s="32"/>
      <c r="HU61" s="32"/>
      <c r="HV61" s="32"/>
      <c r="HW61" s="32"/>
      <c r="HY61" s="37" t="s">
        <v>141</v>
      </c>
      <c r="HZ61" s="32"/>
      <c r="IA61" s="32"/>
      <c r="IB61" s="32"/>
      <c r="IC61" s="32"/>
      <c r="ID61" s="32"/>
      <c r="IE61" s="32"/>
      <c r="IF61" s="32"/>
      <c r="IG61" s="32"/>
      <c r="IK61" s="37" t="s">
        <v>141</v>
      </c>
      <c r="IL61" s="32"/>
      <c r="IM61" s="32"/>
      <c r="IN61" s="32"/>
      <c r="IO61" s="32"/>
      <c r="IP61" s="32"/>
      <c r="IQ61" s="32"/>
      <c r="IR61" s="32"/>
      <c r="IS61" s="32"/>
      <c r="IU61" s="37" t="s">
        <v>141</v>
      </c>
      <c r="IV61" s="32"/>
      <c r="IW61" s="32"/>
      <c r="IX61" s="32"/>
      <c r="IY61" s="32"/>
      <c r="IZ61" s="32"/>
      <c r="JA61" s="32"/>
      <c r="JB61" s="32"/>
      <c r="JC61" s="32"/>
      <c r="JG61" s="37" t="s">
        <v>141</v>
      </c>
      <c r="JH61" s="32"/>
      <c r="JI61" s="32"/>
      <c r="JJ61" s="32"/>
      <c r="JK61" s="32"/>
      <c r="JL61" s="32"/>
      <c r="JM61" s="32"/>
      <c r="JN61" s="32"/>
      <c r="JO61" s="32"/>
      <c r="JQ61" s="37" t="s">
        <v>141</v>
      </c>
      <c r="JR61" s="32"/>
      <c r="JS61" s="32"/>
      <c r="JT61" s="32"/>
      <c r="JU61" s="32"/>
      <c r="JV61" s="32"/>
      <c r="JW61" s="32"/>
      <c r="JX61" s="32"/>
      <c r="JY61" s="32"/>
      <c r="KB61" s="37" t="s">
        <v>133</v>
      </c>
      <c r="KC61" s="32"/>
      <c r="KD61" s="32"/>
      <c r="KE61" s="32"/>
      <c r="KF61" s="32"/>
      <c r="KG61" s="32"/>
      <c r="KH61" s="32"/>
      <c r="KI61" s="32"/>
      <c r="KJ61" s="32"/>
    </row>
    <row r="62" spans="35:304" ht="25" customHeight="1" x14ac:dyDescent="0.2">
      <c r="AW62" s="43"/>
      <c r="AX62" s="44"/>
      <c r="AY62" s="44"/>
      <c r="AZ62" s="44"/>
      <c r="BA62" s="44"/>
      <c r="BB62" s="44"/>
      <c r="BC62" s="44"/>
      <c r="BD62" s="44"/>
      <c r="BE62" s="56"/>
      <c r="BK62" s="37"/>
      <c r="BL62" s="56"/>
      <c r="BM62" s="37"/>
      <c r="BN62" s="32"/>
      <c r="BO62" s="32"/>
      <c r="BP62" s="32"/>
      <c r="BQ62" s="56"/>
      <c r="BR62" s="43"/>
      <c r="BS62" s="44"/>
      <c r="BT62" s="44"/>
      <c r="BU62" s="44"/>
      <c r="BV62" s="44"/>
      <c r="BW62" s="44"/>
      <c r="BX62" s="44"/>
      <c r="BY62" s="44"/>
      <c r="BZ62" s="64"/>
      <c r="CA62" s="56"/>
      <c r="CB62" s="37"/>
      <c r="CC62" s="32"/>
      <c r="CD62" s="32"/>
      <c r="CE62" s="32"/>
      <c r="CF62" s="32"/>
      <c r="CG62" s="32"/>
      <c r="CH62" s="32"/>
      <c r="CI62" s="32"/>
      <c r="CJ62" s="32"/>
      <c r="CK62" s="56"/>
      <c r="CL62" s="37"/>
      <c r="CM62" s="32"/>
      <c r="CN62" s="32"/>
      <c r="CO62" s="32"/>
      <c r="CP62" s="32"/>
      <c r="CQ62" s="32"/>
      <c r="CR62" s="56"/>
      <c r="CS62" s="43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64"/>
      <c r="DG62" s="56"/>
      <c r="DX62" s="37"/>
      <c r="DY62" s="32"/>
      <c r="DZ62" s="56"/>
      <c r="EA62" s="37"/>
      <c r="EB62" s="32"/>
      <c r="EC62" s="32"/>
      <c r="ED62" s="32"/>
      <c r="EE62" s="32"/>
      <c r="EF62" s="32"/>
      <c r="EG62" s="32"/>
      <c r="EH62" s="56"/>
      <c r="EI62" s="37"/>
      <c r="EJ62" s="32"/>
      <c r="EK62" s="32"/>
      <c r="EL62" s="32"/>
      <c r="EM62" s="32"/>
      <c r="EN62" s="32"/>
      <c r="EO62" s="32"/>
      <c r="EP62" s="32"/>
      <c r="EQ62" s="32"/>
      <c r="ER62" s="56"/>
      <c r="EU62" s="37"/>
      <c r="EV62" s="32"/>
      <c r="EW62" s="32"/>
      <c r="EX62" s="32"/>
      <c r="EY62" s="32"/>
      <c r="EZ62" s="32"/>
      <c r="FA62" s="32"/>
      <c r="FB62" s="32"/>
      <c r="FC62" s="32"/>
      <c r="FD62" s="56"/>
      <c r="FE62" s="37"/>
      <c r="FF62" s="32"/>
      <c r="FG62" s="32"/>
      <c r="FH62" s="32"/>
      <c r="FI62" s="32"/>
      <c r="FJ62" s="32"/>
      <c r="FK62" s="32"/>
      <c r="FL62" s="32"/>
      <c r="FM62" s="32"/>
      <c r="FN62" s="56"/>
      <c r="FQ62" s="37"/>
      <c r="FR62" s="32"/>
      <c r="FS62" s="32"/>
      <c r="FT62" s="32"/>
      <c r="FU62" s="32"/>
      <c r="FV62" s="32"/>
      <c r="FW62" s="32"/>
      <c r="FX62" s="32"/>
      <c r="FY62" s="32"/>
      <c r="FZ62" s="56"/>
      <c r="GA62" s="37"/>
      <c r="GB62" s="32"/>
      <c r="GC62" s="32"/>
      <c r="GD62" s="32"/>
      <c r="GE62" s="32"/>
      <c r="GF62" s="32"/>
      <c r="GG62" s="32"/>
      <c r="GH62" s="32"/>
      <c r="GI62" s="32"/>
      <c r="GJ62" s="56"/>
      <c r="GM62" s="37"/>
      <c r="GN62" s="32"/>
      <c r="GO62" s="32"/>
      <c r="GP62" s="32"/>
      <c r="GQ62" s="32"/>
      <c r="GR62" s="32"/>
      <c r="GS62" s="32"/>
      <c r="GT62" s="32"/>
      <c r="GU62" s="32"/>
      <c r="GV62" s="21"/>
      <c r="GW62" s="72"/>
      <c r="GX62" s="73"/>
      <c r="GY62" s="73"/>
      <c r="GZ62" s="73"/>
      <c r="HA62" s="73"/>
      <c r="HB62" s="74"/>
      <c r="HC62" s="37"/>
      <c r="HD62" s="32"/>
      <c r="HE62" s="32"/>
      <c r="HF62" s="32"/>
      <c r="HG62" s="32"/>
      <c r="HH62" s="32"/>
      <c r="HI62" s="32"/>
      <c r="HJ62" s="32"/>
      <c r="HK62" s="32"/>
      <c r="HL62" s="21"/>
      <c r="HO62" s="37"/>
      <c r="HP62" s="32"/>
      <c r="HQ62" s="32"/>
      <c r="HR62" s="32"/>
      <c r="HS62" s="32"/>
      <c r="HT62" s="32"/>
      <c r="HU62" s="32"/>
      <c r="HV62" s="32"/>
      <c r="HW62" s="32"/>
      <c r="HX62" s="21"/>
      <c r="HY62" s="37"/>
      <c r="HZ62" s="32"/>
      <c r="IA62" s="32"/>
      <c r="IB62" s="32"/>
      <c r="IC62" s="32"/>
      <c r="ID62" s="32"/>
      <c r="IE62" s="32"/>
      <c r="IF62" s="32"/>
      <c r="IG62" s="32"/>
      <c r="IH62" s="21"/>
      <c r="IK62" s="37"/>
      <c r="IL62" s="32"/>
      <c r="IM62" s="32"/>
      <c r="IN62" s="32"/>
      <c r="IO62" s="32"/>
      <c r="IP62" s="32"/>
      <c r="IQ62" s="32"/>
      <c r="IR62" s="32"/>
      <c r="IS62" s="32"/>
      <c r="IT62" s="21"/>
      <c r="IU62" s="37"/>
      <c r="IV62" s="32"/>
      <c r="IW62" s="32"/>
      <c r="IX62" s="32"/>
      <c r="IY62" s="32"/>
      <c r="IZ62" s="32"/>
      <c r="JA62" s="32"/>
      <c r="JB62" s="32"/>
      <c r="JC62" s="32"/>
      <c r="JD62" s="21"/>
      <c r="JG62" s="37"/>
      <c r="JH62" s="32"/>
      <c r="JI62" s="32"/>
      <c r="JJ62" s="32"/>
      <c r="JK62" s="32"/>
      <c r="JL62" s="32"/>
      <c r="JM62" s="32"/>
      <c r="JN62" s="32"/>
      <c r="JO62" s="32"/>
      <c r="JP62" s="21"/>
      <c r="JQ62" s="37"/>
      <c r="JR62" s="32"/>
      <c r="JS62" s="32"/>
      <c r="JT62" s="32"/>
      <c r="JU62" s="32"/>
      <c r="JV62" s="32"/>
      <c r="JW62" s="32"/>
      <c r="JX62" s="32"/>
      <c r="JY62" s="32"/>
      <c r="JZ62" s="21"/>
      <c r="KB62" s="37"/>
      <c r="KC62" s="32"/>
      <c r="KD62" s="32"/>
      <c r="KE62" s="32"/>
      <c r="KF62" s="32"/>
      <c r="KG62" s="32"/>
      <c r="KH62" s="32"/>
      <c r="KI62" s="32"/>
      <c r="KJ62" s="32"/>
    </row>
    <row r="63" spans="35:304" ht="25" customHeight="1" x14ac:dyDescent="0.2">
      <c r="EU63" s="88" t="s">
        <v>358</v>
      </c>
      <c r="EV63" s="89"/>
      <c r="EW63" s="89"/>
      <c r="EX63" s="89"/>
      <c r="EY63" s="89"/>
      <c r="EZ63" s="89"/>
      <c r="FA63" s="89"/>
      <c r="FB63" s="89"/>
      <c r="FC63" s="89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89"/>
      <c r="FO63" s="89"/>
      <c r="FP63" s="89"/>
      <c r="FQ63" s="89"/>
      <c r="FR63" s="89"/>
      <c r="FS63" s="89"/>
      <c r="FT63" s="89"/>
      <c r="FU63" s="89"/>
      <c r="FV63" s="90"/>
      <c r="JG63" s="79" t="s">
        <v>357</v>
      </c>
      <c r="JH63" s="80"/>
      <c r="JI63" s="80"/>
      <c r="JJ63" s="80"/>
      <c r="JK63" s="80"/>
      <c r="JL63" s="80"/>
      <c r="JM63" s="80"/>
      <c r="JN63" s="80"/>
      <c r="JO63" s="80"/>
      <c r="JP63" s="80"/>
      <c r="JQ63" s="80"/>
      <c r="JR63" s="80"/>
      <c r="JS63" s="80"/>
      <c r="JT63" s="80"/>
      <c r="JU63" s="80"/>
      <c r="JV63" s="80"/>
      <c r="JW63" s="80"/>
      <c r="JX63" s="80"/>
      <c r="JY63" s="81"/>
    </row>
    <row r="64" spans="35:304" ht="25" customHeight="1" x14ac:dyDescent="0.2">
      <c r="EU64" s="91"/>
      <c r="EV64" s="92"/>
      <c r="EW64" s="92"/>
      <c r="EX64" s="92"/>
      <c r="EY64" s="92"/>
      <c r="EZ64" s="92"/>
      <c r="FA64" s="92"/>
      <c r="FB64" s="92"/>
      <c r="FC64" s="92"/>
      <c r="FD64" s="92"/>
      <c r="FE64" s="92"/>
      <c r="FF64" s="92"/>
      <c r="FG64" s="92"/>
      <c r="FH64" s="92"/>
      <c r="FI64" s="92"/>
      <c r="FJ64" s="92"/>
      <c r="FK64" s="92"/>
      <c r="FL64" s="92"/>
      <c r="FM64" s="92"/>
      <c r="FN64" s="92"/>
      <c r="FO64" s="92"/>
      <c r="FP64" s="92"/>
      <c r="FQ64" s="92"/>
      <c r="FR64" s="92"/>
      <c r="FS64" s="92"/>
      <c r="FT64" s="92"/>
      <c r="FU64" s="92"/>
      <c r="FV64" s="93"/>
      <c r="JG64" s="82"/>
      <c r="JH64" s="83"/>
      <c r="JI64" s="83"/>
      <c r="JJ64" s="83"/>
      <c r="JK64" s="83"/>
      <c r="JL64" s="83"/>
      <c r="JM64" s="83"/>
      <c r="JN64" s="83"/>
      <c r="JO64" s="83"/>
      <c r="JP64" s="83"/>
      <c r="JQ64" s="83"/>
      <c r="JR64" s="83"/>
      <c r="JS64" s="83"/>
      <c r="JT64" s="83"/>
      <c r="JU64" s="83"/>
      <c r="JV64" s="83"/>
      <c r="JW64" s="83"/>
      <c r="JX64" s="83"/>
      <c r="JY64" s="84"/>
    </row>
    <row r="65" spans="3:570" ht="25" customHeight="1" x14ac:dyDescent="0.2">
      <c r="EU65" s="94"/>
      <c r="EV65" s="95"/>
      <c r="EW65" s="95"/>
      <c r="EX65" s="95"/>
      <c r="EY65" s="95"/>
      <c r="EZ65" s="95"/>
      <c r="FA65" s="95"/>
      <c r="FB65" s="95"/>
      <c r="FC65" s="95"/>
      <c r="FD65" s="95"/>
      <c r="FE65" s="95"/>
      <c r="FF65" s="95"/>
      <c r="FG65" s="95"/>
      <c r="FH65" s="95"/>
      <c r="FI65" s="95"/>
      <c r="FJ65" s="95"/>
      <c r="FK65" s="95"/>
      <c r="FL65" s="95"/>
      <c r="FM65" s="95"/>
      <c r="FN65" s="95"/>
      <c r="FO65" s="95"/>
      <c r="FP65" s="95"/>
      <c r="FQ65" s="95"/>
      <c r="FR65" s="95"/>
      <c r="FS65" s="95"/>
      <c r="FT65" s="95"/>
      <c r="FU65" s="95"/>
      <c r="FV65" s="96"/>
      <c r="JG65" s="85"/>
      <c r="JH65" s="86"/>
      <c r="JI65" s="86"/>
      <c r="JJ65" s="86"/>
      <c r="JK65" s="86"/>
      <c r="JL65" s="86"/>
      <c r="JM65" s="86"/>
      <c r="JN65" s="86"/>
      <c r="JO65" s="86"/>
      <c r="JP65" s="86"/>
      <c r="JQ65" s="86"/>
      <c r="JR65" s="86"/>
      <c r="JS65" s="86"/>
      <c r="JT65" s="86"/>
      <c r="JU65" s="86"/>
      <c r="JV65" s="86"/>
      <c r="JW65" s="86"/>
      <c r="JX65" s="86"/>
      <c r="JY65" s="87"/>
    </row>
    <row r="66" spans="3:570" ht="25" customHeight="1" x14ac:dyDescent="0.2">
      <c r="C66" s="22" t="s">
        <v>360</v>
      </c>
      <c r="D66" s="30">
        <v>45606</v>
      </c>
      <c r="E66" s="24" t="s">
        <v>361</v>
      </c>
      <c r="F66" s="25" t="s">
        <v>2</v>
      </c>
      <c r="G66" s="25" t="s">
        <v>3</v>
      </c>
      <c r="H66" s="25" t="s">
        <v>4</v>
      </c>
      <c r="I66" s="25" t="s">
        <v>5</v>
      </c>
      <c r="J66" s="25" t="s">
        <v>6</v>
      </c>
      <c r="K66" s="25" t="s">
        <v>7</v>
      </c>
      <c r="L66" s="25" t="s">
        <v>8</v>
      </c>
      <c r="M66" s="25" t="s">
        <v>9</v>
      </c>
      <c r="N66" s="25" t="s">
        <v>10</v>
      </c>
      <c r="O66" s="25" t="s">
        <v>11</v>
      </c>
      <c r="P66" s="25" t="s">
        <v>12</v>
      </c>
      <c r="Q66" s="24" t="s">
        <v>13</v>
      </c>
      <c r="R66" s="25" t="s">
        <v>2</v>
      </c>
      <c r="S66" s="25" t="s">
        <v>3</v>
      </c>
      <c r="T66" s="25" t="s">
        <v>4</v>
      </c>
      <c r="U66" s="25" t="s">
        <v>5</v>
      </c>
      <c r="V66" s="25" t="s">
        <v>6</v>
      </c>
      <c r="W66" s="25" t="s">
        <v>7</v>
      </c>
      <c r="X66" s="25" t="s">
        <v>8</v>
      </c>
      <c r="Y66" s="25" t="s">
        <v>9</v>
      </c>
      <c r="Z66" s="25" t="s">
        <v>10</v>
      </c>
      <c r="AA66" s="25" t="s">
        <v>11</v>
      </c>
      <c r="AB66" s="25" t="s">
        <v>12</v>
      </c>
      <c r="AC66" s="24" t="s">
        <v>14</v>
      </c>
      <c r="AD66" s="25" t="s">
        <v>2</v>
      </c>
      <c r="AE66" s="25" t="s">
        <v>3</v>
      </c>
      <c r="AF66" s="25" t="s">
        <v>4</v>
      </c>
      <c r="AG66" s="25" t="s">
        <v>5</v>
      </c>
      <c r="AH66" s="25" t="s">
        <v>6</v>
      </c>
      <c r="AI66" s="25" t="s">
        <v>7</v>
      </c>
      <c r="AJ66" s="25" t="s">
        <v>8</v>
      </c>
      <c r="AK66" s="25" t="s">
        <v>9</v>
      </c>
      <c r="AL66" s="25" t="s">
        <v>10</v>
      </c>
      <c r="AM66" s="25" t="s">
        <v>11</v>
      </c>
      <c r="AN66" s="25" t="s">
        <v>12</v>
      </c>
      <c r="AO66" s="24" t="s">
        <v>15</v>
      </c>
      <c r="AP66" s="25" t="s">
        <v>2</v>
      </c>
      <c r="AQ66" s="25" t="s">
        <v>3</v>
      </c>
      <c r="AR66" s="25" t="s">
        <v>4</v>
      </c>
      <c r="AS66" s="25" t="s">
        <v>5</v>
      </c>
      <c r="AT66" s="25" t="s">
        <v>6</v>
      </c>
      <c r="AU66" s="25" t="s">
        <v>7</v>
      </c>
      <c r="AV66" s="25" t="s">
        <v>8</v>
      </c>
      <c r="AW66" s="25" t="s">
        <v>9</v>
      </c>
      <c r="AX66" s="25" t="s">
        <v>10</v>
      </c>
      <c r="AY66" s="25" t="s">
        <v>11</v>
      </c>
      <c r="AZ66" s="25" t="s">
        <v>12</v>
      </c>
      <c r="BA66" s="24" t="s">
        <v>16</v>
      </c>
      <c r="BB66" s="25" t="s">
        <v>2</v>
      </c>
      <c r="BC66" s="25" t="s">
        <v>3</v>
      </c>
      <c r="BD66" s="25" t="s">
        <v>4</v>
      </c>
      <c r="BE66" s="25" t="s">
        <v>5</v>
      </c>
      <c r="BF66" s="25" t="s">
        <v>6</v>
      </c>
      <c r="BG66" s="25" t="s">
        <v>7</v>
      </c>
      <c r="BH66" s="25" t="s">
        <v>8</v>
      </c>
      <c r="BI66" s="25" t="s">
        <v>9</v>
      </c>
      <c r="BJ66" s="25" t="s">
        <v>10</v>
      </c>
      <c r="BK66" s="25" t="s">
        <v>11</v>
      </c>
      <c r="BL66" s="25" t="s">
        <v>12</v>
      </c>
      <c r="BM66" s="24" t="s">
        <v>17</v>
      </c>
      <c r="BN66" s="25" t="s">
        <v>2</v>
      </c>
      <c r="BO66" s="25" t="s">
        <v>3</v>
      </c>
      <c r="BP66" s="25" t="s">
        <v>4</v>
      </c>
      <c r="BQ66" s="25" t="s">
        <v>5</v>
      </c>
      <c r="BR66" s="25" t="s">
        <v>6</v>
      </c>
      <c r="BS66" s="25" t="s">
        <v>7</v>
      </c>
      <c r="BT66" s="25" t="s">
        <v>8</v>
      </c>
      <c r="BU66" s="25" t="s">
        <v>9</v>
      </c>
      <c r="BV66" s="25" t="s">
        <v>10</v>
      </c>
      <c r="BW66" s="25" t="s">
        <v>11</v>
      </c>
      <c r="BX66" s="25" t="s">
        <v>12</v>
      </c>
      <c r="BY66" s="24" t="s">
        <v>18</v>
      </c>
      <c r="BZ66" s="25" t="s">
        <v>2</v>
      </c>
      <c r="CA66" s="25" t="s">
        <v>3</v>
      </c>
      <c r="CB66" s="25" t="s">
        <v>4</v>
      </c>
      <c r="CC66" s="25" t="s">
        <v>5</v>
      </c>
      <c r="CD66" s="25" t="s">
        <v>6</v>
      </c>
      <c r="CE66" s="25" t="s">
        <v>7</v>
      </c>
      <c r="CF66" s="25" t="s">
        <v>8</v>
      </c>
      <c r="CG66" s="25" t="s">
        <v>9</v>
      </c>
      <c r="CH66" s="25" t="s">
        <v>10</v>
      </c>
      <c r="CI66" s="25" t="s">
        <v>11</v>
      </c>
      <c r="CJ66" s="25" t="s">
        <v>12</v>
      </c>
      <c r="CK66" s="24" t="s">
        <v>19</v>
      </c>
      <c r="CL66" s="25" t="s">
        <v>2</v>
      </c>
      <c r="CM66" s="25" t="s">
        <v>3</v>
      </c>
      <c r="CN66" s="25" t="s">
        <v>4</v>
      </c>
      <c r="CO66" s="25" t="s">
        <v>5</v>
      </c>
      <c r="CP66" s="25" t="s">
        <v>6</v>
      </c>
      <c r="CQ66" s="25" t="s">
        <v>7</v>
      </c>
      <c r="CR66" s="25" t="s">
        <v>8</v>
      </c>
      <c r="CS66" s="25" t="s">
        <v>9</v>
      </c>
      <c r="CT66" s="25" t="s">
        <v>10</v>
      </c>
      <c r="CU66" s="25" t="s">
        <v>11</v>
      </c>
      <c r="CV66" s="25" t="s">
        <v>12</v>
      </c>
      <c r="CW66" s="24" t="s">
        <v>20</v>
      </c>
      <c r="CX66" s="25" t="s">
        <v>2</v>
      </c>
      <c r="CY66" s="25" t="s">
        <v>3</v>
      </c>
      <c r="CZ66" s="25" t="s">
        <v>4</v>
      </c>
      <c r="DA66" s="25" t="s">
        <v>5</v>
      </c>
      <c r="DB66" s="25" t="s">
        <v>6</v>
      </c>
      <c r="DC66" s="25" t="s">
        <v>7</v>
      </c>
      <c r="DD66" s="25" t="s">
        <v>8</v>
      </c>
      <c r="DE66" s="25" t="s">
        <v>9</v>
      </c>
      <c r="DF66" s="25" t="s">
        <v>10</v>
      </c>
      <c r="DG66" s="25" t="s">
        <v>11</v>
      </c>
      <c r="DH66" s="25" t="s">
        <v>12</v>
      </c>
      <c r="DI66" s="24" t="s">
        <v>21</v>
      </c>
      <c r="DJ66" s="25" t="s">
        <v>2</v>
      </c>
      <c r="DK66" s="25" t="s">
        <v>3</v>
      </c>
      <c r="DL66" s="25" t="s">
        <v>4</v>
      </c>
      <c r="DM66" s="25" t="s">
        <v>5</v>
      </c>
      <c r="DN66" s="25" t="s">
        <v>6</v>
      </c>
      <c r="DO66" s="25" t="s">
        <v>7</v>
      </c>
      <c r="DP66" s="25" t="s">
        <v>8</v>
      </c>
      <c r="DQ66" s="25" t="s">
        <v>9</v>
      </c>
      <c r="DR66" s="25" t="s">
        <v>10</v>
      </c>
      <c r="DS66" s="25" t="s">
        <v>11</v>
      </c>
      <c r="DT66" s="25" t="s">
        <v>12</v>
      </c>
      <c r="DU66" s="24" t="s">
        <v>3</v>
      </c>
      <c r="DV66" s="25" t="s">
        <v>2</v>
      </c>
      <c r="DW66" s="25" t="s">
        <v>3</v>
      </c>
      <c r="DX66" s="25" t="s">
        <v>4</v>
      </c>
      <c r="DY66" s="25" t="s">
        <v>5</v>
      </c>
      <c r="DZ66" s="25" t="s">
        <v>6</v>
      </c>
      <c r="EA66" s="25" t="s">
        <v>7</v>
      </c>
      <c r="EB66" s="25" t="s">
        <v>8</v>
      </c>
      <c r="EC66" s="25" t="s">
        <v>9</v>
      </c>
      <c r="ED66" s="25" t="s">
        <v>10</v>
      </c>
      <c r="EE66" s="25" t="s">
        <v>11</v>
      </c>
      <c r="EF66" s="25" t="s">
        <v>12</v>
      </c>
      <c r="EG66" s="24" t="s">
        <v>22</v>
      </c>
      <c r="EH66" s="25" t="s">
        <v>2</v>
      </c>
      <c r="EI66" s="25" t="s">
        <v>3</v>
      </c>
      <c r="EJ66" s="25" t="s">
        <v>4</v>
      </c>
      <c r="EK66" s="25" t="s">
        <v>5</v>
      </c>
      <c r="EL66" s="25" t="s">
        <v>6</v>
      </c>
      <c r="EM66" s="25" t="s">
        <v>7</v>
      </c>
      <c r="EN66" s="25" t="s">
        <v>8</v>
      </c>
      <c r="EO66" s="25" t="s">
        <v>9</v>
      </c>
      <c r="EP66" s="25" t="s">
        <v>10</v>
      </c>
      <c r="EQ66" s="25" t="s">
        <v>11</v>
      </c>
      <c r="ER66" s="25" t="s">
        <v>12</v>
      </c>
      <c r="ES66" s="24" t="s">
        <v>23</v>
      </c>
      <c r="ET66" s="25" t="s">
        <v>2</v>
      </c>
      <c r="EU66" s="25" t="s">
        <v>3</v>
      </c>
      <c r="EV66" s="25" t="s">
        <v>4</v>
      </c>
      <c r="EW66" s="25" t="s">
        <v>5</v>
      </c>
      <c r="EX66" s="25" t="s">
        <v>6</v>
      </c>
      <c r="EY66" s="25" t="s">
        <v>7</v>
      </c>
      <c r="EZ66" s="25" t="s">
        <v>8</v>
      </c>
      <c r="FA66" s="25" t="s">
        <v>9</v>
      </c>
      <c r="FB66" s="25" t="s">
        <v>10</v>
      </c>
      <c r="FC66" s="25" t="s">
        <v>11</v>
      </c>
      <c r="FD66" s="25" t="s">
        <v>12</v>
      </c>
      <c r="FE66" s="24" t="s">
        <v>24</v>
      </c>
      <c r="FF66" s="25" t="s">
        <v>2</v>
      </c>
      <c r="FG66" s="25" t="s">
        <v>3</v>
      </c>
      <c r="FH66" s="25" t="s">
        <v>4</v>
      </c>
      <c r="FI66" s="25" t="s">
        <v>5</v>
      </c>
      <c r="FJ66" s="25" t="s">
        <v>6</v>
      </c>
      <c r="FK66" s="25" t="s">
        <v>7</v>
      </c>
      <c r="FL66" s="25" t="s">
        <v>8</v>
      </c>
      <c r="FM66" s="25" t="s">
        <v>9</v>
      </c>
      <c r="FN66" s="25" t="s">
        <v>10</v>
      </c>
      <c r="FO66" s="25" t="s">
        <v>11</v>
      </c>
      <c r="FP66" s="25" t="s">
        <v>12</v>
      </c>
      <c r="FQ66" s="24" t="s">
        <v>25</v>
      </c>
      <c r="FR66" s="25" t="s">
        <v>2</v>
      </c>
      <c r="FS66" s="25" t="s">
        <v>3</v>
      </c>
      <c r="FT66" s="25" t="s">
        <v>4</v>
      </c>
      <c r="FU66" s="25" t="s">
        <v>5</v>
      </c>
      <c r="FV66" s="25" t="s">
        <v>6</v>
      </c>
      <c r="FW66" s="25" t="s">
        <v>7</v>
      </c>
      <c r="FX66" s="25" t="s">
        <v>8</v>
      </c>
      <c r="FY66" s="25" t="s">
        <v>9</v>
      </c>
      <c r="FZ66" s="25" t="s">
        <v>10</v>
      </c>
      <c r="GA66" s="25" t="s">
        <v>11</v>
      </c>
      <c r="GB66" s="25" t="s">
        <v>12</v>
      </c>
      <c r="GC66" s="24" t="s">
        <v>4</v>
      </c>
      <c r="GD66" s="25" t="s">
        <v>2</v>
      </c>
      <c r="GE66" s="25" t="s">
        <v>3</v>
      </c>
      <c r="GF66" s="25" t="s">
        <v>4</v>
      </c>
      <c r="GG66" s="25" t="s">
        <v>5</v>
      </c>
      <c r="GH66" s="25" t="s">
        <v>6</v>
      </c>
      <c r="GI66" s="25" t="s">
        <v>7</v>
      </c>
      <c r="GJ66" s="25" t="s">
        <v>8</v>
      </c>
      <c r="GK66" s="25" t="s">
        <v>9</v>
      </c>
      <c r="GL66" s="25" t="s">
        <v>10</v>
      </c>
      <c r="GM66" s="25" t="s">
        <v>11</v>
      </c>
      <c r="GN66" s="25" t="s">
        <v>12</v>
      </c>
      <c r="GO66" s="24" t="s">
        <v>26</v>
      </c>
      <c r="GP66" s="25" t="s">
        <v>2</v>
      </c>
      <c r="GQ66" s="25" t="s">
        <v>3</v>
      </c>
      <c r="GR66" s="25" t="s">
        <v>4</v>
      </c>
      <c r="GS66" s="25" t="s">
        <v>5</v>
      </c>
      <c r="GT66" s="25" t="s">
        <v>6</v>
      </c>
      <c r="GU66" s="25" t="s">
        <v>7</v>
      </c>
      <c r="GV66" s="25" t="s">
        <v>8</v>
      </c>
      <c r="GW66" s="25" t="s">
        <v>9</v>
      </c>
      <c r="GX66" s="25" t="s">
        <v>10</v>
      </c>
      <c r="GY66" s="25" t="s">
        <v>11</v>
      </c>
      <c r="GZ66" s="25" t="s">
        <v>12</v>
      </c>
      <c r="HA66" s="24" t="s">
        <v>27</v>
      </c>
      <c r="HB66" s="25" t="s">
        <v>2</v>
      </c>
      <c r="HC66" s="25" t="s">
        <v>3</v>
      </c>
      <c r="HD66" s="25" t="s">
        <v>4</v>
      </c>
      <c r="HE66" s="25" t="s">
        <v>5</v>
      </c>
      <c r="HF66" s="25" t="s">
        <v>6</v>
      </c>
      <c r="HG66" s="25" t="s">
        <v>7</v>
      </c>
      <c r="HH66" s="25" t="s">
        <v>8</v>
      </c>
      <c r="HI66" s="25" t="s">
        <v>9</v>
      </c>
      <c r="HJ66" s="25" t="s">
        <v>10</v>
      </c>
      <c r="HK66" s="25" t="s">
        <v>11</v>
      </c>
      <c r="HL66" s="25" t="s">
        <v>12</v>
      </c>
      <c r="HM66" s="24" t="s">
        <v>28</v>
      </c>
      <c r="HN66" s="25" t="s">
        <v>2</v>
      </c>
      <c r="HO66" s="25" t="s">
        <v>3</v>
      </c>
      <c r="HP66" s="25" t="s">
        <v>4</v>
      </c>
      <c r="HQ66" s="25" t="s">
        <v>5</v>
      </c>
      <c r="HR66" s="25" t="s">
        <v>6</v>
      </c>
      <c r="HS66" s="25" t="s">
        <v>7</v>
      </c>
      <c r="HT66" s="25" t="s">
        <v>8</v>
      </c>
      <c r="HU66" s="25" t="s">
        <v>9</v>
      </c>
      <c r="HV66" s="25" t="s">
        <v>10</v>
      </c>
      <c r="HW66" s="25" t="s">
        <v>11</v>
      </c>
      <c r="HX66" s="25" t="s">
        <v>12</v>
      </c>
      <c r="HY66" s="24" t="s">
        <v>29</v>
      </c>
      <c r="HZ66" s="25" t="s">
        <v>2</v>
      </c>
      <c r="IA66" s="25" t="s">
        <v>3</v>
      </c>
      <c r="IB66" s="25" t="s">
        <v>4</v>
      </c>
      <c r="IC66" s="25" t="s">
        <v>5</v>
      </c>
      <c r="ID66" s="25" t="s">
        <v>6</v>
      </c>
      <c r="IE66" s="25" t="s">
        <v>7</v>
      </c>
      <c r="IF66" s="25" t="s">
        <v>8</v>
      </c>
      <c r="IG66" s="25" t="s">
        <v>9</v>
      </c>
      <c r="IH66" s="25" t="s">
        <v>10</v>
      </c>
      <c r="II66" s="25" t="s">
        <v>11</v>
      </c>
      <c r="IJ66" s="25" t="s">
        <v>12</v>
      </c>
      <c r="IK66" s="24" t="s">
        <v>5</v>
      </c>
      <c r="IL66" s="25" t="s">
        <v>2</v>
      </c>
      <c r="IM66" s="25" t="s">
        <v>3</v>
      </c>
      <c r="IN66" s="25" t="s">
        <v>4</v>
      </c>
      <c r="IO66" s="25" t="s">
        <v>5</v>
      </c>
      <c r="IP66" s="25" t="s">
        <v>6</v>
      </c>
      <c r="IQ66" s="25" t="s">
        <v>7</v>
      </c>
      <c r="IR66" s="25" t="s">
        <v>8</v>
      </c>
      <c r="IS66" s="25" t="s">
        <v>9</v>
      </c>
      <c r="IT66" s="25" t="s">
        <v>10</v>
      </c>
      <c r="IU66" s="25" t="s">
        <v>11</v>
      </c>
      <c r="IV66" s="25" t="s">
        <v>12</v>
      </c>
      <c r="IW66" s="24" t="s">
        <v>30</v>
      </c>
      <c r="IX66" s="25" t="s">
        <v>2</v>
      </c>
      <c r="IY66" s="25" t="s">
        <v>3</v>
      </c>
      <c r="IZ66" s="25" t="s">
        <v>4</v>
      </c>
      <c r="JA66" s="25" t="s">
        <v>5</v>
      </c>
      <c r="JB66" s="25" t="s">
        <v>6</v>
      </c>
      <c r="JC66" s="25" t="s">
        <v>7</v>
      </c>
      <c r="JD66" s="25" t="s">
        <v>8</v>
      </c>
      <c r="JE66" s="25" t="s">
        <v>9</v>
      </c>
      <c r="JF66" s="25" t="s">
        <v>10</v>
      </c>
      <c r="JG66" s="25" t="s">
        <v>11</v>
      </c>
      <c r="JH66" s="25" t="s">
        <v>12</v>
      </c>
      <c r="JI66" s="24" t="s">
        <v>31</v>
      </c>
      <c r="JJ66" s="25" t="s">
        <v>2</v>
      </c>
      <c r="JK66" s="25" t="s">
        <v>3</v>
      </c>
      <c r="JL66" s="25" t="s">
        <v>4</v>
      </c>
      <c r="JM66" s="25" t="s">
        <v>5</v>
      </c>
      <c r="JN66" s="25" t="s">
        <v>6</v>
      </c>
      <c r="JO66" s="25" t="s">
        <v>7</v>
      </c>
      <c r="JP66" s="25" t="s">
        <v>8</v>
      </c>
      <c r="JQ66" s="25" t="s">
        <v>9</v>
      </c>
      <c r="JR66" s="25" t="s">
        <v>10</v>
      </c>
      <c r="JS66" s="25" t="s">
        <v>11</v>
      </c>
      <c r="JT66" s="25" t="s">
        <v>12</v>
      </c>
      <c r="JU66" s="24" t="s">
        <v>32</v>
      </c>
      <c r="JV66" s="25" t="s">
        <v>2</v>
      </c>
      <c r="JW66" s="25" t="s">
        <v>3</v>
      </c>
      <c r="JX66" s="25" t="s">
        <v>4</v>
      </c>
      <c r="JY66" s="25" t="s">
        <v>5</v>
      </c>
      <c r="JZ66" s="25" t="s">
        <v>6</v>
      </c>
      <c r="KA66" s="25" t="s">
        <v>7</v>
      </c>
      <c r="KB66" s="25" t="s">
        <v>8</v>
      </c>
      <c r="KC66" s="25" t="s">
        <v>9</v>
      </c>
      <c r="KD66" s="25" t="s">
        <v>10</v>
      </c>
      <c r="KE66" s="25" t="s">
        <v>11</v>
      </c>
      <c r="KF66" s="25" t="s">
        <v>12</v>
      </c>
      <c r="KG66" s="24" t="s">
        <v>33</v>
      </c>
      <c r="KH66" s="25" t="s">
        <v>2</v>
      </c>
      <c r="KI66" s="25" t="s">
        <v>3</v>
      </c>
      <c r="KJ66" s="25" t="s">
        <v>4</v>
      </c>
      <c r="KK66" s="25" t="s">
        <v>5</v>
      </c>
      <c r="KL66" s="25" t="s">
        <v>6</v>
      </c>
      <c r="KM66" s="25" t="s">
        <v>7</v>
      </c>
      <c r="KN66" s="25" t="s">
        <v>8</v>
      </c>
      <c r="KO66" s="25" t="s">
        <v>9</v>
      </c>
      <c r="KP66" s="25" t="s">
        <v>10</v>
      </c>
      <c r="KQ66" s="25" t="s">
        <v>11</v>
      </c>
      <c r="KR66" s="25" t="s">
        <v>12</v>
      </c>
      <c r="KS66" s="24" t="s">
        <v>34</v>
      </c>
      <c r="KT66" s="25" t="s">
        <v>2</v>
      </c>
      <c r="KU66" s="25" t="s">
        <v>3</v>
      </c>
      <c r="KV66" s="25" t="s">
        <v>4</v>
      </c>
      <c r="KW66" s="25" t="s">
        <v>5</v>
      </c>
      <c r="KX66" s="25" t="s">
        <v>6</v>
      </c>
      <c r="KY66" s="25" t="s">
        <v>7</v>
      </c>
      <c r="KZ66" s="25" t="s">
        <v>8</v>
      </c>
      <c r="LA66" s="25" t="s">
        <v>9</v>
      </c>
      <c r="LB66" s="25" t="s">
        <v>10</v>
      </c>
      <c r="LC66" s="25" t="s">
        <v>11</v>
      </c>
      <c r="LD66" s="25" t="s">
        <v>12</v>
      </c>
      <c r="LE66" s="24" t="s">
        <v>35</v>
      </c>
      <c r="LF66" s="25" t="s">
        <v>2</v>
      </c>
      <c r="LG66" s="25" t="s">
        <v>3</v>
      </c>
      <c r="LH66" s="25" t="s">
        <v>4</v>
      </c>
      <c r="LI66" s="25" t="s">
        <v>5</v>
      </c>
      <c r="LJ66" s="25" t="s">
        <v>6</v>
      </c>
      <c r="LK66" s="25" t="s">
        <v>7</v>
      </c>
      <c r="LL66" s="25" t="s">
        <v>8</v>
      </c>
      <c r="LM66" s="25" t="s">
        <v>9</v>
      </c>
      <c r="LN66" s="25" t="s">
        <v>10</v>
      </c>
      <c r="LO66" s="25" t="s">
        <v>11</v>
      </c>
      <c r="LP66" s="25" t="s">
        <v>12</v>
      </c>
      <c r="LQ66" s="24" t="s">
        <v>36</v>
      </c>
      <c r="LR66" s="25" t="s">
        <v>2</v>
      </c>
      <c r="LS66" s="25" t="s">
        <v>3</v>
      </c>
      <c r="LT66" s="25" t="s">
        <v>4</v>
      </c>
      <c r="LU66" s="25" t="s">
        <v>5</v>
      </c>
      <c r="LV66" s="25" t="s">
        <v>6</v>
      </c>
      <c r="LW66" s="25" t="s">
        <v>7</v>
      </c>
      <c r="LX66" s="25" t="s">
        <v>8</v>
      </c>
      <c r="LY66" s="25" t="s">
        <v>9</v>
      </c>
      <c r="LZ66" s="25" t="s">
        <v>10</v>
      </c>
      <c r="MA66" s="25" t="s">
        <v>11</v>
      </c>
      <c r="MB66" s="25" t="s">
        <v>12</v>
      </c>
      <c r="MC66" s="24" t="s">
        <v>37</v>
      </c>
      <c r="MD66" s="25" t="s">
        <v>2</v>
      </c>
      <c r="ME66" s="25" t="s">
        <v>3</v>
      </c>
      <c r="MF66" s="25" t="s">
        <v>4</v>
      </c>
      <c r="MG66" s="25" t="s">
        <v>5</v>
      </c>
      <c r="MH66" s="25" t="s">
        <v>6</v>
      </c>
      <c r="MI66" s="25" t="s">
        <v>7</v>
      </c>
      <c r="MJ66" s="25" t="s">
        <v>8</v>
      </c>
      <c r="MK66" s="25" t="s">
        <v>9</v>
      </c>
      <c r="ML66" s="25" t="s">
        <v>10</v>
      </c>
      <c r="MM66" s="25" t="s">
        <v>11</v>
      </c>
      <c r="MN66" s="25" t="s">
        <v>12</v>
      </c>
      <c r="MO66" s="24" t="s">
        <v>38</v>
      </c>
      <c r="MP66" s="25" t="s">
        <v>2</v>
      </c>
      <c r="MQ66" s="25" t="s">
        <v>3</v>
      </c>
      <c r="MR66" s="25" t="s">
        <v>4</v>
      </c>
      <c r="MS66" s="25" t="s">
        <v>5</v>
      </c>
      <c r="MT66" s="25" t="s">
        <v>6</v>
      </c>
      <c r="MU66" s="25" t="s">
        <v>7</v>
      </c>
      <c r="MV66" s="25" t="s">
        <v>8</v>
      </c>
      <c r="MW66" s="25" t="s">
        <v>9</v>
      </c>
      <c r="MX66" s="25" t="s">
        <v>10</v>
      </c>
      <c r="MY66" s="25" t="s">
        <v>11</v>
      </c>
      <c r="MZ66" s="25" t="s">
        <v>12</v>
      </c>
      <c r="NA66" s="24" t="s">
        <v>39</v>
      </c>
      <c r="NB66" s="25" t="s">
        <v>2</v>
      </c>
      <c r="NC66" s="25" t="s">
        <v>3</v>
      </c>
      <c r="ND66" s="25" t="s">
        <v>4</v>
      </c>
      <c r="NE66" s="25" t="s">
        <v>5</v>
      </c>
      <c r="NF66" s="25" t="s">
        <v>6</v>
      </c>
      <c r="NG66" s="25" t="s">
        <v>7</v>
      </c>
      <c r="NH66" s="25" t="s">
        <v>8</v>
      </c>
      <c r="NI66" s="25" t="s">
        <v>9</v>
      </c>
      <c r="NJ66" s="25" t="s">
        <v>10</v>
      </c>
      <c r="NK66" s="25" t="s">
        <v>11</v>
      </c>
      <c r="NL66" s="25" t="s">
        <v>12</v>
      </c>
      <c r="NM66" s="24" t="s">
        <v>40</v>
      </c>
      <c r="NN66" s="25" t="s">
        <v>2</v>
      </c>
      <c r="NO66" s="25" t="s">
        <v>3</v>
      </c>
      <c r="NP66" s="25" t="s">
        <v>4</v>
      </c>
      <c r="NQ66" s="25" t="s">
        <v>5</v>
      </c>
      <c r="NR66" s="25" t="s">
        <v>6</v>
      </c>
      <c r="NS66" s="25" t="s">
        <v>7</v>
      </c>
      <c r="NT66" s="25" t="s">
        <v>8</v>
      </c>
      <c r="NU66" s="25" t="s">
        <v>9</v>
      </c>
      <c r="NV66" s="25" t="s">
        <v>10</v>
      </c>
      <c r="NW66" s="25" t="s">
        <v>11</v>
      </c>
      <c r="NX66" s="25" t="s">
        <v>12</v>
      </c>
      <c r="NY66" s="24" t="s">
        <v>41</v>
      </c>
      <c r="NZ66" s="25" t="s">
        <v>2</v>
      </c>
      <c r="OA66" s="25" t="s">
        <v>3</v>
      </c>
      <c r="OB66" s="25" t="s">
        <v>4</v>
      </c>
      <c r="OC66" s="25" t="s">
        <v>5</v>
      </c>
      <c r="OD66" s="25" t="s">
        <v>6</v>
      </c>
      <c r="OE66" s="25" t="s">
        <v>7</v>
      </c>
      <c r="OF66" s="25" t="s">
        <v>8</v>
      </c>
      <c r="OG66" s="25" t="s">
        <v>9</v>
      </c>
      <c r="OH66" s="25" t="s">
        <v>10</v>
      </c>
      <c r="OI66" s="25" t="s">
        <v>11</v>
      </c>
      <c r="OJ66" s="25" t="s">
        <v>12</v>
      </c>
      <c r="OK66" s="24" t="s">
        <v>42</v>
      </c>
      <c r="OL66" s="25" t="s">
        <v>2</v>
      </c>
      <c r="OM66" s="25" t="s">
        <v>3</v>
      </c>
      <c r="ON66" s="25" t="s">
        <v>4</v>
      </c>
      <c r="OO66" s="25" t="s">
        <v>5</v>
      </c>
      <c r="OP66" s="25" t="s">
        <v>6</v>
      </c>
      <c r="OQ66" s="25" t="s">
        <v>7</v>
      </c>
      <c r="OR66" s="25" t="s">
        <v>8</v>
      </c>
      <c r="OS66" s="25" t="s">
        <v>9</v>
      </c>
      <c r="OT66" s="25" t="s">
        <v>10</v>
      </c>
      <c r="OU66" s="25" t="s">
        <v>11</v>
      </c>
      <c r="OV66" s="25" t="s">
        <v>12</v>
      </c>
      <c r="OW66" s="24" t="s">
        <v>43</v>
      </c>
      <c r="OX66" s="25" t="s">
        <v>2</v>
      </c>
      <c r="OY66" s="25" t="s">
        <v>3</v>
      </c>
      <c r="OZ66" s="25" t="s">
        <v>4</v>
      </c>
      <c r="PA66" s="25" t="s">
        <v>5</v>
      </c>
      <c r="PB66" s="25" t="s">
        <v>6</v>
      </c>
      <c r="PC66" s="25" t="s">
        <v>7</v>
      </c>
      <c r="PD66" s="25" t="s">
        <v>8</v>
      </c>
      <c r="PE66" s="25" t="s">
        <v>9</v>
      </c>
      <c r="PF66" s="25" t="s">
        <v>10</v>
      </c>
      <c r="PG66" s="25" t="s">
        <v>11</v>
      </c>
      <c r="PH66" s="25" t="s">
        <v>12</v>
      </c>
      <c r="PI66" s="24" t="s">
        <v>44</v>
      </c>
      <c r="PJ66" s="25" t="s">
        <v>2</v>
      </c>
      <c r="PK66" s="25" t="s">
        <v>3</v>
      </c>
      <c r="PL66" s="25" t="s">
        <v>4</v>
      </c>
      <c r="PM66" s="25" t="s">
        <v>5</v>
      </c>
      <c r="PN66" s="25" t="s">
        <v>6</v>
      </c>
      <c r="PO66" s="25" t="s">
        <v>7</v>
      </c>
      <c r="PP66" s="25" t="s">
        <v>8</v>
      </c>
      <c r="PQ66" s="25" t="s">
        <v>9</v>
      </c>
      <c r="PR66" s="25" t="s">
        <v>10</v>
      </c>
      <c r="PS66" s="25" t="s">
        <v>11</v>
      </c>
      <c r="PT66" s="25" t="s">
        <v>12</v>
      </c>
      <c r="PU66" s="24" t="s">
        <v>45</v>
      </c>
      <c r="PV66" s="25" t="s">
        <v>2</v>
      </c>
      <c r="PW66" s="25" t="s">
        <v>3</v>
      </c>
      <c r="PX66" s="25" t="s">
        <v>4</v>
      </c>
      <c r="PY66" s="25" t="s">
        <v>5</v>
      </c>
      <c r="PZ66" s="25" t="s">
        <v>6</v>
      </c>
      <c r="QA66" s="25" t="s">
        <v>7</v>
      </c>
      <c r="QB66" s="25" t="s">
        <v>8</v>
      </c>
      <c r="QC66" s="25" t="s">
        <v>9</v>
      </c>
      <c r="QD66" s="25" t="s">
        <v>10</v>
      </c>
      <c r="QE66" s="25" t="s">
        <v>11</v>
      </c>
      <c r="QF66" s="25" t="s">
        <v>12</v>
      </c>
      <c r="QG66" s="24" t="s">
        <v>46</v>
      </c>
      <c r="QH66" s="25" t="s">
        <v>2</v>
      </c>
      <c r="QI66" s="25" t="s">
        <v>3</v>
      </c>
      <c r="QJ66" s="25" t="s">
        <v>4</v>
      </c>
      <c r="QK66" s="25" t="s">
        <v>5</v>
      </c>
      <c r="QL66" s="25" t="s">
        <v>6</v>
      </c>
      <c r="QM66" s="25" t="s">
        <v>7</v>
      </c>
      <c r="QN66" s="25" t="s">
        <v>8</v>
      </c>
      <c r="QO66" s="25" t="s">
        <v>9</v>
      </c>
      <c r="QP66" s="25" t="s">
        <v>10</v>
      </c>
      <c r="QQ66" s="25" t="s">
        <v>11</v>
      </c>
      <c r="QR66" s="25" t="s">
        <v>12</v>
      </c>
      <c r="QS66" s="24" t="s">
        <v>47</v>
      </c>
      <c r="QT66" s="25" t="s">
        <v>2</v>
      </c>
      <c r="QU66" s="25" t="s">
        <v>3</v>
      </c>
      <c r="QV66" s="25" t="s">
        <v>4</v>
      </c>
      <c r="QW66" s="25" t="s">
        <v>5</v>
      </c>
      <c r="QX66" s="25" t="s">
        <v>6</v>
      </c>
      <c r="QY66" s="25" t="s">
        <v>7</v>
      </c>
      <c r="QZ66" s="25" t="s">
        <v>8</v>
      </c>
      <c r="RA66" s="25" t="s">
        <v>9</v>
      </c>
      <c r="RB66" s="25" t="s">
        <v>10</v>
      </c>
      <c r="RC66" s="25" t="s">
        <v>11</v>
      </c>
      <c r="RD66" s="25" t="s">
        <v>12</v>
      </c>
      <c r="RE66" s="24" t="s">
        <v>48</v>
      </c>
      <c r="RF66" s="25" t="s">
        <v>2</v>
      </c>
      <c r="RG66" s="25" t="s">
        <v>3</v>
      </c>
      <c r="RH66" s="25" t="s">
        <v>4</v>
      </c>
      <c r="RI66" s="25" t="s">
        <v>5</v>
      </c>
      <c r="RJ66" s="25" t="s">
        <v>6</v>
      </c>
      <c r="RK66" s="25" t="s">
        <v>7</v>
      </c>
      <c r="RL66" s="25" t="s">
        <v>8</v>
      </c>
      <c r="RM66" s="25" t="s">
        <v>9</v>
      </c>
      <c r="RN66" s="25" t="s">
        <v>10</v>
      </c>
      <c r="RO66" s="25" t="s">
        <v>11</v>
      </c>
      <c r="RP66" s="25" t="s">
        <v>12</v>
      </c>
      <c r="RQ66" s="24" t="s">
        <v>49</v>
      </c>
      <c r="RR66" s="25" t="s">
        <v>2</v>
      </c>
      <c r="RS66" s="25" t="s">
        <v>3</v>
      </c>
      <c r="RT66" s="25" t="s">
        <v>4</v>
      </c>
      <c r="RU66" s="25" t="s">
        <v>5</v>
      </c>
      <c r="RV66" s="25" t="s">
        <v>6</v>
      </c>
      <c r="RW66" s="25" t="s">
        <v>7</v>
      </c>
      <c r="RX66" s="25" t="s">
        <v>8</v>
      </c>
      <c r="RY66" s="25" t="s">
        <v>9</v>
      </c>
      <c r="RZ66" s="25" t="s">
        <v>10</v>
      </c>
      <c r="SA66" s="25" t="s">
        <v>11</v>
      </c>
      <c r="SB66" s="25" t="s">
        <v>12</v>
      </c>
      <c r="SC66" s="24" t="s">
        <v>50</v>
      </c>
      <c r="SD66" s="25" t="s">
        <v>2</v>
      </c>
      <c r="SE66" s="25" t="s">
        <v>3</v>
      </c>
      <c r="SF66" s="25" t="s">
        <v>4</v>
      </c>
      <c r="SG66" s="25" t="s">
        <v>5</v>
      </c>
      <c r="SH66" s="25" t="s">
        <v>6</v>
      </c>
      <c r="SI66" s="25" t="s">
        <v>7</v>
      </c>
      <c r="SJ66" s="25" t="s">
        <v>8</v>
      </c>
      <c r="SK66" s="25" t="s">
        <v>9</v>
      </c>
      <c r="SL66" s="25" t="s">
        <v>10</v>
      </c>
      <c r="SM66" s="25" t="s">
        <v>11</v>
      </c>
      <c r="SN66" s="25" t="s">
        <v>12</v>
      </c>
      <c r="SO66" s="24" t="s">
        <v>51</v>
      </c>
      <c r="SP66" s="25" t="s">
        <v>2</v>
      </c>
      <c r="SQ66" s="25" t="s">
        <v>3</v>
      </c>
      <c r="SR66" s="25" t="s">
        <v>4</v>
      </c>
      <c r="SS66" s="25" t="s">
        <v>5</v>
      </c>
      <c r="ST66" s="25" t="s">
        <v>6</v>
      </c>
      <c r="SU66" s="25" t="s">
        <v>7</v>
      </c>
      <c r="SV66" s="25" t="s">
        <v>8</v>
      </c>
      <c r="SW66" s="25" t="s">
        <v>9</v>
      </c>
      <c r="SX66" s="25" t="s">
        <v>10</v>
      </c>
      <c r="SY66" s="25" t="s">
        <v>11</v>
      </c>
      <c r="SZ66" s="25" t="s">
        <v>12</v>
      </c>
      <c r="TA66" s="24" t="s">
        <v>52</v>
      </c>
      <c r="TB66" s="25" t="s">
        <v>2</v>
      </c>
      <c r="TC66" s="25" t="s">
        <v>3</v>
      </c>
      <c r="TD66" s="25" t="s">
        <v>4</v>
      </c>
      <c r="TE66" s="25" t="s">
        <v>5</v>
      </c>
      <c r="TF66" s="25" t="s">
        <v>6</v>
      </c>
      <c r="TG66" s="25" t="s">
        <v>7</v>
      </c>
      <c r="TH66" s="25" t="s">
        <v>8</v>
      </c>
      <c r="TI66" s="25" t="s">
        <v>9</v>
      </c>
      <c r="TJ66" s="25" t="s">
        <v>10</v>
      </c>
      <c r="TK66" s="25" t="s">
        <v>11</v>
      </c>
      <c r="TL66" s="25" t="s">
        <v>12</v>
      </c>
      <c r="TM66" s="24" t="s">
        <v>53</v>
      </c>
      <c r="TN66" s="25" t="s">
        <v>2</v>
      </c>
      <c r="TO66" s="25" t="s">
        <v>3</v>
      </c>
      <c r="TP66" s="25" t="s">
        <v>4</v>
      </c>
      <c r="TQ66" s="25" t="s">
        <v>5</v>
      </c>
      <c r="TR66" s="25" t="s">
        <v>6</v>
      </c>
      <c r="TS66" s="25" t="s">
        <v>7</v>
      </c>
      <c r="TT66" s="25" t="s">
        <v>8</v>
      </c>
      <c r="TU66" s="25" t="s">
        <v>9</v>
      </c>
      <c r="TV66" s="25" t="s">
        <v>10</v>
      </c>
      <c r="TW66" s="25" t="s">
        <v>11</v>
      </c>
      <c r="TX66" s="25" t="s">
        <v>12</v>
      </c>
      <c r="TY66" s="24" t="s">
        <v>54</v>
      </c>
      <c r="TZ66" s="25" t="s">
        <v>2</v>
      </c>
      <c r="UA66" s="25" t="s">
        <v>3</v>
      </c>
      <c r="UB66" s="25" t="s">
        <v>4</v>
      </c>
      <c r="UC66" s="25" t="s">
        <v>5</v>
      </c>
      <c r="UD66" s="25" t="s">
        <v>6</v>
      </c>
      <c r="UE66" s="25" t="s">
        <v>7</v>
      </c>
      <c r="UF66" s="25" t="s">
        <v>8</v>
      </c>
      <c r="UG66" s="25" t="s">
        <v>9</v>
      </c>
      <c r="UH66" s="25" t="s">
        <v>10</v>
      </c>
      <c r="UI66" s="25" t="s">
        <v>11</v>
      </c>
      <c r="UJ66" s="25" t="s">
        <v>12</v>
      </c>
      <c r="UK66" s="24" t="s">
        <v>55</v>
      </c>
      <c r="UL66" s="25" t="s">
        <v>2</v>
      </c>
      <c r="UM66" s="25" t="s">
        <v>3</v>
      </c>
      <c r="UN66" s="25" t="s">
        <v>4</v>
      </c>
      <c r="UO66" s="25" t="s">
        <v>5</v>
      </c>
      <c r="UP66" s="25" t="s">
        <v>6</v>
      </c>
      <c r="UQ66" s="25" t="s">
        <v>7</v>
      </c>
      <c r="UR66" s="25" t="s">
        <v>8</v>
      </c>
      <c r="US66" s="25" t="s">
        <v>9</v>
      </c>
      <c r="UT66" s="25" t="s">
        <v>10</v>
      </c>
      <c r="UU66" s="25" t="s">
        <v>11</v>
      </c>
      <c r="UV66" s="25" t="s">
        <v>12</v>
      </c>
      <c r="UW66" s="24" t="s">
        <v>104</v>
      </c>
      <c r="UX66" s="25" t="s">
        <v>2</v>
      </c>
    </row>
    <row r="67" spans="3:570" ht="25" customHeight="1" x14ac:dyDescent="0.2">
      <c r="D67" s="29" t="s">
        <v>362</v>
      </c>
      <c r="E67" s="31" t="s">
        <v>363</v>
      </c>
      <c r="F67" s="32"/>
      <c r="G67" s="32"/>
      <c r="H67" s="32"/>
      <c r="I67" s="32"/>
      <c r="J67" s="32"/>
      <c r="K67" s="32"/>
      <c r="L67" s="32"/>
      <c r="M67" s="32"/>
      <c r="N67" s="32"/>
      <c r="O67" s="32"/>
      <c r="AO67" s="31" t="s">
        <v>364</v>
      </c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BB67" s="31" t="s">
        <v>365</v>
      </c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CF67" s="31" t="s">
        <v>366</v>
      </c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X67" s="31" t="s">
        <v>366</v>
      </c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P67" s="31" t="s">
        <v>367</v>
      </c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N67" s="31" t="s">
        <v>366</v>
      </c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F67" s="31" t="s">
        <v>366</v>
      </c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X67" s="31" t="s">
        <v>368</v>
      </c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V67" s="31" t="s">
        <v>366</v>
      </c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N67" s="31" t="s">
        <v>366</v>
      </c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S67" s="31" t="s">
        <v>366</v>
      </c>
      <c r="IT67" s="32"/>
      <c r="IU67" s="32"/>
      <c r="IV67" s="32"/>
      <c r="IW67" s="32"/>
      <c r="IX67" s="32"/>
      <c r="IY67" s="32"/>
      <c r="IZ67" s="32"/>
      <c r="JA67" s="32"/>
      <c r="JB67" s="32"/>
      <c r="JC67" s="32"/>
      <c r="JD67" s="32"/>
      <c r="JE67" s="32"/>
      <c r="JF67" s="32"/>
      <c r="JG67" s="32"/>
      <c r="JH67" s="32"/>
      <c r="JK67" s="31" t="s">
        <v>366</v>
      </c>
      <c r="JL67" s="32"/>
      <c r="JM67" s="32"/>
      <c r="JN67" s="32"/>
      <c r="JO67" s="32"/>
      <c r="JP67" s="32"/>
      <c r="JQ67" s="32"/>
      <c r="JR67" s="32"/>
      <c r="JS67" s="32"/>
      <c r="JT67" s="32"/>
      <c r="JU67" s="32"/>
      <c r="JV67" s="32"/>
      <c r="JW67" s="32"/>
      <c r="JX67" s="32"/>
      <c r="JY67" s="32"/>
      <c r="JZ67" s="32"/>
      <c r="KC67" s="31" t="s">
        <v>369</v>
      </c>
      <c r="KD67" s="32"/>
      <c r="KE67" s="32"/>
      <c r="KF67" s="32"/>
      <c r="KG67" s="32"/>
      <c r="KH67" s="32"/>
      <c r="KI67" s="32"/>
      <c r="KJ67" s="32"/>
      <c r="KK67" s="32"/>
      <c r="KL67" s="32"/>
      <c r="KM67" s="32"/>
      <c r="KN67" s="32"/>
      <c r="KO67" s="32"/>
      <c r="KP67" s="32"/>
      <c r="KQ67" s="32"/>
      <c r="KR67" s="32"/>
      <c r="KU67" s="31" t="s">
        <v>370</v>
      </c>
      <c r="KV67" s="32"/>
      <c r="KW67" s="32"/>
      <c r="KX67" s="32"/>
      <c r="KY67" s="32"/>
      <c r="KZ67" s="32"/>
      <c r="LA67" s="32"/>
      <c r="LB67" s="32"/>
      <c r="LC67" s="32"/>
      <c r="LD67" s="32"/>
      <c r="LE67" s="32"/>
      <c r="LF67" s="32"/>
      <c r="LG67" s="32"/>
      <c r="LH67" s="32"/>
      <c r="LI67" s="32"/>
      <c r="LJ67" s="32"/>
      <c r="LM67" s="31" t="s">
        <v>371</v>
      </c>
      <c r="LN67" s="32"/>
      <c r="LO67" s="32"/>
      <c r="LP67" s="32"/>
      <c r="LQ67" s="32"/>
      <c r="LR67" s="32"/>
      <c r="LS67" s="32"/>
      <c r="LT67" s="32"/>
      <c r="LU67" s="32"/>
      <c r="LV67" s="32"/>
      <c r="LW67" s="32"/>
      <c r="LX67" s="32"/>
      <c r="LY67" s="32"/>
      <c r="LZ67" s="32"/>
      <c r="MA67" s="32"/>
      <c r="MB67" s="32"/>
      <c r="MC67" s="32"/>
      <c r="MD67" s="32"/>
    </row>
    <row r="68" spans="3:570" ht="25" customHeight="1" x14ac:dyDescent="0.2"/>
    <row r="69" spans="3:570" ht="25" customHeight="1" x14ac:dyDescent="0.2">
      <c r="D69" s="29" t="s">
        <v>373</v>
      </c>
      <c r="CK69" s="31" t="s">
        <v>374</v>
      </c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DA69" s="31" t="s">
        <v>375</v>
      </c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JI69" s="31" t="s">
        <v>376</v>
      </c>
      <c r="JJ69" s="32"/>
      <c r="JK69" s="32"/>
      <c r="JL69" s="32"/>
      <c r="JM69" s="32"/>
      <c r="JN69" s="32"/>
      <c r="JO69" s="32"/>
      <c r="JP69" s="32"/>
      <c r="JQ69" s="32"/>
      <c r="JR69" s="32"/>
      <c r="JS69" s="32"/>
      <c r="JT69" s="32"/>
      <c r="JU69" s="32"/>
      <c r="JV69" s="32"/>
      <c r="LI69" s="33" t="s">
        <v>372</v>
      </c>
      <c r="LJ69" s="34"/>
      <c r="LK69" s="34"/>
      <c r="LL69" s="34"/>
      <c r="LM69" s="34"/>
      <c r="LN69" s="34"/>
      <c r="LO69" s="34"/>
      <c r="LP69" s="34"/>
      <c r="LQ69" s="34"/>
      <c r="LR69" s="34"/>
      <c r="LS69" s="34"/>
      <c r="LT69" s="34"/>
      <c r="LU69" s="34"/>
      <c r="LV69" s="34"/>
      <c r="LW69" s="34"/>
      <c r="LX69" s="34"/>
      <c r="LY69" s="34"/>
      <c r="LZ69" s="34"/>
      <c r="MC69" s="31" t="s">
        <v>379</v>
      </c>
      <c r="MD69" s="32"/>
      <c r="ME69" s="32"/>
      <c r="MF69" s="32"/>
      <c r="MG69" s="32"/>
      <c r="MH69" s="32"/>
      <c r="MI69" s="32"/>
      <c r="MJ69" s="32"/>
      <c r="MK69" s="32"/>
      <c r="ML69" s="32"/>
      <c r="MM69" s="32"/>
      <c r="MN69" s="32"/>
      <c r="MO69" s="32"/>
      <c r="MP69" s="32"/>
      <c r="MQ69" s="32"/>
      <c r="MR69" s="32"/>
      <c r="MS69" s="32"/>
      <c r="MT69" s="32"/>
      <c r="MW69" s="31" t="s">
        <v>377</v>
      </c>
      <c r="MX69" s="32"/>
      <c r="MY69" s="32"/>
      <c r="MZ69" s="32"/>
      <c r="NA69" s="32"/>
      <c r="NB69" s="32"/>
      <c r="NC69" s="32"/>
      <c r="ND69" s="32"/>
      <c r="NE69" s="32"/>
      <c r="NF69" s="32"/>
      <c r="NG69" s="32"/>
      <c r="NH69" s="32"/>
      <c r="NI69" s="32"/>
      <c r="NJ69" s="32"/>
      <c r="NK69" s="32"/>
      <c r="NL69" s="32"/>
      <c r="NO69" s="31" t="s">
        <v>378</v>
      </c>
      <c r="NP69" s="32"/>
      <c r="NQ69" s="32"/>
      <c r="NR69" s="32"/>
      <c r="NS69" s="32"/>
      <c r="NT69" s="32"/>
      <c r="NU69" s="32"/>
      <c r="NV69" s="32"/>
      <c r="NW69" s="32"/>
      <c r="NX69" s="32"/>
      <c r="NY69" s="32"/>
      <c r="NZ69" s="32"/>
      <c r="OA69" s="32"/>
      <c r="OB69" s="32"/>
      <c r="OC69" s="32"/>
      <c r="OD69" s="32"/>
      <c r="OE69" s="32"/>
      <c r="OF69" s="32"/>
      <c r="OI69" s="31" t="s">
        <v>380</v>
      </c>
      <c r="OJ69" s="32"/>
      <c r="OK69" s="32"/>
      <c r="OL69" s="32"/>
      <c r="OM69" s="32"/>
      <c r="ON69" s="32"/>
      <c r="OO69" s="32"/>
      <c r="OP69" s="32"/>
      <c r="OQ69" s="32"/>
      <c r="OR69" s="32"/>
      <c r="OS69" s="32"/>
      <c r="OT69" s="32"/>
      <c r="OU69" s="32"/>
      <c r="OV69" s="32"/>
      <c r="OW69" s="32"/>
      <c r="OX69" s="32"/>
      <c r="OY69" s="32"/>
      <c r="OZ69" s="32"/>
      <c r="PC69" s="31" t="s">
        <v>381</v>
      </c>
      <c r="PD69" s="32"/>
      <c r="PE69" s="32"/>
      <c r="PF69" s="32"/>
      <c r="PG69" s="32"/>
      <c r="PH69" s="32"/>
      <c r="PI69" s="32"/>
      <c r="PJ69" s="32"/>
      <c r="PK69" s="32"/>
      <c r="PL69" s="32"/>
      <c r="PM69" s="32"/>
      <c r="PN69" s="32"/>
      <c r="PO69" s="32"/>
      <c r="PP69" s="32"/>
      <c r="PS69" s="31" t="s">
        <v>382</v>
      </c>
      <c r="PT69" s="32"/>
      <c r="PU69" s="32"/>
      <c r="PV69" s="32"/>
      <c r="PW69" s="32"/>
      <c r="PX69" s="32"/>
      <c r="PY69" s="32"/>
      <c r="PZ69" s="32"/>
      <c r="QA69" s="32"/>
      <c r="QB69" s="32"/>
      <c r="QC69" s="32"/>
      <c r="QD69" s="32"/>
      <c r="QE69" s="32"/>
      <c r="QF69" s="32"/>
    </row>
    <row r="70" spans="3:570" ht="25" customHeight="1" x14ac:dyDescent="0.2"/>
    <row r="71" spans="3:570" ht="25" customHeight="1" x14ac:dyDescent="0.2">
      <c r="D71" s="29" t="s">
        <v>383</v>
      </c>
      <c r="CU71" s="31" t="s">
        <v>384</v>
      </c>
      <c r="CV71" s="32"/>
      <c r="CW71" s="32"/>
      <c r="CX71" s="32"/>
      <c r="CY71" s="32"/>
      <c r="DB71" s="31" t="s">
        <v>385</v>
      </c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HP71" s="31" t="s">
        <v>386</v>
      </c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S71" s="31" t="s">
        <v>387</v>
      </c>
      <c r="IT71" s="32"/>
      <c r="IU71" s="32"/>
      <c r="IV71" s="32"/>
      <c r="IW71" s="32"/>
      <c r="IX71" s="32"/>
      <c r="IY71" s="32"/>
      <c r="IZ71" s="32"/>
      <c r="JA71" s="32"/>
      <c r="JB71" s="32"/>
      <c r="JC71" s="32"/>
      <c r="JD71" s="32"/>
      <c r="JE71" s="32"/>
      <c r="JF71" s="32"/>
      <c r="JG71" s="32"/>
      <c r="JH71" s="32"/>
      <c r="JK71" s="31" t="s">
        <v>416</v>
      </c>
      <c r="JL71" s="32"/>
      <c r="JM71" s="32"/>
      <c r="JN71" s="32"/>
      <c r="JO71" s="32"/>
      <c r="JP71" s="32"/>
      <c r="JQ71" s="32"/>
      <c r="JR71" s="32"/>
      <c r="JS71" s="32"/>
      <c r="JT71" s="32"/>
      <c r="JU71" s="32"/>
      <c r="JV71" s="32"/>
      <c r="JW71" s="32"/>
      <c r="JX71" s="32"/>
      <c r="JY71" s="32"/>
      <c r="JZ71" s="32"/>
      <c r="KC71" s="31" t="s">
        <v>388</v>
      </c>
      <c r="KD71" s="32"/>
      <c r="KE71" s="32"/>
      <c r="KF71" s="32"/>
      <c r="KG71" s="32"/>
      <c r="KH71" s="32"/>
      <c r="KI71" s="32"/>
      <c r="KJ71" s="32"/>
      <c r="KK71" s="32"/>
      <c r="KL71" s="32"/>
      <c r="KM71" s="32"/>
      <c r="KN71" s="32"/>
      <c r="KO71" s="32"/>
      <c r="KP71" s="32"/>
      <c r="KQ71" s="32"/>
      <c r="KR71" s="32"/>
      <c r="LO71" s="33" t="s">
        <v>389</v>
      </c>
      <c r="LP71" s="34"/>
      <c r="LQ71" s="34"/>
      <c r="LR71" s="34"/>
      <c r="LS71" s="34"/>
      <c r="LT71" s="34"/>
      <c r="LU71" s="34"/>
      <c r="LV71" s="34"/>
      <c r="LW71" s="34"/>
      <c r="LX71" s="34"/>
      <c r="LY71" s="34"/>
      <c r="LZ71" s="34"/>
      <c r="MA71" s="34"/>
      <c r="MB71" s="34"/>
      <c r="MC71" s="34"/>
      <c r="MD71" s="34"/>
      <c r="ME71" s="34"/>
      <c r="MF71" s="34"/>
      <c r="MI71" s="33" t="s">
        <v>390</v>
      </c>
      <c r="MJ71" s="34"/>
      <c r="MK71" s="34"/>
      <c r="ML71" s="34"/>
      <c r="MM71" s="34"/>
      <c r="MN71" s="34"/>
      <c r="MO71" s="34"/>
      <c r="MP71" s="34"/>
      <c r="MQ71" s="34"/>
      <c r="MR71" s="34"/>
      <c r="MS71" s="34"/>
      <c r="MT71" s="34"/>
      <c r="MU71" s="34"/>
      <c r="MV71" s="34"/>
      <c r="MW71" s="34"/>
      <c r="MX71" s="34"/>
      <c r="MY71" s="34"/>
      <c r="MZ71" s="34"/>
      <c r="NC71" s="31" t="s">
        <v>391</v>
      </c>
      <c r="ND71" s="32"/>
      <c r="NE71" s="32"/>
      <c r="NF71" s="32"/>
      <c r="NG71" s="32"/>
      <c r="NH71" s="32"/>
      <c r="NI71" s="32"/>
      <c r="NJ71" s="32"/>
      <c r="NK71" s="32"/>
      <c r="NL71" s="32"/>
      <c r="NM71" s="32"/>
      <c r="NN71" s="32"/>
      <c r="NO71" s="32"/>
      <c r="NP71" s="32"/>
    </row>
    <row r="72" spans="3:570" ht="25" customHeight="1" x14ac:dyDescent="0.2"/>
    <row r="73" spans="3:570" ht="25" customHeight="1" x14ac:dyDescent="0.2">
      <c r="D73" s="29" t="s">
        <v>392</v>
      </c>
      <c r="JG73" s="33" t="s">
        <v>397</v>
      </c>
      <c r="JH73" s="34"/>
      <c r="JI73" s="34"/>
      <c r="JJ73" s="34"/>
      <c r="JK73" s="34"/>
      <c r="JL73" s="34"/>
      <c r="JM73" s="34"/>
      <c r="JN73" s="34"/>
      <c r="JO73" s="34"/>
      <c r="JP73" s="34"/>
      <c r="JQ73" s="34"/>
      <c r="JR73" s="34"/>
      <c r="JS73" s="34"/>
      <c r="JT73" s="34"/>
      <c r="JU73" s="34"/>
      <c r="JV73" s="34"/>
      <c r="KK73" s="31" t="s">
        <v>415</v>
      </c>
      <c r="KL73" s="32"/>
      <c r="KM73" s="32"/>
      <c r="KN73" s="32"/>
      <c r="KO73" s="32"/>
      <c r="KP73" s="32"/>
      <c r="KQ73" s="32"/>
      <c r="KR73" s="32"/>
      <c r="KS73" s="32"/>
      <c r="KT73" s="32"/>
      <c r="KU73" s="32"/>
      <c r="KV73" s="32"/>
      <c r="KW73" s="32"/>
      <c r="KX73" s="32"/>
      <c r="KY73" s="32"/>
      <c r="KZ73" s="32"/>
      <c r="LC73" s="31" t="s">
        <v>393</v>
      </c>
      <c r="LD73" s="32"/>
      <c r="LE73" s="32"/>
      <c r="LF73" s="32"/>
      <c r="LG73" s="32"/>
      <c r="LH73" s="32"/>
      <c r="LI73" s="32"/>
      <c r="LJ73" s="32"/>
      <c r="LK73" s="32"/>
      <c r="LL73" s="32"/>
      <c r="LM73" s="32"/>
      <c r="LN73" s="32"/>
      <c r="LO73" s="32"/>
      <c r="LP73" s="32"/>
      <c r="LQ73" s="32"/>
      <c r="LR73" s="32"/>
      <c r="LU73" s="31" t="s">
        <v>394</v>
      </c>
      <c r="LV73" s="32"/>
      <c r="LW73" s="32"/>
      <c r="LX73" s="32"/>
      <c r="LY73" s="32"/>
      <c r="LZ73" s="32"/>
      <c r="MA73" s="32"/>
      <c r="MB73" s="32"/>
      <c r="MC73" s="32"/>
      <c r="MD73" s="32"/>
      <c r="ME73" s="32"/>
      <c r="MF73" s="32"/>
      <c r="MG73" s="32"/>
      <c r="MH73" s="32"/>
      <c r="MI73" s="32"/>
      <c r="MJ73" s="32"/>
      <c r="MM73" s="31" t="s">
        <v>395</v>
      </c>
      <c r="MN73" s="32"/>
      <c r="MO73" s="32"/>
      <c r="MP73" s="32"/>
      <c r="MQ73" s="32"/>
      <c r="MR73" s="32"/>
      <c r="MS73" s="32"/>
      <c r="MT73" s="32"/>
      <c r="MU73" s="32"/>
      <c r="MV73" s="32"/>
      <c r="MW73" s="32"/>
      <c r="MX73" s="32"/>
      <c r="MY73" s="32"/>
      <c r="MZ73" s="32"/>
      <c r="NA73" s="32"/>
      <c r="NB73" s="32"/>
      <c r="NC73" s="32"/>
      <c r="ND73" s="32"/>
      <c r="NG73" s="31" t="s">
        <v>396</v>
      </c>
      <c r="NH73" s="32"/>
      <c r="NI73" s="32"/>
      <c r="NJ73" s="32"/>
      <c r="NK73" s="32"/>
      <c r="NL73" s="32"/>
      <c r="NM73" s="32"/>
      <c r="NN73" s="32"/>
      <c r="NO73" s="32"/>
      <c r="NP73" s="32"/>
      <c r="NQ73" s="32"/>
      <c r="NR73" s="32"/>
      <c r="NS73" s="32"/>
      <c r="NT73" s="32"/>
      <c r="NU73" s="32"/>
      <c r="NV73" s="32"/>
      <c r="NW73" s="32"/>
      <c r="NX73" s="32"/>
    </row>
    <row r="74" spans="3:570" ht="25" customHeight="1" x14ac:dyDescent="0.2"/>
    <row r="75" spans="3:570" ht="25" customHeight="1" x14ac:dyDescent="0.2">
      <c r="C75" s="22" t="s">
        <v>398</v>
      </c>
      <c r="D75" s="30">
        <v>45606</v>
      </c>
      <c r="E75" s="24" t="s">
        <v>361</v>
      </c>
      <c r="F75" s="25" t="s">
        <v>2</v>
      </c>
      <c r="G75" s="25" t="s">
        <v>3</v>
      </c>
      <c r="H75" s="25" t="s">
        <v>4</v>
      </c>
      <c r="I75" s="25" t="s">
        <v>5</v>
      </c>
      <c r="J75" s="25" t="s">
        <v>6</v>
      </c>
      <c r="K75" s="25" t="s">
        <v>7</v>
      </c>
      <c r="L75" s="25" t="s">
        <v>8</v>
      </c>
      <c r="M75" s="25" t="s">
        <v>9</v>
      </c>
      <c r="N75" s="25" t="s">
        <v>10</v>
      </c>
      <c r="O75" s="25" t="s">
        <v>11</v>
      </c>
      <c r="P75" s="25" t="s">
        <v>12</v>
      </c>
      <c r="Q75" s="24" t="s">
        <v>13</v>
      </c>
      <c r="R75" s="25" t="s">
        <v>2</v>
      </c>
      <c r="S75" s="25" t="s">
        <v>3</v>
      </c>
      <c r="T75" s="25" t="s">
        <v>4</v>
      </c>
      <c r="U75" s="25" t="s">
        <v>5</v>
      </c>
      <c r="V75" s="25" t="s">
        <v>6</v>
      </c>
      <c r="W75" s="25" t="s">
        <v>7</v>
      </c>
      <c r="X75" s="25" t="s">
        <v>8</v>
      </c>
      <c r="Y75" s="25" t="s">
        <v>9</v>
      </c>
      <c r="Z75" s="25" t="s">
        <v>10</v>
      </c>
      <c r="AA75" s="25" t="s">
        <v>11</v>
      </c>
      <c r="AB75" s="25" t="s">
        <v>12</v>
      </c>
      <c r="AC75" s="24" t="s">
        <v>14</v>
      </c>
      <c r="AD75" s="25" t="s">
        <v>2</v>
      </c>
      <c r="AE75" s="25" t="s">
        <v>3</v>
      </c>
      <c r="AF75" s="25" t="s">
        <v>4</v>
      </c>
      <c r="AG75" s="25" t="s">
        <v>5</v>
      </c>
      <c r="AH75" s="25" t="s">
        <v>6</v>
      </c>
      <c r="AI75" s="25" t="s">
        <v>7</v>
      </c>
      <c r="AJ75" s="25" t="s">
        <v>8</v>
      </c>
      <c r="AK75" s="25" t="s">
        <v>9</v>
      </c>
      <c r="AL75" s="25" t="s">
        <v>10</v>
      </c>
      <c r="AM75" s="25" t="s">
        <v>11</v>
      </c>
      <c r="AN75" s="25" t="s">
        <v>12</v>
      </c>
      <c r="AO75" s="24" t="s">
        <v>15</v>
      </c>
      <c r="AP75" s="25" t="s">
        <v>2</v>
      </c>
      <c r="AQ75" s="25" t="s">
        <v>3</v>
      </c>
      <c r="AR75" s="25" t="s">
        <v>4</v>
      </c>
      <c r="AS75" s="25" t="s">
        <v>5</v>
      </c>
      <c r="AT75" s="25" t="s">
        <v>6</v>
      </c>
      <c r="AU75" s="25" t="s">
        <v>7</v>
      </c>
      <c r="AV75" s="25" t="s">
        <v>8</v>
      </c>
      <c r="AW75" s="25" t="s">
        <v>9</v>
      </c>
      <c r="AX75" s="25" t="s">
        <v>10</v>
      </c>
      <c r="AY75" s="25" t="s">
        <v>11</v>
      </c>
      <c r="AZ75" s="25" t="s">
        <v>12</v>
      </c>
      <c r="BA75" s="24" t="s">
        <v>16</v>
      </c>
      <c r="BB75" s="25" t="s">
        <v>2</v>
      </c>
      <c r="BC75" s="25" t="s">
        <v>3</v>
      </c>
      <c r="BD75" s="25" t="s">
        <v>4</v>
      </c>
      <c r="BE75" s="25" t="s">
        <v>5</v>
      </c>
      <c r="BF75" s="25" t="s">
        <v>6</v>
      </c>
      <c r="BG75" s="25" t="s">
        <v>7</v>
      </c>
      <c r="BH75" s="25" t="s">
        <v>8</v>
      </c>
      <c r="BI75" s="25" t="s">
        <v>9</v>
      </c>
      <c r="BJ75" s="25" t="s">
        <v>10</v>
      </c>
      <c r="BK75" s="25" t="s">
        <v>11</v>
      </c>
      <c r="BL75" s="25" t="s">
        <v>12</v>
      </c>
      <c r="BM75" s="24" t="s">
        <v>17</v>
      </c>
      <c r="BN75" s="25" t="s">
        <v>2</v>
      </c>
      <c r="BO75" s="25" t="s">
        <v>3</v>
      </c>
      <c r="BP75" s="25" t="s">
        <v>4</v>
      </c>
      <c r="BQ75" s="25" t="s">
        <v>5</v>
      </c>
      <c r="BR75" s="25" t="s">
        <v>6</v>
      </c>
      <c r="BS75" s="25" t="s">
        <v>7</v>
      </c>
      <c r="BT75" s="25" t="s">
        <v>8</v>
      </c>
      <c r="BU75" s="25" t="s">
        <v>9</v>
      </c>
      <c r="BV75" s="25" t="s">
        <v>10</v>
      </c>
      <c r="BW75" s="25" t="s">
        <v>11</v>
      </c>
      <c r="BX75" s="25" t="s">
        <v>12</v>
      </c>
      <c r="BY75" s="24" t="s">
        <v>18</v>
      </c>
      <c r="BZ75" s="25" t="s">
        <v>2</v>
      </c>
      <c r="CA75" s="25" t="s">
        <v>3</v>
      </c>
      <c r="CB75" s="25" t="s">
        <v>4</v>
      </c>
      <c r="CC75" s="25" t="s">
        <v>5</v>
      </c>
      <c r="CD75" s="25" t="s">
        <v>6</v>
      </c>
      <c r="CE75" s="25" t="s">
        <v>7</v>
      </c>
      <c r="CF75" s="25" t="s">
        <v>8</v>
      </c>
      <c r="CG75" s="25" t="s">
        <v>9</v>
      </c>
      <c r="CH75" s="25" t="s">
        <v>10</v>
      </c>
      <c r="CI75" s="25" t="s">
        <v>11</v>
      </c>
      <c r="CJ75" s="25" t="s">
        <v>12</v>
      </c>
      <c r="CK75" s="24" t="s">
        <v>19</v>
      </c>
      <c r="CL75" s="25" t="s">
        <v>2</v>
      </c>
      <c r="CM75" s="25" t="s">
        <v>3</v>
      </c>
      <c r="CN75" s="25" t="s">
        <v>4</v>
      </c>
      <c r="CO75" s="25" t="s">
        <v>5</v>
      </c>
      <c r="CP75" s="25" t="s">
        <v>6</v>
      </c>
      <c r="CQ75" s="25" t="s">
        <v>7</v>
      </c>
      <c r="CR75" s="25" t="s">
        <v>8</v>
      </c>
      <c r="CS75" s="25" t="s">
        <v>9</v>
      </c>
      <c r="CT75" s="25" t="s">
        <v>10</v>
      </c>
      <c r="CU75" s="25" t="s">
        <v>11</v>
      </c>
      <c r="CV75" s="25" t="s">
        <v>12</v>
      </c>
      <c r="CW75" s="24" t="s">
        <v>20</v>
      </c>
      <c r="CX75" s="25" t="s">
        <v>2</v>
      </c>
      <c r="CY75" s="25" t="s">
        <v>3</v>
      </c>
      <c r="CZ75" s="25" t="s">
        <v>4</v>
      </c>
      <c r="DA75" s="25" t="s">
        <v>5</v>
      </c>
      <c r="DB75" s="25" t="s">
        <v>6</v>
      </c>
      <c r="DC75" s="25" t="s">
        <v>7</v>
      </c>
      <c r="DD75" s="25" t="s">
        <v>8</v>
      </c>
      <c r="DE75" s="25" t="s">
        <v>9</v>
      </c>
      <c r="DF75" s="25" t="s">
        <v>10</v>
      </c>
      <c r="DG75" s="25" t="s">
        <v>11</v>
      </c>
      <c r="DH75" s="25" t="s">
        <v>12</v>
      </c>
      <c r="DI75" s="24" t="s">
        <v>21</v>
      </c>
      <c r="DJ75" s="25" t="s">
        <v>2</v>
      </c>
      <c r="DK75" s="25" t="s">
        <v>3</v>
      </c>
      <c r="DL75" s="25" t="s">
        <v>4</v>
      </c>
      <c r="DM75" s="25" t="s">
        <v>5</v>
      </c>
      <c r="DN75" s="25" t="s">
        <v>6</v>
      </c>
      <c r="DO75" s="25" t="s">
        <v>7</v>
      </c>
      <c r="DP75" s="25" t="s">
        <v>8</v>
      </c>
      <c r="DQ75" s="25" t="s">
        <v>9</v>
      </c>
      <c r="DR75" s="25" t="s">
        <v>10</v>
      </c>
      <c r="DS75" s="25" t="s">
        <v>11</v>
      </c>
      <c r="DT75" s="25" t="s">
        <v>12</v>
      </c>
      <c r="DU75" s="24" t="s">
        <v>3</v>
      </c>
      <c r="DV75" s="25" t="s">
        <v>2</v>
      </c>
      <c r="DW75" s="25" t="s">
        <v>3</v>
      </c>
      <c r="DX75" s="25" t="s">
        <v>4</v>
      </c>
      <c r="DY75" s="25" t="s">
        <v>5</v>
      </c>
      <c r="DZ75" s="25" t="s">
        <v>6</v>
      </c>
      <c r="EA75" s="25" t="s">
        <v>7</v>
      </c>
      <c r="EB75" s="25" t="s">
        <v>8</v>
      </c>
      <c r="EC75" s="25" t="s">
        <v>9</v>
      </c>
      <c r="ED75" s="25" t="s">
        <v>10</v>
      </c>
      <c r="EE75" s="25" t="s">
        <v>11</v>
      </c>
      <c r="EF75" s="25" t="s">
        <v>12</v>
      </c>
      <c r="EG75" s="24" t="s">
        <v>22</v>
      </c>
      <c r="EH75" s="25" t="s">
        <v>2</v>
      </c>
      <c r="EI75" s="25" t="s">
        <v>3</v>
      </c>
      <c r="EJ75" s="25" t="s">
        <v>4</v>
      </c>
      <c r="EK75" s="25" t="s">
        <v>5</v>
      </c>
      <c r="EL75" s="25" t="s">
        <v>6</v>
      </c>
      <c r="EM75" s="25" t="s">
        <v>7</v>
      </c>
      <c r="EN75" s="25" t="s">
        <v>8</v>
      </c>
      <c r="EO75" s="25" t="s">
        <v>9</v>
      </c>
      <c r="EP75" s="25" t="s">
        <v>10</v>
      </c>
      <c r="EQ75" s="25" t="s">
        <v>11</v>
      </c>
      <c r="ER75" s="25" t="s">
        <v>12</v>
      </c>
      <c r="ES75" s="24" t="s">
        <v>23</v>
      </c>
      <c r="ET75" s="25" t="s">
        <v>2</v>
      </c>
      <c r="EU75" s="25" t="s">
        <v>3</v>
      </c>
      <c r="EV75" s="25" t="s">
        <v>4</v>
      </c>
      <c r="EW75" s="25" t="s">
        <v>5</v>
      </c>
      <c r="EX75" s="25" t="s">
        <v>6</v>
      </c>
      <c r="EY75" s="25" t="s">
        <v>7</v>
      </c>
      <c r="EZ75" s="25" t="s">
        <v>8</v>
      </c>
      <c r="FA75" s="25" t="s">
        <v>9</v>
      </c>
      <c r="FB75" s="25" t="s">
        <v>10</v>
      </c>
      <c r="FC75" s="25" t="s">
        <v>11</v>
      </c>
      <c r="FD75" s="25" t="s">
        <v>12</v>
      </c>
      <c r="FE75" s="24" t="s">
        <v>24</v>
      </c>
      <c r="FF75" s="25" t="s">
        <v>2</v>
      </c>
      <c r="FG75" s="25" t="s">
        <v>3</v>
      </c>
      <c r="FH75" s="25" t="s">
        <v>4</v>
      </c>
      <c r="FI75" s="25" t="s">
        <v>5</v>
      </c>
      <c r="FJ75" s="25" t="s">
        <v>6</v>
      </c>
      <c r="FK75" s="25" t="s">
        <v>7</v>
      </c>
      <c r="FL75" s="25" t="s">
        <v>8</v>
      </c>
      <c r="FM75" s="25" t="s">
        <v>9</v>
      </c>
      <c r="FN75" s="25" t="s">
        <v>10</v>
      </c>
      <c r="FO75" s="25" t="s">
        <v>11</v>
      </c>
      <c r="FP75" s="25" t="s">
        <v>12</v>
      </c>
      <c r="FQ75" s="24" t="s">
        <v>25</v>
      </c>
      <c r="FR75" s="25" t="s">
        <v>2</v>
      </c>
      <c r="FS75" s="25" t="s">
        <v>3</v>
      </c>
      <c r="FT75" s="25" t="s">
        <v>4</v>
      </c>
      <c r="FU75" s="25" t="s">
        <v>5</v>
      </c>
      <c r="FV75" s="25" t="s">
        <v>6</v>
      </c>
      <c r="FW75" s="25" t="s">
        <v>7</v>
      </c>
      <c r="FX75" s="25" t="s">
        <v>8</v>
      </c>
      <c r="FY75" s="25" t="s">
        <v>9</v>
      </c>
      <c r="FZ75" s="25" t="s">
        <v>10</v>
      </c>
      <c r="GA75" s="25" t="s">
        <v>11</v>
      </c>
      <c r="GB75" s="25" t="s">
        <v>12</v>
      </c>
      <c r="GC75" s="24" t="s">
        <v>4</v>
      </c>
      <c r="GD75" s="25" t="s">
        <v>2</v>
      </c>
      <c r="GE75" s="25" t="s">
        <v>3</v>
      </c>
      <c r="GF75" s="25" t="s">
        <v>4</v>
      </c>
      <c r="GG75" s="25" t="s">
        <v>5</v>
      </c>
      <c r="GH75" s="25" t="s">
        <v>6</v>
      </c>
      <c r="GI75" s="25" t="s">
        <v>7</v>
      </c>
      <c r="GJ75" s="25" t="s">
        <v>8</v>
      </c>
      <c r="GK75" s="25" t="s">
        <v>9</v>
      </c>
      <c r="GL75" s="25" t="s">
        <v>10</v>
      </c>
      <c r="GM75" s="25" t="s">
        <v>11</v>
      </c>
      <c r="GN75" s="25" t="s">
        <v>12</v>
      </c>
      <c r="GO75" s="24" t="s">
        <v>26</v>
      </c>
      <c r="GP75" s="25" t="s">
        <v>2</v>
      </c>
      <c r="GQ75" s="25" t="s">
        <v>3</v>
      </c>
      <c r="GR75" s="25" t="s">
        <v>4</v>
      </c>
      <c r="GS75" s="25" t="s">
        <v>5</v>
      </c>
      <c r="GT75" s="25" t="s">
        <v>6</v>
      </c>
      <c r="GU75" s="25" t="s">
        <v>7</v>
      </c>
      <c r="GV75" s="25" t="s">
        <v>8</v>
      </c>
      <c r="GW75" s="25" t="s">
        <v>9</v>
      </c>
      <c r="GX75" s="25" t="s">
        <v>10</v>
      </c>
      <c r="GY75" s="25" t="s">
        <v>11</v>
      </c>
      <c r="GZ75" s="25" t="s">
        <v>12</v>
      </c>
      <c r="HA75" s="24" t="s">
        <v>27</v>
      </c>
      <c r="HB75" s="25" t="s">
        <v>2</v>
      </c>
      <c r="HC75" s="25" t="s">
        <v>3</v>
      </c>
      <c r="HD75" s="25" t="s">
        <v>4</v>
      </c>
      <c r="HE75" s="25" t="s">
        <v>5</v>
      </c>
      <c r="HF75" s="25" t="s">
        <v>6</v>
      </c>
      <c r="HG75" s="25" t="s">
        <v>7</v>
      </c>
      <c r="HH75" s="25" t="s">
        <v>8</v>
      </c>
      <c r="HI75" s="25" t="s">
        <v>9</v>
      </c>
      <c r="HJ75" s="25" t="s">
        <v>10</v>
      </c>
      <c r="HK75" s="25" t="s">
        <v>11</v>
      </c>
      <c r="HL75" s="25" t="s">
        <v>12</v>
      </c>
      <c r="HM75" s="24" t="s">
        <v>28</v>
      </c>
      <c r="HN75" s="25" t="s">
        <v>2</v>
      </c>
      <c r="HO75" s="25" t="s">
        <v>3</v>
      </c>
      <c r="HP75" s="25" t="s">
        <v>4</v>
      </c>
      <c r="HQ75" s="25" t="s">
        <v>5</v>
      </c>
      <c r="HR75" s="25" t="s">
        <v>6</v>
      </c>
      <c r="HS75" s="25" t="s">
        <v>7</v>
      </c>
      <c r="HT75" s="25" t="s">
        <v>8</v>
      </c>
      <c r="HU75" s="25" t="s">
        <v>9</v>
      </c>
      <c r="HV75" s="25" t="s">
        <v>10</v>
      </c>
      <c r="HW75" s="25" t="s">
        <v>11</v>
      </c>
      <c r="HX75" s="25" t="s">
        <v>12</v>
      </c>
      <c r="HY75" s="24" t="s">
        <v>29</v>
      </c>
      <c r="HZ75" s="25" t="s">
        <v>2</v>
      </c>
      <c r="IA75" s="25" t="s">
        <v>3</v>
      </c>
      <c r="IB75" s="25" t="s">
        <v>4</v>
      </c>
      <c r="IC75" s="25" t="s">
        <v>5</v>
      </c>
      <c r="ID75" s="25" t="s">
        <v>6</v>
      </c>
      <c r="IE75" s="25" t="s">
        <v>7</v>
      </c>
      <c r="IF75" s="25" t="s">
        <v>8</v>
      </c>
      <c r="IG75" s="25" t="s">
        <v>9</v>
      </c>
      <c r="IH75" s="25" t="s">
        <v>10</v>
      </c>
      <c r="II75" s="25" t="s">
        <v>11</v>
      </c>
      <c r="IJ75" s="25" t="s">
        <v>12</v>
      </c>
      <c r="IK75" s="24" t="s">
        <v>5</v>
      </c>
      <c r="IL75" s="25" t="s">
        <v>2</v>
      </c>
      <c r="IM75" s="25" t="s">
        <v>3</v>
      </c>
      <c r="IN75" s="25" t="s">
        <v>4</v>
      </c>
      <c r="IO75" s="25" t="s">
        <v>5</v>
      </c>
      <c r="IP75" s="25" t="s">
        <v>6</v>
      </c>
      <c r="IQ75" s="25" t="s">
        <v>7</v>
      </c>
      <c r="IR75" s="25" t="s">
        <v>8</v>
      </c>
      <c r="IS75" s="25" t="s">
        <v>9</v>
      </c>
      <c r="IT75" s="25" t="s">
        <v>10</v>
      </c>
      <c r="IU75" s="25" t="s">
        <v>11</v>
      </c>
      <c r="IV75" s="25" t="s">
        <v>12</v>
      </c>
      <c r="IW75" s="24" t="s">
        <v>30</v>
      </c>
      <c r="IX75" s="25" t="s">
        <v>2</v>
      </c>
      <c r="IY75" s="25" t="s">
        <v>3</v>
      </c>
      <c r="IZ75" s="25" t="s">
        <v>4</v>
      </c>
      <c r="JA75" s="25" t="s">
        <v>5</v>
      </c>
      <c r="JB75" s="25" t="s">
        <v>6</v>
      </c>
      <c r="JC75" s="25" t="s">
        <v>7</v>
      </c>
      <c r="JD75" s="25" t="s">
        <v>8</v>
      </c>
      <c r="JE75" s="25" t="s">
        <v>9</v>
      </c>
      <c r="JF75" s="25" t="s">
        <v>10</v>
      </c>
      <c r="JG75" s="25" t="s">
        <v>11</v>
      </c>
      <c r="JH75" s="25" t="s">
        <v>12</v>
      </c>
      <c r="JI75" s="24" t="s">
        <v>31</v>
      </c>
      <c r="JJ75" s="25" t="s">
        <v>2</v>
      </c>
      <c r="JK75" s="25" t="s">
        <v>3</v>
      </c>
      <c r="JL75" s="25" t="s">
        <v>4</v>
      </c>
      <c r="JM75" s="25" t="s">
        <v>5</v>
      </c>
      <c r="JN75" s="25" t="s">
        <v>6</v>
      </c>
      <c r="JO75" s="25" t="s">
        <v>7</v>
      </c>
      <c r="JP75" s="25" t="s">
        <v>8</v>
      </c>
      <c r="JQ75" s="25" t="s">
        <v>9</v>
      </c>
      <c r="JR75" s="25" t="s">
        <v>10</v>
      </c>
      <c r="JS75" s="25" t="s">
        <v>11</v>
      </c>
      <c r="JT75" s="25" t="s">
        <v>12</v>
      </c>
      <c r="JU75" s="24" t="s">
        <v>32</v>
      </c>
      <c r="JV75" s="25" t="s">
        <v>2</v>
      </c>
      <c r="JW75" s="25" t="s">
        <v>3</v>
      </c>
      <c r="JX75" s="25" t="s">
        <v>4</v>
      </c>
      <c r="JY75" s="25" t="s">
        <v>5</v>
      </c>
      <c r="JZ75" s="25" t="s">
        <v>6</v>
      </c>
      <c r="KA75" s="25" t="s">
        <v>7</v>
      </c>
      <c r="KB75" s="25" t="s">
        <v>8</v>
      </c>
      <c r="KC75" s="25" t="s">
        <v>9</v>
      </c>
      <c r="KD75" s="25" t="s">
        <v>10</v>
      </c>
      <c r="KE75" s="25" t="s">
        <v>11</v>
      </c>
      <c r="KF75" s="25" t="s">
        <v>12</v>
      </c>
      <c r="KG75" s="24" t="s">
        <v>33</v>
      </c>
      <c r="KH75" s="25" t="s">
        <v>2</v>
      </c>
      <c r="KI75" s="25" t="s">
        <v>3</v>
      </c>
      <c r="KJ75" s="25" t="s">
        <v>4</v>
      </c>
      <c r="KK75" s="25" t="s">
        <v>5</v>
      </c>
      <c r="KL75" s="25" t="s">
        <v>6</v>
      </c>
      <c r="KM75" s="25" t="s">
        <v>7</v>
      </c>
      <c r="KN75" s="25" t="s">
        <v>8</v>
      </c>
      <c r="KO75" s="25" t="s">
        <v>9</v>
      </c>
      <c r="KP75" s="25" t="s">
        <v>10</v>
      </c>
      <c r="KQ75" s="25" t="s">
        <v>11</v>
      </c>
      <c r="KR75" s="25" t="s">
        <v>12</v>
      </c>
      <c r="KS75" s="24" t="s">
        <v>34</v>
      </c>
      <c r="KT75" s="25" t="s">
        <v>2</v>
      </c>
      <c r="KU75" s="25" t="s">
        <v>3</v>
      </c>
      <c r="KV75" s="25" t="s">
        <v>4</v>
      </c>
      <c r="KW75" s="25" t="s">
        <v>5</v>
      </c>
      <c r="KX75" s="25" t="s">
        <v>6</v>
      </c>
      <c r="KY75" s="25" t="s">
        <v>7</v>
      </c>
      <c r="KZ75" s="25" t="s">
        <v>8</v>
      </c>
      <c r="LA75" s="25" t="s">
        <v>9</v>
      </c>
      <c r="LB75" s="25" t="s">
        <v>10</v>
      </c>
      <c r="LC75" s="25" t="s">
        <v>11</v>
      </c>
      <c r="LD75" s="25" t="s">
        <v>12</v>
      </c>
      <c r="LE75" s="24" t="s">
        <v>35</v>
      </c>
      <c r="LF75" s="25" t="s">
        <v>2</v>
      </c>
      <c r="LG75" s="25" t="s">
        <v>3</v>
      </c>
      <c r="LH75" s="25" t="s">
        <v>4</v>
      </c>
      <c r="LI75" s="25" t="s">
        <v>5</v>
      </c>
      <c r="LJ75" s="25" t="s">
        <v>6</v>
      </c>
      <c r="LK75" s="25" t="s">
        <v>7</v>
      </c>
      <c r="LL75" s="25" t="s">
        <v>8</v>
      </c>
      <c r="LM75" s="25" t="s">
        <v>9</v>
      </c>
      <c r="LN75" s="25" t="s">
        <v>10</v>
      </c>
      <c r="LO75" s="25" t="s">
        <v>11</v>
      </c>
      <c r="LP75" s="25" t="s">
        <v>12</v>
      </c>
      <c r="LQ75" s="24" t="s">
        <v>36</v>
      </c>
      <c r="LR75" s="25" t="s">
        <v>2</v>
      </c>
      <c r="LS75" s="25" t="s">
        <v>3</v>
      </c>
      <c r="LT75" s="25" t="s">
        <v>4</v>
      </c>
      <c r="LU75" s="25" t="s">
        <v>5</v>
      </c>
      <c r="LV75" s="25" t="s">
        <v>6</v>
      </c>
      <c r="LW75" s="25" t="s">
        <v>7</v>
      </c>
      <c r="LX75" s="25" t="s">
        <v>8</v>
      </c>
      <c r="LY75" s="25" t="s">
        <v>9</v>
      </c>
      <c r="LZ75" s="25" t="s">
        <v>10</v>
      </c>
      <c r="MA75" s="25" t="s">
        <v>11</v>
      </c>
      <c r="MB75" s="25" t="s">
        <v>12</v>
      </c>
      <c r="MC75" s="24" t="s">
        <v>37</v>
      </c>
      <c r="MD75" s="25" t="s">
        <v>2</v>
      </c>
      <c r="ME75" s="25" t="s">
        <v>3</v>
      </c>
      <c r="MF75" s="25" t="s">
        <v>4</v>
      </c>
      <c r="MG75" s="25" t="s">
        <v>5</v>
      </c>
      <c r="MH75" s="25" t="s">
        <v>6</v>
      </c>
      <c r="MI75" s="25" t="s">
        <v>7</v>
      </c>
      <c r="MJ75" s="25" t="s">
        <v>8</v>
      </c>
      <c r="MK75" s="25" t="s">
        <v>9</v>
      </c>
      <c r="ML75" s="25" t="s">
        <v>10</v>
      </c>
      <c r="MM75" s="25" t="s">
        <v>11</v>
      </c>
      <c r="MN75" s="25" t="s">
        <v>12</v>
      </c>
      <c r="MO75" s="24" t="s">
        <v>38</v>
      </c>
      <c r="MP75" s="25" t="s">
        <v>2</v>
      </c>
      <c r="MQ75" s="25" t="s">
        <v>3</v>
      </c>
      <c r="MR75" s="25" t="s">
        <v>4</v>
      </c>
      <c r="MS75" s="25" t="s">
        <v>5</v>
      </c>
      <c r="MT75" s="25" t="s">
        <v>6</v>
      </c>
      <c r="MU75" s="25" t="s">
        <v>7</v>
      </c>
      <c r="MV75" s="25" t="s">
        <v>8</v>
      </c>
      <c r="MW75" s="25" t="s">
        <v>9</v>
      </c>
      <c r="MX75" s="25" t="s">
        <v>10</v>
      </c>
      <c r="MY75" s="25" t="s">
        <v>11</v>
      </c>
      <c r="MZ75" s="25" t="s">
        <v>12</v>
      </c>
      <c r="NA75" s="24" t="s">
        <v>39</v>
      </c>
      <c r="NB75" s="25" t="s">
        <v>2</v>
      </c>
      <c r="NC75" s="25" t="s">
        <v>3</v>
      </c>
      <c r="ND75" s="25" t="s">
        <v>4</v>
      </c>
      <c r="NE75" s="25" t="s">
        <v>5</v>
      </c>
      <c r="NF75" s="25" t="s">
        <v>6</v>
      </c>
      <c r="NG75" s="25" t="s">
        <v>7</v>
      </c>
      <c r="NH75" s="25" t="s">
        <v>8</v>
      </c>
      <c r="NI75" s="25" t="s">
        <v>9</v>
      </c>
      <c r="NJ75" s="25" t="s">
        <v>10</v>
      </c>
      <c r="NK75" s="25" t="s">
        <v>11</v>
      </c>
      <c r="NL75" s="25" t="s">
        <v>12</v>
      </c>
      <c r="NM75" s="24" t="s">
        <v>40</v>
      </c>
      <c r="NN75" s="25" t="s">
        <v>2</v>
      </c>
      <c r="NO75" s="25" t="s">
        <v>3</v>
      </c>
      <c r="NP75" s="25" t="s">
        <v>4</v>
      </c>
      <c r="NQ75" s="25" t="s">
        <v>5</v>
      </c>
      <c r="NR75" s="25" t="s">
        <v>6</v>
      </c>
      <c r="NS75" s="25" t="s">
        <v>7</v>
      </c>
      <c r="NT75" s="25" t="s">
        <v>8</v>
      </c>
      <c r="NU75" s="25" t="s">
        <v>9</v>
      </c>
      <c r="NV75" s="25" t="s">
        <v>10</v>
      </c>
      <c r="NW75" s="25" t="s">
        <v>11</v>
      </c>
      <c r="NX75" s="25" t="s">
        <v>12</v>
      </c>
      <c r="NY75" s="24" t="s">
        <v>41</v>
      </c>
      <c r="NZ75" s="25" t="s">
        <v>2</v>
      </c>
      <c r="OA75" s="25" t="s">
        <v>3</v>
      </c>
      <c r="OB75" s="25" t="s">
        <v>4</v>
      </c>
      <c r="OC75" s="25" t="s">
        <v>5</v>
      </c>
      <c r="OD75" s="25" t="s">
        <v>6</v>
      </c>
      <c r="OE75" s="25" t="s">
        <v>7</v>
      </c>
      <c r="OF75" s="25" t="s">
        <v>8</v>
      </c>
      <c r="OG75" s="25" t="s">
        <v>9</v>
      </c>
      <c r="OH75" s="25" t="s">
        <v>10</v>
      </c>
      <c r="OI75" s="25" t="s">
        <v>11</v>
      </c>
      <c r="OJ75" s="25" t="s">
        <v>12</v>
      </c>
      <c r="OK75" s="24" t="s">
        <v>42</v>
      </c>
      <c r="OL75" s="25" t="s">
        <v>2</v>
      </c>
      <c r="OM75" s="25" t="s">
        <v>3</v>
      </c>
      <c r="ON75" s="25" t="s">
        <v>4</v>
      </c>
      <c r="OO75" s="25" t="s">
        <v>5</v>
      </c>
      <c r="OP75" s="25" t="s">
        <v>6</v>
      </c>
      <c r="OQ75" s="25" t="s">
        <v>7</v>
      </c>
      <c r="OR75" s="25" t="s">
        <v>8</v>
      </c>
      <c r="OS75" s="25" t="s">
        <v>9</v>
      </c>
      <c r="OT75" s="25" t="s">
        <v>10</v>
      </c>
      <c r="OU75" s="25" t="s">
        <v>11</v>
      </c>
      <c r="OV75" s="25" t="s">
        <v>12</v>
      </c>
      <c r="OW75" s="24" t="s">
        <v>43</v>
      </c>
      <c r="OX75" s="25" t="s">
        <v>2</v>
      </c>
      <c r="OY75" s="25" t="s">
        <v>3</v>
      </c>
      <c r="OZ75" s="25" t="s">
        <v>4</v>
      </c>
      <c r="PA75" s="25" t="s">
        <v>5</v>
      </c>
      <c r="PB75" s="25" t="s">
        <v>6</v>
      </c>
      <c r="PC75" s="25" t="s">
        <v>7</v>
      </c>
      <c r="PD75" s="25" t="s">
        <v>8</v>
      </c>
      <c r="PE75" s="25" t="s">
        <v>9</v>
      </c>
      <c r="PF75" s="25" t="s">
        <v>10</v>
      </c>
      <c r="PG75" s="25" t="s">
        <v>11</v>
      </c>
      <c r="PH75" s="25" t="s">
        <v>12</v>
      </c>
      <c r="PI75" s="24" t="s">
        <v>44</v>
      </c>
      <c r="PJ75" s="25" t="s">
        <v>2</v>
      </c>
      <c r="PK75" s="25" t="s">
        <v>3</v>
      </c>
      <c r="PL75" s="25" t="s">
        <v>4</v>
      </c>
      <c r="PM75" s="25" t="s">
        <v>5</v>
      </c>
      <c r="PN75" s="25" t="s">
        <v>6</v>
      </c>
      <c r="PO75" s="25" t="s">
        <v>7</v>
      </c>
      <c r="PP75" s="25" t="s">
        <v>8</v>
      </c>
      <c r="PQ75" s="25" t="s">
        <v>9</v>
      </c>
      <c r="PR75" s="25" t="s">
        <v>10</v>
      </c>
      <c r="PS75" s="25" t="s">
        <v>11</v>
      </c>
      <c r="PT75" s="25" t="s">
        <v>12</v>
      </c>
      <c r="PU75" s="24" t="s">
        <v>45</v>
      </c>
      <c r="PV75" s="25" t="s">
        <v>2</v>
      </c>
      <c r="PW75" s="25" t="s">
        <v>3</v>
      </c>
      <c r="PX75" s="25" t="s">
        <v>4</v>
      </c>
      <c r="PY75" s="25" t="s">
        <v>5</v>
      </c>
      <c r="PZ75" s="25" t="s">
        <v>6</v>
      </c>
      <c r="QA75" s="25" t="s">
        <v>7</v>
      </c>
      <c r="QB75" s="25" t="s">
        <v>8</v>
      </c>
      <c r="QC75" s="25" t="s">
        <v>9</v>
      </c>
      <c r="QD75" s="25" t="s">
        <v>10</v>
      </c>
      <c r="QE75" s="25" t="s">
        <v>11</v>
      </c>
      <c r="QF75" s="25" t="s">
        <v>12</v>
      </c>
      <c r="QG75" s="24" t="s">
        <v>46</v>
      </c>
      <c r="QH75" s="25" t="s">
        <v>2</v>
      </c>
      <c r="QI75" s="25" t="s">
        <v>3</v>
      </c>
      <c r="QJ75" s="25" t="s">
        <v>4</v>
      </c>
      <c r="QK75" s="25" t="s">
        <v>5</v>
      </c>
      <c r="QL75" s="25" t="s">
        <v>6</v>
      </c>
      <c r="QM75" s="25" t="s">
        <v>7</v>
      </c>
      <c r="QN75" s="25" t="s">
        <v>8</v>
      </c>
      <c r="QO75" s="25" t="s">
        <v>9</v>
      </c>
      <c r="QP75" s="25" t="s">
        <v>10</v>
      </c>
      <c r="QQ75" s="25" t="s">
        <v>11</v>
      </c>
      <c r="QR75" s="25" t="s">
        <v>12</v>
      </c>
      <c r="QS75" s="24" t="s">
        <v>47</v>
      </c>
      <c r="QT75" s="25" t="s">
        <v>2</v>
      </c>
      <c r="QU75" s="25" t="s">
        <v>3</v>
      </c>
      <c r="QV75" s="25" t="s">
        <v>4</v>
      </c>
      <c r="QW75" s="25" t="s">
        <v>5</v>
      </c>
      <c r="QX75" s="25" t="s">
        <v>6</v>
      </c>
      <c r="QY75" s="25" t="s">
        <v>7</v>
      </c>
      <c r="QZ75" s="25" t="s">
        <v>8</v>
      </c>
      <c r="RA75" s="25" t="s">
        <v>9</v>
      </c>
      <c r="RB75" s="25" t="s">
        <v>10</v>
      </c>
      <c r="RC75" s="25" t="s">
        <v>11</v>
      </c>
      <c r="RD75" s="25" t="s">
        <v>12</v>
      </c>
      <c r="RE75" s="24" t="s">
        <v>48</v>
      </c>
      <c r="RF75" s="25" t="s">
        <v>2</v>
      </c>
      <c r="RG75" s="25" t="s">
        <v>3</v>
      </c>
      <c r="RH75" s="25" t="s">
        <v>4</v>
      </c>
      <c r="RI75" s="25" t="s">
        <v>5</v>
      </c>
      <c r="RJ75" s="25" t="s">
        <v>6</v>
      </c>
      <c r="RK75" s="25" t="s">
        <v>7</v>
      </c>
      <c r="RL75" s="25" t="s">
        <v>8</v>
      </c>
      <c r="RM75" s="25" t="s">
        <v>9</v>
      </c>
      <c r="RN75" s="25" t="s">
        <v>10</v>
      </c>
      <c r="RO75" s="25" t="s">
        <v>11</v>
      </c>
      <c r="RP75" s="25" t="s">
        <v>12</v>
      </c>
      <c r="RQ75" s="24" t="s">
        <v>49</v>
      </c>
      <c r="RR75" s="25" t="s">
        <v>2</v>
      </c>
      <c r="RS75" s="25" t="s">
        <v>3</v>
      </c>
      <c r="RT75" s="25" t="s">
        <v>4</v>
      </c>
      <c r="RU75" s="25" t="s">
        <v>5</v>
      </c>
      <c r="RV75" s="25" t="s">
        <v>6</v>
      </c>
      <c r="RW75" s="25" t="s">
        <v>7</v>
      </c>
      <c r="RX75" s="25" t="s">
        <v>8</v>
      </c>
      <c r="RY75" s="25" t="s">
        <v>9</v>
      </c>
      <c r="RZ75" s="25" t="s">
        <v>10</v>
      </c>
      <c r="SA75" s="25" t="s">
        <v>11</v>
      </c>
      <c r="SB75" s="25" t="s">
        <v>12</v>
      </c>
      <c r="SC75" s="24" t="s">
        <v>50</v>
      </c>
      <c r="SD75" s="25" t="s">
        <v>2</v>
      </c>
      <c r="SE75" s="25" t="s">
        <v>3</v>
      </c>
      <c r="SF75" s="25" t="s">
        <v>4</v>
      </c>
      <c r="SG75" s="25" t="s">
        <v>5</v>
      </c>
      <c r="SH75" s="25" t="s">
        <v>6</v>
      </c>
      <c r="SI75" s="25" t="s">
        <v>7</v>
      </c>
      <c r="SJ75" s="25" t="s">
        <v>8</v>
      </c>
      <c r="SK75" s="25" t="s">
        <v>9</v>
      </c>
      <c r="SL75" s="25" t="s">
        <v>10</v>
      </c>
      <c r="SM75" s="25" t="s">
        <v>11</v>
      </c>
      <c r="SN75" s="25" t="s">
        <v>12</v>
      </c>
      <c r="SO75" s="24" t="s">
        <v>51</v>
      </c>
      <c r="SP75" s="25" t="s">
        <v>2</v>
      </c>
      <c r="SQ75" s="25" t="s">
        <v>3</v>
      </c>
      <c r="SR75" s="25" t="s">
        <v>4</v>
      </c>
      <c r="SS75" s="25" t="s">
        <v>5</v>
      </c>
      <c r="ST75" s="25" t="s">
        <v>6</v>
      </c>
      <c r="SU75" s="25" t="s">
        <v>7</v>
      </c>
      <c r="SV75" s="25" t="s">
        <v>8</v>
      </c>
      <c r="SW75" s="25" t="s">
        <v>9</v>
      </c>
      <c r="SX75" s="25" t="s">
        <v>10</v>
      </c>
      <c r="SY75" s="25" t="s">
        <v>11</v>
      </c>
      <c r="SZ75" s="25" t="s">
        <v>12</v>
      </c>
      <c r="TA75" s="24" t="s">
        <v>52</v>
      </c>
      <c r="TB75" s="25" t="s">
        <v>2</v>
      </c>
      <c r="TC75" s="25" t="s">
        <v>3</v>
      </c>
      <c r="TD75" s="25" t="s">
        <v>4</v>
      </c>
      <c r="TE75" s="25" t="s">
        <v>5</v>
      </c>
      <c r="TF75" s="25" t="s">
        <v>6</v>
      </c>
      <c r="TG75" s="25" t="s">
        <v>7</v>
      </c>
      <c r="TH75" s="25" t="s">
        <v>8</v>
      </c>
      <c r="TI75" s="25" t="s">
        <v>9</v>
      </c>
      <c r="TJ75" s="25" t="s">
        <v>10</v>
      </c>
      <c r="TK75" s="25" t="s">
        <v>11</v>
      </c>
      <c r="TL75" s="25" t="s">
        <v>12</v>
      </c>
      <c r="TM75" s="24" t="s">
        <v>53</v>
      </c>
      <c r="TN75" s="25" t="s">
        <v>2</v>
      </c>
      <c r="TO75" s="25" t="s">
        <v>3</v>
      </c>
      <c r="TP75" s="25" t="s">
        <v>4</v>
      </c>
      <c r="TQ75" s="25" t="s">
        <v>5</v>
      </c>
      <c r="TR75" s="25" t="s">
        <v>6</v>
      </c>
      <c r="TS75" s="25" t="s">
        <v>7</v>
      </c>
      <c r="TT75" s="25" t="s">
        <v>8</v>
      </c>
      <c r="TU75" s="25" t="s">
        <v>9</v>
      </c>
      <c r="TV75" s="25" t="s">
        <v>10</v>
      </c>
      <c r="TW75" s="25" t="s">
        <v>11</v>
      </c>
      <c r="TX75" s="25" t="s">
        <v>12</v>
      </c>
      <c r="TY75" s="24" t="s">
        <v>54</v>
      </c>
      <c r="TZ75" s="25" t="s">
        <v>2</v>
      </c>
      <c r="UA75" s="25" t="s">
        <v>3</v>
      </c>
      <c r="UB75" s="25" t="s">
        <v>4</v>
      </c>
      <c r="UC75" s="25" t="s">
        <v>5</v>
      </c>
      <c r="UD75" s="25" t="s">
        <v>6</v>
      </c>
      <c r="UE75" s="25" t="s">
        <v>7</v>
      </c>
      <c r="UF75" s="25" t="s">
        <v>8</v>
      </c>
      <c r="UG75" s="25" t="s">
        <v>9</v>
      </c>
      <c r="UH75" s="25" t="s">
        <v>10</v>
      </c>
      <c r="UI75" s="25" t="s">
        <v>11</v>
      </c>
      <c r="UJ75" s="25" t="s">
        <v>12</v>
      </c>
      <c r="UK75" s="24" t="s">
        <v>55</v>
      </c>
      <c r="UL75" s="25" t="s">
        <v>2</v>
      </c>
      <c r="UM75" s="25" t="s">
        <v>3</v>
      </c>
      <c r="UN75" s="25" t="s">
        <v>4</v>
      </c>
      <c r="UO75" s="25" t="s">
        <v>5</v>
      </c>
      <c r="UP75" s="25" t="s">
        <v>6</v>
      </c>
      <c r="UQ75" s="25" t="s">
        <v>7</v>
      </c>
      <c r="UR75" s="25" t="s">
        <v>8</v>
      </c>
      <c r="US75" s="25" t="s">
        <v>9</v>
      </c>
      <c r="UT75" s="25" t="s">
        <v>10</v>
      </c>
      <c r="UU75" s="25" t="s">
        <v>11</v>
      </c>
      <c r="UV75" s="25" t="s">
        <v>12</v>
      </c>
      <c r="UW75" s="24" t="s">
        <v>104</v>
      </c>
      <c r="UX75" s="25" t="s">
        <v>2</v>
      </c>
    </row>
    <row r="76" spans="3:570" ht="25" customHeight="1" x14ac:dyDescent="0.2">
      <c r="D76" s="29" t="s">
        <v>362</v>
      </c>
      <c r="Q76" s="31" t="s">
        <v>399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DI76" s="31" t="s">
        <v>400</v>
      </c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EG76" s="31" t="s">
        <v>401</v>
      </c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GI76" s="31" t="s">
        <v>402</v>
      </c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HM76" s="31" t="s">
        <v>400</v>
      </c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IK76" s="31" t="s">
        <v>403</v>
      </c>
      <c r="IL76" s="32"/>
      <c r="IM76" s="32"/>
      <c r="IN76" s="32"/>
      <c r="IO76" s="32"/>
      <c r="IP76" s="32"/>
      <c r="IQ76" s="32"/>
      <c r="IR76" s="32"/>
      <c r="IS76" s="32"/>
      <c r="IT76" s="32"/>
      <c r="IU76" s="32"/>
      <c r="IV76" s="32"/>
      <c r="IW76" s="32"/>
      <c r="IX76" s="32"/>
      <c r="IY76" s="32"/>
      <c r="IZ76" s="32"/>
      <c r="JI76" s="31" t="s">
        <v>404</v>
      </c>
      <c r="JJ76" s="32"/>
      <c r="JK76" s="32"/>
      <c r="JL76" s="32"/>
      <c r="JM76" s="32"/>
      <c r="JN76" s="32"/>
      <c r="JO76" s="32"/>
      <c r="JP76" s="32"/>
      <c r="JQ76" s="32"/>
      <c r="JR76" s="32"/>
      <c r="JS76" s="32"/>
      <c r="JT76" s="32"/>
      <c r="JU76" s="32"/>
      <c r="JV76" s="32"/>
      <c r="JW76" s="32"/>
      <c r="JX76" s="32"/>
      <c r="KA76" s="31" t="s">
        <v>405</v>
      </c>
      <c r="KB76" s="32"/>
      <c r="KC76" s="32"/>
      <c r="KD76" s="32"/>
      <c r="KE76" s="32"/>
      <c r="KF76" s="32"/>
      <c r="KG76" s="32"/>
      <c r="KH76" s="32"/>
      <c r="KI76" s="32"/>
      <c r="KJ76" s="32"/>
      <c r="KK76" s="32"/>
      <c r="KN76" s="31" t="s">
        <v>406</v>
      </c>
      <c r="KO76" s="32"/>
      <c r="KP76" s="32"/>
      <c r="KQ76" s="32"/>
      <c r="KR76" s="32"/>
      <c r="KS76" s="32"/>
      <c r="KT76" s="32"/>
      <c r="KU76" s="32"/>
      <c r="KV76" s="32"/>
      <c r="KW76" s="32"/>
      <c r="KX76" s="32"/>
    </row>
    <row r="77" spans="3:570" ht="25" customHeight="1" x14ac:dyDescent="0.2"/>
    <row r="78" spans="3:570" ht="25" customHeight="1" x14ac:dyDescent="0.2">
      <c r="D78" s="29" t="s">
        <v>373</v>
      </c>
      <c r="CK78" s="31" t="s">
        <v>407</v>
      </c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I78" s="31" t="s">
        <v>408</v>
      </c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EB78" s="31" t="s">
        <v>407</v>
      </c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FF78" s="31" t="s">
        <v>407</v>
      </c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X78" s="31" t="s">
        <v>409</v>
      </c>
      <c r="FY78" s="32"/>
      <c r="FZ78" s="32"/>
      <c r="GA78" s="32"/>
      <c r="GB78" s="32"/>
      <c r="GC78" s="32"/>
      <c r="GD78" s="32"/>
      <c r="GE78" s="32"/>
      <c r="GF78" s="32"/>
      <c r="GG78" s="32"/>
      <c r="GH78" s="32"/>
      <c r="GI78" s="32"/>
      <c r="GJ78" s="32"/>
      <c r="GK78" s="32"/>
      <c r="GL78" s="32"/>
      <c r="GM78" s="32"/>
      <c r="GS78" s="31" t="s">
        <v>407</v>
      </c>
      <c r="GT78" s="32"/>
      <c r="GU78" s="32"/>
      <c r="GV78" s="32"/>
      <c r="GW78" s="32"/>
      <c r="GX78" s="32"/>
      <c r="GY78" s="32"/>
      <c r="GZ78" s="32"/>
      <c r="HA78" s="32"/>
      <c r="HB78" s="32"/>
      <c r="HC78" s="32"/>
      <c r="HD78" s="32"/>
      <c r="HE78" s="32"/>
      <c r="HF78" s="32"/>
      <c r="HG78" s="32"/>
      <c r="HH78" s="32"/>
      <c r="HK78" s="31" t="s">
        <v>410</v>
      </c>
      <c r="HL78" s="32"/>
      <c r="HM78" s="32"/>
      <c r="HN78" s="32"/>
      <c r="HO78" s="32"/>
      <c r="HP78" s="32"/>
      <c r="HQ78" s="32"/>
      <c r="HR78" s="32"/>
      <c r="HS78" s="32"/>
      <c r="HT78" s="32"/>
      <c r="HU78" s="32"/>
      <c r="HV78" s="32"/>
      <c r="HW78" s="32"/>
      <c r="HX78" s="32"/>
      <c r="HY78" s="32"/>
      <c r="HZ78" s="32"/>
      <c r="IG78" s="31" t="s">
        <v>407</v>
      </c>
      <c r="IH78" s="32"/>
      <c r="II78" s="32"/>
      <c r="IJ78" s="32"/>
      <c r="IK78" s="32"/>
      <c r="IL78" s="32"/>
      <c r="IM78" s="32"/>
      <c r="IN78" s="32"/>
      <c r="IO78" s="32"/>
      <c r="IP78" s="32"/>
      <c r="IQ78" s="32"/>
      <c r="IR78" s="32"/>
      <c r="IS78" s="32"/>
      <c r="IT78" s="32"/>
      <c r="IU78" s="32"/>
      <c r="IV78" s="32"/>
      <c r="JK78" s="31" t="s">
        <v>407</v>
      </c>
      <c r="JL78" s="32"/>
      <c r="JM78" s="32"/>
      <c r="JN78" s="32"/>
      <c r="JO78" s="32"/>
      <c r="JP78" s="32"/>
      <c r="JQ78" s="32"/>
      <c r="JR78" s="32"/>
      <c r="JS78" s="32"/>
      <c r="JT78" s="32"/>
      <c r="JU78" s="32"/>
      <c r="JV78" s="32"/>
      <c r="JW78" s="32"/>
      <c r="JX78" s="32"/>
      <c r="JY78" s="32"/>
      <c r="JZ78" s="32"/>
      <c r="KN78" s="31" t="s">
        <v>411</v>
      </c>
      <c r="KO78" s="32"/>
      <c r="KP78" s="32"/>
      <c r="KQ78" s="32"/>
      <c r="KR78" s="32"/>
      <c r="KS78" s="32"/>
      <c r="KT78" s="32"/>
      <c r="KU78" s="32"/>
      <c r="KV78" s="32"/>
      <c r="KW78" s="32"/>
      <c r="KX78" s="32"/>
      <c r="KY78" s="32"/>
      <c r="KZ78" s="32"/>
      <c r="LA78" s="32"/>
      <c r="LB78" s="32"/>
      <c r="LC78" s="32"/>
      <c r="LD78" s="32"/>
      <c r="LE78" s="32"/>
      <c r="LF78" s="32"/>
      <c r="LG78" s="32"/>
      <c r="LH78" s="32"/>
      <c r="LI78" s="32"/>
      <c r="LJ78" s="32"/>
      <c r="LK78" s="32"/>
      <c r="LN78" s="31" t="s">
        <v>412</v>
      </c>
      <c r="LO78" s="32"/>
      <c r="LP78" s="32"/>
      <c r="LQ78" s="32"/>
      <c r="LR78" s="32"/>
      <c r="LS78" s="32"/>
      <c r="LT78" s="32"/>
      <c r="LU78" s="32"/>
      <c r="LV78" s="32"/>
      <c r="LW78" s="32"/>
      <c r="LX78" s="32"/>
      <c r="LY78" s="32"/>
      <c r="LZ78" s="32"/>
      <c r="MA78" s="32"/>
      <c r="MB78" s="32"/>
      <c r="MC78" s="32"/>
      <c r="MF78" s="31" t="s">
        <v>407</v>
      </c>
      <c r="MG78" s="32"/>
      <c r="MH78" s="32"/>
      <c r="MI78" s="32"/>
      <c r="MJ78" s="32"/>
      <c r="MK78" s="32"/>
      <c r="ML78" s="32"/>
      <c r="MM78" s="32"/>
      <c r="MN78" s="32"/>
      <c r="MO78" s="32"/>
      <c r="MP78" s="32"/>
      <c r="MQ78" s="32"/>
      <c r="MR78" s="32"/>
      <c r="MS78" s="32"/>
      <c r="MT78" s="32"/>
      <c r="MU78" s="32"/>
      <c r="MX78" s="31" t="s">
        <v>413</v>
      </c>
      <c r="MY78" s="32"/>
      <c r="MZ78" s="32"/>
      <c r="NA78" s="32"/>
      <c r="NB78" s="32"/>
      <c r="NC78" s="32"/>
      <c r="ND78" s="32"/>
      <c r="NE78" s="32"/>
      <c r="NF78" s="32"/>
      <c r="NG78" s="32"/>
      <c r="NH78" s="32"/>
      <c r="NI78" s="32"/>
      <c r="NL78" s="31" t="s">
        <v>414</v>
      </c>
      <c r="NM78" s="32"/>
      <c r="NN78" s="32"/>
      <c r="NO78" s="32"/>
      <c r="NP78" s="32"/>
      <c r="NQ78" s="32"/>
      <c r="NR78" s="32"/>
      <c r="NS78" s="32"/>
      <c r="NT78" s="32"/>
      <c r="NU78" s="32"/>
      <c r="NV78" s="32"/>
    </row>
    <row r="79" spans="3:570" ht="25" customHeight="1" x14ac:dyDescent="0.2"/>
    <row r="80" spans="3:57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799">
    <mergeCell ref="FW59:KR59"/>
    <mergeCell ref="BR62:BZ62"/>
    <mergeCell ref="BK61:BZ61"/>
    <mergeCell ref="BN60:BZ60"/>
    <mergeCell ref="UF1"/>
    <mergeCell ref="IP32:IR32"/>
    <mergeCell ref="FM1"/>
    <mergeCell ref="SU23"/>
    <mergeCell ref="RC23"/>
    <mergeCell ref="EX20:FA20"/>
    <mergeCell ref="CI15:CN15"/>
    <mergeCell ref="EX60:FC60"/>
    <mergeCell ref="KI23"/>
    <mergeCell ref="FE16:FI16"/>
    <mergeCell ref="BO25:BT25"/>
    <mergeCell ref="GD60:GI60"/>
    <mergeCell ref="JK1"/>
    <mergeCell ref="HD1"/>
    <mergeCell ref="EC45:ET45"/>
    <mergeCell ref="CC23"/>
    <mergeCell ref="SW1"/>
    <mergeCell ref="DF56:DO56"/>
    <mergeCell ref="KM23"/>
    <mergeCell ref="OH1"/>
    <mergeCell ref="QZ1"/>
    <mergeCell ref="BZ49:CA49"/>
    <mergeCell ref="BZ48:CM48"/>
    <mergeCell ref="IU49:JR49"/>
    <mergeCell ref="QW23"/>
    <mergeCell ref="OP23"/>
    <mergeCell ref="HZ5:IO6"/>
    <mergeCell ref="HE17:HT18"/>
    <mergeCell ref="M23"/>
    <mergeCell ref="B19:D20"/>
    <mergeCell ref="PR23"/>
    <mergeCell ref="NK23"/>
    <mergeCell ref="RF1"/>
    <mergeCell ref="CO51:DF51"/>
    <mergeCell ref="CQ52:DD52"/>
    <mergeCell ref="E2:ER2"/>
    <mergeCell ref="ES2:KF2"/>
    <mergeCell ref="AO31:FJ31"/>
    <mergeCell ref="FQ38:KX38"/>
    <mergeCell ref="N23"/>
    <mergeCell ref="DI1"/>
    <mergeCell ref="TC1"/>
    <mergeCell ref="FN16"/>
    <mergeCell ref="BA26:BD26"/>
    <mergeCell ref="PS23"/>
    <mergeCell ref="CV23"/>
    <mergeCell ref="NL23"/>
    <mergeCell ref="RG1"/>
    <mergeCell ref="IW23"/>
    <mergeCell ref="MR1"/>
    <mergeCell ref="EG34:EP34"/>
    <mergeCell ref="BT16:BV16"/>
    <mergeCell ref="HG16:HI16"/>
    <mergeCell ref="CL23"/>
    <mergeCell ref="AN16"/>
    <mergeCell ref="PV1"/>
    <mergeCell ref="FU41:GL41"/>
    <mergeCell ref="CZ19:DN19"/>
    <mergeCell ref="AQ23"/>
    <mergeCell ref="AU40:BB40"/>
    <mergeCell ref="UQ23"/>
    <mergeCell ref="CP1"/>
    <mergeCell ref="IB19:IP19"/>
    <mergeCell ref="IE23"/>
    <mergeCell ref="SU1"/>
    <mergeCell ref="LM23"/>
    <mergeCell ref="EY52:FG52"/>
    <mergeCell ref="EB1"/>
    <mergeCell ref="GY51:IG51"/>
    <mergeCell ref="DF16:DL16"/>
    <mergeCell ref="GT23"/>
    <mergeCell ref="IH1"/>
    <mergeCell ref="SX1"/>
    <mergeCell ref="FB23"/>
    <mergeCell ref="FH20:FN20"/>
    <mergeCell ref="SZ23"/>
    <mergeCell ref="GV15:HJ15"/>
    <mergeCell ref="EX15:FC15"/>
    <mergeCell ref="JT1"/>
    <mergeCell ref="FE1"/>
    <mergeCell ref="PU1"/>
    <mergeCell ref="IL20"/>
    <mergeCell ref="SM23"/>
    <mergeCell ref="QF23"/>
    <mergeCell ref="HE32:HT32"/>
    <mergeCell ref="IP1"/>
    <mergeCell ref="FS27:GF27"/>
    <mergeCell ref="EA1"/>
    <mergeCell ref="JP23"/>
    <mergeCell ref="GA16:GE16"/>
    <mergeCell ref="CL5:CP6"/>
    <mergeCell ref="UK23"/>
    <mergeCell ref="DU32:DW32"/>
    <mergeCell ref="FM33:GE33"/>
    <mergeCell ref="RJ1"/>
    <mergeCell ref="AR1"/>
    <mergeCell ref="BC23"/>
    <mergeCell ref="EX1"/>
    <mergeCell ref="PN1"/>
    <mergeCell ref="LS23"/>
    <mergeCell ref="OP1"/>
    <mergeCell ref="HD23"/>
    <mergeCell ref="FM34:GE34"/>
    <mergeCell ref="DW43:DZ43"/>
    <mergeCell ref="GW16:HA16"/>
    <mergeCell ref="PA23"/>
    <mergeCell ref="G1"/>
    <mergeCell ref="SV1"/>
    <mergeCell ref="L23"/>
    <mergeCell ref="KB23"/>
    <mergeCell ref="IS1"/>
    <mergeCell ref="FM23"/>
    <mergeCell ref="QC23"/>
    <mergeCell ref="HL16:HR16"/>
    <mergeCell ref="EB34:EE34"/>
    <mergeCell ref="OH23"/>
    <mergeCell ref="GW1"/>
    <mergeCell ref="GY23"/>
    <mergeCell ref="HL20:HO20"/>
    <mergeCell ref="QF1"/>
    <mergeCell ref="RO23"/>
    <mergeCell ref="DT1"/>
    <mergeCell ref="TY1"/>
    <mergeCell ref="Y1"/>
    <mergeCell ref="AC23"/>
    <mergeCell ref="UJ23"/>
    <mergeCell ref="CI1"/>
    <mergeCell ref="HB16:HE16"/>
    <mergeCell ref="FI57:FZ57"/>
    <mergeCell ref="FQ1"/>
    <mergeCell ref="QG1"/>
    <mergeCell ref="HJ52:IG52"/>
    <mergeCell ref="DU1"/>
    <mergeCell ref="RG23"/>
    <mergeCell ref="F1"/>
    <mergeCell ref="CZ34"/>
    <mergeCell ref="DD55:EG55"/>
    <mergeCell ref="Q23"/>
    <mergeCell ref="RS1"/>
    <mergeCell ref="CN23"/>
    <mergeCell ref="RR1"/>
    <mergeCell ref="BK23"/>
    <mergeCell ref="FF1"/>
    <mergeCell ref="AQ1"/>
    <mergeCell ref="LG1"/>
    <mergeCell ref="FQ23"/>
    <mergeCell ref="JL1"/>
    <mergeCell ref="LR23"/>
    <mergeCell ref="IX23"/>
    <mergeCell ref="MS1"/>
    <mergeCell ref="CF20:CI20"/>
    <mergeCell ref="ND23"/>
    <mergeCell ref="QY1"/>
    <mergeCell ref="IO23"/>
    <mergeCell ref="DC34"/>
    <mergeCell ref="CZ56:DE56"/>
    <mergeCell ref="BJ23"/>
    <mergeCell ref="GJ19:GX19"/>
    <mergeCell ref="OT1"/>
    <mergeCell ref="IU48:JC48"/>
    <mergeCell ref="CH1"/>
    <mergeCell ref="CS62:DF62"/>
    <mergeCell ref="CS61:DF61"/>
    <mergeCell ref="CV60:DF60"/>
    <mergeCell ref="AS39:BD39"/>
    <mergeCell ref="AZ60:BD60"/>
    <mergeCell ref="AW61:BD61"/>
    <mergeCell ref="AW62:BD62"/>
    <mergeCell ref="GW60:HB62"/>
    <mergeCell ref="GA62:GI62"/>
    <mergeCell ref="GX23"/>
    <mergeCell ref="JU1"/>
    <mergeCell ref="KF23"/>
    <mergeCell ref="NB1"/>
    <mergeCell ref="BW16"/>
    <mergeCell ref="BJ34"/>
    <mergeCell ref="IQ23"/>
    <mergeCell ref="EB23"/>
    <mergeCell ref="DV3:EA3"/>
    <mergeCell ref="EQ34"/>
    <mergeCell ref="LA1"/>
    <mergeCell ref="FN19:GB19"/>
    <mergeCell ref="IT1"/>
    <mergeCell ref="FN23"/>
    <mergeCell ref="EE1"/>
    <mergeCell ref="GW8:HC8"/>
    <mergeCell ref="CH34:CJ34"/>
    <mergeCell ref="B7:D8"/>
    <mergeCell ref="IM1"/>
    <mergeCell ref="CA62"/>
    <mergeCell ref="FG23"/>
    <mergeCell ref="DX1"/>
    <mergeCell ref="ON1"/>
    <mergeCell ref="CB1"/>
    <mergeCell ref="TE23"/>
    <mergeCell ref="RV1"/>
    <mergeCell ref="BD1"/>
    <mergeCell ref="EW27:FJ27"/>
    <mergeCell ref="BO23"/>
    <mergeCell ref="FJ1"/>
    <mergeCell ref="PZ1"/>
    <mergeCell ref="AJ8:AM8"/>
    <mergeCell ref="AU1"/>
    <mergeCell ref="LK1"/>
    <mergeCell ref="W23"/>
    <mergeCell ref="CI16:CO16"/>
    <mergeCell ref="DX61:EG61"/>
    <mergeCell ref="PV23"/>
    <mergeCell ref="BC15:BH15"/>
    <mergeCell ref="GO26:GR26"/>
    <mergeCell ref="TD23"/>
    <mergeCell ref="AQ28:AU28"/>
    <mergeCell ref="LS1"/>
    <mergeCell ref="ME1"/>
    <mergeCell ref="JX1"/>
    <mergeCell ref="DM16:DQ16"/>
    <mergeCell ref="PY1"/>
    <mergeCell ref="RH23"/>
    <mergeCell ref="MS23"/>
    <mergeCell ref="BM62:BP62"/>
    <mergeCell ref="CB61:CQ61"/>
    <mergeCell ref="BK60:BM60"/>
    <mergeCell ref="HM56:HU56"/>
    <mergeCell ref="AI59:FV59"/>
    <mergeCell ref="AR19:BF19"/>
    <mergeCell ref="DO34"/>
    <mergeCell ref="IG27:IT27"/>
    <mergeCell ref="DO39:EQ39"/>
    <mergeCell ref="GV1"/>
    <mergeCell ref="CG1"/>
    <mergeCell ref="MW1"/>
    <mergeCell ref="JB23"/>
    <mergeCell ref="DV4:ED4"/>
    <mergeCell ref="FT3:GL3"/>
    <mergeCell ref="NH23"/>
    <mergeCell ref="GO27:HB27"/>
    <mergeCell ref="AN8:AS8"/>
    <mergeCell ref="DQ1"/>
    <mergeCell ref="CS23"/>
    <mergeCell ref="CS1"/>
    <mergeCell ref="FN62"/>
    <mergeCell ref="JA23"/>
    <mergeCell ref="MV1"/>
    <mergeCell ref="DW20:EA20"/>
    <mergeCell ref="LX23"/>
    <mergeCell ref="BD23"/>
    <mergeCell ref="FY44:GD44"/>
    <mergeCell ref="HE23"/>
    <mergeCell ref="AR16"/>
    <mergeCell ref="BQ62"/>
    <mergeCell ref="KA23"/>
    <mergeCell ref="TH1"/>
    <mergeCell ref="RL1"/>
    <mergeCell ref="RC1"/>
    <mergeCell ref="OT23"/>
    <mergeCell ref="JP1"/>
    <mergeCell ref="GZ20:HF20"/>
    <mergeCell ref="II23"/>
    <mergeCell ref="EF1"/>
    <mergeCell ref="JU23"/>
    <mergeCell ref="IL1"/>
    <mergeCell ref="QG23"/>
    <mergeCell ref="IJ23"/>
    <mergeCell ref="HA1"/>
    <mergeCell ref="EE4:EH4"/>
    <mergeCell ref="DU23"/>
    <mergeCell ref="GF34"/>
    <mergeCell ref="BN23"/>
    <mergeCell ref="IP20"/>
    <mergeCell ref="HC23"/>
    <mergeCell ref="OI1"/>
    <mergeCell ref="NI1"/>
    <mergeCell ref="JT23"/>
    <mergeCell ref="OC1"/>
    <mergeCell ref="CO23"/>
    <mergeCell ref="NE23"/>
    <mergeCell ref="IP23"/>
    <mergeCell ref="MK1"/>
    <mergeCell ref="BY26:CH26"/>
    <mergeCell ref="HH8"/>
    <mergeCell ref="CT19:CY19"/>
    <mergeCell ref="NM23"/>
    <mergeCell ref="KK23"/>
    <mergeCell ref="UC1"/>
    <mergeCell ref="HF1"/>
    <mergeCell ref="BS16"/>
    <mergeCell ref="AZ23"/>
    <mergeCell ref="TB1"/>
    <mergeCell ref="FF23"/>
    <mergeCell ref="SW23"/>
    <mergeCell ref="AV1"/>
    <mergeCell ref="LL1"/>
    <mergeCell ref="R23"/>
    <mergeCell ref="DM1"/>
    <mergeCell ref="AO16:AQ16"/>
    <mergeCell ref="FR16"/>
    <mergeCell ref="JA16"/>
    <mergeCell ref="CO1"/>
    <mergeCell ref="NE1"/>
    <mergeCell ref="UN23"/>
    <mergeCell ref="CM1"/>
    <mergeCell ref="QK1"/>
    <mergeCell ref="DY1"/>
    <mergeCell ref="RK23"/>
    <mergeCell ref="JZ1"/>
    <mergeCell ref="RW1"/>
    <mergeCell ref="PO23"/>
    <mergeCell ref="CR23"/>
    <mergeCell ref="OQ23"/>
    <mergeCell ref="EB16:EH16"/>
    <mergeCell ref="EN23"/>
    <mergeCell ref="II1"/>
    <mergeCell ref="NI23"/>
    <mergeCell ref="RD1"/>
    <mergeCell ref="IT23"/>
    <mergeCell ref="RK1"/>
    <mergeCell ref="RE23"/>
    <mergeCell ref="FB20"/>
    <mergeCell ref="EW28:FA28"/>
    <mergeCell ref="IR44:JO44"/>
    <mergeCell ref="CL1"/>
    <mergeCell ref="N1"/>
    <mergeCell ref="BC16:BI16"/>
    <mergeCell ref="FC23"/>
    <mergeCell ref="O1"/>
    <mergeCell ref="QI1"/>
    <mergeCell ref="RS23"/>
    <mergeCell ref="TA1"/>
    <mergeCell ref="IU23"/>
    <mergeCell ref="MP1"/>
    <mergeCell ref="EF23"/>
    <mergeCell ref="BY23"/>
    <mergeCell ref="NA23"/>
    <mergeCell ref="LE1"/>
    <mergeCell ref="IX1"/>
    <mergeCell ref="FR23"/>
    <mergeCell ref="QH23"/>
    <mergeCell ref="CX25:DC25"/>
    <mergeCell ref="HB32:HD32"/>
    <mergeCell ref="DK39:DN39"/>
    <mergeCell ref="HB34:HT34"/>
    <mergeCell ref="HQ40:HV40"/>
    <mergeCell ref="FP32:GE32"/>
    <mergeCell ref="AY1"/>
    <mergeCell ref="V3:AN3"/>
    <mergeCell ref="V23"/>
    <mergeCell ref="FV23"/>
    <mergeCell ref="BH23"/>
    <mergeCell ref="FC1"/>
    <mergeCell ref="PS1"/>
    <mergeCell ref="IX52:JC52"/>
    <mergeCell ref="II44:IQ44"/>
    <mergeCell ref="BR34:BS34"/>
    <mergeCell ref="BF28:BI28"/>
    <mergeCell ref="MC23"/>
    <mergeCell ref="CP16:CT16"/>
    <mergeCell ref="AO1"/>
    <mergeCell ref="AB15:AR15"/>
    <mergeCell ref="CU23"/>
    <mergeCell ref="CL34:CN34"/>
    <mergeCell ref="OM1"/>
    <mergeCell ref="CL32:CN32"/>
    <mergeCell ref="AO39:AR39"/>
    <mergeCell ref="IG43:JO43"/>
    <mergeCell ref="DG34"/>
    <mergeCell ref="CC34"/>
    <mergeCell ref="FO20:FS20"/>
    <mergeCell ref="NP23"/>
    <mergeCell ref="CW1"/>
    <mergeCell ref="FO23"/>
    <mergeCell ref="AF23"/>
    <mergeCell ref="CD34"/>
    <mergeCell ref="LH1"/>
    <mergeCell ref="AX8"/>
    <mergeCell ref="AG1"/>
    <mergeCell ref="KW1"/>
    <mergeCell ref="BS17:BW18"/>
    <mergeCell ref="J1"/>
    <mergeCell ref="AN4"/>
    <mergeCell ref="AL19:AQ19"/>
    <mergeCell ref="IH20:IK20"/>
    <mergeCell ref="FK1"/>
    <mergeCell ref="R1"/>
    <mergeCell ref="AX20:BA20"/>
    <mergeCell ref="DU25:DZ25"/>
    <mergeCell ref="EG23"/>
    <mergeCell ref="IB1"/>
    <mergeCell ref="FU1"/>
    <mergeCell ref="FD62"/>
    <mergeCell ref="IM23"/>
    <mergeCell ref="TC23"/>
    <mergeCell ref="HV33:IN33"/>
    <mergeCell ref="BI45:BJ45"/>
    <mergeCell ref="IY1"/>
    <mergeCell ref="FS23"/>
    <mergeCell ref="EJ1"/>
    <mergeCell ref="CL33:CY33"/>
    <mergeCell ref="GJ62"/>
    <mergeCell ref="JY23"/>
    <mergeCell ref="V1"/>
    <mergeCell ref="AA23"/>
    <mergeCell ref="DZ40:EQ40"/>
    <mergeCell ref="GZ1"/>
    <mergeCell ref="RP1"/>
    <mergeCell ref="CQ28:CZ28"/>
    <mergeCell ref="EV34"/>
    <mergeCell ref="NA1"/>
    <mergeCell ref="K1"/>
    <mergeCell ref="DL15:DZ15"/>
    <mergeCell ref="AG23"/>
    <mergeCell ref="FS1"/>
    <mergeCell ref="UO23"/>
    <mergeCell ref="DX62:DY62"/>
    <mergeCell ref="GB20"/>
    <mergeCell ref="FJ23"/>
    <mergeCell ref="PZ23"/>
    <mergeCell ref="DC23"/>
    <mergeCell ref="FV1"/>
    <mergeCell ref="QL1"/>
    <mergeCell ref="DN23"/>
    <mergeCell ref="BG23"/>
    <mergeCell ref="CP23"/>
    <mergeCell ref="LW1"/>
    <mergeCell ref="DM8:DS8"/>
    <mergeCell ref="IN16:IR16"/>
    <mergeCell ref="RL23"/>
    <mergeCell ref="QC1"/>
    <mergeCell ref="IQ1"/>
    <mergeCell ref="EB20:EE20"/>
    <mergeCell ref="FK23"/>
    <mergeCell ref="CL26:CO26"/>
    <mergeCell ref="JE23"/>
    <mergeCell ref="UG23"/>
    <mergeCell ref="GZ19:HE19"/>
    <mergeCell ref="CF1"/>
    <mergeCell ref="TI23"/>
    <mergeCell ref="BH1"/>
    <mergeCell ref="QD1"/>
    <mergeCell ref="QA23"/>
    <mergeCell ref="RO1"/>
    <mergeCell ref="AW1"/>
    <mergeCell ref="AP1"/>
    <mergeCell ref="BA28:BE28"/>
    <mergeCell ref="LU23"/>
    <mergeCell ref="HO4:HR4"/>
    <mergeCell ref="QL23"/>
    <mergeCell ref="GT28:GW28"/>
    <mergeCell ref="HJ1"/>
    <mergeCell ref="MX23"/>
    <mergeCell ref="LO1"/>
    <mergeCell ref="KQ23"/>
    <mergeCell ref="IM15:JA15"/>
    <mergeCell ref="BC44:BH44"/>
    <mergeCell ref="EL20:ER20"/>
    <mergeCell ref="SB23"/>
    <mergeCell ref="EQ4:ES4"/>
    <mergeCell ref="FP23"/>
    <mergeCell ref="EG1"/>
    <mergeCell ref="FC20:FE20"/>
    <mergeCell ref="JJ23"/>
    <mergeCell ref="DQ41:EH41"/>
    <mergeCell ref="FG1"/>
    <mergeCell ref="PW1"/>
    <mergeCell ref="KJ23"/>
    <mergeCell ref="FW4:FZ4"/>
    <mergeCell ref="IN1"/>
    <mergeCell ref="GG1"/>
    <mergeCell ref="ID4"/>
    <mergeCell ref="IY23"/>
    <mergeCell ref="MT1"/>
    <mergeCell ref="EJ23"/>
    <mergeCell ref="RZ1"/>
    <mergeCell ref="NM1"/>
    <mergeCell ref="UR23"/>
    <mergeCell ref="DZ23"/>
    <mergeCell ref="GK34"/>
    <mergeCell ref="BS23"/>
    <mergeCell ref="FN1"/>
    <mergeCell ref="HH23"/>
    <mergeCell ref="RX23"/>
    <mergeCell ref="W1"/>
    <mergeCell ref="HQ39:HT39"/>
    <mergeCell ref="FL23"/>
    <mergeCell ref="EC1"/>
    <mergeCell ref="CF25:CK25"/>
    <mergeCell ref="HB23"/>
    <mergeCell ref="EV16"/>
    <mergeCell ref="JY1"/>
    <mergeCell ref="ST1"/>
    <mergeCell ref="AT4:BB4"/>
    <mergeCell ref="QK23"/>
    <mergeCell ref="IN23"/>
    <mergeCell ref="DY23"/>
    <mergeCell ref="OO23"/>
    <mergeCell ref="BR23"/>
    <mergeCell ref="EK1"/>
    <mergeCell ref="TH23"/>
    <mergeCell ref="ES16:EU16"/>
    <mergeCell ref="BW23"/>
    <mergeCell ref="FR1"/>
    <mergeCell ref="TB23"/>
    <mergeCell ref="BA1"/>
    <mergeCell ref="OM23"/>
    <mergeCell ref="HB1"/>
    <mergeCell ref="AJ4"/>
    <mergeCell ref="TD1"/>
    <mergeCell ref="FD23"/>
    <mergeCell ref="CW23"/>
    <mergeCell ref="SA1"/>
    <mergeCell ref="IO47:IR47"/>
    <mergeCell ref="CL4:CO4"/>
    <mergeCell ref="DD26:DG26"/>
    <mergeCell ref="CK34"/>
    <mergeCell ref="DA32:DC32"/>
    <mergeCell ref="TG23"/>
    <mergeCell ref="SD1"/>
    <mergeCell ref="CZ55:DC55"/>
    <mergeCell ref="ED23"/>
    <mergeCell ref="EC44:EK44"/>
    <mergeCell ref="GP16:GV16"/>
    <mergeCell ref="KO23"/>
    <mergeCell ref="OJ1"/>
    <mergeCell ref="QD23"/>
    <mergeCell ref="NW23"/>
    <mergeCell ref="SZ1"/>
    <mergeCell ref="SE1"/>
    <mergeCell ref="RT23"/>
    <mergeCell ref="MD23"/>
    <mergeCell ref="SE23"/>
    <mergeCell ref="LF1"/>
    <mergeCell ref="KH1"/>
    <mergeCell ref="IA1"/>
    <mergeCell ref="RH1"/>
    <mergeCell ref="EG20:EI20"/>
    <mergeCell ref="GL34:GZ34"/>
    <mergeCell ref="OI23"/>
    <mergeCell ref="PW23"/>
    <mergeCell ref="TZ1"/>
    <mergeCell ref="DH23"/>
    <mergeCell ref="HC1"/>
    <mergeCell ref="TM23"/>
    <mergeCell ref="BL23"/>
    <mergeCell ref="BL1"/>
    <mergeCell ref="DC16"/>
    <mergeCell ref="GF16:GI16"/>
    <mergeCell ref="HA23"/>
    <mergeCell ref="RQ23"/>
    <mergeCell ref="QH1"/>
    <mergeCell ref="KU23"/>
    <mergeCell ref="DV1"/>
    <mergeCell ref="GU20:GW20"/>
    <mergeCell ref="RT1"/>
    <mergeCell ref="ON23"/>
    <mergeCell ref="BQ23"/>
    <mergeCell ref="MG23"/>
    <mergeCell ref="GL4"/>
    <mergeCell ref="LI1"/>
    <mergeCell ref="OQ1"/>
    <mergeCell ref="IZ23"/>
    <mergeCell ref="MU1"/>
    <mergeCell ref="BJ16:BN16"/>
    <mergeCell ref="SI23"/>
    <mergeCell ref="LJ1"/>
    <mergeCell ref="GP20:GS20"/>
    <mergeCell ref="FW23"/>
    <mergeCell ref="HK1"/>
    <mergeCell ref="CR1"/>
    <mergeCell ref="SA23"/>
    <mergeCell ref="BP7:CI7"/>
    <mergeCell ref="H1"/>
    <mergeCell ref="NF1"/>
    <mergeCell ref="DH26:DQ26"/>
    <mergeCell ref="TG1"/>
    <mergeCell ref="AT1"/>
    <mergeCell ref="LY23"/>
    <mergeCell ref="EN1"/>
    <mergeCell ref="GA4:GG4"/>
    <mergeCell ref="HF23"/>
    <mergeCell ref="KC23"/>
    <mergeCell ref="KC1"/>
    <mergeCell ref="AK25:AP25"/>
    <mergeCell ref="HU34"/>
    <mergeCell ref="EL23"/>
    <mergeCell ref="IG1"/>
    <mergeCell ref="IR23"/>
    <mergeCell ref="MM1"/>
    <mergeCell ref="EC23"/>
    <mergeCell ref="OS23"/>
    <mergeCell ref="BV23"/>
    <mergeCell ref="P1"/>
    <mergeCell ref="AS1"/>
    <mergeCell ref="EK23"/>
    <mergeCell ref="CI8"/>
    <mergeCell ref="FY1"/>
    <mergeCell ref="IL28:IO28"/>
    <mergeCell ref="EA27:EN27"/>
    <mergeCell ref="CG34"/>
    <mergeCell ref="GS26:HB26"/>
    <mergeCell ref="IK26:IT26"/>
    <mergeCell ref="FO1"/>
    <mergeCell ref="QE1"/>
    <mergeCell ref="I1"/>
    <mergeCell ref="BB20"/>
    <mergeCell ref="X23"/>
    <mergeCell ref="KN23"/>
    <mergeCell ref="AV28:AY28"/>
    <mergeCell ref="ER33:FK33"/>
    <mergeCell ref="IR1"/>
    <mergeCell ref="Y23"/>
    <mergeCell ref="MY1"/>
    <mergeCell ref="S1"/>
    <mergeCell ref="AD1"/>
    <mergeCell ref="QB23"/>
    <mergeCell ref="NU23"/>
    <mergeCell ref="AD4:AI4"/>
    <mergeCell ref="ER8:EZ8"/>
    <mergeCell ref="BO4:BQ4"/>
    <mergeCell ref="LY1"/>
    <mergeCell ref="GL23"/>
    <mergeCell ref="DA20:DE20"/>
    <mergeCell ref="EA26:ED26"/>
    <mergeCell ref="EP4"/>
    <mergeCell ref="AZ1"/>
    <mergeCell ref="LP1"/>
    <mergeCell ref="AB23"/>
    <mergeCell ref="GO28:GS28"/>
    <mergeCell ref="MX1"/>
    <mergeCell ref="LZ23"/>
    <mergeCell ref="HK23"/>
    <mergeCell ref="FT20:FW20"/>
    <mergeCell ref="AL1"/>
    <mergeCell ref="IU1"/>
    <mergeCell ref="KD1"/>
    <mergeCell ref="BJ32:BL32"/>
    <mergeCell ref="FZ1"/>
    <mergeCell ref="EI61:EQ61"/>
    <mergeCell ref="HG1"/>
    <mergeCell ref="LM1"/>
    <mergeCell ref="CO32:CY32"/>
    <mergeCell ref="FZ23"/>
    <mergeCell ref="OU23"/>
    <mergeCell ref="JD23"/>
    <mergeCell ref="NC23"/>
    <mergeCell ref="LT1"/>
    <mergeCell ref="EG47:EJ47"/>
    <mergeCell ref="RI23"/>
    <mergeCell ref="DD32:DS32"/>
    <mergeCell ref="FF20"/>
    <mergeCell ref="BE62"/>
    <mergeCell ref="BW8:CD8"/>
    <mergeCell ref="EO23"/>
    <mergeCell ref="HL23"/>
    <mergeCell ref="GC1"/>
    <mergeCell ref="QS1"/>
    <mergeCell ref="OK1"/>
    <mergeCell ref="GA23"/>
    <mergeCell ref="JV1"/>
    <mergeCell ref="QQ23"/>
    <mergeCell ref="HO1"/>
    <mergeCell ref="EE23"/>
    <mergeCell ref="FA8:FD8"/>
    <mergeCell ref="FZ15:GN15"/>
    <mergeCell ref="NN23"/>
    <mergeCell ref="EH1"/>
    <mergeCell ref="QE23"/>
    <mergeCell ref="CQ53:CR53"/>
    <mergeCell ref="HV34:IN34"/>
    <mergeCell ref="HI1"/>
    <mergeCell ref="DR16:DU16"/>
    <mergeCell ref="CT1"/>
    <mergeCell ref="BC20:BE20"/>
    <mergeCell ref="HA52:HI52"/>
    <mergeCell ref="F23"/>
    <mergeCell ref="KH23"/>
    <mergeCell ref="QI23"/>
    <mergeCell ref="GK20:GO20"/>
    <mergeCell ref="BP23"/>
    <mergeCell ref="EA34"/>
    <mergeCell ref="EM1"/>
    <mergeCell ref="EX7:FP7"/>
    <mergeCell ref="RU23"/>
    <mergeCell ref="T1"/>
    <mergeCell ref="BE1"/>
    <mergeCell ref="M1"/>
    <mergeCell ref="BF20"/>
    <mergeCell ref="X1"/>
    <mergeCell ref="BU34:CA34"/>
    <mergeCell ref="AN23"/>
    <mergeCell ref="BF1"/>
    <mergeCell ref="IS47:KA47"/>
    <mergeCell ref="JK23"/>
    <mergeCell ref="IM20:IO20"/>
    <mergeCell ref="KS23"/>
    <mergeCell ref="GD23"/>
    <mergeCell ref="OY23"/>
    <mergeCell ref="EQ1"/>
    <mergeCell ref="PG1"/>
    <mergeCell ref="UE1"/>
    <mergeCell ref="IA25:IF25"/>
    <mergeCell ref="DM23"/>
    <mergeCell ref="HH1"/>
    <mergeCell ref="RX1"/>
    <mergeCell ref="D23"/>
    <mergeCell ref="FE8:FK8"/>
    <mergeCell ref="FY43:GB43"/>
    <mergeCell ref="HK26:HN26"/>
    <mergeCell ref="BJ33:CJ33"/>
    <mergeCell ref="QM1"/>
    <mergeCell ref="AJ23"/>
    <mergeCell ref="KZ23"/>
    <mergeCell ref="OU1"/>
    <mergeCell ref="EK47:FM47"/>
    <mergeCell ref="EQ25:EV25"/>
    <mergeCell ref="RM23"/>
    <mergeCell ref="CW4"/>
    <mergeCell ref="PF23"/>
    <mergeCell ref="L1"/>
    <mergeCell ref="KB1"/>
    <mergeCell ref="NJ1"/>
    <mergeCell ref="ML23"/>
    <mergeCell ref="SY23"/>
    <mergeCell ref="AX1"/>
    <mergeCell ref="LN1"/>
    <mergeCell ref="Z23"/>
    <mergeCell ref="ER1"/>
    <mergeCell ref="OV1"/>
    <mergeCell ref="KG23"/>
    <mergeCell ref="TL1"/>
    <mergeCell ref="HX23"/>
    <mergeCell ref="IX51:JA51"/>
    <mergeCell ref="FM32:FO32"/>
    <mergeCell ref="IP34:JH34"/>
    <mergeCell ref="CJ1"/>
    <mergeCell ref="MZ1"/>
    <mergeCell ref="EP23"/>
    <mergeCell ref="GD1"/>
    <mergeCell ref="EA60:EG60"/>
    <mergeCell ref="IV23"/>
    <mergeCell ref="SI1"/>
    <mergeCell ref="DF20:DI20"/>
    <mergeCell ref="EI23"/>
    <mergeCell ref="GI25:GN25"/>
    <mergeCell ref="CB23"/>
    <mergeCell ref="FW1"/>
    <mergeCell ref="AL20:AR20"/>
    <mergeCell ref="JE1"/>
    <mergeCell ref="NR23"/>
    <mergeCell ref="EL1"/>
    <mergeCell ref="BA27:BO27"/>
    <mergeCell ref="EV1"/>
    <mergeCell ref="KY23"/>
    <mergeCell ref="DZ1"/>
    <mergeCell ref="DB23"/>
    <mergeCell ref="GP7:HH7"/>
    <mergeCell ref="OR23"/>
    <mergeCell ref="MK23"/>
    <mergeCell ref="FH23"/>
    <mergeCell ref="GS8:GV8"/>
    <mergeCell ref="PX23"/>
    <mergeCell ref="DA23"/>
    <mergeCell ref="NQ23"/>
    <mergeCell ref="FO39:FR39"/>
    <mergeCell ref="BT1"/>
    <mergeCell ref="HF19:HT19"/>
    <mergeCell ref="KO1"/>
    <mergeCell ref="HI23"/>
    <mergeCell ref="SJ1"/>
    <mergeCell ref="TJ23"/>
    <mergeCell ref="TV23"/>
    <mergeCell ref="SM1"/>
    <mergeCell ref="TQ23"/>
    <mergeCell ref="BP1"/>
    <mergeCell ref="U1"/>
    <mergeCell ref="CA23"/>
    <mergeCell ref="FS26:FV26"/>
    <mergeCell ref="SF23"/>
    <mergeCell ref="FO40:FT40"/>
    <mergeCell ref="DB1"/>
    <mergeCell ref="FT23"/>
    <mergeCell ref="QJ23"/>
    <mergeCell ref="TI1"/>
    <mergeCell ref="NQ1"/>
    <mergeCell ref="QN1"/>
    <mergeCell ref="CL28:CP28"/>
    <mergeCell ref="TF23"/>
    <mergeCell ref="DP34"/>
    <mergeCell ref="LU1"/>
    <mergeCell ref="QA1"/>
    <mergeCell ref="EM23"/>
    <mergeCell ref="GK1"/>
    <mergeCell ref="FA26:FJ26"/>
    <mergeCell ref="RN23"/>
    <mergeCell ref="EQ23"/>
    <mergeCell ref="FS39:GU39"/>
    <mergeCell ref="HR15:IF15"/>
    <mergeCell ref="GA1"/>
    <mergeCell ref="QQ1"/>
    <mergeCell ref="HP20"/>
    <mergeCell ref="QO23"/>
    <mergeCell ref="DR23"/>
    <mergeCell ref="HM1"/>
    <mergeCell ref="HA53:HX53"/>
    <mergeCell ref="UC23"/>
    <mergeCell ref="Z4:AC4"/>
    <mergeCell ref="CN1"/>
    <mergeCell ref="ND1"/>
    <mergeCell ref="CE34:CF34"/>
    <mergeCell ref="BX47:CO47"/>
    <mergeCell ref="TE1"/>
    <mergeCell ref="HQ23"/>
    <mergeCell ref="GH1"/>
    <mergeCell ref="CJ20"/>
    <mergeCell ref="LW23"/>
    <mergeCell ref="DQ34"/>
    <mergeCell ref="TM1"/>
    <mergeCell ref="TN1"/>
    <mergeCell ref="AD23"/>
    <mergeCell ref="GJ32:GZ32"/>
    <mergeCell ref="DF7:DX7"/>
    <mergeCell ref="CU1"/>
    <mergeCell ref="DF23"/>
    <mergeCell ref="NV23"/>
    <mergeCell ref="RQ1"/>
    <mergeCell ref="DW16:DY16"/>
    <mergeCell ref="TU23"/>
    <mergeCell ref="TS1"/>
    <mergeCell ref="BC40:BD40"/>
    <mergeCell ref="HN23"/>
    <mergeCell ref="GE1"/>
    <mergeCell ref="QU1"/>
    <mergeCell ref="CY23"/>
    <mergeCell ref="NO23"/>
    <mergeCell ref="W24:EX24"/>
    <mergeCell ref="CC4:CK4"/>
    <mergeCell ref="AR23"/>
    <mergeCell ref="HT20"/>
    <mergeCell ref="OW1"/>
    <mergeCell ref="GM23"/>
    <mergeCell ref="JG23"/>
    <mergeCell ref="TK23"/>
    <mergeCell ref="LZ1"/>
    <mergeCell ref="MO23"/>
    <mergeCell ref="QJ1"/>
    <mergeCell ref="DI8:DL8"/>
    <mergeCell ref="LQ1"/>
    <mergeCell ref="TF1"/>
    <mergeCell ref="IA4:IC4"/>
    <mergeCell ref="SH1"/>
    <mergeCell ref="KV23"/>
    <mergeCell ref="NO1"/>
    <mergeCell ref="FS28:FW28"/>
    <mergeCell ref="IZ1"/>
    <mergeCell ref="EF20"/>
    <mergeCell ref="DJ23"/>
    <mergeCell ref="HE1"/>
    <mergeCell ref="RU1"/>
    <mergeCell ref="NZ23"/>
    <mergeCell ref="CR62"/>
    <mergeCell ref="FX23"/>
    <mergeCell ref="BJ7:BO7"/>
    <mergeCell ref="JF23"/>
    <mergeCell ref="IB23"/>
    <mergeCell ref="BC1"/>
    <mergeCell ref="MH23"/>
    <mergeCell ref="EW1"/>
    <mergeCell ref="KL23"/>
    <mergeCell ref="KL1"/>
    <mergeCell ref="IE1"/>
    <mergeCell ref="NT23"/>
    <mergeCell ref="GI1"/>
    <mergeCell ref="CY1"/>
    <mergeCell ref="IC20:IG20"/>
    <mergeCell ref="EA62:EG62"/>
    <mergeCell ref="CX1"/>
    <mergeCell ref="NN1"/>
    <mergeCell ref="FU40:GC40"/>
    <mergeCell ref="HF16"/>
    <mergeCell ref="CB62:CJ62"/>
    <mergeCell ref="FD15:FR15"/>
    <mergeCell ref="CK52:CP52"/>
    <mergeCell ref="HS4:HY4"/>
    <mergeCell ref="EA43:FC43"/>
    <mergeCell ref="EU60:EW60"/>
    <mergeCell ref="DF1"/>
    <mergeCell ref="GA61:GI61"/>
    <mergeCell ref="DQ23"/>
    <mergeCell ref="HL1"/>
    <mergeCell ref="EY53:FP53"/>
    <mergeCell ref="EF34"/>
    <mergeCell ref="HW41:IT41"/>
    <mergeCell ref="FH60:FM60"/>
    <mergeCell ref="HG55:HJ55"/>
    <mergeCell ref="CS60:CU60"/>
    <mergeCell ref="B39:D44"/>
    <mergeCell ref="EV23"/>
    <mergeCell ref="CU16:CX16"/>
    <mergeCell ref="KW23"/>
    <mergeCell ref="OR1"/>
    <mergeCell ref="IG26:IJ26"/>
    <mergeCell ref="GH23"/>
    <mergeCell ref="BS8:BV8"/>
    <mergeCell ref="JA1"/>
    <mergeCell ref="MI23"/>
    <mergeCell ref="HT23"/>
    <mergeCell ref="Q1"/>
    <mergeCell ref="EL60:EQ60"/>
    <mergeCell ref="HG56:HL56"/>
    <mergeCell ref="BE26:BO26"/>
    <mergeCell ref="BI1"/>
    <mergeCell ref="FH52:FY52"/>
    <mergeCell ref="GJ7:GO7"/>
    <mergeCell ref="LD23"/>
    <mergeCell ref="ES23"/>
    <mergeCell ref="EM49:FD49"/>
    <mergeCell ref="HF4:HN4"/>
    <mergeCell ref="AI1"/>
    <mergeCell ref="NY23"/>
    <mergeCell ref="BB1"/>
    <mergeCell ref="GA60:GC60"/>
    <mergeCell ref="KA1"/>
    <mergeCell ref="HT1"/>
    <mergeCell ref="CN48:CO48"/>
    <mergeCell ref="SG1"/>
    <mergeCell ref="FZ62"/>
    <mergeCell ref="HK28:HO28"/>
    <mergeCell ref="GQ23"/>
    <mergeCell ref="OA23"/>
    <mergeCell ref="BT23"/>
    <mergeCell ref="CX23"/>
    <mergeCell ref="OW23"/>
    <mergeCell ref="MP23"/>
    <mergeCell ref="HU39:JC39"/>
    <mergeCell ref="C1"/>
    <mergeCell ref="IC44:IH44"/>
    <mergeCell ref="CQ1"/>
    <mergeCell ref="NG1"/>
    <mergeCell ref="JL23"/>
    <mergeCell ref="IF40:JC40"/>
    <mergeCell ref="AZ3:BR3"/>
    <mergeCell ref="FJ16:FM16"/>
    <mergeCell ref="DE52:DF52"/>
    <mergeCell ref="MT23"/>
    <mergeCell ref="QO1"/>
    <mergeCell ref="CZ7:DE7"/>
    <mergeCell ref="FL34"/>
    <mergeCell ref="LV1"/>
    <mergeCell ref="AH23"/>
    <mergeCell ref="KX23"/>
    <mergeCell ref="OS1"/>
    <mergeCell ref="GI23"/>
    <mergeCell ref="FN4:FV4"/>
    <mergeCell ref="CO15:DC15"/>
    <mergeCell ref="NH1"/>
    <mergeCell ref="FC56:FH56"/>
    <mergeCell ref="IO48:IT48"/>
    <mergeCell ref="TO23"/>
    <mergeCell ref="SF1"/>
    <mergeCell ref="OZ23"/>
    <mergeCell ref="FT1"/>
    <mergeCell ref="PL1"/>
    <mergeCell ref="SD23"/>
    <mergeCell ref="DU34"/>
    <mergeCell ref="DF15:DK15"/>
    <mergeCell ref="KE1"/>
    <mergeCell ref="HX1"/>
    <mergeCell ref="SN1"/>
    <mergeCell ref="ER23"/>
    <mergeCell ref="PH23"/>
    <mergeCell ref="GB1"/>
    <mergeCell ref="CZ16:DB16"/>
    <mergeCell ref="TN23"/>
    <mergeCell ref="GD19:GI19"/>
    <mergeCell ref="HU23"/>
    <mergeCell ref="GL1"/>
    <mergeCell ref="MA23"/>
    <mergeCell ref="EP1"/>
    <mergeCell ref="LE23"/>
    <mergeCell ref="OZ1"/>
    <mergeCell ref="RR23"/>
    <mergeCell ref="PK23"/>
    <mergeCell ref="DP56:EG56"/>
    <mergeCell ref="JC1"/>
    <mergeCell ref="HJ16"/>
    <mergeCell ref="LI23"/>
    <mergeCell ref="PD1"/>
    <mergeCell ref="C23"/>
    <mergeCell ref="EI62:EQ62"/>
    <mergeCell ref="EX23"/>
    <mergeCell ref="QP1"/>
    <mergeCell ref="IF23"/>
    <mergeCell ref="MA1"/>
    <mergeCell ref="SV23"/>
    <mergeCell ref="BG1"/>
    <mergeCell ref="FQ62:FY62"/>
    <mergeCell ref="BU23"/>
    <mergeCell ref="KP23"/>
    <mergeCell ref="CX4:CZ4"/>
    <mergeCell ref="HQ20:HS20"/>
    <mergeCell ref="G23"/>
    <mergeCell ref="ES51:EV51"/>
    <mergeCell ref="GU52:GZ52"/>
    <mergeCell ref="EU61:FC61"/>
    <mergeCell ref="JD52:JL52"/>
    <mergeCell ref="HM23"/>
    <mergeCell ref="SC23"/>
    <mergeCell ref="FO16:FQ16"/>
    <mergeCell ref="HP23"/>
    <mergeCell ref="OO1"/>
    <mergeCell ref="HS1"/>
    <mergeCell ref="DT34"/>
    <mergeCell ref="GG33:GZ33"/>
    <mergeCell ref="LH23"/>
    <mergeCell ref="DP20:DV20"/>
    <mergeCell ref="BM1"/>
    <mergeCell ref="BT20:BZ20"/>
    <mergeCell ref="EW51:FY51"/>
    <mergeCell ref="NR1"/>
    <mergeCell ref="UD1"/>
    <mergeCell ref="RV23"/>
    <mergeCell ref="QX23"/>
    <mergeCell ref="PO1"/>
    <mergeCell ref="HR1"/>
    <mergeCell ref="H23"/>
    <mergeCell ref="DC1"/>
    <mergeCell ref="NS1"/>
    <mergeCell ref="JD1"/>
    <mergeCell ref="RY1"/>
    <mergeCell ref="AQ26:AT26"/>
    <mergeCell ref="BT47:BW47"/>
    <mergeCell ref="RA1"/>
    <mergeCell ref="EH15:EV15"/>
    <mergeCell ref="EO1"/>
    <mergeCell ref="PE1"/>
    <mergeCell ref="TY23"/>
    <mergeCell ref="Z1"/>
    <mergeCell ref="KP1"/>
    <mergeCell ref="GU23"/>
    <mergeCell ref="TK1"/>
    <mergeCell ref="LA23"/>
    <mergeCell ref="MB1"/>
    <mergeCell ref="HA34"/>
    <mergeCell ref="MM23"/>
    <mergeCell ref="SN23"/>
    <mergeCell ref="ER32:ET32"/>
    <mergeCell ref="Q3:U3"/>
    <mergeCell ref="GB23"/>
    <mergeCell ref="IW1"/>
    <mergeCell ref="GP1"/>
    <mergeCell ref="BZ19:CN19"/>
    <mergeCell ref="UA23"/>
    <mergeCell ref="SR1"/>
    <mergeCell ref="EI16:EM16"/>
    <mergeCell ref="PL23"/>
    <mergeCell ref="GF1"/>
    <mergeCell ref="HE8:HG8"/>
    <mergeCell ref="TR23"/>
    <mergeCell ref="CZ23"/>
    <mergeCell ref="BQ1"/>
    <mergeCell ref="MG1"/>
    <mergeCell ref="CF8:CH8"/>
    <mergeCell ref="AS23"/>
    <mergeCell ref="JB51:KJ51"/>
    <mergeCell ref="FP8"/>
    <mergeCell ref="TZ23"/>
    <mergeCell ref="BY1"/>
    <mergeCell ref="BM32:CJ32"/>
    <mergeCell ref="DN34"/>
    <mergeCell ref="GC23"/>
    <mergeCell ref="DV23"/>
    <mergeCell ref="HQ1"/>
    <mergeCell ref="SG23"/>
    <mergeCell ref="QR23"/>
    <mergeCell ref="MN1"/>
    <mergeCell ref="FH19:FM19"/>
    <mergeCell ref="EL19:EQ19"/>
    <mergeCell ref="MY23"/>
    <mergeCell ref="PR1"/>
    <mergeCell ref="PG23"/>
    <mergeCell ref="JX23"/>
    <mergeCell ref="IO1"/>
    <mergeCell ref="MB23"/>
    <mergeCell ref="EM48:EU48"/>
    <mergeCell ref="EU32:FK32"/>
    <mergeCell ref="BK62"/>
    <mergeCell ref="JW1"/>
    <mergeCell ref="HP1"/>
    <mergeCell ref="GQ1"/>
    <mergeCell ref="DK23"/>
    <mergeCell ref="MF23"/>
    <mergeCell ref="EU1"/>
    <mergeCell ref="II45:JF45"/>
    <mergeCell ref="BG4:BM4"/>
    <mergeCell ref="IB16"/>
    <mergeCell ref="FE62:FM62"/>
    <mergeCell ref="KI1"/>
    <mergeCell ref="KT23"/>
    <mergeCell ref="LK23"/>
    <mergeCell ref="KQ1"/>
    <mergeCell ref="JS23"/>
    <mergeCell ref="IJ1"/>
    <mergeCell ref="DT8"/>
    <mergeCell ref="EZ23"/>
    <mergeCell ref="GN1"/>
    <mergeCell ref="HW1"/>
    <mergeCell ref="FP1"/>
    <mergeCell ref="IH23"/>
    <mergeCell ref="EU62:FC62"/>
    <mergeCell ref="DG62"/>
    <mergeCell ref="GM1"/>
    <mergeCell ref="IG16:IM16"/>
    <mergeCell ref="ME23"/>
    <mergeCell ref="CK62"/>
    <mergeCell ref="DJ1"/>
    <mergeCell ref="AU41:AV41"/>
    <mergeCell ref="FE61:FM61"/>
    <mergeCell ref="HW40:IE40"/>
    <mergeCell ref="KG1"/>
    <mergeCell ref="HZ1"/>
    <mergeCell ref="DQ40:DY40"/>
    <mergeCell ref="DI23"/>
    <mergeCell ref="JG1"/>
    <mergeCell ref="BC4:BF4"/>
    <mergeCell ref="JV23"/>
    <mergeCell ref="BC43:BF43"/>
    <mergeCell ref="DX32:EP32"/>
    <mergeCell ref="BL62"/>
    <mergeCell ref="ER16"/>
    <mergeCell ref="DU8:DW8"/>
    <mergeCell ref="GH4"/>
    <mergeCell ref="ER62"/>
    <mergeCell ref="HY23"/>
    <mergeCell ref="ET1"/>
    <mergeCell ref="CL62:CQ62"/>
    <mergeCell ref="IC1"/>
    <mergeCell ref="JD53:KA53"/>
    <mergeCell ref="GN23"/>
    <mergeCell ref="FY20:GA20"/>
    <mergeCell ref="IG28:IK28"/>
    <mergeCell ref="BN1"/>
    <mergeCell ref="JM52:KJ52"/>
    <mergeCell ref="BJ1"/>
    <mergeCell ref="BN4"/>
    <mergeCell ref="AT3:AY3"/>
    <mergeCell ref="CB60:CD60"/>
    <mergeCell ref="GV23"/>
    <mergeCell ref="AF16:AI16"/>
    <mergeCell ref="AK23"/>
    <mergeCell ref="GG32:GI32"/>
    <mergeCell ref="CP34:CY34"/>
    <mergeCell ref="DD1"/>
    <mergeCell ref="EB3:ET3"/>
    <mergeCell ref="QP23"/>
    <mergeCell ref="AW23"/>
    <mergeCell ref="ER19:FF19"/>
    <mergeCell ref="HV1"/>
    <mergeCell ref="SL1"/>
    <mergeCell ref="DG1"/>
    <mergeCell ref="NW1"/>
    <mergeCell ref="CI23"/>
    <mergeCell ref="AS20:AW20"/>
    <mergeCell ref="BX23"/>
    <mergeCell ref="PK1"/>
    <mergeCell ref="QT1"/>
    <mergeCell ref="BI15:BW15"/>
    <mergeCell ref="OX1"/>
    <mergeCell ref="PC1"/>
    <mergeCell ref="SC1"/>
    <mergeCell ref="IS32:JH32"/>
    <mergeCell ref="LR1"/>
    <mergeCell ref="GE23"/>
    <mergeCell ref="NC1"/>
    <mergeCell ref="NZ1"/>
    <mergeCell ref="CN20"/>
    <mergeCell ref="AO23"/>
    <mergeCell ref="CD23"/>
    <mergeCell ref="CC3:CH3"/>
    <mergeCell ref="RY23"/>
    <mergeCell ref="TR1"/>
    <mergeCell ref="PI1"/>
    <mergeCell ref="CO34"/>
    <mergeCell ref="KT1"/>
    <mergeCell ref="PT23"/>
    <mergeCell ref="DJ20"/>
    <mergeCell ref="CH23"/>
    <mergeCell ref="IG15:IL15"/>
    <mergeCell ref="LB1"/>
    <mergeCell ref="DV19:EJ19"/>
    <mergeCell ref="SS1"/>
    <mergeCell ref="FU23"/>
    <mergeCell ref="EW23"/>
    <mergeCell ref="DN1"/>
    <mergeCell ref="OD1"/>
    <mergeCell ref="JC23"/>
    <mergeCell ref="BR1"/>
    <mergeCell ref="PD23"/>
    <mergeCell ref="MW23"/>
    <mergeCell ref="FX1"/>
    <mergeCell ref="EZ1"/>
    <mergeCell ref="PP1"/>
    <mergeCell ref="TJ1"/>
    <mergeCell ref="OY1"/>
    <mergeCell ref="SJ23"/>
    <mergeCell ref="QN23"/>
    <mergeCell ref="SB1"/>
    <mergeCell ref="OV23"/>
    <mergeCell ref="RZ23"/>
    <mergeCell ref="NU1"/>
    <mergeCell ref="DU33:EP33"/>
    <mergeCell ref="HX16:IA16"/>
    <mergeCell ref="BO16:BR16"/>
    <mergeCell ref="EW34:FK34"/>
    <mergeCell ref="CY16"/>
    <mergeCell ref="GD20:GJ20"/>
    <mergeCell ref="HK27:HX27"/>
    <mergeCell ref="DD23"/>
    <mergeCell ref="BU1"/>
    <mergeCell ref="HJ23"/>
    <mergeCell ref="RB23"/>
    <mergeCell ref="HN1"/>
    <mergeCell ref="OK23"/>
    <mergeCell ref="SO23"/>
    <mergeCell ref="FM8:FO8"/>
    <mergeCell ref="DD27:DQ27"/>
    <mergeCell ref="EW26:EZ26"/>
    <mergeCell ref="DG23"/>
    <mergeCell ref="BX1"/>
    <mergeCell ref="DA4"/>
    <mergeCell ref="BZ28:CI28"/>
    <mergeCell ref="QM23"/>
    <mergeCell ref="KR23"/>
    <mergeCell ref="NK1"/>
    <mergeCell ref="IV1"/>
    <mergeCell ref="MQ1"/>
    <mergeCell ref="CP26:DB26"/>
    <mergeCell ref="DA34:DB34"/>
    <mergeCell ref="GI4:GK4"/>
    <mergeCell ref="QW1"/>
    <mergeCell ref="RW23"/>
    <mergeCell ref="LO23"/>
    <mergeCell ref="ED1"/>
    <mergeCell ref="RP23"/>
    <mergeCell ref="B15:D16"/>
    <mergeCell ref="OB23"/>
    <mergeCell ref="EF28:EI28"/>
    <mergeCell ref="JI23"/>
    <mergeCell ref="MF1"/>
    <mergeCell ref="SR23"/>
    <mergeCell ref="B25:D26"/>
    <mergeCell ref="BZ23"/>
    <mergeCell ref="S23"/>
    <mergeCell ref="AE23"/>
    <mergeCell ref="GF23"/>
    <mergeCell ref="QV23"/>
    <mergeCell ref="BW44:BX44"/>
    <mergeCell ref="GR1"/>
    <mergeCell ref="UD23"/>
    <mergeCell ref="DL23"/>
    <mergeCell ref="CC1"/>
    <mergeCell ref="HG20:HK20"/>
    <mergeCell ref="HR23"/>
    <mergeCell ref="SH23"/>
    <mergeCell ref="NS23"/>
    <mergeCell ref="AV23"/>
    <mergeCell ref="LL23"/>
    <mergeCell ref="DO1"/>
    <mergeCell ref="OE1"/>
    <mergeCell ref="BK34"/>
    <mergeCell ref="TT23"/>
    <mergeCell ref="SK1"/>
    <mergeCell ref="PE23"/>
    <mergeCell ref="NV1"/>
    <mergeCell ref="TW1"/>
    <mergeCell ref="BU26:BX26"/>
    <mergeCell ref="E23"/>
    <mergeCell ref="CZ1"/>
    <mergeCell ref="NP1"/>
    <mergeCell ref="HM57:IJ57"/>
    <mergeCell ref="CZ8:DH8"/>
    <mergeCell ref="LG23"/>
    <mergeCell ref="PB1"/>
    <mergeCell ref="GR23"/>
    <mergeCell ref="KM1"/>
    <mergeCell ref="B3:D4"/>
    <mergeCell ref="IF1"/>
    <mergeCell ref="AU25:AZ25"/>
    <mergeCell ref="UP23"/>
    <mergeCell ref="ID23"/>
    <mergeCell ref="ST23"/>
    <mergeCell ref="DO23"/>
    <mergeCell ref="OE23"/>
    <mergeCell ref="FM25:FR25"/>
    <mergeCell ref="EY1"/>
    <mergeCell ref="SK23"/>
    <mergeCell ref="HF3:HK3"/>
    <mergeCell ref="AJ1"/>
    <mergeCell ref="IS16:IV16"/>
    <mergeCell ref="ER34:EU34"/>
    <mergeCell ref="FY23"/>
    <mergeCell ref="FA23"/>
    <mergeCell ref="PQ23"/>
    <mergeCell ref="EL44:FC44"/>
    <mergeCell ref="DP19:DU19"/>
    <mergeCell ref="FX20"/>
    <mergeCell ref="DS1"/>
    <mergeCell ref="FT15:FY15"/>
    <mergeCell ref="AW60:AY60"/>
    <mergeCell ref="FL8"/>
    <mergeCell ref="DH1"/>
    <mergeCell ref="QT23"/>
    <mergeCell ref="IC16:IE16"/>
    <mergeCell ref="NX23"/>
    <mergeCell ref="HO26:HX26"/>
    <mergeCell ref="BA23"/>
    <mergeCell ref="LQ23"/>
    <mergeCell ref="RF23"/>
    <mergeCell ref="CE60:CQ60"/>
    <mergeCell ref="DW44:EB44"/>
    <mergeCell ref="DK40:DP40"/>
    <mergeCell ref="EG48:EL48"/>
    <mergeCell ref="DD34:DF34"/>
    <mergeCell ref="OG23"/>
    <mergeCell ref="GU51:GX51"/>
    <mergeCell ref="BG43:BX43"/>
    <mergeCell ref="BK1"/>
    <mergeCell ref="DA33:DS33"/>
    <mergeCell ref="DV34"/>
    <mergeCell ref="CT23"/>
    <mergeCell ref="QU23"/>
    <mergeCell ref="JH23"/>
    <mergeCell ref="BW1"/>
    <mergeCell ref="PI23"/>
    <mergeCell ref="DN20"/>
    <mergeCell ref="NB23"/>
    <mergeCell ref="DI28:DL28"/>
    <mergeCell ref="BT48:BY48"/>
    <mergeCell ref="HV20:IB20"/>
    <mergeCell ref="HS23"/>
    <mergeCell ref="D1"/>
    <mergeCell ref="JB1"/>
    <mergeCell ref="ER7:EW7"/>
    <mergeCell ref="GU1"/>
    <mergeCell ref="JM23"/>
    <mergeCell ref="MJ23"/>
    <mergeCell ref="MJ1"/>
    <mergeCell ref="GS23"/>
    <mergeCell ref="KN1"/>
    <mergeCell ref="DR1"/>
    <mergeCell ref="DF57:DW57"/>
    <mergeCell ref="GJ23"/>
    <mergeCell ref="QZ23"/>
    <mergeCell ref="FN3:FS3"/>
    <mergeCell ref="CT20:CZ20"/>
    <mergeCell ref="DP23"/>
    <mergeCell ref="BI23"/>
    <mergeCell ref="FD1"/>
    <mergeCell ref="DK20:DM20"/>
    <mergeCell ref="CK51:CN51"/>
    <mergeCell ref="HV23"/>
    <mergeCell ref="JJ1"/>
    <mergeCell ref="AK1"/>
    <mergeCell ref="B11:D12"/>
    <mergeCell ref="JI1"/>
    <mergeCell ref="OX23"/>
    <mergeCell ref="MQ23"/>
    <mergeCell ref="HD8"/>
    <mergeCell ref="W16:AE16"/>
    <mergeCell ref="GX20"/>
    <mergeCell ref="HW23"/>
    <mergeCell ref="E1"/>
    <mergeCell ref="SP1"/>
    <mergeCell ref="ET23"/>
    <mergeCell ref="PJ23"/>
    <mergeCell ref="OA1"/>
    <mergeCell ref="CM23"/>
    <mergeCell ref="QX1"/>
    <mergeCell ref="IF16"/>
    <mergeCell ref="BO1"/>
    <mergeCell ref="PM1"/>
    <mergeCell ref="KX1"/>
    <mergeCell ref="JZ23"/>
    <mergeCell ref="GG34:GJ34"/>
    <mergeCell ref="DA1"/>
    <mergeCell ref="OF23"/>
    <mergeCell ref="SL23"/>
    <mergeCell ref="AE1"/>
    <mergeCell ref="KU1"/>
    <mergeCell ref="LF23"/>
    <mergeCell ref="PA1"/>
    <mergeCell ref="JN23"/>
    <mergeCell ref="JR23"/>
    <mergeCell ref="K23"/>
    <mergeCell ref="JM1"/>
    <mergeCell ref="CP4:CV4"/>
    <mergeCell ref="PB23"/>
    <mergeCell ref="FB28:FE28"/>
    <mergeCell ref="CE23"/>
    <mergeCell ref="MU23"/>
    <mergeCell ref="AI23"/>
    <mergeCell ref="AK4:AM4"/>
    <mergeCell ref="KY1"/>
    <mergeCell ref="UH23"/>
    <mergeCell ref="BU28:BY28"/>
    <mergeCell ref="AB7:AG7"/>
    <mergeCell ref="EY23"/>
    <mergeCell ref="AO40:AT40"/>
    <mergeCell ref="GK23"/>
    <mergeCell ref="KF1"/>
    <mergeCell ref="RA23"/>
    <mergeCell ref="HY1"/>
    <mergeCell ref="JH1"/>
    <mergeCell ref="TX1"/>
    <mergeCell ref="O23"/>
    <mergeCell ref="BJ8:BR8"/>
    <mergeCell ref="UI23"/>
    <mergeCell ref="TP23"/>
    <mergeCell ref="EU23"/>
    <mergeCell ref="ES20:EW20"/>
    <mergeCell ref="IC23"/>
    <mergeCell ref="LX1"/>
    <mergeCell ref="SS23"/>
    <mergeCell ref="ET4"/>
    <mergeCell ref="GG23"/>
    <mergeCell ref="HU1"/>
    <mergeCell ref="HV19:IA19"/>
    <mergeCell ref="JO23"/>
    <mergeCell ref="UE23"/>
    <mergeCell ref="CD1"/>
    <mergeCell ref="PP23"/>
    <mergeCell ref="AU8:AW8"/>
    <mergeCell ref="DL1"/>
    <mergeCell ref="OB1"/>
    <mergeCell ref="AA1"/>
    <mergeCell ref="NL1"/>
    <mergeCell ref="JQ23"/>
    <mergeCell ref="P23"/>
    <mergeCell ref="PX1"/>
    <mergeCell ref="SP23"/>
    <mergeCell ref="CB34"/>
    <mergeCell ref="FG55:GI55"/>
    <mergeCell ref="GK16:GM16"/>
    <mergeCell ref="DW23"/>
    <mergeCell ref="TQ1"/>
    <mergeCell ref="BT19:BY19"/>
    <mergeCell ref="GT1"/>
    <mergeCell ref="IC43:IF43"/>
    <mergeCell ref="QS23"/>
    <mergeCell ref="PJ1"/>
    <mergeCell ref="OL23"/>
    <mergeCell ref="Q4:Y4"/>
    <mergeCell ref="HE25:HJ25"/>
    <mergeCell ref="DE23"/>
    <mergeCell ref="BV1"/>
    <mergeCell ref="ML1"/>
    <mergeCell ref="AJ16:AM16"/>
    <mergeCell ref="PT1"/>
    <mergeCell ref="TL23"/>
    <mergeCell ref="W15:AA15"/>
    <mergeCell ref="SO1"/>
    <mergeCell ref="GJ1"/>
    <mergeCell ref="PF1"/>
    <mergeCell ref="MC1"/>
    <mergeCell ref="TO1"/>
    <mergeCell ref="PH1"/>
    <mergeCell ref="BF34"/>
    <mergeCell ref="QR1"/>
    <mergeCell ref="SX23"/>
    <mergeCell ref="DK1"/>
    <mergeCell ref="GT20"/>
    <mergeCell ref="PU23"/>
    <mergeCell ref="TP1"/>
    <mergeCell ref="RI1"/>
    <mergeCell ref="BR4"/>
    <mergeCell ref="GP15:GU15"/>
    <mergeCell ref="GO1"/>
    <mergeCell ref="HZ4"/>
    <mergeCell ref="UB1"/>
    <mergeCell ref="FI1"/>
    <mergeCell ref="IA23"/>
    <mergeCell ref="SQ23"/>
    <mergeCell ref="JO1"/>
    <mergeCell ref="EI4:EO4"/>
    <mergeCell ref="DM34"/>
    <mergeCell ref="TA23"/>
    <mergeCell ref="GJ16"/>
    <mergeCell ref="HV32:HX32"/>
    <mergeCell ref="ES1"/>
    <mergeCell ref="TW23"/>
    <mergeCell ref="UA1"/>
    <mergeCell ref="TX23"/>
    <mergeCell ref="IW16"/>
    <mergeCell ref="EA28:EE28"/>
    <mergeCell ref="CA20:CE20"/>
    <mergeCell ref="CV1"/>
    <mergeCell ref="RE1"/>
    <mergeCell ref="DD28:DH28"/>
    <mergeCell ref="KE23"/>
    <mergeCell ref="AB1"/>
    <mergeCell ref="DT23"/>
    <mergeCell ref="OJ23"/>
    <mergeCell ref="FT16:FZ16"/>
    <mergeCell ref="BM23"/>
    <mergeCell ref="FH1"/>
    <mergeCell ref="BZ1"/>
    <mergeCell ref="UB23"/>
    <mergeCell ref="CA1"/>
    <mergeCell ref="PM23"/>
    <mergeCell ref="NF23"/>
    <mergeCell ref="CE8"/>
    <mergeCell ref="AT23"/>
    <mergeCell ref="LJ23"/>
    <mergeCell ref="CK20:CM20"/>
    <mergeCell ref="GN16"/>
    <mergeCell ref="QY23"/>
    <mergeCell ref="BE23"/>
    <mergeCell ref="BB23"/>
    <mergeCell ref="AP23"/>
    <mergeCell ref="NJ23"/>
    <mergeCell ref="JN1"/>
    <mergeCell ref="PC23"/>
    <mergeCell ref="NT1"/>
    <mergeCell ref="CF23"/>
    <mergeCell ref="MV23"/>
    <mergeCell ref="IG23"/>
    <mergeCell ref="KZ1"/>
    <mergeCell ref="TS23"/>
    <mergeCell ref="TV1"/>
    <mergeCell ref="GJ8:GR8"/>
    <mergeCell ref="DH34:DL34"/>
    <mergeCell ref="IK1"/>
    <mergeCell ref="FE23"/>
    <mergeCell ref="OL1"/>
    <mergeCell ref="EV48:FM48"/>
    <mergeCell ref="MD1"/>
    <mergeCell ref="GD40:GU40"/>
    <mergeCell ref="OF1"/>
    <mergeCell ref="EX16:FD16"/>
    <mergeCell ref="EE26:EN26"/>
    <mergeCell ref="JQ1"/>
    <mergeCell ref="IS23"/>
    <mergeCell ref="I23"/>
    <mergeCell ref="BT34"/>
    <mergeCell ref="PN23"/>
    <mergeCell ref="CQ23"/>
    <mergeCell ref="NG23"/>
    <mergeCell ref="FX28:GA28"/>
    <mergeCell ref="BS1"/>
    <mergeCell ref="MI1"/>
    <mergeCell ref="AU23"/>
    <mergeCell ref="EN16:EQ16"/>
    <mergeCell ref="HL3:ID3"/>
    <mergeCell ref="HP28:HS28"/>
    <mergeCell ref="HY32:IN32"/>
    <mergeCell ref="KD23"/>
    <mergeCell ref="J23"/>
    <mergeCell ref="DE1"/>
    <mergeCell ref="CG23"/>
    <mergeCell ref="JF1"/>
    <mergeCell ref="GY1"/>
    <mergeCell ref="DV16"/>
    <mergeCell ref="AL23"/>
    <mergeCell ref="LB23"/>
    <mergeCell ref="FT60:FY60"/>
    <mergeCell ref="GE44:GM44"/>
    <mergeCell ref="IX16:IZ16"/>
    <mergeCell ref="AF1"/>
    <mergeCell ref="AN1"/>
    <mergeCell ref="LD1"/>
    <mergeCell ref="AT8"/>
    <mergeCell ref="JW23"/>
    <mergeCell ref="BU27:CH27"/>
    <mergeCell ref="DW34:DZ34"/>
    <mergeCell ref="AC38:FP38"/>
    <mergeCell ref="FI56:FQ56"/>
    <mergeCell ref="DZ62"/>
    <mergeCell ref="HK55:IS55"/>
    <mergeCell ref="HB33:HT33"/>
    <mergeCell ref="DX60:DZ60"/>
    <mergeCell ref="CK1"/>
    <mergeCell ref="HL15:HQ15"/>
    <mergeCell ref="JD48:KA48"/>
    <mergeCell ref="ES52:EX52"/>
    <mergeCell ref="HZ23"/>
    <mergeCell ref="AC1"/>
    <mergeCell ref="KS1"/>
    <mergeCell ref="IO34"/>
    <mergeCell ref="FC55:FF55"/>
    <mergeCell ref="DW1"/>
    <mergeCell ref="GO23"/>
    <mergeCell ref="KJ1"/>
    <mergeCell ref="EH23"/>
    <mergeCell ref="AZ32:BB32"/>
    <mergeCell ref="T23"/>
    <mergeCell ref="CI3:DA3"/>
    <mergeCell ref="PY23"/>
    <mergeCell ref="TT1"/>
    <mergeCell ref="RM1"/>
    <mergeCell ref="GS1"/>
    <mergeCell ref="OC23"/>
    <mergeCell ref="BF23"/>
    <mergeCell ref="EA23"/>
    <mergeCell ref="TU1"/>
    <mergeCell ref="GX1"/>
    <mergeCell ref="RN1"/>
    <mergeCell ref="UF23"/>
    <mergeCell ref="CE1"/>
    <mergeCell ref="FB1"/>
    <mergeCell ref="AM1"/>
    <mergeCell ref="OG1"/>
    <mergeCell ref="FA1"/>
    <mergeCell ref="LV23"/>
    <mergeCell ref="HG23"/>
    <mergeCell ref="AH1"/>
    <mergeCell ref="SY1"/>
    <mergeCell ref="AY23"/>
    <mergeCell ref="HO23"/>
    <mergeCell ref="JR1"/>
    <mergeCell ref="NX1"/>
    <mergeCell ref="CJ23"/>
    <mergeCell ref="MZ23"/>
    <mergeCell ref="IK23"/>
    <mergeCell ref="AH7:AX7"/>
    <mergeCell ref="AB8:AI8"/>
    <mergeCell ref="EB15:EG15"/>
    <mergeCell ref="RD23"/>
    <mergeCell ref="JS1"/>
    <mergeCell ref="NY1"/>
    <mergeCell ref="CK23"/>
    <mergeCell ref="IL23"/>
    <mergeCell ref="DZ16"/>
    <mergeCell ref="MR23"/>
    <mergeCell ref="LT23"/>
    <mergeCell ref="EI1"/>
    <mergeCell ref="KV1"/>
    <mergeCell ref="AM23"/>
    <mergeCell ref="LC23"/>
    <mergeCell ref="FW26:GF26"/>
    <mergeCell ref="LC1"/>
    <mergeCell ref="EY24:JZ24"/>
    <mergeCell ref="UM23"/>
    <mergeCell ref="SQ1"/>
    <mergeCell ref="QV1"/>
    <mergeCell ref="HS16:HW16"/>
    <mergeCell ref="RJ23"/>
    <mergeCell ref="GP23"/>
    <mergeCell ref="KK1"/>
    <mergeCell ref="ID1"/>
    <mergeCell ref="UL23"/>
    <mergeCell ref="MO1"/>
    <mergeCell ref="LP23"/>
    <mergeCell ref="KR1"/>
    <mergeCell ref="GW23"/>
    <mergeCell ref="RB1"/>
    <mergeCell ref="PQ1"/>
    <mergeCell ref="DS23"/>
    <mergeCell ref="MN23"/>
    <mergeCell ref="FI23"/>
    <mergeCell ref="EJ20"/>
    <mergeCell ref="OD23"/>
    <mergeCell ref="MH1"/>
    <mergeCell ref="DX23"/>
    <mergeCell ref="FL1"/>
    <mergeCell ref="QB1"/>
    <mergeCell ref="FR56:GI56"/>
    <mergeCell ref="U23"/>
    <mergeCell ref="DP1"/>
    <mergeCell ref="EI60:EK60"/>
    <mergeCell ref="GM60:GO60"/>
    <mergeCell ref="GP60:GU60"/>
    <mergeCell ref="GM61:GU61"/>
    <mergeCell ref="GM62:GU62"/>
    <mergeCell ref="HC60:HE60"/>
    <mergeCell ref="HF60:HK60"/>
    <mergeCell ref="HC61:HK61"/>
    <mergeCell ref="HC62:HK62"/>
    <mergeCell ref="HO60:HQ60"/>
    <mergeCell ref="HR60:HW60"/>
    <mergeCell ref="HO61:HW61"/>
    <mergeCell ref="HO62:HW62"/>
    <mergeCell ref="HY60:IA60"/>
    <mergeCell ref="IB60:IG60"/>
    <mergeCell ref="HY61:IG61"/>
    <mergeCell ref="AX23"/>
    <mergeCell ref="LN23"/>
    <mergeCell ref="HV56:IS56"/>
    <mergeCell ref="GZ23"/>
    <mergeCell ref="DX8"/>
    <mergeCell ref="EH62"/>
    <mergeCell ref="GC43:HK43"/>
    <mergeCell ref="GN44:HK44"/>
    <mergeCell ref="GE45:HB45"/>
    <mergeCell ref="GK47:GN47"/>
    <mergeCell ref="GO47:HW47"/>
    <mergeCell ref="GK48:GP48"/>
    <mergeCell ref="GQ48:GY48"/>
    <mergeCell ref="GZ48:HW48"/>
    <mergeCell ref="GQ49:HN49"/>
    <mergeCell ref="AQ27:AU27"/>
    <mergeCell ref="AZ34:BE34"/>
    <mergeCell ref="AZ33:BE33"/>
    <mergeCell ref="BC32:BE32"/>
    <mergeCell ref="FK31:JN31"/>
    <mergeCell ref="HY62:IG62"/>
    <mergeCell ref="IK60:IM60"/>
    <mergeCell ref="IN60:IS60"/>
    <mergeCell ref="IK61:IS61"/>
    <mergeCell ref="IK62:IS62"/>
    <mergeCell ref="IU60:IW60"/>
    <mergeCell ref="IX60:JC60"/>
    <mergeCell ref="IU61:JC61"/>
    <mergeCell ref="IU62:JC62"/>
    <mergeCell ref="JG60:JI60"/>
    <mergeCell ref="JJ60:JO60"/>
    <mergeCell ref="JG61:JO61"/>
    <mergeCell ref="JG62:JO62"/>
    <mergeCell ref="DR34:DS34"/>
    <mergeCell ref="BI44:BV44"/>
    <mergeCell ref="FQ60:FS60"/>
    <mergeCell ref="IP33:JH33"/>
    <mergeCell ref="CL27:DB27"/>
    <mergeCell ref="MW69:NL69"/>
    <mergeCell ref="NO69:OF69"/>
    <mergeCell ref="MC69:MT69"/>
    <mergeCell ref="CU71:CY71"/>
    <mergeCell ref="DB71:DO71"/>
    <mergeCell ref="HP71:IE71"/>
    <mergeCell ref="KK73:KZ73"/>
    <mergeCell ref="LO71:MF71"/>
    <mergeCell ref="MI71:MZ71"/>
    <mergeCell ref="OI69:OZ69"/>
    <mergeCell ref="PC69:PP69"/>
    <mergeCell ref="PS69:QF69"/>
    <mergeCell ref="IS71:JH71"/>
    <mergeCell ref="JK71:JZ71"/>
    <mergeCell ref="KC71:KR71"/>
    <mergeCell ref="NC71:NP71"/>
    <mergeCell ref="KB60:KD60"/>
    <mergeCell ref="KE60:KJ60"/>
    <mergeCell ref="KB61:KJ61"/>
    <mergeCell ref="KB62:KJ62"/>
    <mergeCell ref="JQ60:JS60"/>
    <mergeCell ref="JT60:JY60"/>
    <mergeCell ref="JQ61:JY61"/>
    <mergeCell ref="JQ62:JY62"/>
    <mergeCell ref="FE60:FG60"/>
    <mergeCell ref="FQ61:FY61"/>
    <mergeCell ref="JG63:JY65"/>
    <mergeCell ref="EU63:FV65"/>
    <mergeCell ref="E67:O67"/>
    <mergeCell ref="AO67:AY67"/>
    <mergeCell ref="BB67:BL67"/>
    <mergeCell ref="CF67:CU67"/>
    <mergeCell ref="CX67:DM67"/>
    <mergeCell ref="DP67:DZ67"/>
    <mergeCell ref="EN67:FC67"/>
    <mergeCell ref="FF67:FU67"/>
    <mergeCell ref="FX67:GM67"/>
    <mergeCell ref="GV67:HK67"/>
    <mergeCell ref="HN67:IC67"/>
    <mergeCell ref="IS67:JH67"/>
    <mergeCell ref="JK67:JZ67"/>
    <mergeCell ref="KC67:KR67"/>
    <mergeCell ref="KU67:LJ67"/>
    <mergeCell ref="LM67:MD67"/>
    <mergeCell ref="LI69:LZ69"/>
    <mergeCell ref="CK69:CX69"/>
    <mergeCell ref="DA69:DN69"/>
    <mergeCell ref="JI69:JV69"/>
    <mergeCell ref="LC73:LR73"/>
    <mergeCell ref="LU73:MJ73"/>
    <mergeCell ref="MM73:ND73"/>
    <mergeCell ref="NG73:NX73"/>
    <mergeCell ref="JG73:JV73"/>
    <mergeCell ref="Q76:AF76"/>
    <mergeCell ref="DI76:DS76"/>
    <mergeCell ref="EG76:EV76"/>
    <mergeCell ref="GI76:GX76"/>
    <mergeCell ref="HM76:HW76"/>
    <mergeCell ref="IK76:IZ76"/>
    <mergeCell ref="JI76:JX76"/>
    <mergeCell ref="KA76:KK76"/>
    <mergeCell ref="KN76:KX76"/>
    <mergeCell ref="CK78:CZ78"/>
    <mergeCell ref="DI78:DX78"/>
    <mergeCell ref="EB78:EQ78"/>
    <mergeCell ref="FF78:FU78"/>
    <mergeCell ref="FX78:GM78"/>
    <mergeCell ref="GS78:HH78"/>
    <mergeCell ref="HK78:HZ78"/>
    <mergeCell ref="IG78:IV78"/>
    <mergeCell ref="JK78:JZ78"/>
    <mergeCell ref="KN78:LK78"/>
    <mergeCell ref="LN78:MC78"/>
    <mergeCell ref="MF78:MU78"/>
    <mergeCell ref="MX78:NI78"/>
    <mergeCell ref="NL78:NV78"/>
  </mergeCells>
  <pageMargins left="0.78749999999999998" right="0.78749999999999998" top="1.05277777777778" bottom="1.05277777777778" header="0.78749999999999998" footer="0.78749999999999998"/>
  <pageSetup paperSize="9" scale="22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41"/>
  <sheetViews>
    <sheetView topLeftCell="A16"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100" t="s">
        <v>315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2:14" ht="30" customHeight="1" x14ac:dyDescent="0.2">
      <c r="B3" s="98">
        <v>45606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2:14" ht="28" customHeight="1" x14ac:dyDescent="0.2">
      <c r="B4" s="18" t="s">
        <v>316</v>
      </c>
      <c r="C4" s="99" t="s">
        <v>317</v>
      </c>
      <c r="D4" s="32"/>
      <c r="E4" s="32"/>
      <c r="F4" s="32"/>
      <c r="G4" s="32"/>
      <c r="H4" s="32"/>
      <c r="I4" s="18" t="s">
        <v>318</v>
      </c>
      <c r="J4" s="18" t="s">
        <v>319</v>
      </c>
      <c r="K4" s="18" t="s">
        <v>320</v>
      </c>
      <c r="L4" s="18" t="s">
        <v>321</v>
      </c>
      <c r="M4" s="99" t="s">
        <v>322</v>
      </c>
      <c r="N4" s="32"/>
    </row>
    <row r="5" spans="2:14" ht="22" customHeight="1" x14ac:dyDescent="0.2">
      <c r="B5" s="19">
        <v>1</v>
      </c>
      <c r="C5" s="97" t="s">
        <v>239</v>
      </c>
      <c r="D5" s="32"/>
      <c r="E5" s="32"/>
      <c r="F5" s="32"/>
      <c r="G5" s="32"/>
      <c r="H5" s="32"/>
      <c r="I5" s="20">
        <v>8</v>
      </c>
      <c r="J5" s="20">
        <v>21</v>
      </c>
      <c r="K5" s="20">
        <v>14</v>
      </c>
      <c r="L5" s="20"/>
      <c r="M5" s="97" t="s">
        <v>323</v>
      </c>
      <c r="N5" s="32"/>
    </row>
    <row r="6" spans="2:14" ht="22" customHeight="1" x14ac:dyDescent="0.2">
      <c r="B6" s="19">
        <v>2</v>
      </c>
      <c r="C6" s="97" t="s">
        <v>234</v>
      </c>
      <c r="D6" s="32"/>
      <c r="E6" s="32"/>
      <c r="F6" s="32"/>
      <c r="G6" s="32"/>
      <c r="H6" s="32"/>
      <c r="I6" s="20">
        <v>6</v>
      </c>
      <c r="J6" s="20">
        <v>136</v>
      </c>
      <c r="K6" s="20">
        <v>227</v>
      </c>
      <c r="L6" s="20"/>
      <c r="M6" s="97" t="s">
        <v>324</v>
      </c>
      <c r="N6" s="32"/>
    </row>
    <row r="7" spans="2:14" ht="22" customHeight="1" x14ac:dyDescent="0.2">
      <c r="B7" s="19">
        <v>3</v>
      </c>
      <c r="C7" s="97" t="s">
        <v>228</v>
      </c>
      <c r="D7" s="32"/>
      <c r="E7" s="32"/>
      <c r="F7" s="32"/>
      <c r="G7" s="32"/>
      <c r="H7" s="32"/>
      <c r="I7" s="20">
        <v>12</v>
      </c>
      <c r="J7" s="20">
        <v>881</v>
      </c>
      <c r="K7" s="20">
        <v>588</v>
      </c>
      <c r="L7" s="20"/>
      <c r="M7" s="97" t="s">
        <v>325</v>
      </c>
      <c r="N7" s="32"/>
    </row>
    <row r="8" spans="2:14" ht="22" customHeight="1" x14ac:dyDescent="0.2">
      <c r="B8" s="19">
        <v>4</v>
      </c>
      <c r="C8" s="97" t="s">
        <v>219</v>
      </c>
      <c r="D8" s="32"/>
      <c r="E8" s="32"/>
      <c r="F8" s="32"/>
      <c r="G8" s="32"/>
      <c r="H8" s="32"/>
      <c r="I8" s="20">
        <v>12</v>
      </c>
      <c r="J8" s="20">
        <v>132</v>
      </c>
      <c r="K8" s="20">
        <v>88</v>
      </c>
      <c r="L8" s="20"/>
      <c r="M8" s="97" t="s">
        <v>326</v>
      </c>
      <c r="N8" s="32"/>
    </row>
    <row r="9" spans="2:14" ht="22" customHeight="1" x14ac:dyDescent="0.2">
      <c r="B9" s="19">
        <v>5</v>
      </c>
      <c r="C9" s="97" t="s">
        <v>236</v>
      </c>
      <c r="D9" s="32"/>
      <c r="E9" s="32"/>
      <c r="F9" s="32"/>
      <c r="G9" s="32"/>
      <c r="H9" s="32"/>
      <c r="I9" s="20">
        <v>8</v>
      </c>
      <c r="J9" s="20">
        <v>338</v>
      </c>
      <c r="K9" s="20">
        <v>423</v>
      </c>
      <c r="L9" s="20"/>
      <c r="M9" s="97" t="s">
        <v>327</v>
      </c>
      <c r="N9" s="32"/>
    </row>
    <row r="10" spans="2:14" ht="22" customHeight="1" x14ac:dyDescent="0.2">
      <c r="B10" s="19">
        <v>6</v>
      </c>
      <c r="C10" s="97" t="s">
        <v>227</v>
      </c>
      <c r="D10" s="32"/>
      <c r="E10" s="32"/>
      <c r="F10" s="32"/>
      <c r="G10" s="32"/>
      <c r="H10" s="32"/>
      <c r="I10" s="20">
        <v>8</v>
      </c>
      <c r="J10" s="20">
        <v>300</v>
      </c>
      <c r="K10" s="20">
        <v>300</v>
      </c>
      <c r="L10" s="20"/>
      <c r="M10" s="97" t="s">
        <v>328</v>
      </c>
      <c r="N10" s="32"/>
    </row>
    <row r="11" spans="2:14" ht="22" customHeight="1" x14ac:dyDescent="0.2">
      <c r="B11" s="19">
        <v>7</v>
      </c>
      <c r="C11" s="97" t="s">
        <v>218</v>
      </c>
      <c r="D11" s="32"/>
      <c r="E11" s="32"/>
      <c r="F11" s="32"/>
      <c r="G11" s="32"/>
      <c r="H11" s="32"/>
      <c r="I11" s="20">
        <v>2</v>
      </c>
      <c r="J11" s="20">
        <v>268</v>
      </c>
      <c r="K11" s="20">
        <v>134</v>
      </c>
      <c r="L11" s="20"/>
      <c r="M11" s="97" t="s">
        <v>329</v>
      </c>
      <c r="N11" s="32"/>
    </row>
    <row r="12" spans="2:14" ht="22" customHeight="1" x14ac:dyDescent="0.2">
      <c r="B12" s="19">
        <v>8</v>
      </c>
      <c r="C12" s="97" t="s">
        <v>220</v>
      </c>
      <c r="D12" s="32"/>
      <c r="E12" s="32"/>
      <c r="F12" s="32"/>
      <c r="G12" s="32"/>
      <c r="H12" s="32"/>
      <c r="I12" s="20">
        <v>8</v>
      </c>
      <c r="J12" s="20">
        <v>199</v>
      </c>
      <c r="K12" s="20">
        <v>199</v>
      </c>
      <c r="L12" s="20"/>
      <c r="M12" s="97" t="s">
        <v>330</v>
      </c>
      <c r="N12" s="32"/>
    </row>
    <row r="13" spans="2:14" ht="22" customHeight="1" x14ac:dyDescent="0.2">
      <c r="B13" s="19">
        <v>9</v>
      </c>
      <c r="C13" s="97" t="s">
        <v>240</v>
      </c>
      <c r="D13" s="32"/>
      <c r="E13" s="32"/>
      <c r="F13" s="32"/>
      <c r="G13" s="32"/>
      <c r="H13" s="32"/>
      <c r="I13" s="20">
        <v>8</v>
      </c>
      <c r="J13" s="20">
        <v>109</v>
      </c>
      <c r="K13" s="20">
        <v>109</v>
      </c>
      <c r="L13" s="20"/>
      <c r="M13" s="97" t="s">
        <v>331</v>
      </c>
      <c r="N13" s="32"/>
    </row>
    <row r="14" spans="2:14" ht="22" customHeight="1" x14ac:dyDescent="0.2">
      <c r="B14" s="19">
        <v>10</v>
      </c>
      <c r="C14" s="97" t="s">
        <v>221</v>
      </c>
      <c r="D14" s="32"/>
      <c r="E14" s="32"/>
      <c r="F14" s="32"/>
      <c r="G14" s="32"/>
      <c r="H14" s="32"/>
      <c r="I14" s="20">
        <v>8</v>
      </c>
      <c r="J14" s="20">
        <v>293</v>
      </c>
      <c r="K14" s="20">
        <v>293</v>
      </c>
      <c r="L14" s="20"/>
      <c r="M14" s="97" t="s">
        <v>332</v>
      </c>
      <c r="N14" s="32"/>
    </row>
    <row r="15" spans="2:14" ht="22" customHeight="1" x14ac:dyDescent="0.2">
      <c r="B15" s="19">
        <v>11</v>
      </c>
      <c r="C15" s="97" t="s">
        <v>235</v>
      </c>
      <c r="D15" s="32"/>
      <c r="E15" s="32"/>
      <c r="F15" s="32"/>
      <c r="G15" s="32"/>
      <c r="H15" s="32"/>
      <c r="I15" s="20">
        <v>8</v>
      </c>
      <c r="J15" s="20">
        <v>316</v>
      </c>
      <c r="K15" s="20">
        <v>395</v>
      </c>
      <c r="L15" s="20"/>
      <c r="M15" s="97" t="s">
        <v>333</v>
      </c>
      <c r="N15" s="32"/>
    </row>
    <row r="16" spans="2:14" ht="22" customHeight="1" x14ac:dyDescent="0.2">
      <c r="B16" s="19">
        <v>12</v>
      </c>
      <c r="C16" s="97" t="s">
        <v>216</v>
      </c>
      <c r="D16" s="32"/>
      <c r="E16" s="32"/>
      <c r="F16" s="32"/>
      <c r="G16" s="32"/>
      <c r="H16" s="32"/>
      <c r="I16" s="20">
        <v>6</v>
      </c>
      <c r="J16" s="20">
        <v>119</v>
      </c>
      <c r="K16" s="20">
        <v>159</v>
      </c>
      <c r="L16" s="20"/>
      <c r="M16" s="97" t="s">
        <v>334</v>
      </c>
      <c r="N16" s="32"/>
    </row>
    <row r="17" spans="2:14" ht="22" customHeight="1" x14ac:dyDescent="0.2">
      <c r="B17" s="19">
        <v>13</v>
      </c>
      <c r="C17" s="97" t="s">
        <v>243</v>
      </c>
      <c r="D17" s="32"/>
      <c r="E17" s="32"/>
      <c r="F17" s="32"/>
      <c r="G17" s="32"/>
      <c r="H17" s="32"/>
      <c r="I17" s="20">
        <v>6</v>
      </c>
      <c r="J17" s="20">
        <v>214</v>
      </c>
      <c r="K17" s="20">
        <v>357</v>
      </c>
      <c r="L17" s="20"/>
      <c r="M17" s="97" t="s">
        <v>335</v>
      </c>
      <c r="N17" s="32"/>
    </row>
    <row r="18" spans="2:14" ht="22" customHeight="1" x14ac:dyDescent="0.2">
      <c r="B18" s="19">
        <v>14</v>
      </c>
      <c r="C18" s="97" t="s">
        <v>242</v>
      </c>
      <c r="D18" s="32"/>
      <c r="E18" s="32"/>
      <c r="F18" s="32"/>
      <c r="G18" s="32"/>
      <c r="H18" s="32"/>
      <c r="I18" s="20">
        <v>12</v>
      </c>
      <c r="J18" s="20">
        <v>84</v>
      </c>
      <c r="K18" s="20">
        <v>56</v>
      </c>
      <c r="L18" s="20"/>
      <c r="M18" s="97" t="s">
        <v>336</v>
      </c>
      <c r="N18" s="32"/>
    </row>
    <row r="19" spans="2:14" ht="22" customHeight="1" x14ac:dyDescent="0.2">
      <c r="B19" s="19">
        <v>15</v>
      </c>
      <c r="C19" s="97" t="s">
        <v>252</v>
      </c>
      <c r="D19" s="32"/>
      <c r="E19" s="32"/>
      <c r="F19" s="32"/>
      <c r="G19" s="32"/>
      <c r="H19" s="32"/>
      <c r="I19" s="20">
        <v>8</v>
      </c>
      <c r="J19" s="20">
        <v>4379</v>
      </c>
      <c r="K19" s="20">
        <v>5474</v>
      </c>
      <c r="L19" s="20"/>
      <c r="M19" s="97" t="s">
        <v>337</v>
      </c>
      <c r="N19" s="32"/>
    </row>
    <row r="20" spans="2:14" ht="22" customHeight="1" x14ac:dyDescent="0.2">
      <c r="B20" s="19">
        <v>16</v>
      </c>
      <c r="C20" s="97" t="s">
        <v>251</v>
      </c>
      <c r="D20" s="32"/>
      <c r="E20" s="32"/>
      <c r="F20" s="32"/>
      <c r="G20" s="32"/>
      <c r="H20" s="32"/>
      <c r="I20" s="20">
        <v>8</v>
      </c>
      <c r="J20" s="20">
        <v>2172</v>
      </c>
      <c r="K20" s="20">
        <v>2715</v>
      </c>
      <c r="L20" s="20"/>
      <c r="M20" s="97" t="s">
        <v>338</v>
      </c>
      <c r="N20" s="32"/>
    </row>
    <row r="21" spans="2:14" ht="22" customHeight="1" x14ac:dyDescent="0.2">
      <c r="B21" s="19">
        <v>17</v>
      </c>
      <c r="C21" s="97" t="s">
        <v>241</v>
      </c>
      <c r="D21" s="32"/>
      <c r="E21" s="32"/>
      <c r="F21" s="32"/>
      <c r="G21" s="32"/>
      <c r="H21" s="32"/>
      <c r="I21" s="20">
        <v>8</v>
      </c>
      <c r="J21" s="20">
        <v>260</v>
      </c>
      <c r="K21" s="20">
        <v>260</v>
      </c>
      <c r="L21" s="20"/>
      <c r="M21" s="97" t="s">
        <v>339</v>
      </c>
      <c r="N21" s="32"/>
    </row>
    <row r="22" spans="2:14" ht="22" customHeight="1" x14ac:dyDescent="0.2">
      <c r="B22" s="19">
        <v>18</v>
      </c>
      <c r="C22" s="97" t="s">
        <v>244</v>
      </c>
      <c r="D22" s="32"/>
      <c r="E22" s="32"/>
      <c r="F22" s="32"/>
      <c r="G22" s="32"/>
      <c r="H22" s="32"/>
      <c r="I22" s="20">
        <v>8</v>
      </c>
      <c r="J22" s="20">
        <v>245</v>
      </c>
      <c r="K22" s="20">
        <v>307</v>
      </c>
      <c r="L22" s="20"/>
      <c r="M22" s="97" t="s">
        <v>340</v>
      </c>
      <c r="N22" s="32"/>
    </row>
    <row r="23" spans="2:14" ht="22" customHeight="1" x14ac:dyDescent="0.2">
      <c r="B23" s="19">
        <v>19</v>
      </c>
      <c r="C23" s="97" t="s">
        <v>245</v>
      </c>
      <c r="D23" s="32"/>
      <c r="E23" s="32"/>
      <c r="F23" s="32"/>
      <c r="G23" s="32"/>
      <c r="H23" s="32"/>
      <c r="I23" s="20">
        <v>8</v>
      </c>
      <c r="J23" s="20">
        <v>800</v>
      </c>
      <c r="K23" s="20">
        <v>1000</v>
      </c>
      <c r="L23" s="20"/>
      <c r="M23" s="97" t="s">
        <v>341</v>
      </c>
      <c r="N23" s="32"/>
    </row>
    <row r="24" spans="2:14" ht="22" customHeight="1" x14ac:dyDescent="0.2">
      <c r="B24" s="19">
        <v>20</v>
      </c>
      <c r="C24" s="97" t="s">
        <v>212</v>
      </c>
      <c r="D24" s="32"/>
      <c r="E24" s="32"/>
      <c r="F24" s="32"/>
      <c r="G24" s="32"/>
      <c r="H24" s="32"/>
      <c r="I24" s="20">
        <v>6</v>
      </c>
      <c r="J24" s="20">
        <v>94</v>
      </c>
      <c r="K24" s="20">
        <v>126</v>
      </c>
      <c r="L24" s="20"/>
      <c r="M24" s="97" t="s">
        <v>342</v>
      </c>
      <c r="N24" s="32"/>
    </row>
    <row r="25" spans="2:14" ht="22" customHeight="1" x14ac:dyDescent="0.2">
      <c r="B25" s="19">
        <v>21</v>
      </c>
      <c r="C25" s="97" t="s">
        <v>203</v>
      </c>
      <c r="D25" s="32"/>
      <c r="E25" s="32"/>
      <c r="F25" s="32"/>
      <c r="G25" s="32"/>
      <c r="H25" s="32"/>
      <c r="I25" s="20">
        <v>6</v>
      </c>
      <c r="J25" s="20">
        <v>831</v>
      </c>
      <c r="K25" s="20">
        <v>1385</v>
      </c>
      <c r="L25" s="20"/>
      <c r="M25" s="97" t="s">
        <v>343</v>
      </c>
      <c r="N25" s="32"/>
    </row>
    <row r="30" spans="2:14" ht="30" customHeight="1" x14ac:dyDescent="0.2">
      <c r="B30" s="100" t="s">
        <v>344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2:14" ht="30" customHeight="1" x14ac:dyDescent="0.2">
      <c r="B31" s="98">
        <v>45606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2:14" ht="28" customHeight="1" x14ac:dyDescent="0.2">
      <c r="B32" s="18" t="s">
        <v>316</v>
      </c>
      <c r="C32" s="99" t="s">
        <v>317</v>
      </c>
      <c r="D32" s="32"/>
      <c r="E32" s="32"/>
      <c r="F32" s="32"/>
      <c r="G32" s="32"/>
      <c r="H32" s="32"/>
      <c r="I32" s="18" t="s">
        <v>318</v>
      </c>
      <c r="J32" s="18" t="s">
        <v>319</v>
      </c>
      <c r="K32" s="18" t="s">
        <v>320</v>
      </c>
      <c r="L32" s="18" t="s">
        <v>321</v>
      </c>
      <c r="M32" s="99" t="s">
        <v>322</v>
      </c>
      <c r="N32" s="32"/>
    </row>
    <row r="33" spans="2:14" ht="22" customHeight="1" x14ac:dyDescent="0.2">
      <c r="B33" s="19">
        <v>1</v>
      </c>
      <c r="C33" s="97" t="s">
        <v>256</v>
      </c>
      <c r="D33" s="32"/>
      <c r="E33" s="32"/>
      <c r="F33" s="32"/>
      <c r="G33" s="32"/>
      <c r="H33" s="32"/>
      <c r="I33" s="20">
        <v>8</v>
      </c>
      <c r="J33" s="20">
        <v>6000</v>
      </c>
      <c r="K33" s="20">
        <v>625</v>
      </c>
      <c r="L33" s="20"/>
      <c r="M33" s="97" t="s">
        <v>345</v>
      </c>
      <c r="N33" s="32"/>
    </row>
    <row r="34" spans="2:14" ht="22" customHeight="1" x14ac:dyDescent="0.2">
      <c r="B34" s="19">
        <v>2</v>
      </c>
      <c r="C34" s="97" t="s">
        <v>253</v>
      </c>
      <c r="D34" s="32"/>
      <c r="E34" s="32"/>
      <c r="F34" s="32"/>
      <c r="G34" s="32"/>
      <c r="H34" s="32"/>
      <c r="I34" s="20">
        <v>8</v>
      </c>
      <c r="J34" s="20">
        <v>1000</v>
      </c>
      <c r="K34" s="20">
        <v>447</v>
      </c>
      <c r="L34" s="20"/>
      <c r="M34" s="97" t="s">
        <v>346</v>
      </c>
      <c r="N34" s="32"/>
    </row>
    <row r="35" spans="2:14" ht="22" customHeight="1" x14ac:dyDescent="0.2">
      <c r="B35" s="19">
        <v>3</v>
      </c>
      <c r="C35" s="97" t="s">
        <v>225</v>
      </c>
      <c r="D35" s="32"/>
      <c r="E35" s="32"/>
      <c r="F35" s="32"/>
      <c r="G35" s="32"/>
      <c r="H35" s="32"/>
      <c r="I35" s="20">
        <v>10</v>
      </c>
      <c r="J35" s="20">
        <v>1211</v>
      </c>
      <c r="K35" s="20">
        <v>1010</v>
      </c>
      <c r="L35" s="20"/>
      <c r="M35" s="97" t="s">
        <v>347</v>
      </c>
      <c r="N35" s="32"/>
    </row>
    <row r="36" spans="2:14" ht="22" customHeight="1" x14ac:dyDescent="0.2">
      <c r="B36" s="19">
        <v>4</v>
      </c>
      <c r="C36" s="97" t="s">
        <v>223</v>
      </c>
      <c r="D36" s="32"/>
      <c r="E36" s="32"/>
      <c r="F36" s="32"/>
      <c r="G36" s="32"/>
      <c r="H36" s="32"/>
      <c r="I36" s="20">
        <v>10</v>
      </c>
      <c r="J36" s="20">
        <v>44</v>
      </c>
      <c r="K36" s="20">
        <v>37</v>
      </c>
      <c r="L36" s="20"/>
      <c r="M36" s="97" t="s">
        <v>348</v>
      </c>
      <c r="N36" s="32"/>
    </row>
    <row r="37" spans="2:14" ht="22" customHeight="1" x14ac:dyDescent="0.2">
      <c r="B37" s="19">
        <v>5</v>
      </c>
      <c r="C37" s="97" t="s">
        <v>224</v>
      </c>
      <c r="D37" s="32"/>
      <c r="E37" s="32"/>
      <c r="F37" s="32"/>
      <c r="G37" s="32"/>
      <c r="H37" s="32"/>
      <c r="I37" s="20">
        <v>10</v>
      </c>
      <c r="J37" s="20">
        <v>305</v>
      </c>
      <c r="K37" s="20">
        <v>255</v>
      </c>
      <c r="L37" s="20"/>
      <c r="M37" s="97" t="s">
        <v>349</v>
      </c>
      <c r="N37" s="32"/>
    </row>
    <row r="38" spans="2:14" ht="22" customHeight="1" x14ac:dyDescent="0.2">
      <c r="B38" s="19">
        <v>6</v>
      </c>
      <c r="C38" s="97" t="s">
        <v>210</v>
      </c>
      <c r="D38" s="32"/>
      <c r="E38" s="32"/>
      <c r="F38" s="32"/>
      <c r="G38" s="32"/>
      <c r="H38" s="32"/>
      <c r="I38" s="20">
        <v>10</v>
      </c>
      <c r="J38" s="20">
        <v>723</v>
      </c>
      <c r="K38" s="20">
        <v>603</v>
      </c>
      <c r="L38" s="20"/>
      <c r="M38" s="97" t="s">
        <v>350</v>
      </c>
      <c r="N38" s="32"/>
    </row>
    <row r="39" spans="2:14" ht="22" customHeight="1" x14ac:dyDescent="0.2">
      <c r="B39" s="19">
        <v>7</v>
      </c>
      <c r="C39" s="97" t="s">
        <v>247</v>
      </c>
      <c r="D39" s="32"/>
      <c r="E39" s="32"/>
      <c r="F39" s="32"/>
      <c r="G39" s="32"/>
      <c r="H39" s="32"/>
      <c r="I39" s="20">
        <v>9</v>
      </c>
      <c r="J39" s="20">
        <v>200</v>
      </c>
      <c r="K39" s="20">
        <v>112</v>
      </c>
      <c r="L39" s="20"/>
      <c r="M39" s="97" t="s">
        <v>351</v>
      </c>
      <c r="N39" s="32"/>
    </row>
    <row r="40" spans="2:14" ht="22" customHeight="1" x14ac:dyDescent="0.2">
      <c r="B40" s="19">
        <v>8</v>
      </c>
      <c r="C40" s="97" t="s">
        <v>250</v>
      </c>
      <c r="D40" s="32"/>
      <c r="E40" s="32"/>
      <c r="F40" s="32"/>
      <c r="G40" s="32"/>
      <c r="H40" s="32"/>
      <c r="I40" s="20">
        <v>8</v>
      </c>
      <c r="J40" s="20">
        <v>7800</v>
      </c>
      <c r="K40" s="20">
        <v>3483</v>
      </c>
      <c r="L40" s="20"/>
      <c r="M40" s="97" t="s">
        <v>352</v>
      </c>
      <c r="N40" s="32"/>
    </row>
    <row r="41" spans="2:14" ht="22" customHeight="1" x14ac:dyDescent="0.2">
      <c r="B41" s="19">
        <v>9</v>
      </c>
      <c r="C41" s="97" t="s">
        <v>230</v>
      </c>
      <c r="D41" s="32"/>
      <c r="E41" s="32"/>
      <c r="F41" s="32"/>
      <c r="G41" s="32"/>
      <c r="H41" s="32"/>
      <c r="I41" s="20">
        <v>10</v>
      </c>
      <c r="J41" s="20">
        <v>1400</v>
      </c>
      <c r="K41" s="20">
        <v>1167</v>
      </c>
      <c r="L41" s="20"/>
      <c r="M41" s="97" t="s">
        <v>353</v>
      </c>
      <c r="N41" s="32"/>
    </row>
  </sheetData>
  <mergeCells count="68">
    <mergeCell ref="C4:H4"/>
    <mergeCell ref="C35:H35"/>
    <mergeCell ref="C20:H20"/>
    <mergeCell ref="M4:N4"/>
    <mergeCell ref="C34:H34"/>
    <mergeCell ref="C7:H7"/>
    <mergeCell ref="M22:N22"/>
    <mergeCell ref="C19:H19"/>
    <mergeCell ref="M6:N6"/>
    <mergeCell ref="M5:N5"/>
    <mergeCell ref="C11:H11"/>
    <mergeCell ref="M11:N11"/>
    <mergeCell ref="M20:N20"/>
    <mergeCell ref="M10:N10"/>
    <mergeCell ref="C23:H23"/>
    <mergeCell ref="C8:H8"/>
    <mergeCell ref="M41:N41"/>
    <mergeCell ref="B2:N2"/>
    <mergeCell ref="M8:N8"/>
    <mergeCell ref="C15:H15"/>
    <mergeCell ref="M17:N17"/>
    <mergeCell ref="C33:H33"/>
    <mergeCell ref="C6:H6"/>
    <mergeCell ref="C24:H24"/>
    <mergeCell ref="M24:N24"/>
    <mergeCell ref="C14:H14"/>
    <mergeCell ref="C5:H5"/>
    <mergeCell ref="M23:N23"/>
    <mergeCell ref="M32:N32"/>
    <mergeCell ref="M14:N14"/>
    <mergeCell ref="M38:N38"/>
    <mergeCell ref="B3:N3"/>
    <mergeCell ref="B30:N30"/>
    <mergeCell ref="C12:H12"/>
    <mergeCell ref="C21:H21"/>
    <mergeCell ref="M13:N13"/>
    <mergeCell ref="M16:N16"/>
    <mergeCell ref="C18:H18"/>
    <mergeCell ref="C25:H25"/>
    <mergeCell ref="C10:H10"/>
    <mergeCell ref="C16:H16"/>
    <mergeCell ref="C17:H17"/>
    <mergeCell ref="M7:N7"/>
    <mergeCell ref="M25:N25"/>
    <mergeCell ref="M15:N15"/>
    <mergeCell ref="M21:N21"/>
    <mergeCell ref="M12:N12"/>
    <mergeCell ref="M18:N18"/>
    <mergeCell ref="M19:N19"/>
    <mergeCell ref="C13:H13"/>
    <mergeCell ref="C9:H9"/>
    <mergeCell ref="M9:N9"/>
    <mergeCell ref="C41:H41"/>
    <mergeCell ref="M34:N34"/>
    <mergeCell ref="C22:H22"/>
    <mergeCell ref="C40:H40"/>
    <mergeCell ref="M39:N39"/>
    <mergeCell ref="M35:N35"/>
    <mergeCell ref="C36:H36"/>
    <mergeCell ref="C39:H39"/>
    <mergeCell ref="C37:H37"/>
    <mergeCell ref="M37:N37"/>
    <mergeCell ref="M36:N36"/>
    <mergeCell ref="C38:H38"/>
    <mergeCell ref="M33:N33"/>
    <mergeCell ref="M40:N40"/>
    <mergeCell ref="B31:N31"/>
    <mergeCell ref="C32:H3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S93"/>
  <sheetViews>
    <sheetView topLeftCell="A49" workbookViewId="0">
      <selection activeCell="E97" sqref="E97"/>
    </sheetView>
  </sheetViews>
  <sheetFormatPr baseColWidth="10" defaultColWidth="8.83203125" defaultRowHeight="15" x14ac:dyDescent="0.2"/>
  <cols>
    <col min="3" max="3" width="25" customWidth="1"/>
    <col min="12" max="12" width="30" customWidth="1"/>
  </cols>
  <sheetData>
    <row r="2" spans="2:19" ht="30" customHeight="1" x14ac:dyDescent="0.2">
      <c r="B2" s="100" t="s">
        <v>315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2:19" ht="30" customHeight="1" x14ac:dyDescent="0.2">
      <c r="B3" s="98">
        <v>45606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2:19" ht="28" customHeight="1" x14ac:dyDescent="0.2">
      <c r="B4" s="18" t="s">
        <v>176</v>
      </c>
      <c r="C4" s="99" t="s">
        <v>317</v>
      </c>
      <c r="D4" s="32"/>
      <c r="E4" s="32"/>
      <c r="F4" s="32"/>
      <c r="G4" s="32"/>
      <c r="H4" s="32"/>
      <c r="I4" s="18" t="s">
        <v>318</v>
      </c>
      <c r="J4" s="18" t="s">
        <v>319</v>
      </c>
      <c r="K4" s="18" t="s">
        <v>320</v>
      </c>
      <c r="L4" s="18" t="s">
        <v>321</v>
      </c>
      <c r="M4" s="99" t="s">
        <v>322</v>
      </c>
      <c r="N4" s="32"/>
    </row>
    <row r="5" spans="2:19" ht="30.5" customHeight="1" x14ac:dyDescent="0.25">
      <c r="B5" s="19">
        <v>203</v>
      </c>
      <c r="C5" s="97" t="s">
        <v>203</v>
      </c>
      <c r="D5" s="32"/>
      <c r="E5" s="32"/>
      <c r="F5" s="32"/>
      <c r="G5" s="32"/>
      <c r="H5" s="32"/>
      <c r="I5" s="20">
        <v>6</v>
      </c>
      <c r="J5" s="20">
        <v>324</v>
      </c>
      <c r="K5" s="20">
        <v>1385</v>
      </c>
      <c r="L5" s="28" t="s">
        <v>356</v>
      </c>
      <c r="M5" s="97" t="s">
        <v>343</v>
      </c>
      <c r="N5" s="32"/>
      <c r="O5" s="102" t="s">
        <v>355</v>
      </c>
      <c r="P5" s="103"/>
      <c r="Q5" s="26"/>
      <c r="R5" s="26"/>
      <c r="S5" s="26"/>
    </row>
    <row r="6" spans="2:19" ht="14.5" customHeight="1" x14ac:dyDescent="0.25">
      <c r="B6" s="19"/>
      <c r="C6" s="10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104"/>
      <c r="P6" s="105"/>
      <c r="Q6" s="27"/>
      <c r="R6" s="27"/>
      <c r="S6" s="27"/>
    </row>
    <row r="7" spans="2:19" ht="22" customHeight="1" x14ac:dyDescent="0.2">
      <c r="B7" s="19">
        <v>204</v>
      </c>
      <c r="C7" s="97" t="s">
        <v>212</v>
      </c>
      <c r="D7" s="32"/>
      <c r="E7" s="32"/>
      <c r="F7" s="32"/>
      <c r="G7" s="32"/>
      <c r="H7" s="32"/>
      <c r="I7" s="20">
        <v>6</v>
      </c>
      <c r="J7" s="20">
        <v>94</v>
      </c>
      <c r="K7" s="20">
        <v>126</v>
      </c>
      <c r="L7" s="20"/>
      <c r="M7" s="97" t="s">
        <v>342</v>
      </c>
      <c r="N7" s="32"/>
    </row>
    <row r="8" spans="2:19" ht="22" customHeight="1" x14ac:dyDescent="0.2">
      <c r="B8" s="19">
        <v>204</v>
      </c>
      <c r="C8" s="97" t="s">
        <v>216</v>
      </c>
      <c r="D8" s="32"/>
      <c r="E8" s="32"/>
      <c r="F8" s="32"/>
      <c r="G8" s="32"/>
      <c r="H8" s="32"/>
      <c r="I8" s="20">
        <v>6</v>
      </c>
      <c r="J8" s="20">
        <v>119</v>
      </c>
      <c r="K8" s="20">
        <v>159</v>
      </c>
      <c r="L8" s="20"/>
      <c r="M8" s="97" t="s">
        <v>334</v>
      </c>
      <c r="N8" s="32"/>
    </row>
    <row r="9" spans="2:19" ht="22" customHeight="1" x14ac:dyDescent="0.2">
      <c r="B9" s="19">
        <v>204</v>
      </c>
      <c r="C9" s="97" t="s">
        <v>218</v>
      </c>
      <c r="D9" s="32"/>
      <c r="E9" s="32"/>
      <c r="F9" s="32"/>
      <c r="G9" s="32"/>
      <c r="H9" s="32"/>
      <c r="I9" s="20">
        <v>2</v>
      </c>
      <c r="J9" s="20">
        <v>268</v>
      </c>
      <c r="K9" s="20">
        <v>134</v>
      </c>
      <c r="L9" s="20"/>
      <c r="M9" s="97" t="s">
        <v>329</v>
      </c>
      <c r="N9" s="32"/>
    </row>
    <row r="10" spans="2:19" ht="22" customHeight="1" x14ac:dyDescent="0.2">
      <c r="B10" s="19">
        <v>204</v>
      </c>
      <c r="C10" s="97" t="s">
        <v>219</v>
      </c>
      <c r="D10" s="32"/>
      <c r="E10" s="32"/>
      <c r="F10" s="32"/>
      <c r="G10" s="32"/>
      <c r="H10" s="32"/>
      <c r="I10" s="20">
        <v>12</v>
      </c>
      <c r="J10" s="20">
        <v>132</v>
      </c>
      <c r="K10" s="20">
        <v>88</v>
      </c>
      <c r="L10" s="20"/>
      <c r="M10" s="97" t="s">
        <v>326</v>
      </c>
      <c r="N10" s="32"/>
    </row>
    <row r="11" spans="2:19" ht="22" customHeight="1" x14ac:dyDescent="0.2">
      <c r="B11" s="19">
        <v>204</v>
      </c>
      <c r="C11" s="97" t="s">
        <v>220</v>
      </c>
      <c r="D11" s="32"/>
      <c r="E11" s="32"/>
      <c r="F11" s="32"/>
      <c r="G11" s="32"/>
      <c r="H11" s="32"/>
      <c r="I11" s="20">
        <v>8</v>
      </c>
      <c r="J11" s="20">
        <v>199</v>
      </c>
      <c r="K11" s="20">
        <v>199</v>
      </c>
      <c r="L11" s="20"/>
      <c r="M11" s="97" t="s">
        <v>330</v>
      </c>
      <c r="N11" s="32"/>
    </row>
    <row r="12" spans="2:19" ht="22" customHeight="1" x14ac:dyDescent="0.2">
      <c r="B12" s="19">
        <v>204</v>
      </c>
      <c r="C12" s="97" t="s">
        <v>221</v>
      </c>
      <c r="D12" s="32"/>
      <c r="E12" s="32"/>
      <c r="F12" s="32"/>
      <c r="G12" s="32"/>
      <c r="H12" s="32"/>
      <c r="I12" s="20">
        <v>8</v>
      </c>
      <c r="J12" s="20">
        <v>293</v>
      </c>
      <c r="K12" s="20">
        <v>293</v>
      </c>
      <c r="L12" s="20"/>
      <c r="M12" s="97" t="s">
        <v>332</v>
      </c>
      <c r="N12" s="32"/>
    </row>
    <row r="13" spans="2:19" x14ac:dyDescent="0.2">
      <c r="B13" s="19"/>
      <c r="C13" s="101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2:19" ht="22" customHeight="1" x14ac:dyDescent="0.2">
      <c r="B14" s="19">
        <v>205</v>
      </c>
      <c r="C14" s="97" t="s">
        <v>227</v>
      </c>
      <c r="D14" s="32"/>
      <c r="E14" s="32"/>
      <c r="F14" s="32"/>
      <c r="G14" s="32"/>
      <c r="H14" s="32"/>
      <c r="I14" s="20">
        <v>8</v>
      </c>
      <c r="J14" s="20">
        <v>300</v>
      </c>
      <c r="K14" s="20">
        <v>300</v>
      </c>
      <c r="L14" s="20"/>
      <c r="M14" s="97" t="s">
        <v>328</v>
      </c>
      <c r="N14" s="32"/>
    </row>
    <row r="15" spans="2:19" ht="22" customHeight="1" x14ac:dyDescent="0.2">
      <c r="B15" s="19">
        <v>205</v>
      </c>
      <c r="C15" s="97" t="s">
        <v>228</v>
      </c>
      <c r="D15" s="32"/>
      <c r="E15" s="32"/>
      <c r="F15" s="32"/>
      <c r="G15" s="32"/>
      <c r="H15" s="32"/>
      <c r="I15" s="20">
        <v>12</v>
      </c>
      <c r="J15" s="20">
        <v>881</v>
      </c>
      <c r="K15" s="20">
        <v>588</v>
      </c>
      <c r="L15" s="20"/>
      <c r="M15" s="97" t="s">
        <v>325</v>
      </c>
      <c r="N15" s="32"/>
    </row>
    <row r="16" spans="2:19" x14ac:dyDescent="0.2">
      <c r="B16" s="19"/>
      <c r="C16" s="10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2:14" ht="22" customHeight="1" x14ac:dyDescent="0.2">
      <c r="B17" s="19">
        <v>206</v>
      </c>
      <c r="C17" s="97" t="s">
        <v>234</v>
      </c>
      <c r="D17" s="32"/>
      <c r="E17" s="32"/>
      <c r="F17" s="32"/>
      <c r="G17" s="32"/>
      <c r="H17" s="32"/>
      <c r="I17" s="20">
        <v>6</v>
      </c>
      <c r="J17" s="20">
        <v>136</v>
      </c>
      <c r="K17" s="20">
        <v>227</v>
      </c>
      <c r="L17" s="20"/>
      <c r="M17" s="97" t="s">
        <v>324</v>
      </c>
      <c r="N17" s="32"/>
    </row>
    <row r="18" spans="2:14" ht="22" customHeight="1" x14ac:dyDescent="0.2">
      <c r="B18" s="19">
        <v>206</v>
      </c>
      <c r="C18" s="97" t="s">
        <v>235</v>
      </c>
      <c r="D18" s="32"/>
      <c r="E18" s="32"/>
      <c r="F18" s="32"/>
      <c r="G18" s="32"/>
      <c r="H18" s="32"/>
      <c r="I18" s="20">
        <v>8</v>
      </c>
      <c r="J18" s="20">
        <v>316</v>
      </c>
      <c r="K18" s="20">
        <v>395</v>
      </c>
      <c r="L18" s="20"/>
      <c r="M18" s="97" t="s">
        <v>333</v>
      </c>
      <c r="N18" s="32"/>
    </row>
    <row r="19" spans="2:14" ht="22" customHeight="1" x14ac:dyDescent="0.2">
      <c r="B19" s="19">
        <v>206</v>
      </c>
      <c r="C19" s="97" t="s">
        <v>236</v>
      </c>
      <c r="D19" s="32"/>
      <c r="E19" s="32"/>
      <c r="F19" s="32"/>
      <c r="G19" s="32"/>
      <c r="H19" s="32"/>
      <c r="I19" s="20">
        <v>8</v>
      </c>
      <c r="J19" s="20">
        <v>338</v>
      </c>
      <c r="K19" s="20">
        <v>423</v>
      </c>
      <c r="L19" s="20"/>
      <c r="M19" s="97" t="s">
        <v>327</v>
      </c>
      <c r="N19" s="32"/>
    </row>
    <row r="20" spans="2:14" ht="22" customHeight="1" x14ac:dyDescent="0.2">
      <c r="B20" s="19">
        <v>206</v>
      </c>
      <c r="C20" s="97" t="s">
        <v>239</v>
      </c>
      <c r="D20" s="32"/>
      <c r="E20" s="32"/>
      <c r="F20" s="32"/>
      <c r="G20" s="32"/>
      <c r="H20" s="32"/>
      <c r="I20" s="20">
        <v>8</v>
      </c>
      <c r="J20" s="20">
        <v>21</v>
      </c>
      <c r="K20" s="20">
        <v>14</v>
      </c>
      <c r="L20" s="20"/>
      <c r="M20" s="97" t="s">
        <v>323</v>
      </c>
      <c r="N20" s="32"/>
    </row>
    <row r="21" spans="2:14" ht="22" customHeight="1" x14ac:dyDescent="0.2">
      <c r="B21" s="19">
        <v>206</v>
      </c>
      <c r="C21" s="97" t="s">
        <v>240</v>
      </c>
      <c r="D21" s="32"/>
      <c r="E21" s="32"/>
      <c r="F21" s="32"/>
      <c r="G21" s="32"/>
      <c r="H21" s="32"/>
      <c r="I21" s="20">
        <v>8</v>
      </c>
      <c r="J21" s="20">
        <v>109</v>
      </c>
      <c r="K21" s="20">
        <v>109</v>
      </c>
      <c r="L21" s="20"/>
      <c r="M21" s="97" t="s">
        <v>331</v>
      </c>
      <c r="N21" s="32"/>
    </row>
    <row r="22" spans="2:14" ht="22" customHeight="1" x14ac:dyDescent="0.2">
      <c r="B22" s="19">
        <v>206</v>
      </c>
      <c r="C22" s="97" t="s">
        <v>241</v>
      </c>
      <c r="D22" s="32"/>
      <c r="E22" s="32"/>
      <c r="F22" s="32"/>
      <c r="G22" s="32"/>
      <c r="H22" s="32"/>
      <c r="I22" s="20">
        <v>8</v>
      </c>
      <c r="J22" s="20">
        <v>260</v>
      </c>
      <c r="K22" s="20">
        <v>260</v>
      </c>
      <c r="L22" s="20"/>
      <c r="M22" s="97" t="s">
        <v>339</v>
      </c>
      <c r="N22" s="32"/>
    </row>
    <row r="23" spans="2:14" x14ac:dyDescent="0.2">
      <c r="B23" s="19"/>
      <c r="C23" s="10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2:14" ht="22" customHeight="1" x14ac:dyDescent="0.2">
      <c r="B24" s="19">
        <v>207</v>
      </c>
      <c r="C24" s="97" t="s">
        <v>242</v>
      </c>
      <c r="D24" s="32"/>
      <c r="E24" s="32"/>
      <c r="F24" s="32"/>
      <c r="G24" s="32"/>
      <c r="H24" s="32"/>
      <c r="I24" s="20">
        <v>12</v>
      </c>
      <c r="J24" s="20">
        <v>84</v>
      </c>
      <c r="K24" s="20">
        <v>56</v>
      </c>
      <c r="L24" s="20"/>
      <c r="M24" s="97" t="s">
        <v>336</v>
      </c>
      <c r="N24" s="32"/>
    </row>
    <row r="25" spans="2:14" ht="22" customHeight="1" x14ac:dyDescent="0.2">
      <c r="B25" s="19">
        <v>207</v>
      </c>
      <c r="C25" s="97" t="s">
        <v>243</v>
      </c>
      <c r="D25" s="32"/>
      <c r="E25" s="32"/>
      <c r="F25" s="32"/>
      <c r="G25" s="32"/>
      <c r="H25" s="32"/>
      <c r="I25" s="20">
        <v>6</v>
      </c>
      <c r="J25" s="20">
        <v>214</v>
      </c>
      <c r="K25" s="20">
        <v>357</v>
      </c>
      <c r="L25" s="20"/>
      <c r="M25" s="97" t="s">
        <v>335</v>
      </c>
      <c r="N25" s="32"/>
    </row>
    <row r="26" spans="2:14" ht="22" customHeight="1" x14ac:dyDescent="0.2">
      <c r="B26" s="19">
        <v>207</v>
      </c>
      <c r="C26" s="97" t="s">
        <v>244</v>
      </c>
      <c r="D26" s="32"/>
      <c r="E26" s="32"/>
      <c r="F26" s="32"/>
      <c r="G26" s="32"/>
      <c r="H26" s="32"/>
      <c r="I26" s="20">
        <v>8</v>
      </c>
      <c r="J26" s="20">
        <v>245</v>
      </c>
      <c r="K26" s="20">
        <v>307</v>
      </c>
      <c r="L26" s="20"/>
      <c r="M26" s="97" t="s">
        <v>340</v>
      </c>
      <c r="N26" s="32"/>
    </row>
    <row r="27" spans="2:14" ht="22" customHeight="1" x14ac:dyDescent="0.2">
      <c r="B27" s="19">
        <v>207</v>
      </c>
      <c r="C27" s="97" t="s">
        <v>245</v>
      </c>
      <c r="D27" s="32"/>
      <c r="E27" s="32"/>
      <c r="F27" s="32"/>
      <c r="G27" s="32"/>
      <c r="H27" s="32"/>
      <c r="I27" s="20">
        <v>8</v>
      </c>
      <c r="J27" s="20">
        <v>551</v>
      </c>
      <c r="K27" s="20">
        <v>689</v>
      </c>
      <c r="L27" s="20"/>
      <c r="M27" s="97" t="s">
        <v>341</v>
      </c>
      <c r="N27" s="32"/>
    </row>
    <row r="28" spans="2:14" x14ac:dyDescent="0.2">
      <c r="B28" s="19"/>
      <c r="C28" s="10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2:14" ht="22" customHeight="1" x14ac:dyDescent="0.2">
      <c r="B29" s="19">
        <v>208</v>
      </c>
      <c r="C29" s="97" t="s">
        <v>245</v>
      </c>
      <c r="D29" s="32"/>
      <c r="E29" s="32"/>
      <c r="F29" s="32"/>
      <c r="G29" s="32"/>
      <c r="H29" s="32"/>
      <c r="I29" s="20">
        <v>8</v>
      </c>
      <c r="J29" s="20">
        <v>249</v>
      </c>
      <c r="K29" s="20">
        <v>312</v>
      </c>
      <c r="L29" s="20"/>
      <c r="M29" s="97" t="s">
        <v>341</v>
      </c>
      <c r="N29" s="32"/>
    </row>
    <row r="30" spans="2:14" ht="22" customHeight="1" x14ac:dyDescent="0.2">
      <c r="B30" s="19">
        <v>208</v>
      </c>
      <c r="C30" s="97" t="s">
        <v>251</v>
      </c>
      <c r="D30" s="32"/>
      <c r="E30" s="32"/>
      <c r="F30" s="32"/>
      <c r="G30" s="32"/>
      <c r="H30" s="32"/>
      <c r="I30" s="20">
        <v>8</v>
      </c>
      <c r="J30" s="20">
        <v>851</v>
      </c>
      <c r="K30" s="20">
        <v>1064</v>
      </c>
      <c r="L30" s="20"/>
      <c r="M30" s="97" t="s">
        <v>338</v>
      </c>
      <c r="N30" s="32"/>
    </row>
    <row r="31" spans="2:14" x14ac:dyDescent="0.2">
      <c r="B31" s="19"/>
      <c r="C31" s="101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2:14" ht="22" customHeight="1" x14ac:dyDescent="0.2">
      <c r="B32" s="19">
        <v>209</v>
      </c>
      <c r="C32" s="97" t="s">
        <v>251</v>
      </c>
      <c r="D32" s="32"/>
      <c r="E32" s="32"/>
      <c r="F32" s="32"/>
      <c r="G32" s="32"/>
      <c r="H32" s="32"/>
      <c r="I32" s="20">
        <v>8</v>
      </c>
      <c r="J32" s="20">
        <v>1100</v>
      </c>
      <c r="K32" s="20">
        <v>1375</v>
      </c>
      <c r="L32" s="20"/>
      <c r="M32" s="97" t="s">
        <v>338</v>
      </c>
      <c r="N32" s="32"/>
    </row>
    <row r="33" spans="2:14" x14ac:dyDescent="0.2">
      <c r="B33" s="19"/>
      <c r="C33" s="10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2:14" ht="22" customHeight="1" x14ac:dyDescent="0.2">
      <c r="B34" s="19">
        <v>210</v>
      </c>
      <c r="C34" s="97" t="s">
        <v>251</v>
      </c>
      <c r="D34" s="32"/>
      <c r="E34" s="32"/>
      <c r="F34" s="32"/>
      <c r="G34" s="32"/>
      <c r="H34" s="32"/>
      <c r="I34" s="20">
        <v>8</v>
      </c>
      <c r="J34" s="20">
        <v>221</v>
      </c>
      <c r="K34" s="20">
        <v>277</v>
      </c>
      <c r="L34" s="20"/>
      <c r="M34" s="97" t="s">
        <v>338</v>
      </c>
      <c r="N34" s="32"/>
    </row>
    <row r="35" spans="2:14" ht="22" customHeight="1" x14ac:dyDescent="0.2">
      <c r="B35" s="19">
        <v>210</v>
      </c>
      <c r="C35" s="97" t="s">
        <v>252</v>
      </c>
      <c r="D35" s="32"/>
      <c r="E35" s="32"/>
      <c r="F35" s="32"/>
      <c r="G35" s="32"/>
      <c r="H35" s="32"/>
      <c r="I35" s="20">
        <v>8</v>
      </c>
      <c r="J35" s="20">
        <v>929</v>
      </c>
      <c r="K35" s="20">
        <v>1162</v>
      </c>
      <c r="L35" s="20"/>
      <c r="M35" s="97" t="s">
        <v>337</v>
      </c>
      <c r="N35" s="32"/>
    </row>
    <row r="36" spans="2:14" x14ac:dyDescent="0.2">
      <c r="B36" s="19"/>
      <c r="C36" s="10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2:14" ht="22" customHeight="1" x14ac:dyDescent="0.2">
      <c r="B37" s="19">
        <v>211</v>
      </c>
      <c r="C37" s="97" t="s">
        <v>252</v>
      </c>
      <c r="D37" s="32"/>
      <c r="E37" s="32"/>
      <c r="F37" s="32"/>
      <c r="G37" s="32"/>
      <c r="H37" s="32"/>
      <c r="I37" s="20">
        <v>8</v>
      </c>
      <c r="J37" s="20">
        <v>1150</v>
      </c>
      <c r="K37" s="20">
        <v>1438</v>
      </c>
      <c r="L37" s="20"/>
      <c r="M37" s="97" t="s">
        <v>337</v>
      </c>
      <c r="N37" s="32"/>
    </row>
    <row r="38" spans="2:14" x14ac:dyDescent="0.2">
      <c r="B38" s="19"/>
      <c r="C38" s="101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 ht="22" customHeight="1" x14ac:dyDescent="0.2">
      <c r="B39" s="19">
        <v>212</v>
      </c>
      <c r="C39" s="97" t="s">
        <v>252</v>
      </c>
      <c r="D39" s="32"/>
      <c r="E39" s="32"/>
      <c r="F39" s="32"/>
      <c r="G39" s="32"/>
      <c r="H39" s="32"/>
      <c r="I39" s="20">
        <v>8</v>
      </c>
      <c r="J39" s="20">
        <v>1150</v>
      </c>
      <c r="K39" s="20">
        <v>1438</v>
      </c>
      <c r="L39" s="20"/>
      <c r="M39" s="97" t="s">
        <v>337</v>
      </c>
      <c r="N39" s="32"/>
    </row>
    <row r="40" spans="2:14" x14ac:dyDescent="0.2">
      <c r="B40" s="19"/>
      <c r="C40" s="10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2:14" ht="22" customHeight="1" x14ac:dyDescent="0.2">
      <c r="B41" s="19">
        <v>213</v>
      </c>
      <c r="C41" s="97" t="s">
        <v>252</v>
      </c>
      <c r="D41" s="32"/>
      <c r="E41" s="32"/>
      <c r="F41" s="32"/>
      <c r="G41" s="32"/>
      <c r="H41" s="32"/>
      <c r="I41" s="20">
        <v>8</v>
      </c>
      <c r="J41" s="20">
        <v>1150</v>
      </c>
      <c r="K41" s="20">
        <v>1438</v>
      </c>
      <c r="L41" s="20"/>
      <c r="M41" s="97" t="s">
        <v>337</v>
      </c>
      <c r="N41" s="32"/>
    </row>
    <row r="42" spans="2:14" x14ac:dyDescent="0.2">
      <c r="B42" s="19"/>
      <c r="C42" s="101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2:14" x14ac:dyDescent="0.2">
      <c r="B43" s="19"/>
      <c r="C43" s="10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8" spans="2:14" ht="30" customHeight="1" x14ac:dyDescent="0.2">
      <c r="B48" s="100" t="s">
        <v>344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2:14" ht="30" customHeight="1" x14ac:dyDescent="0.2">
      <c r="B49" s="98">
        <v>45606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2:14" ht="28" customHeight="1" x14ac:dyDescent="0.2">
      <c r="B50" s="18" t="s">
        <v>176</v>
      </c>
      <c r="C50" s="99" t="s">
        <v>317</v>
      </c>
      <c r="D50" s="32"/>
      <c r="E50" s="32"/>
      <c r="F50" s="32"/>
      <c r="G50" s="32"/>
      <c r="H50" s="32"/>
      <c r="I50" s="18" t="s">
        <v>318</v>
      </c>
      <c r="J50" s="18" t="s">
        <v>319</v>
      </c>
      <c r="K50" s="18" t="s">
        <v>320</v>
      </c>
      <c r="L50" s="18" t="s">
        <v>321</v>
      </c>
      <c r="M50" s="99" t="s">
        <v>322</v>
      </c>
      <c r="N50" s="32"/>
    </row>
    <row r="51" spans="2:14" ht="22" customHeight="1" x14ac:dyDescent="0.2">
      <c r="B51" s="19">
        <v>214</v>
      </c>
      <c r="C51" s="97" t="s">
        <v>210</v>
      </c>
      <c r="D51" s="32"/>
      <c r="E51" s="32"/>
      <c r="F51" s="32"/>
      <c r="G51" s="32"/>
      <c r="H51" s="32"/>
      <c r="I51" s="20">
        <v>10</v>
      </c>
      <c r="J51" s="20">
        <v>723</v>
      </c>
      <c r="K51" s="20">
        <v>603</v>
      </c>
      <c r="L51" s="20"/>
      <c r="M51" s="97" t="s">
        <v>350</v>
      </c>
      <c r="N51" s="32"/>
    </row>
    <row r="52" spans="2:14" x14ac:dyDescent="0.2">
      <c r="B52" s="19"/>
      <c r="C52" s="101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 spans="2:14" ht="22" customHeight="1" x14ac:dyDescent="0.2">
      <c r="B53" s="19">
        <v>215</v>
      </c>
      <c r="C53" s="97" t="s">
        <v>223</v>
      </c>
      <c r="D53" s="32"/>
      <c r="E53" s="32"/>
      <c r="F53" s="32"/>
      <c r="G53" s="32"/>
      <c r="H53" s="32"/>
      <c r="I53" s="20">
        <v>10</v>
      </c>
      <c r="J53" s="20">
        <v>44</v>
      </c>
      <c r="K53" s="20">
        <v>37</v>
      </c>
      <c r="L53" s="20"/>
      <c r="M53" s="97" t="s">
        <v>348</v>
      </c>
      <c r="N53" s="32"/>
    </row>
    <row r="54" spans="2:14" ht="22" customHeight="1" x14ac:dyDescent="0.2">
      <c r="B54" s="19">
        <v>215</v>
      </c>
      <c r="C54" s="97" t="s">
        <v>224</v>
      </c>
      <c r="D54" s="32"/>
      <c r="E54" s="32"/>
      <c r="F54" s="32"/>
      <c r="G54" s="32"/>
      <c r="H54" s="32"/>
      <c r="I54" s="20">
        <v>10</v>
      </c>
      <c r="J54" s="20">
        <v>305</v>
      </c>
      <c r="K54" s="20">
        <v>255</v>
      </c>
      <c r="L54" s="20"/>
      <c r="M54" s="97" t="s">
        <v>349</v>
      </c>
      <c r="N54" s="32"/>
    </row>
    <row r="55" spans="2:14" ht="22" customHeight="1" x14ac:dyDescent="0.2">
      <c r="B55" s="19">
        <v>215</v>
      </c>
      <c r="C55" s="97" t="s">
        <v>225</v>
      </c>
      <c r="D55" s="32"/>
      <c r="E55" s="32"/>
      <c r="F55" s="32"/>
      <c r="G55" s="32"/>
      <c r="H55" s="32"/>
      <c r="I55" s="20">
        <v>10</v>
      </c>
      <c r="J55" s="20">
        <v>611</v>
      </c>
      <c r="K55" s="20">
        <v>510</v>
      </c>
      <c r="L55" s="20"/>
      <c r="M55" s="97" t="s">
        <v>347</v>
      </c>
      <c r="N55" s="32"/>
    </row>
    <row r="56" spans="2:14" x14ac:dyDescent="0.2">
      <c r="B56" s="19"/>
      <c r="C56" s="101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</row>
    <row r="57" spans="2:14" ht="22" customHeight="1" x14ac:dyDescent="0.2">
      <c r="B57" s="19">
        <v>216</v>
      </c>
      <c r="C57" s="97" t="s">
        <v>225</v>
      </c>
      <c r="D57" s="32"/>
      <c r="E57" s="32"/>
      <c r="F57" s="32"/>
      <c r="G57" s="32"/>
      <c r="H57" s="32"/>
      <c r="I57" s="20">
        <v>10</v>
      </c>
      <c r="J57" s="20">
        <v>600</v>
      </c>
      <c r="K57" s="20">
        <v>500</v>
      </c>
      <c r="L57" s="20"/>
      <c r="M57" s="97" t="s">
        <v>347</v>
      </c>
      <c r="N57" s="32"/>
    </row>
    <row r="58" spans="2:14" ht="22" customHeight="1" x14ac:dyDescent="0.2">
      <c r="B58" s="19">
        <v>216</v>
      </c>
      <c r="C58" s="97" t="s">
        <v>230</v>
      </c>
      <c r="D58" s="32"/>
      <c r="E58" s="32"/>
      <c r="F58" s="32"/>
      <c r="G58" s="32"/>
      <c r="H58" s="32"/>
      <c r="I58" s="20">
        <v>10</v>
      </c>
      <c r="J58" s="20">
        <v>400</v>
      </c>
      <c r="K58" s="20">
        <v>334</v>
      </c>
      <c r="L58" s="20"/>
      <c r="M58" s="97" t="s">
        <v>353</v>
      </c>
      <c r="N58" s="32"/>
    </row>
    <row r="59" spans="2:14" x14ac:dyDescent="0.2">
      <c r="B59" s="19"/>
      <c r="C59" s="10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</row>
    <row r="60" spans="2:14" ht="22" customHeight="1" x14ac:dyDescent="0.2">
      <c r="B60" s="19">
        <v>217</v>
      </c>
      <c r="C60" s="97" t="s">
        <v>230</v>
      </c>
      <c r="D60" s="32"/>
      <c r="E60" s="32"/>
      <c r="F60" s="32"/>
      <c r="G60" s="32"/>
      <c r="H60" s="32"/>
      <c r="I60" s="20">
        <v>10</v>
      </c>
      <c r="J60" s="20">
        <v>1000</v>
      </c>
      <c r="K60" s="20">
        <v>834</v>
      </c>
      <c r="L60" s="20"/>
      <c r="M60" s="97" t="s">
        <v>353</v>
      </c>
      <c r="N60" s="32"/>
    </row>
    <row r="61" spans="2:14" x14ac:dyDescent="0.2">
      <c r="B61" s="19"/>
      <c r="C61" s="10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2:14" ht="22" customHeight="1" x14ac:dyDescent="0.2">
      <c r="B62" s="19">
        <v>218</v>
      </c>
      <c r="C62" s="97" t="s">
        <v>247</v>
      </c>
      <c r="D62" s="32"/>
      <c r="E62" s="32"/>
      <c r="F62" s="32"/>
      <c r="G62" s="32"/>
      <c r="H62" s="32"/>
      <c r="I62" s="20">
        <v>9</v>
      </c>
      <c r="J62" s="20">
        <v>200</v>
      </c>
      <c r="K62" s="20">
        <v>112</v>
      </c>
      <c r="L62" s="20"/>
      <c r="M62" s="97" t="s">
        <v>351</v>
      </c>
      <c r="N62" s="32"/>
    </row>
    <row r="63" spans="2:14" ht="22" customHeight="1" x14ac:dyDescent="0.2">
      <c r="B63" s="19">
        <v>218</v>
      </c>
      <c r="C63" s="97" t="s">
        <v>250</v>
      </c>
      <c r="D63" s="32"/>
      <c r="E63" s="32"/>
      <c r="F63" s="32"/>
      <c r="G63" s="32"/>
      <c r="H63" s="32"/>
      <c r="I63" s="20">
        <v>8</v>
      </c>
      <c r="J63" s="20">
        <v>800</v>
      </c>
      <c r="K63" s="20">
        <v>358</v>
      </c>
      <c r="L63" s="20"/>
      <c r="M63" s="97" t="s">
        <v>352</v>
      </c>
      <c r="N63" s="32"/>
    </row>
    <row r="64" spans="2:14" x14ac:dyDescent="0.2">
      <c r="B64" s="19"/>
      <c r="C64" s="10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</row>
    <row r="65" spans="2:14" ht="22" customHeight="1" x14ac:dyDescent="0.2">
      <c r="B65" s="19">
        <v>219</v>
      </c>
      <c r="C65" s="97" t="s">
        <v>250</v>
      </c>
      <c r="D65" s="32"/>
      <c r="E65" s="32"/>
      <c r="F65" s="32"/>
      <c r="G65" s="32"/>
      <c r="H65" s="32"/>
      <c r="I65" s="20">
        <v>8</v>
      </c>
      <c r="J65" s="20">
        <v>1000</v>
      </c>
      <c r="K65" s="20">
        <v>447</v>
      </c>
      <c r="L65" s="20"/>
      <c r="M65" s="97" t="s">
        <v>352</v>
      </c>
      <c r="N65" s="32"/>
    </row>
    <row r="66" spans="2:14" x14ac:dyDescent="0.2">
      <c r="B66" s="19"/>
      <c r="C66" s="10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</row>
    <row r="67" spans="2:14" ht="22" customHeight="1" x14ac:dyDescent="0.2">
      <c r="B67" s="19">
        <v>220</v>
      </c>
      <c r="C67" s="97" t="s">
        <v>250</v>
      </c>
      <c r="D67" s="32"/>
      <c r="E67" s="32"/>
      <c r="F67" s="32"/>
      <c r="G67" s="32"/>
      <c r="H67" s="32"/>
      <c r="I67" s="20">
        <v>8</v>
      </c>
      <c r="J67" s="20">
        <v>1000</v>
      </c>
      <c r="K67" s="20">
        <v>447</v>
      </c>
      <c r="L67" s="20"/>
      <c r="M67" s="97" t="s">
        <v>352</v>
      </c>
      <c r="N67" s="32"/>
    </row>
    <row r="68" spans="2:14" x14ac:dyDescent="0.2">
      <c r="B68" s="19"/>
      <c r="C68" s="101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 spans="2:14" ht="22" customHeight="1" x14ac:dyDescent="0.2">
      <c r="B69" s="19">
        <v>221</v>
      </c>
      <c r="C69" s="97" t="s">
        <v>250</v>
      </c>
      <c r="D69" s="32"/>
      <c r="E69" s="32"/>
      <c r="F69" s="32"/>
      <c r="G69" s="32"/>
      <c r="H69" s="32"/>
      <c r="I69" s="20">
        <v>8</v>
      </c>
      <c r="J69" s="20">
        <v>1000</v>
      </c>
      <c r="K69" s="20">
        <v>447</v>
      </c>
      <c r="L69" s="20"/>
      <c r="M69" s="97" t="s">
        <v>352</v>
      </c>
      <c r="N69" s="32"/>
    </row>
    <row r="70" spans="2:14" x14ac:dyDescent="0.2">
      <c r="B70" s="19"/>
      <c r="C70" s="101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2:14" ht="22" customHeight="1" x14ac:dyDescent="0.2">
      <c r="B71" s="19">
        <v>222</v>
      </c>
      <c r="C71" s="97" t="s">
        <v>250</v>
      </c>
      <c r="D71" s="32"/>
      <c r="E71" s="32"/>
      <c r="F71" s="32"/>
      <c r="G71" s="32"/>
      <c r="H71" s="32"/>
      <c r="I71" s="20">
        <v>8</v>
      </c>
      <c r="J71" s="20">
        <v>1000</v>
      </c>
      <c r="K71" s="20">
        <v>447</v>
      </c>
      <c r="L71" s="20"/>
      <c r="M71" s="97" t="s">
        <v>352</v>
      </c>
      <c r="N71" s="32"/>
    </row>
    <row r="72" spans="2:14" x14ac:dyDescent="0.2">
      <c r="B72" s="19"/>
      <c r="C72" s="101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</row>
    <row r="73" spans="2:14" ht="22" customHeight="1" x14ac:dyDescent="0.2">
      <c r="B73" s="19">
        <v>223</v>
      </c>
      <c r="C73" s="97" t="s">
        <v>250</v>
      </c>
      <c r="D73" s="32"/>
      <c r="E73" s="32"/>
      <c r="F73" s="32"/>
      <c r="G73" s="32"/>
      <c r="H73" s="32"/>
      <c r="I73" s="20">
        <v>8</v>
      </c>
      <c r="J73" s="20">
        <v>1000</v>
      </c>
      <c r="K73" s="20">
        <v>447</v>
      </c>
      <c r="L73" s="20"/>
      <c r="M73" s="97" t="s">
        <v>352</v>
      </c>
      <c r="N73" s="32"/>
    </row>
    <row r="74" spans="2:14" x14ac:dyDescent="0.2">
      <c r="B74" s="19"/>
      <c r="C74" s="101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</row>
    <row r="75" spans="2:14" ht="22" customHeight="1" x14ac:dyDescent="0.2">
      <c r="B75" s="19">
        <v>224</v>
      </c>
      <c r="C75" s="97" t="s">
        <v>253</v>
      </c>
      <c r="D75" s="32"/>
      <c r="E75" s="32"/>
      <c r="F75" s="32"/>
      <c r="G75" s="32"/>
      <c r="H75" s="32"/>
      <c r="I75" s="20">
        <v>8</v>
      </c>
      <c r="J75" s="20">
        <v>1000</v>
      </c>
      <c r="K75" s="20">
        <v>447</v>
      </c>
      <c r="L75" s="20"/>
      <c r="M75" s="97" t="s">
        <v>352</v>
      </c>
      <c r="N75" s="32"/>
    </row>
    <row r="76" spans="2:14" x14ac:dyDescent="0.2">
      <c r="B76" s="19"/>
      <c r="C76" s="10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 spans="2:14" ht="22" customHeight="1" x14ac:dyDescent="0.2">
      <c r="B77" s="19">
        <v>225</v>
      </c>
      <c r="C77" s="97" t="s">
        <v>256</v>
      </c>
      <c r="D77" s="32"/>
      <c r="E77" s="32"/>
      <c r="F77" s="32"/>
      <c r="G77" s="32"/>
      <c r="H77" s="32"/>
      <c r="I77" s="20">
        <v>8</v>
      </c>
      <c r="J77" s="20">
        <v>1000</v>
      </c>
      <c r="K77" s="20">
        <v>447</v>
      </c>
      <c r="L77" s="20"/>
      <c r="M77" s="97" t="s">
        <v>352</v>
      </c>
      <c r="N77" s="32"/>
    </row>
    <row r="78" spans="2:14" x14ac:dyDescent="0.2">
      <c r="B78" s="19"/>
      <c r="C78" s="101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</row>
    <row r="79" spans="2:14" ht="22" customHeight="1" x14ac:dyDescent="0.2">
      <c r="B79" s="19">
        <v>226</v>
      </c>
      <c r="C79" s="97" t="s">
        <v>256</v>
      </c>
      <c r="D79" s="32"/>
      <c r="E79" s="32"/>
      <c r="F79" s="32"/>
      <c r="G79" s="32"/>
      <c r="H79" s="32"/>
      <c r="I79" s="20">
        <v>8</v>
      </c>
      <c r="J79" s="20">
        <v>1000</v>
      </c>
      <c r="K79" s="20">
        <v>447</v>
      </c>
      <c r="L79" s="20"/>
      <c r="M79" s="97" t="s">
        <v>346</v>
      </c>
      <c r="N79" s="32"/>
    </row>
    <row r="80" spans="2:14" x14ac:dyDescent="0.2">
      <c r="B80" s="19"/>
      <c r="C80" s="10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</row>
    <row r="81" spans="2:14" ht="22" customHeight="1" x14ac:dyDescent="0.2">
      <c r="B81" s="19">
        <v>227</v>
      </c>
      <c r="C81" s="97" t="s">
        <v>256</v>
      </c>
      <c r="D81" s="32"/>
      <c r="E81" s="32"/>
      <c r="F81" s="32"/>
      <c r="G81" s="32"/>
      <c r="H81" s="32"/>
      <c r="I81" s="20">
        <v>8</v>
      </c>
      <c r="J81" s="20">
        <v>1000</v>
      </c>
      <c r="K81" s="20">
        <v>105</v>
      </c>
      <c r="L81" s="20"/>
      <c r="M81" s="97" t="s">
        <v>345</v>
      </c>
      <c r="N81" s="32"/>
    </row>
    <row r="82" spans="2:14" x14ac:dyDescent="0.2">
      <c r="B82" s="19"/>
      <c r="C82" s="101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</row>
    <row r="83" spans="2:14" ht="22" customHeight="1" x14ac:dyDescent="0.2">
      <c r="B83" s="19">
        <v>228</v>
      </c>
      <c r="C83" s="97" t="s">
        <v>256</v>
      </c>
      <c r="D83" s="32"/>
      <c r="E83" s="32"/>
      <c r="F83" s="32"/>
      <c r="G83" s="32"/>
      <c r="H83" s="32"/>
      <c r="I83" s="20">
        <v>8</v>
      </c>
      <c r="J83" s="20">
        <v>1000</v>
      </c>
      <c r="K83" s="20">
        <v>105</v>
      </c>
      <c r="L83" s="20"/>
      <c r="M83" s="97" t="s">
        <v>345</v>
      </c>
      <c r="N83" s="32"/>
    </row>
    <row r="84" spans="2:14" x14ac:dyDescent="0.2">
      <c r="B84" s="19"/>
      <c r="C84" s="101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</row>
    <row r="85" spans="2:14" ht="22" customHeight="1" x14ac:dyDescent="0.2">
      <c r="B85" s="19">
        <v>229</v>
      </c>
      <c r="C85" s="97" t="s">
        <v>256</v>
      </c>
      <c r="D85" s="32"/>
      <c r="E85" s="32"/>
      <c r="F85" s="32"/>
      <c r="G85" s="32"/>
      <c r="H85" s="32"/>
      <c r="I85" s="20">
        <v>8</v>
      </c>
      <c r="J85" s="20">
        <v>1000</v>
      </c>
      <c r="K85" s="20">
        <v>105</v>
      </c>
      <c r="L85" s="20"/>
      <c r="M85" s="97" t="s">
        <v>345</v>
      </c>
      <c r="N85" s="32"/>
    </row>
    <row r="86" spans="2:14" x14ac:dyDescent="0.2">
      <c r="B86" s="19"/>
      <c r="C86" s="101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</row>
    <row r="87" spans="2:14" ht="22" customHeight="1" x14ac:dyDescent="0.2">
      <c r="B87" s="19">
        <v>230</v>
      </c>
      <c r="C87" s="97" t="s">
        <v>256</v>
      </c>
      <c r="D87" s="32"/>
      <c r="E87" s="32"/>
      <c r="F87" s="32"/>
      <c r="G87" s="32"/>
      <c r="H87" s="32"/>
      <c r="I87" s="20">
        <v>8</v>
      </c>
      <c r="J87" s="20">
        <v>1000</v>
      </c>
      <c r="K87" s="20">
        <v>105</v>
      </c>
      <c r="L87" s="20"/>
      <c r="M87" s="97" t="s">
        <v>345</v>
      </c>
      <c r="N87" s="32"/>
    </row>
    <row r="88" spans="2:14" x14ac:dyDescent="0.2">
      <c r="B88" s="19"/>
      <c r="C88" s="101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spans="2:14" ht="22" customHeight="1" x14ac:dyDescent="0.2">
      <c r="B89" s="19">
        <v>231</v>
      </c>
      <c r="C89" s="97" t="s">
        <v>256</v>
      </c>
      <c r="D89" s="32"/>
      <c r="E89" s="32"/>
      <c r="F89" s="32"/>
      <c r="G89" s="32"/>
      <c r="H89" s="32"/>
      <c r="I89" s="20">
        <v>8</v>
      </c>
      <c r="J89" s="20">
        <v>1000</v>
      </c>
      <c r="K89" s="20">
        <v>105</v>
      </c>
      <c r="L89" s="20"/>
      <c r="M89" s="97" t="s">
        <v>345</v>
      </c>
      <c r="N89" s="32"/>
    </row>
    <row r="90" spans="2:14" x14ac:dyDescent="0.2">
      <c r="B90" s="19"/>
      <c r="C90" s="101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 spans="2:14" ht="22" customHeight="1" x14ac:dyDescent="0.2">
      <c r="B91" s="19">
        <v>232</v>
      </c>
      <c r="C91" s="97" t="s">
        <v>263</v>
      </c>
      <c r="D91" s="32"/>
      <c r="E91" s="32"/>
      <c r="F91" s="32"/>
      <c r="G91" s="32"/>
      <c r="H91" s="32"/>
      <c r="I91" s="20">
        <v>8</v>
      </c>
      <c r="J91" s="20">
        <v>1000</v>
      </c>
      <c r="K91" s="20">
        <v>105</v>
      </c>
      <c r="L91" s="20"/>
      <c r="M91" s="97" t="s">
        <v>345</v>
      </c>
      <c r="N91" s="32"/>
    </row>
    <row r="92" spans="2:14" x14ac:dyDescent="0.2">
      <c r="B92" s="19"/>
      <c r="C92" s="101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</row>
    <row r="93" spans="2:14" x14ac:dyDescent="0.2">
      <c r="B93" s="19"/>
      <c r="C93" s="10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</sheetData>
  <mergeCells count="141">
    <mergeCell ref="O5:P6"/>
    <mergeCell ref="C93:N93"/>
    <mergeCell ref="C12:H12"/>
    <mergeCell ref="C56:N56"/>
    <mergeCell ref="C21:H21"/>
    <mergeCell ref="C90:N90"/>
    <mergeCell ref="C43:N43"/>
    <mergeCell ref="C51:H51"/>
    <mergeCell ref="C60:H60"/>
    <mergeCell ref="M20:N20"/>
    <mergeCell ref="C76:N76"/>
    <mergeCell ref="C36:N36"/>
    <mergeCell ref="M22:N22"/>
    <mergeCell ref="C82:N82"/>
    <mergeCell ref="C91:H91"/>
    <mergeCell ref="M30:N30"/>
    <mergeCell ref="C66:N66"/>
    <mergeCell ref="M77:N77"/>
    <mergeCell ref="C28:N28"/>
    <mergeCell ref="C18:H18"/>
    <mergeCell ref="B48:N48"/>
    <mergeCell ref="C68:N68"/>
    <mergeCell ref="C77:H77"/>
    <mergeCell ref="C92:N92"/>
    <mergeCell ref="B2:N2"/>
    <mergeCell ref="M26:N26"/>
    <mergeCell ref="C6:N6"/>
    <mergeCell ref="C58:H58"/>
    <mergeCell ref="M29:N29"/>
    <mergeCell ref="C5:H5"/>
    <mergeCell ref="C20:H20"/>
    <mergeCell ref="C64:N64"/>
    <mergeCell ref="M4:N4"/>
    <mergeCell ref="B3:N3"/>
    <mergeCell ref="C29:H29"/>
    <mergeCell ref="M58:N58"/>
    <mergeCell ref="C7:H7"/>
    <mergeCell ref="M32:N32"/>
    <mergeCell ref="M14:N14"/>
    <mergeCell ref="C35:H35"/>
    <mergeCell ref="M7:N7"/>
    <mergeCell ref="C25:H25"/>
    <mergeCell ref="M57:N57"/>
    <mergeCell ref="M12:N12"/>
    <mergeCell ref="C55:H55"/>
    <mergeCell ref="C9:H9"/>
    <mergeCell ref="C31:N31"/>
    <mergeCell ref="M89:N89"/>
    <mergeCell ref="C13:N13"/>
    <mergeCell ref="C34:H34"/>
    <mergeCell ref="C78:N78"/>
    <mergeCell ref="M87:N87"/>
    <mergeCell ref="C67:H67"/>
    <mergeCell ref="M65:N65"/>
    <mergeCell ref="C19:H19"/>
    <mergeCell ref="M21:N21"/>
    <mergeCell ref="C38:N38"/>
    <mergeCell ref="C37:H37"/>
    <mergeCell ref="C69:H69"/>
    <mergeCell ref="M27:N27"/>
    <mergeCell ref="M41:N41"/>
    <mergeCell ref="C30:H30"/>
    <mergeCell ref="M24:N24"/>
    <mergeCell ref="C62:H62"/>
    <mergeCell ref="C57:H57"/>
    <mergeCell ref="M15:N15"/>
    <mergeCell ref="M71:N71"/>
    <mergeCell ref="C87:H87"/>
    <mergeCell ref="C65:H65"/>
    <mergeCell ref="C22:H22"/>
    <mergeCell ref="M91:N91"/>
    <mergeCell ref="C14:H14"/>
    <mergeCell ref="C33:N33"/>
    <mergeCell ref="C74:N74"/>
    <mergeCell ref="C4:H4"/>
    <mergeCell ref="M63:N63"/>
    <mergeCell ref="C88:N88"/>
    <mergeCell ref="M53:N53"/>
    <mergeCell ref="C54:H54"/>
    <mergeCell ref="C16:N16"/>
    <mergeCell ref="M34:N34"/>
    <mergeCell ref="M83:N83"/>
    <mergeCell ref="M55:N55"/>
    <mergeCell ref="M9:N9"/>
    <mergeCell ref="M67:N67"/>
    <mergeCell ref="M5:N5"/>
    <mergeCell ref="M39:N39"/>
    <mergeCell ref="C71:H71"/>
    <mergeCell ref="M11:N11"/>
    <mergeCell ref="M69:N69"/>
    <mergeCell ref="C27:H27"/>
    <mergeCell ref="C8:H8"/>
    <mergeCell ref="C52:N52"/>
    <mergeCell ref="C17:H17"/>
    <mergeCell ref="M85:N85"/>
    <mergeCell ref="M8:N8"/>
    <mergeCell ref="C15:H15"/>
    <mergeCell ref="M17:N17"/>
    <mergeCell ref="C86:N86"/>
    <mergeCell ref="C24:H24"/>
    <mergeCell ref="C42:N42"/>
    <mergeCell ref="C89:H89"/>
    <mergeCell ref="M62:N62"/>
    <mergeCell ref="C79:H79"/>
    <mergeCell ref="M19:N19"/>
    <mergeCell ref="M50:N50"/>
    <mergeCell ref="C73:H73"/>
    <mergeCell ref="C26:H26"/>
    <mergeCell ref="C63:H63"/>
    <mergeCell ref="C10:H10"/>
    <mergeCell ref="C41:H41"/>
    <mergeCell ref="C50:H50"/>
    <mergeCell ref="B49:N49"/>
    <mergeCell ref="C84:N84"/>
    <mergeCell ref="C80:N80"/>
    <mergeCell ref="C59:N59"/>
    <mergeCell ref="M73:N73"/>
    <mergeCell ref="C85:H85"/>
    <mergeCell ref="C11:H11"/>
    <mergeCell ref="M60:N60"/>
    <mergeCell ref="M35:N35"/>
    <mergeCell ref="M10:N10"/>
    <mergeCell ref="M54:N54"/>
    <mergeCell ref="C23:N23"/>
    <mergeCell ref="C39:H39"/>
    <mergeCell ref="C32:H32"/>
    <mergeCell ref="M25:N25"/>
    <mergeCell ref="M37:N37"/>
    <mergeCell ref="C53:H53"/>
    <mergeCell ref="C81:H81"/>
    <mergeCell ref="M18:N18"/>
    <mergeCell ref="M51:N51"/>
    <mergeCell ref="C61:N61"/>
    <mergeCell ref="C70:N70"/>
    <mergeCell ref="C83:H83"/>
    <mergeCell ref="M75:N75"/>
    <mergeCell ref="C72:N72"/>
    <mergeCell ref="C75:H75"/>
    <mergeCell ref="C40:N40"/>
    <mergeCell ref="M79:N79"/>
    <mergeCell ref="M81:N81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3"/>
  <sheetViews>
    <sheetView zoomScale="75" zoomScaleNormal="75" workbookViewId="0">
      <pane xSplit="16" ySplit="1" topLeftCell="Q47" activePane="bottomRight" state="frozen"/>
      <selection pane="topRight" activeCell="Q1" sqref="Q1"/>
      <selection pane="bottomLeft" activeCell="A2" sqref="A2"/>
      <selection pane="bottomRight" activeCell="H80" sqref="H80"/>
    </sheetView>
  </sheetViews>
  <sheetFormatPr baseColWidth="10" defaultColWidth="8.5" defaultRowHeight="15" x14ac:dyDescent="0.2"/>
  <cols>
    <col min="2" max="2" width="15" customWidth="1"/>
    <col min="3" max="3" width="10.1640625" customWidth="1"/>
    <col min="4" max="5" width="10.33203125" customWidth="1"/>
    <col min="6" max="7" width="10.1640625" customWidth="1"/>
    <col min="8" max="8" width="43.1640625" customWidth="1"/>
    <col min="9" max="9" width="10.1640625" customWidth="1"/>
    <col min="10" max="11" width="8.6640625" customWidth="1"/>
    <col min="12" max="12" width="8.6640625" style="1" customWidth="1"/>
    <col min="13" max="13" width="8.6640625" style="2" customWidth="1"/>
    <col min="14" max="14" width="8.6640625" style="3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4.5" hidden="1" customWidth="1"/>
    <col min="22" max="22" width="6.83203125" hidden="1" customWidth="1"/>
    <col min="23" max="23" width="8.83203125" hidden="1" customWidth="1"/>
    <col min="24" max="26" width="8.5" hidden="1" customWidth="1"/>
  </cols>
  <sheetData>
    <row r="1" spans="1:28" ht="34.5" customHeight="1" x14ac:dyDescent="0.2">
      <c r="A1" s="4" t="s">
        <v>176</v>
      </c>
      <c r="B1" s="5" t="s">
        <v>177</v>
      </c>
      <c r="C1" s="5" t="s">
        <v>178</v>
      </c>
      <c r="D1" s="5" t="s">
        <v>179</v>
      </c>
      <c r="E1" s="5" t="s">
        <v>180</v>
      </c>
      <c r="F1" s="5" t="s">
        <v>181</v>
      </c>
      <c r="G1" s="5" t="s">
        <v>182</v>
      </c>
      <c r="H1" s="5" t="s">
        <v>183</v>
      </c>
      <c r="I1" s="5" t="s">
        <v>184</v>
      </c>
      <c r="J1" s="5" t="s">
        <v>185</v>
      </c>
      <c r="K1" s="5" t="s">
        <v>186</v>
      </c>
      <c r="L1" s="5" t="s">
        <v>187</v>
      </c>
      <c r="M1" s="6" t="s">
        <v>188</v>
      </c>
      <c r="N1" s="6" t="s">
        <v>189</v>
      </c>
      <c r="O1" s="5" t="s">
        <v>190</v>
      </c>
      <c r="Q1" s="5" t="s">
        <v>191</v>
      </c>
      <c r="R1" s="5" t="s">
        <v>192</v>
      </c>
      <c r="S1" s="5">
        <v>0</v>
      </c>
      <c r="T1" s="4" t="s">
        <v>193</v>
      </c>
      <c r="U1" s="4" t="s">
        <v>194</v>
      </c>
      <c r="V1" s="4" t="s">
        <v>195</v>
      </c>
      <c r="W1" s="4" t="s">
        <v>196</v>
      </c>
      <c r="X1" s="7" t="s">
        <v>197</v>
      </c>
    </row>
    <row r="2" spans="1:28" ht="13.75" customHeight="1" x14ac:dyDescent="0.2">
      <c r="A2" s="8">
        <f t="shared" ref="A2:A33" ca="1" si="0">IF(O2="-", "", 1 + SUM(INDIRECT(ADDRESS(2,COLUMN(R2)) &amp; ":" &amp; ADDRESS(ROW(),COLUMN(R2)))))</f>
        <v>1</v>
      </c>
      <c r="B2" s="8" t="s">
        <v>198</v>
      </c>
      <c r="C2" s="8">
        <v>1150</v>
      </c>
      <c r="D2" s="8" t="s">
        <v>199</v>
      </c>
      <c r="E2" s="8" t="s">
        <v>200</v>
      </c>
      <c r="F2" s="8" t="s">
        <v>201</v>
      </c>
      <c r="G2" s="8" t="s">
        <v>202</v>
      </c>
      <c r="H2" s="8" t="s">
        <v>203</v>
      </c>
      <c r="I2" s="8">
        <v>324</v>
      </c>
      <c r="J2" s="1" t="str">
        <f t="shared" ref="J2:J33" ca="1" si="1">IF(M2="", IF(O2="","",X2+(INDIRECT("S" &amp; ROW() - 1) - S2)),IF(O2="", "", INDIRECT("S" &amp; ROW() - 1) - S2))</f>
        <v/>
      </c>
      <c r="K2" s="8">
        <v>1</v>
      </c>
      <c r="L2" s="8"/>
      <c r="M2" s="9"/>
      <c r="N2" t="str">
        <f t="shared" ref="N2:N33" ca="1" si="2">IF(O2="", "", MAX(ROUND(-(INDIRECT("S" &amp; ROW() - 1) - S2)/INDIRECT("C" &amp; ROW() - 1), 0), 1) * INDIRECT("C" &amp; ROW() - 1))</f>
        <v/>
      </c>
      <c r="P2">
        <f t="shared" ref="P2:P33" si="3">IF(O2 = "-", -W2,I2)</f>
        <v>324</v>
      </c>
      <c r="Q2">
        <f t="shared" ref="Q2:Q33" ca="1" si="4">IF(O2 = "-", SUM(INDIRECT(ADDRESS(2,COLUMN(P2)) &amp; ":" &amp; ADDRESS(ROW(),COLUMN(P2)))), 0)</f>
        <v>0</v>
      </c>
      <c r="R2">
        <f t="shared" ref="R2:R33" si="5">IF(O2="-",1,0)</f>
        <v>0</v>
      </c>
      <c r="S2">
        <f t="shared" ref="S2:S33" ca="1" si="6">IF(Q2 = 0, INDIRECT("S" &amp; ROW() - 1), Q2)</f>
        <v>0</v>
      </c>
      <c r="T2" t="str">
        <f>IF(H2="","",VLOOKUP(H2,'Вода SKU'!$A$1:$B$150,2,0))</f>
        <v>3.2, Альче, без лактозы</v>
      </c>
      <c r="U2">
        <f t="shared" ref="U2:U33" ca="1" si="7">IF(C2 = "", 8, IF(C2 = "-", 8000 / INDIRECT("C" &amp; ROW() - 1), 8000/C2))</f>
        <v>6.9565217391304346</v>
      </c>
      <c r="V2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9">IF(O2 = "-", INDIRECT("C" &amp; ROW() - 1), 0)</f>
        <v>0</v>
      </c>
      <c r="X2" t="str">
        <f t="shared" ref="X2:X33" ca="1" si="10">IF(O2="", "", MAX(ROUND(-(INDIRECT("S" &amp; ROW() - 1) - S2)/INDIRECT("C" &amp; ROW() - 1), 0), 1) * INDIRECT("C" &amp; ROW() - 1))</f>
        <v/>
      </c>
      <c r="AB2" t="str">
        <f ca="1">X2</f>
        <v/>
      </c>
    </row>
    <row r="3" spans="1:28" ht="13.75" customHeight="1" x14ac:dyDescent="0.2">
      <c r="A3" s="10" t="str">
        <f t="shared" ca="1" si="0"/>
        <v/>
      </c>
      <c r="B3" s="10" t="s">
        <v>204</v>
      </c>
      <c r="C3" s="10" t="s">
        <v>204</v>
      </c>
      <c r="D3" s="10" t="s">
        <v>204</v>
      </c>
      <c r="E3" s="10" t="s">
        <v>204</v>
      </c>
      <c r="F3" s="10" t="s">
        <v>204</v>
      </c>
      <c r="G3" s="10" t="s">
        <v>204</v>
      </c>
      <c r="H3" s="10" t="s">
        <v>204</v>
      </c>
      <c r="J3" s="1">
        <f t="shared" ca="1" si="1"/>
        <v>826</v>
      </c>
      <c r="M3" s="11">
        <v>6000</v>
      </c>
      <c r="N3">
        <f t="shared" ca="1" si="2"/>
        <v>1150</v>
      </c>
      <c r="O3" s="10" t="s">
        <v>204</v>
      </c>
      <c r="P3">
        <f t="shared" ca="1" si="3"/>
        <v>-1150</v>
      </c>
      <c r="Q3">
        <f t="shared" ca="1" si="4"/>
        <v>-826</v>
      </c>
      <c r="R3">
        <f t="shared" si="5"/>
        <v>1</v>
      </c>
      <c r="S3">
        <f t="shared" ca="1" si="6"/>
        <v>-826</v>
      </c>
      <c r="T3" t="str">
        <f>IF(H3="","",VLOOKUP(H3,'Вода SKU'!$A$1:$B$150,2,0))</f>
        <v>-</v>
      </c>
      <c r="U3">
        <f t="shared" ca="1" si="7"/>
        <v>6.9565217391304346</v>
      </c>
      <c r="V3">
        <f t="shared" si="8"/>
        <v>6000</v>
      </c>
      <c r="W3">
        <f t="shared" ca="1" si="9"/>
        <v>1150</v>
      </c>
      <c r="X3">
        <f t="shared" ca="1" si="10"/>
        <v>1150</v>
      </c>
    </row>
    <row r="4" spans="1:28" ht="13.75" customHeight="1" x14ac:dyDescent="0.2">
      <c r="A4" s="12">
        <f t="shared" ca="1" si="0"/>
        <v>2</v>
      </c>
      <c r="B4" s="12" t="s">
        <v>205</v>
      </c>
      <c r="C4" s="12">
        <v>1000</v>
      </c>
      <c r="D4" s="12" t="s">
        <v>206</v>
      </c>
      <c r="E4" s="12" t="s">
        <v>207</v>
      </c>
      <c r="F4" s="12" t="s">
        <v>208</v>
      </c>
      <c r="G4" s="12" t="s">
        <v>209</v>
      </c>
      <c r="H4" s="12" t="s">
        <v>210</v>
      </c>
      <c r="I4" s="12">
        <v>600</v>
      </c>
      <c r="J4" s="1" t="str">
        <f t="shared" ca="1" si="1"/>
        <v/>
      </c>
      <c r="K4" s="12">
        <v>1</v>
      </c>
      <c r="L4" s="12" t="s">
        <v>82</v>
      </c>
      <c r="M4" s="13"/>
      <c r="N4" t="str">
        <f t="shared" ca="1" si="2"/>
        <v/>
      </c>
      <c r="P4">
        <f t="shared" si="3"/>
        <v>600</v>
      </c>
      <c r="Q4">
        <f t="shared" ca="1" si="4"/>
        <v>0</v>
      </c>
      <c r="R4">
        <f t="shared" si="5"/>
        <v>0</v>
      </c>
      <c r="S4">
        <f t="shared" ca="1" si="6"/>
        <v>-826</v>
      </c>
      <c r="T4" t="str">
        <f>IF(H4="","",VLOOKUP(H4,'Вода SKU'!$A$1:$B$150,2,0))</f>
        <v>2.7, Альче, без лактозы</v>
      </c>
      <c r="U4">
        <f t="shared" ca="1" si="7"/>
        <v>8</v>
      </c>
      <c r="V4">
        <f t="shared" si="8"/>
        <v>0</v>
      </c>
      <c r="W4">
        <f t="shared" ca="1" si="9"/>
        <v>0</v>
      </c>
      <c r="X4" t="str">
        <f t="shared" ca="1" si="10"/>
        <v/>
      </c>
    </row>
    <row r="5" spans="1:28" ht="13.75" customHeight="1" x14ac:dyDescent="0.2">
      <c r="A5" s="10" t="str">
        <f t="shared" ca="1" si="0"/>
        <v/>
      </c>
      <c r="B5" s="10" t="s">
        <v>204</v>
      </c>
      <c r="C5" s="10" t="s">
        <v>204</v>
      </c>
      <c r="D5" s="10" t="s">
        <v>204</v>
      </c>
      <c r="E5" s="10" t="s">
        <v>204</v>
      </c>
      <c r="F5" s="10" t="s">
        <v>204</v>
      </c>
      <c r="G5" s="10" t="s">
        <v>204</v>
      </c>
      <c r="H5" s="10" t="s">
        <v>204</v>
      </c>
      <c r="J5" s="1">
        <f t="shared" ca="1" si="1"/>
        <v>400</v>
      </c>
      <c r="M5" s="11">
        <v>6000</v>
      </c>
      <c r="N5">
        <f t="shared" ca="1" si="2"/>
        <v>1000</v>
      </c>
      <c r="O5" s="10" t="s">
        <v>204</v>
      </c>
      <c r="P5">
        <f t="shared" ca="1" si="3"/>
        <v>-1000</v>
      </c>
      <c r="Q5">
        <f t="shared" ca="1" si="4"/>
        <v>-1226</v>
      </c>
      <c r="R5">
        <f t="shared" si="5"/>
        <v>1</v>
      </c>
      <c r="S5">
        <f t="shared" ca="1" si="6"/>
        <v>-1226</v>
      </c>
      <c r="T5" t="str">
        <f>IF(H5="","",VLOOKUP(H5,'Вода SKU'!$A$1:$B$150,2,0))</f>
        <v>-</v>
      </c>
      <c r="U5">
        <f t="shared" ca="1" si="7"/>
        <v>8</v>
      </c>
      <c r="V5">
        <f t="shared" si="8"/>
        <v>6000</v>
      </c>
      <c r="W5">
        <f t="shared" ca="1" si="9"/>
        <v>1000</v>
      </c>
      <c r="X5">
        <f t="shared" ca="1" si="10"/>
        <v>1000</v>
      </c>
    </row>
    <row r="6" spans="1:28" ht="13.75" customHeight="1" x14ac:dyDescent="0.2">
      <c r="A6" s="8">
        <f t="shared" ca="1" si="0"/>
        <v>3</v>
      </c>
      <c r="B6" s="8" t="s">
        <v>211</v>
      </c>
      <c r="C6" s="8">
        <v>1150</v>
      </c>
      <c r="D6" s="8" t="s">
        <v>199</v>
      </c>
      <c r="E6" s="8" t="s">
        <v>200</v>
      </c>
      <c r="F6" s="8" t="s">
        <v>201</v>
      </c>
      <c r="G6" s="8" t="s">
        <v>202</v>
      </c>
      <c r="H6" s="8" t="s">
        <v>212</v>
      </c>
      <c r="I6" s="8">
        <v>94</v>
      </c>
      <c r="J6" s="1" t="str">
        <f t="shared" ca="1" si="1"/>
        <v/>
      </c>
      <c r="K6" s="8">
        <v>1</v>
      </c>
      <c r="L6" s="8"/>
      <c r="M6" s="13"/>
      <c r="N6" t="str">
        <f t="shared" ca="1" si="2"/>
        <v/>
      </c>
      <c r="P6">
        <f t="shared" si="3"/>
        <v>94</v>
      </c>
      <c r="Q6">
        <f t="shared" ca="1" si="4"/>
        <v>0</v>
      </c>
      <c r="R6">
        <f t="shared" si="5"/>
        <v>0</v>
      </c>
      <c r="S6">
        <f t="shared" ca="1" si="6"/>
        <v>-1226</v>
      </c>
      <c r="T6" t="str">
        <f>IF(H6="","",VLOOKUP(H6,'Вода SKU'!$A$1:$B$150,2,0))</f>
        <v>3.2, Biotec, без лактозы</v>
      </c>
      <c r="U6">
        <f t="shared" ca="1" si="7"/>
        <v>6.9565217391304346</v>
      </c>
      <c r="V6">
        <f t="shared" si="8"/>
        <v>0</v>
      </c>
      <c r="W6">
        <f t="shared" ca="1" si="9"/>
        <v>0</v>
      </c>
      <c r="X6" t="str">
        <f t="shared" ca="1" si="10"/>
        <v/>
      </c>
    </row>
    <row r="7" spans="1:28" ht="13.75" customHeight="1" x14ac:dyDescent="0.2">
      <c r="A7" s="14">
        <f t="shared" ca="1" si="0"/>
        <v>3</v>
      </c>
      <c r="B7" s="14" t="s">
        <v>211</v>
      </c>
      <c r="C7" s="14">
        <v>1150</v>
      </c>
      <c r="D7" s="14" t="s">
        <v>213</v>
      </c>
      <c r="E7" s="14" t="s">
        <v>214</v>
      </c>
      <c r="F7" s="14" t="s">
        <v>215</v>
      </c>
      <c r="G7" s="14" t="s">
        <v>202</v>
      </c>
      <c r="H7" s="14" t="s">
        <v>216</v>
      </c>
      <c r="I7" s="14">
        <v>119</v>
      </c>
      <c r="J7" s="1" t="str">
        <f t="shared" ca="1" si="1"/>
        <v/>
      </c>
      <c r="K7" s="14">
        <v>1</v>
      </c>
      <c r="L7" s="14"/>
      <c r="M7" s="13"/>
      <c r="N7" t="str">
        <f t="shared" ca="1" si="2"/>
        <v/>
      </c>
      <c r="P7">
        <f t="shared" si="3"/>
        <v>119</v>
      </c>
      <c r="Q7">
        <f t="shared" ca="1" si="4"/>
        <v>0</v>
      </c>
      <c r="R7">
        <f t="shared" si="5"/>
        <v>0</v>
      </c>
      <c r="S7">
        <f t="shared" ca="1" si="6"/>
        <v>-1226</v>
      </c>
      <c r="T7" t="str">
        <f>IF(H7="","",VLOOKUP(H7,'Вода SKU'!$A$1:$B$150,2,0))</f>
        <v>3.2, Biotec, без лактозы</v>
      </c>
      <c r="U7">
        <f t="shared" ca="1" si="7"/>
        <v>6.9565217391304346</v>
      </c>
      <c r="V7">
        <f t="shared" si="8"/>
        <v>0</v>
      </c>
      <c r="W7">
        <f t="shared" ca="1" si="9"/>
        <v>0</v>
      </c>
      <c r="X7" t="str">
        <f t="shared" ca="1" si="10"/>
        <v/>
      </c>
    </row>
    <row r="8" spans="1:28" ht="13.75" customHeight="1" x14ac:dyDescent="0.2">
      <c r="A8" s="14">
        <f t="shared" ca="1" si="0"/>
        <v>3</v>
      </c>
      <c r="B8" s="14" t="s">
        <v>211</v>
      </c>
      <c r="C8" s="14">
        <v>1150</v>
      </c>
      <c r="D8" s="14" t="s">
        <v>213</v>
      </c>
      <c r="E8" s="14" t="s">
        <v>214</v>
      </c>
      <c r="F8" s="14" t="s">
        <v>215</v>
      </c>
      <c r="G8" s="14" t="s">
        <v>217</v>
      </c>
      <c r="H8" s="14" t="s">
        <v>218</v>
      </c>
      <c r="I8" s="14">
        <v>268</v>
      </c>
      <c r="J8" s="1" t="str">
        <f t="shared" ca="1" si="1"/>
        <v/>
      </c>
      <c r="K8" s="14">
        <v>1</v>
      </c>
      <c r="L8" s="14"/>
      <c r="M8" s="13"/>
      <c r="N8" t="str">
        <f t="shared" ca="1" si="2"/>
        <v/>
      </c>
      <c r="P8">
        <f t="shared" si="3"/>
        <v>268</v>
      </c>
      <c r="Q8">
        <f t="shared" ca="1" si="4"/>
        <v>0</v>
      </c>
      <c r="R8">
        <f t="shared" si="5"/>
        <v>0</v>
      </c>
      <c r="S8">
        <f t="shared" ca="1" si="6"/>
        <v>-1226</v>
      </c>
      <c r="T8" t="str">
        <f>IF(H8="","",VLOOKUP(H8,'Вода SKU'!$A$1:$B$150,2,0))</f>
        <v>3.2, Сакко</v>
      </c>
      <c r="U8">
        <f t="shared" ca="1" si="7"/>
        <v>6.9565217391304346</v>
      </c>
      <c r="V8">
        <f t="shared" si="8"/>
        <v>0</v>
      </c>
      <c r="W8">
        <f t="shared" ca="1" si="9"/>
        <v>0</v>
      </c>
      <c r="X8" t="str">
        <f t="shared" ca="1" si="10"/>
        <v/>
      </c>
    </row>
    <row r="9" spans="1:28" ht="13.75" customHeight="1" x14ac:dyDescent="0.2">
      <c r="A9" s="14">
        <f t="shared" ca="1" si="0"/>
        <v>3</v>
      </c>
      <c r="B9" s="14" t="s">
        <v>211</v>
      </c>
      <c r="C9" s="14">
        <v>1150</v>
      </c>
      <c r="D9" s="14" t="s">
        <v>213</v>
      </c>
      <c r="E9" s="14" t="s">
        <v>214</v>
      </c>
      <c r="F9" s="14" t="s">
        <v>215</v>
      </c>
      <c r="G9" s="14" t="s">
        <v>202</v>
      </c>
      <c r="H9" s="14" t="s">
        <v>219</v>
      </c>
      <c r="I9" s="14">
        <v>132</v>
      </c>
      <c r="J9" s="1" t="str">
        <f t="shared" ca="1" si="1"/>
        <v/>
      </c>
      <c r="K9" s="14">
        <v>1</v>
      </c>
      <c r="L9" s="14"/>
      <c r="M9" s="13"/>
      <c r="N9" t="str">
        <f t="shared" ca="1" si="2"/>
        <v/>
      </c>
      <c r="P9">
        <f t="shared" si="3"/>
        <v>132</v>
      </c>
      <c r="Q9">
        <f t="shared" ca="1" si="4"/>
        <v>0</v>
      </c>
      <c r="R9">
        <f t="shared" si="5"/>
        <v>0</v>
      </c>
      <c r="S9">
        <f t="shared" ca="1" si="6"/>
        <v>-1226</v>
      </c>
      <c r="T9" t="str">
        <f>IF(H9="","",VLOOKUP(H9,'Вода SKU'!$A$1:$B$150,2,0))</f>
        <v>3.2, Сакко</v>
      </c>
      <c r="U9">
        <f t="shared" ca="1" si="7"/>
        <v>6.9565217391304346</v>
      </c>
      <c r="V9">
        <f t="shared" si="8"/>
        <v>0</v>
      </c>
      <c r="W9">
        <f t="shared" ca="1" si="9"/>
        <v>0</v>
      </c>
      <c r="X9" t="str">
        <f t="shared" ca="1" si="10"/>
        <v/>
      </c>
    </row>
    <row r="10" spans="1:28" ht="13.75" customHeight="1" x14ac:dyDescent="0.2">
      <c r="A10" s="14">
        <f t="shared" ca="1" si="0"/>
        <v>3</v>
      </c>
      <c r="B10" s="14" t="s">
        <v>211</v>
      </c>
      <c r="C10" s="14">
        <v>1150</v>
      </c>
      <c r="D10" s="14" t="s">
        <v>213</v>
      </c>
      <c r="E10" s="14" t="s">
        <v>214</v>
      </c>
      <c r="F10" s="14" t="s">
        <v>215</v>
      </c>
      <c r="G10" s="14" t="s">
        <v>202</v>
      </c>
      <c r="H10" s="14" t="s">
        <v>220</v>
      </c>
      <c r="I10" s="14">
        <v>199</v>
      </c>
      <c r="J10" s="1" t="str">
        <f t="shared" ca="1" si="1"/>
        <v/>
      </c>
      <c r="K10" s="14">
        <v>1</v>
      </c>
      <c r="L10" s="14"/>
      <c r="M10" s="13"/>
      <c r="N10" t="str">
        <f t="shared" ca="1" si="2"/>
        <v/>
      </c>
      <c r="P10">
        <f t="shared" si="3"/>
        <v>199</v>
      </c>
      <c r="Q10">
        <f t="shared" ca="1" si="4"/>
        <v>0</v>
      </c>
      <c r="R10">
        <f t="shared" si="5"/>
        <v>0</v>
      </c>
      <c r="S10">
        <f t="shared" ca="1" si="6"/>
        <v>-1226</v>
      </c>
      <c r="T10" t="str">
        <f>IF(H10="","",VLOOKUP(H10,'Вода SKU'!$A$1:$B$150,2,0))</f>
        <v>3.2, Сакко</v>
      </c>
      <c r="U10">
        <f t="shared" ca="1" si="7"/>
        <v>6.9565217391304346</v>
      </c>
      <c r="V10">
        <f t="shared" si="8"/>
        <v>0</v>
      </c>
      <c r="W10">
        <f t="shared" ca="1" si="9"/>
        <v>0</v>
      </c>
      <c r="X10" t="str">
        <f t="shared" ca="1" si="10"/>
        <v/>
      </c>
    </row>
    <row r="11" spans="1:28" ht="13.75" customHeight="1" x14ac:dyDescent="0.2">
      <c r="A11" s="14">
        <f t="shared" ca="1" si="0"/>
        <v>3</v>
      </c>
      <c r="B11" s="14" t="s">
        <v>211</v>
      </c>
      <c r="C11" s="14">
        <v>1150</v>
      </c>
      <c r="D11" s="14" t="s">
        <v>213</v>
      </c>
      <c r="E11" s="14" t="s">
        <v>214</v>
      </c>
      <c r="F11" s="14" t="s">
        <v>215</v>
      </c>
      <c r="G11" s="14" t="s">
        <v>202</v>
      </c>
      <c r="H11" s="14" t="s">
        <v>221</v>
      </c>
      <c r="I11" s="14">
        <v>293</v>
      </c>
      <c r="J11" s="1" t="str">
        <f t="shared" ca="1" si="1"/>
        <v/>
      </c>
      <c r="K11" s="14">
        <v>1</v>
      </c>
      <c r="L11" s="14"/>
      <c r="M11" s="13"/>
      <c r="N11" t="str">
        <f t="shared" ca="1" si="2"/>
        <v/>
      </c>
      <c r="P11">
        <f t="shared" si="3"/>
        <v>293</v>
      </c>
      <c r="Q11">
        <f t="shared" ca="1" si="4"/>
        <v>0</v>
      </c>
      <c r="R11">
        <f t="shared" si="5"/>
        <v>0</v>
      </c>
      <c r="S11">
        <f t="shared" ca="1" si="6"/>
        <v>-1226</v>
      </c>
      <c r="T11" t="str">
        <f>IF(H11="","",VLOOKUP(H11,'Вода SKU'!$A$1:$B$150,2,0))</f>
        <v>3.2, Сакко</v>
      </c>
      <c r="U11">
        <f t="shared" ca="1" si="7"/>
        <v>6.9565217391304346</v>
      </c>
      <c r="V11">
        <f t="shared" si="8"/>
        <v>0</v>
      </c>
      <c r="W11">
        <f t="shared" ca="1" si="9"/>
        <v>0</v>
      </c>
      <c r="X11" t="str">
        <f t="shared" ca="1" si="10"/>
        <v/>
      </c>
    </row>
    <row r="12" spans="1:28" ht="13.75" customHeight="1" x14ac:dyDescent="0.2">
      <c r="A12" s="10" t="str">
        <f t="shared" ca="1" si="0"/>
        <v/>
      </c>
      <c r="B12" s="10" t="s">
        <v>204</v>
      </c>
      <c r="C12" s="10" t="s">
        <v>204</v>
      </c>
      <c r="D12" s="10" t="s">
        <v>204</v>
      </c>
      <c r="E12" s="10" t="s">
        <v>204</v>
      </c>
      <c r="F12" s="10" t="s">
        <v>204</v>
      </c>
      <c r="G12" s="10" t="s">
        <v>204</v>
      </c>
      <c r="H12" s="10" t="s">
        <v>204</v>
      </c>
      <c r="J12" s="1">
        <f t="shared" ca="1" si="1"/>
        <v>45</v>
      </c>
      <c r="M12" s="11">
        <v>8300</v>
      </c>
      <c r="N12">
        <f t="shared" ca="1" si="2"/>
        <v>1150</v>
      </c>
      <c r="O12" s="10" t="s">
        <v>204</v>
      </c>
      <c r="P12">
        <f t="shared" ca="1" si="3"/>
        <v>-1150</v>
      </c>
      <c r="Q12">
        <f t="shared" ca="1" si="4"/>
        <v>-1271</v>
      </c>
      <c r="R12">
        <f t="shared" si="5"/>
        <v>1</v>
      </c>
      <c r="S12">
        <f t="shared" ca="1" si="6"/>
        <v>-1271</v>
      </c>
      <c r="T12" t="str">
        <f>IF(H12="","",VLOOKUP(H12,'Вода SKU'!$A$1:$B$150,2,0))</f>
        <v>-</v>
      </c>
      <c r="U12">
        <f t="shared" ca="1" si="7"/>
        <v>6.9565217391304346</v>
      </c>
      <c r="V12">
        <f t="shared" si="8"/>
        <v>8300</v>
      </c>
      <c r="W12">
        <f t="shared" ca="1" si="9"/>
        <v>1150</v>
      </c>
      <c r="X12">
        <f t="shared" ca="1" si="10"/>
        <v>1150</v>
      </c>
    </row>
    <row r="13" spans="1:28" ht="13.75" customHeight="1" x14ac:dyDescent="0.2">
      <c r="A13" s="12">
        <f t="shared" ca="1" si="0"/>
        <v>4</v>
      </c>
      <c r="B13" s="12" t="s">
        <v>222</v>
      </c>
      <c r="C13" s="12">
        <v>1000</v>
      </c>
      <c r="D13" s="12" t="s">
        <v>206</v>
      </c>
      <c r="E13" s="12" t="s">
        <v>207</v>
      </c>
      <c r="F13" s="12" t="s">
        <v>208</v>
      </c>
      <c r="G13" s="12" t="s">
        <v>209</v>
      </c>
      <c r="H13" s="12" t="s">
        <v>223</v>
      </c>
      <c r="I13" s="12">
        <v>44</v>
      </c>
      <c r="J13" s="1" t="str">
        <f t="shared" ca="1" si="1"/>
        <v/>
      </c>
      <c r="K13" s="12">
        <v>1</v>
      </c>
      <c r="L13" s="12"/>
      <c r="M13" s="13"/>
      <c r="N13" t="str">
        <f t="shared" ca="1" si="2"/>
        <v/>
      </c>
      <c r="P13">
        <f t="shared" si="3"/>
        <v>44</v>
      </c>
      <c r="Q13">
        <f t="shared" ca="1" si="4"/>
        <v>0</v>
      </c>
      <c r="R13">
        <f t="shared" si="5"/>
        <v>0</v>
      </c>
      <c r="S13">
        <f t="shared" ca="1" si="6"/>
        <v>-1271</v>
      </c>
      <c r="T13" t="str">
        <f>IF(H13="","",VLOOKUP(H13,'Вода SKU'!$A$1:$B$150,2,0))</f>
        <v>2.7, Альче</v>
      </c>
      <c r="U13">
        <f t="shared" ca="1" si="7"/>
        <v>8</v>
      </c>
      <c r="V13">
        <f t="shared" si="8"/>
        <v>0</v>
      </c>
      <c r="W13">
        <f t="shared" ca="1" si="9"/>
        <v>0</v>
      </c>
      <c r="X13" t="str">
        <f t="shared" ca="1" si="10"/>
        <v/>
      </c>
    </row>
    <row r="14" spans="1:28" ht="13.75" customHeight="1" x14ac:dyDescent="0.2">
      <c r="A14" s="12">
        <f t="shared" ca="1" si="0"/>
        <v>4</v>
      </c>
      <c r="B14" s="12" t="s">
        <v>222</v>
      </c>
      <c r="C14" s="12">
        <v>1000</v>
      </c>
      <c r="D14" s="12" t="s">
        <v>206</v>
      </c>
      <c r="E14" s="12" t="s">
        <v>207</v>
      </c>
      <c r="F14" s="12" t="s">
        <v>208</v>
      </c>
      <c r="G14" s="12" t="s">
        <v>209</v>
      </c>
      <c r="H14" s="12" t="s">
        <v>224</v>
      </c>
      <c r="I14" s="12">
        <v>305</v>
      </c>
      <c r="J14" s="1" t="str">
        <f t="shared" ca="1" si="1"/>
        <v/>
      </c>
      <c r="K14" s="12">
        <v>1</v>
      </c>
      <c r="L14" s="12"/>
      <c r="M14" s="13"/>
      <c r="N14" t="str">
        <f t="shared" ca="1" si="2"/>
        <v/>
      </c>
      <c r="P14">
        <f t="shared" si="3"/>
        <v>305</v>
      </c>
      <c r="Q14">
        <f t="shared" ca="1" si="4"/>
        <v>0</v>
      </c>
      <c r="R14">
        <f t="shared" si="5"/>
        <v>0</v>
      </c>
      <c r="S14">
        <f t="shared" ca="1" si="6"/>
        <v>-1271</v>
      </c>
      <c r="T14" t="str">
        <f>IF(H14="","",VLOOKUP(H14,'Вода SKU'!$A$1:$B$150,2,0))</f>
        <v>2.7, Альче</v>
      </c>
      <c r="U14">
        <f t="shared" ca="1" si="7"/>
        <v>8</v>
      </c>
      <c r="V14">
        <f t="shared" si="8"/>
        <v>0</v>
      </c>
      <c r="W14">
        <f t="shared" ca="1" si="9"/>
        <v>0</v>
      </c>
      <c r="X14" t="str">
        <f t="shared" ca="1" si="10"/>
        <v/>
      </c>
    </row>
    <row r="15" spans="1:28" ht="13.75" customHeight="1" x14ac:dyDescent="0.2">
      <c r="A15" s="12">
        <f t="shared" ca="1" si="0"/>
        <v>4</v>
      </c>
      <c r="B15" s="12" t="s">
        <v>222</v>
      </c>
      <c r="C15" s="12">
        <v>1000</v>
      </c>
      <c r="D15" s="12" t="s">
        <v>206</v>
      </c>
      <c r="E15" s="12" t="s">
        <v>207</v>
      </c>
      <c r="F15" s="12" t="s">
        <v>208</v>
      </c>
      <c r="G15" s="12" t="s">
        <v>209</v>
      </c>
      <c r="H15" s="12" t="s">
        <v>225</v>
      </c>
      <c r="I15" s="12">
        <v>611</v>
      </c>
      <c r="J15" s="1" t="str">
        <f t="shared" ca="1" si="1"/>
        <v/>
      </c>
      <c r="K15" s="12">
        <v>1</v>
      </c>
      <c r="L15" s="12"/>
      <c r="M15" s="13"/>
      <c r="N15" t="str">
        <f t="shared" ca="1" si="2"/>
        <v/>
      </c>
      <c r="P15">
        <f t="shared" si="3"/>
        <v>611</v>
      </c>
      <c r="Q15">
        <f t="shared" ca="1" si="4"/>
        <v>0</v>
      </c>
      <c r="R15">
        <f t="shared" si="5"/>
        <v>0</v>
      </c>
      <c r="S15">
        <f t="shared" ca="1" si="6"/>
        <v>-1271</v>
      </c>
      <c r="T15" t="str">
        <f>IF(H15="","",VLOOKUP(H15,'Вода SKU'!$A$1:$B$150,2,0))</f>
        <v>2.7, Альче</v>
      </c>
      <c r="U15">
        <f t="shared" ca="1" si="7"/>
        <v>8</v>
      </c>
      <c r="V15">
        <f t="shared" si="8"/>
        <v>0</v>
      </c>
      <c r="W15">
        <f t="shared" ca="1" si="9"/>
        <v>0</v>
      </c>
      <c r="X15" t="str">
        <f t="shared" ca="1" si="10"/>
        <v/>
      </c>
    </row>
    <row r="16" spans="1:28" ht="13.75" customHeight="1" x14ac:dyDescent="0.2">
      <c r="A16" s="10" t="str">
        <f t="shared" ca="1" si="0"/>
        <v/>
      </c>
      <c r="B16" s="10" t="s">
        <v>204</v>
      </c>
      <c r="C16" s="10" t="s">
        <v>204</v>
      </c>
      <c r="D16" s="10" t="s">
        <v>204</v>
      </c>
      <c r="E16" s="10" t="s">
        <v>204</v>
      </c>
      <c r="F16" s="10" t="s">
        <v>204</v>
      </c>
      <c r="G16" s="10" t="s">
        <v>204</v>
      </c>
      <c r="H16" s="10" t="s">
        <v>204</v>
      </c>
      <c r="J16" s="1">
        <f t="shared" ca="1" si="1"/>
        <v>40</v>
      </c>
      <c r="M16" s="11">
        <v>8300</v>
      </c>
      <c r="N16">
        <f t="shared" ca="1" si="2"/>
        <v>1000</v>
      </c>
      <c r="O16" s="10" t="s">
        <v>204</v>
      </c>
      <c r="P16">
        <f t="shared" ca="1" si="3"/>
        <v>-1000</v>
      </c>
      <c r="Q16">
        <f t="shared" ca="1" si="4"/>
        <v>-1311</v>
      </c>
      <c r="R16">
        <f t="shared" si="5"/>
        <v>1</v>
      </c>
      <c r="S16">
        <f t="shared" ca="1" si="6"/>
        <v>-1311</v>
      </c>
      <c r="T16" t="str">
        <f>IF(H16="","",VLOOKUP(H16,'Вода SKU'!$A$1:$B$150,2,0))</f>
        <v>-</v>
      </c>
      <c r="U16">
        <f t="shared" ca="1" si="7"/>
        <v>8</v>
      </c>
      <c r="V16">
        <f t="shared" si="8"/>
        <v>8300</v>
      </c>
      <c r="W16">
        <f t="shared" ca="1" si="9"/>
        <v>1000</v>
      </c>
      <c r="X16">
        <f t="shared" ca="1" si="10"/>
        <v>1000</v>
      </c>
    </row>
    <row r="17" spans="1:24" ht="13.75" customHeight="1" x14ac:dyDescent="0.2">
      <c r="A17" s="14">
        <f t="shared" ca="1" si="0"/>
        <v>5</v>
      </c>
      <c r="B17" s="14" t="s">
        <v>226</v>
      </c>
      <c r="C17" s="14">
        <v>1150</v>
      </c>
      <c r="D17" s="14" t="s">
        <v>213</v>
      </c>
      <c r="E17" s="14" t="s">
        <v>214</v>
      </c>
      <c r="F17" s="14" t="s">
        <v>215</v>
      </c>
      <c r="G17" s="14" t="s">
        <v>202</v>
      </c>
      <c r="H17" s="14" t="s">
        <v>227</v>
      </c>
      <c r="I17" s="14">
        <v>300</v>
      </c>
      <c r="J17" s="1" t="str">
        <f t="shared" ca="1" si="1"/>
        <v/>
      </c>
      <c r="K17" s="14">
        <v>1</v>
      </c>
      <c r="L17" s="14"/>
      <c r="M17" s="13"/>
      <c r="N17" t="str">
        <f t="shared" ca="1" si="2"/>
        <v/>
      </c>
      <c r="P17">
        <f t="shared" si="3"/>
        <v>300</v>
      </c>
      <c r="Q17">
        <f t="shared" ca="1" si="4"/>
        <v>0</v>
      </c>
      <c r="R17">
        <f t="shared" si="5"/>
        <v>0</v>
      </c>
      <c r="S17">
        <f t="shared" ca="1" si="6"/>
        <v>-1311</v>
      </c>
      <c r="T17" t="str">
        <f>IF(H17="","",VLOOKUP(H17,'Вода SKU'!$A$1:$B$150,2,0))</f>
        <v>3.2, Сакко</v>
      </c>
      <c r="U17">
        <f t="shared" ca="1" si="7"/>
        <v>6.9565217391304346</v>
      </c>
      <c r="V17">
        <f t="shared" si="8"/>
        <v>0</v>
      </c>
      <c r="W17">
        <f t="shared" ca="1" si="9"/>
        <v>0</v>
      </c>
      <c r="X17" t="str">
        <f t="shared" ca="1" si="10"/>
        <v/>
      </c>
    </row>
    <row r="18" spans="1:24" ht="13.75" customHeight="1" x14ac:dyDescent="0.2">
      <c r="A18" s="14">
        <f t="shared" ca="1" si="0"/>
        <v>5</v>
      </c>
      <c r="B18" s="14" t="s">
        <v>226</v>
      </c>
      <c r="C18" s="14">
        <v>1150</v>
      </c>
      <c r="D18" s="14" t="s">
        <v>213</v>
      </c>
      <c r="E18" s="14" t="s">
        <v>214</v>
      </c>
      <c r="F18" s="14" t="s">
        <v>215</v>
      </c>
      <c r="G18" s="14" t="s">
        <v>202</v>
      </c>
      <c r="H18" s="14" t="s">
        <v>228</v>
      </c>
      <c r="I18" s="14">
        <v>881</v>
      </c>
      <c r="J18" s="1" t="str">
        <f t="shared" ca="1" si="1"/>
        <v/>
      </c>
      <c r="K18" s="14">
        <v>1</v>
      </c>
      <c r="L18" s="14"/>
      <c r="M18" s="13"/>
      <c r="N18" t="str">
        <f t="shared" ca="1" si="2"/>
        <v/>
      </c>
      <c r="P18">
        <f t="shared" si="3"/>
        <v>881</v>
      </c>
      <c r="Q18">
        <f t="shared" ca="1" si="4"/>
        <v>0</v>
      </c>
      <c r="R18">
        <f t="shared" si="5"/>
        <v>0</v>
      </c>
      <c r="S18">
        <f t="shared" ca="1" si="6"/>
        <v>-1311</v>
      </c>
      <c r="T18" t="str">
        <f>IF(H18="","",VLOOKUP(H18,'Вода SKU'!$A$1:$B$150,2,0))</f>
        <v>3.2, Сакко</v>
      </c>
      <c r="U18">
        <f t="shared" ca="1" si="7"/>
        <v>6.9565217391304346</v>
      </c>
      <c r="V18">
        <f t="shared" si="8"/>
        <v>0</v>
      </c>
      <c r="W18">
        <f t="shared" ca="1" si="9"/>
        <v>0</v>
      </c>
      <c r="X18" t="str">
        <f t="shared" ca="1" si="10"/>
        <v/>
      </c>
    </row>
    <row r="19" spans="1:24" ht="13.75" customHeight="1" x14ac:dyDescent="0.2">
      <c r="A19" s="10" t="str">
        <f t="shared" ca="1" si="0"/>
        <v/>
      </c>
      <c r="B19" s="10" t="s">
        <v>204</v>
      </c>
      <c r="C19" s="10" t="s">
        <v>204</v>
      </c>
      <c r="D19" s="10" t="s">
        <v>204</v>
      </c>
      <c r="E19" s="10" t="s">
        <v>204</v>
      </c>
      <c r="F19" s="10" t="s">
        <v>204</v>
      </c>
      <c r="G19" s="10" t="s">
        <v>204</v>
      </c>
      <c r="H19" s="10" t="s">
        <v>204</v>
      </c>
      <c r="J19" s="1">
        <f t="shared" ca="1" si="1"/>
        <v>-31</v>
      </c>
      <c r="M19" s="11">
        <v>8300</v>
      </c>
      <c r="N19">
        <f t="shared" ca="1" si="2"/>
        <v>1150</v>
      </c>
      <c r="O19" s="10" t="s">
        <v>204</v>
      </c>
      <c r="P19">
        <f t="shared" ca="1" si="3"/>
        <v>-1150</v>
      </c>
      <c r="Q19">
        <f t="shared" ca="1" si="4"/>
        <v>-1280</v>
      </c>
      <c r="R19">
        <f t="shared" si="5"/>
        <v>1</v>
      </c>
      <c r="S19">
        <f t="shared" ca="1" si="6"/>
        <v>-1280</v>
      </c>
      <c r="T19" t="str">
        <f>IF(H19="","",VLOOKUP(H19,'Вода SKU'!$A$1:$B$150,2,0))</f>
        <v>-</v>
      </c>
      <c r="U19">
        <f t="shared" ca="1" si="7"/>
        <v>6.9565217391304346</v>
      </c>
      <c r="V19">
        <f t="shared" si="8"/>
        <v>8300</v>
      </c>
      <c r="W19">
        <f t="shared" ca="1" si="9"/>
        <v>1150</v>
      </c>
      <c r="X19">
        <f t="shared" ca="1" si="10"/>
        <v>1150</v>
      </c>
    </row>
    <row r="20" spans="1:24" ht="13.75" customHeight="1" x14ac:dyDescent="0.2">
      <c r="A20" s="12">
        <f t="shared" ca="1" si="0"/>
        <v>6</v>
      </c>
      <c r="B20" s="12" t="s">
        <v>222</v>
      </c>
      <c r="C20" s="12">
        <v>1000</v>
      </c>
      <c r="D20" s="12" t="s">
        <v>206</v>
      </c>
      <c r="E20" s="12" t="s">
        <v>207</v>
      </c>
      <c r="F20" s="12" t="s">
        <v>208</v>
      </c>
      <c r="G20" s="12" t="s">
        <v>209</v>
      </c>
      <c r="H20" s="12" t="s">
        <v>225</v>
      </c>
      <c r="I20" s="12">
        <v>600</v>
      </c>
      <c r="J20" s="1" t="str">
        <f t="shared" ca="1" si="1"/>
        <v/>
      </c>
      <c r="K20" s="12">
        <v>1</v>
      </c>
      <c r="L20" s="12"/>
      <c r="M20" s="13"/>
      <c r="N20" t="str">
        <f t="shared" ca="1" si="2"/>
        <v/>
      </c>
      <c r="P20">
        <f t="shared" si="3"/>
        <v>600</v>
      </c>
      <c r="Q20">
        <f t="shared" ca="1" si="4"/>
        <v>0</v>
      </c>
      <c r="R20">
        <f t="shared" si="5"/>
        <v>0</v>
      </c>
      <c r="S20">
        <f t="shared" ca="1" si="6"/>
        <v>-1280</v>
      </c>
      <c r="T20" t="str">
        <f>IF(H20="","",VLOOKUP(H20,'Вода SKU'!$A$1:$B$150,2,0))</f>
        <v>2.7, Альче</v>
      </c>
      <c r="U20">
        <f t="shared" ca="1" si="7"/>
        <v>8</v>
      </c>
      <c r="V20">
        <f t="shared" si="8"/>
        <v>0</v>
      </c>
      <c r="W20">
        <f t="shared" ca="1" si="9"/>
        <v>0</v>
      </c>
      <c r="X20" t="str">
        <f t="shared" ca="1" si="10"/>
        <v/>
      </c>
    </row>
    <row r="21" spans="1:24" ht="13.75" customHeight="1" x14ac:dyDescent="0.2">
      <c r="A21" s="15">
        <f t="shared" ca="1" si="0"/>
        <v>6</v>
      </c>
      <c r="B21" s="15" t="s">
        <v>222</v>
      </c>
      <c r="C21" s="15">
        <v>1000</v>
      </c>
      <c r="D21" s="15" t="s">
        <v>229</v>
      </c>
      <c r="E21" s="15" t="s">
        <v>207</v>
      </c>
      <c r="F21" s="15" t="s">
        <v>208</v>
      </c>
      <c r="G21" s="15" t="s">
        <v>209</v>
      </c>
      <c r="H21" s="15" t="s">
        <v>230</v>
      </c>
      <c r="I21" s="15">
        <v>400</v>
      </c>
      <c r="J21" s="1" t="str">
        <f t="shared" ca="1" si="1"/>
        <v/>
      </c>
      <c r="K21" s="15">
        <v>1</v>
      </c>
      <c r="L21" s="15"/>
      <c r="M21" s="13"/>
      <c r="N21" t="str">
        <f t="shared" ca="1" si="2"/>
        <v/>
      </c>
      <c r="P21">
        <f t="shared" si="3"/>
        <v>400</v>
      </c>
      <c r="Q21">
        <f t="shared" ca="1" si="4"/>
        <v>0</v>
      </c>
      <c r="R21">
        <f t="shared" si="5"/>
        <v>0</v>
      </c>
      <c r="S21">
        <f t="shared" ca="1" si="6"/>
        <v>-1280</v>
      </c>
      <c r="T21" t="str">
        <f>IF(H21="","",VLOOKUP(H21,'Вода SKU'!$A$1:$B$150,2,0))</f>
        <v>2.7, Альче</v>
      </c>
      <c r="U21">
        <f t="shared" ca="1" si="7"/>
        <v>8</v>
      </c>
      <c r="V21">
        <f t="shared" si="8"/>
        <v>0</v>
      </c>
      <c r="W21">
        <f t="shared" ca="1" si="9"/>
        <v>0</v>
      </c>
      <c r="X21" t="str">
        <f t="shared" ca="1" si="10"/>
        <v/>
      </c>
    </row>
    <row r="22" spans="1:24" ht="13.75" customHeight="1" x14ac:dyDescent="0.2">
      <c r="A22" s="10" t="str">
        <f t="shared" ca="1" si="0"/>
        <v/>
      </c>
      <c r="B22" s="10" t="s">
        <v>204</v>
      </c>
      <c r="C22" s="10" t="s">
        <v>204</v>
      </c>
      <c r="D22" s="10" t="s">
        <v>204</v>
      </c>
      <c r="E22" s="10" t="s">
        <v>204</v>
      </c>
      <c r="F22" s="10" t="s">
        <v>204</v>
      </c>
      <c r="G22" s="10" t="s">
        <v>204</v>
      </c>
      <c r="H22" s="10" t="s">
        <v>204</v>
      </c>
      <c r="J22" s="1">
        <f t="shared" ca="1" si="1"/>
        <v>0</v>
      </c>
      <c r="M22" s="11">
        <v>8300</v>
      </c>
      <c r="N22">
        <f t="shared" ca="1" si="2"/>
        <v>1000</v>
      </c>
      <c r="O22" s="10" t="s">
        <v>204</v>
      </c>
      <c r="P22">
        <f t="shared" ca="1" si="3"/>
        <v>-1000</v>
      </c>
      <c r="Q22">
        <f t="shared" ca="1" si="4"/>
        <v>-1280</v>
      </c>
      <c r="R22">
        <f t="shared" si="5"/>
        <v>1</v>
      </c>
      <c r="S22">
        <f t="shared" ca="1" si="6"/>
        <v>-1280</v>
      </c>
      <c r="T22" t="str">
        <f>IF(H22="","",VLOOKUP(H22,'Вода SKU'!$A$1:$B$150,2,0))</f>
        <v>-</v>
      </c>
      <c r="U22">
        <f t="shared" ca="1" si="7"/>
        <v>8</v>
      </c>
      <c r="V22">
        <f t="shared" si="8"/>
        <v>8300</v>
      </c>
      <c r="W22">
        <f t="shared" ca="1" si="9"/>
        <v>1000</v>
      </c>
      <c r="X22">
        <f t="shared" ca="1" si="10"/>
        <v>1000</v>
      </c>
    </row>
    <row r="23" spans="1:24" ht="13.75" customHeight="1" x14ac:dyDescent="0.2">
      <c r="A23" s="14">
        <f t="shared" ca="1" si="0"/>
        <v>7</v>
      </c>
      <c r="B23" s="14" t="s">
        <v>231</v>
      </c>
      <c r="C23" s="14">
        <v>1150</v>
      </c>
      <c r="D23" s="14" t="s">
        <v>213</v>
      </c>
      <c r="E23" s="14" t="s">
        <v>232</v>
      </c>
      <c r="F23" s="14" t="s">
        <v>233</v>
      </c>
      <c r="G23" s="14" t="s">
        <v>202</v>
      </c>
      <c r="H23" s="14" t="s">
        <v>234</v>
      </c>
      <c r="I23" s="14">
        <v>136</v>
      </c>
      <c r="J23" s="1" t="str">
        <f t="shared" ca="1" si="1"/>
        <v/>
      </c>
      <c r="K23" s="14">
        <v>1</v>
      </c>
      <c r="L23" s="14"/>
      <c r="M23" s="13"/>
      <c r="N23" t="str">
        <f t="shared" ca="1" si="2"/>
        <v/>
      </c>
      <c r="P23">
        <f t="shared" si="3"/>
        <v>136</v>
      </c>
      <c r="Q23">
        <f t="shared" ca="1" si="4"/>
        <v>0</v>
      </c>
      <c r="R23">
        <f t="shared" si="5"/>
        <v>0</v>
      </c>
      <c r="S23">
        <f t="shared" ca="1" si="6"/>
        <v>-1280</v>
      </c>
      <c r="T23" t="str">
        <f>IF(H23="","",VLOOKUP(H23,'Вода SKU'!$A$1:$B$150,2,0))</f>
        <v>3.2, Сакко</v>
      </c>
      <c r="U23">
        <f t="shared" ca="1" si="7"/>
        <v>6.9565217391304346</v>
      </c>
      <c r="V23">
        <f t="shared" si="8"/>
        <v>0</v>
      </c>
      <c r="W23">
        <f t="shared" ca="1" si="9"/>
        <v>0</v>
      </c>
      <c r="X23" t="str">
        <f t="shared" ca="1" si="10"/>
        <v/>
      </c>
    </row>
    <row r="24" spans="1:24" ht="13.75" customHeight="1" x14ac:dyDescent="0.2">
      <c r="A24" s="14">
        <f t="shared" ca="1" si="0"/>
        <v>7</v>
      </c>
      <c r="B24" s="14" t="s">
        <v>231</v>
      </c>
      <c r="C24" s="14">
        <v>1150</v>
      </c>
      <c r="D24" s="14" t="s">
        <v>213</v>
      </c>
      <c r="E24" s="14" t="s">
        <v>232</v>
      </c>
      <c r="F24" s="14" t="s">
        <v>233</v>
      </c>
      <c r="G24" s="14" t="s">
        <v>202</v>
      </c>
      <c r="H24" s="14" t="s">
        <v>235</v>
      </c>
      <c r="I24" s="14">
        <v>316</v>
      </c>
      <c r="J24" s="1" t="str">
        <f t="shared" ca="1" si="1"/>
        <v/>
      </c>
      <c r="K24" s="14">
        <v>1</v>
      </c>
      <c r="L24" s="14"/>
      <c r="M24" s="13"/>
      <c r="N24" t="str">
        <f t="shared" ca="1" si="2"/>
        <v/>
      </c>
      <c r="P24">
        <f t="shared" si="3"/>
        <v>316</v>
      </c>
      <c r="Q24">
        <f t="shared" ca="1" si="4"/>
        <v>0</v>
      </c>
      <c r="R24">
        <f t="shared" si="5"/>
        <v>0</v>
      </c>
      <c r="S24">
        <f t="shared" ca="1" si="6"/>
        <v>-1280</v>
      </c>
      <c r="T24" t="str">
        <f>IF(H24="","",VLOOKUP(H24,'Вода SKU'!$A$1:$B$150,2,0))</f>
        <v>3.2, Сакко</v>
      </c>
      <c r="U24">
        <f t="shared" ca="1" si="7"/>
        <v>6.9565217391304346</v>
      </c>
      <c r="V24">
        <f t="shared" si="8"/>
        <v>0</v>
      </c>
      <c r="W24">
        <f t="shared" ca="1" si="9"/>
        <v>0</v>
      </c>
      <c r="X24" t="str">
        <f t="shared" ca="1" si="10"/>
        <v/>
      </c>
    </row>
    <row r="25" spans="1:24" ht="13.75" customHeight="1" x14ac:dyDescent="0.2">
      <c r="A25" s="14">
        <f t="shared" ca="1" si="0"/>
        <v>7</v>
      </c>
      <c r="B25" s="14" t="s">
        <v>231</v>
      </c>
      <c r="C25" s="14">
        <v>1150</v>
      </c>
      <c r="D25" s="14" t="s">
        <v>213</v>
      </c>
      <c r="E25" s="14" t="s">
        <v>232</v>
      </c>
      <c r="F25" s="14" t="s">
        <v>233</v>
      </c>
      <c r="G25" s="14" t="s">
        <v>202</v>
      </c>
      <c r="H25" s="14" t="s">
        <v>236</v>
      </c>
      <c r="I25" s="14">
        <v>338</v>
      </c>
      <c r="J25" s="1" t="str">
        <f t="shared" ca="1" si="1"/>
        <v/>
      </c>
      <c r="K25" s="14">
        <v>1</v>
      </c>
      <c r="L25" s="14"/>
      <c r="M25" s="13"/>
      <c r="N25" t="str">
        <f t="shared" ca="1" si="2"/>
        <v/>
      </c>
      <c r="P25">
        <f t="shared" si="3"/>
        <v>338</v>
      </c>
      <c r="Q25">
        <f t="shared" ca="1" si="4"/>
        <v>0</v>
      </c>
      <c r="R25">
        <f t="shared" si="5"/>
        <v>0</v>
      </c>
      <c r="S25">
        <f t="shared" ca="1" si="6"/>
        <v>-1280</v>
      </c>
      <c r="T25" t="str">
        <f>IF(H25="","",VLOOKUP(H25,'Вода SKU'!$A$1:$B$150,2,0))</f>
        <v>3.2, Сакко</v>
      </c>
      <c r="U25">
        <f t="shared" ca="1" si="7"/>
        <v>6.9565217391304346</v>
      </c>
      <c r="V25">
        <f t="shared" si="8"/>
        <v>0</v>
      </c>
      <c r="W25">
        <f t="shared" ca="1" si="9"/>
        <v>0</v>
      </c>
      <c r="X25" t="str">
        <f t="shared" ca="1" si="10"/>
        <v/>
      </c>
    </row>
    <row r="26" spans="1:24" ht="13.75" customHeight="1" x14ac:dyDescent="0.2">
      <c r="A26" s="14">
        <f t="shared" ca="1" si="0"/>
        <v>7</v>
      </c>
      <c r="B26" s="14" t="s">
        <v>231</v>
      </c>
      <c r="C26" s="14">
        <v>1150</v>
      </c>
      <c r="D26" s="14" t="s">
        <v>213</v>
      </c>
      <c r="E26" s="14" t="s">
        <v>237</v>
      </c>
      <c r="F26" s="14" t="s">
        <v>238</v>
      </c>
      <c r="G26" s="14" t="s">
        <v>217</v>
      </c>
      <c r="H26" s="14" t="s">
        <v>239</v>
      </c>
      <c r="I26" s="14">
        <v>21</v>
      </c>
      <c r="J26" s="1" t="str">
        <f t="shared" ca="1" si="1"/>
        <v/>
      </c>
      <c r="K26" s="14">
        <v>1</v>
      </c>
      <c r="L26" s="14"/>
      <c r="M26" s="13"/>
      <c r="N26" t="str">
        <f t="shared" ca="1" si="2"/>
        <v/>
      </c>
      <c r="P26">
        <f t="shared" si="3"/>
        <v>21</v>
      </c>
      <c r="Q26">
        <f t="shared" ca="1" si="4"/>
        <v>0</v>
      </c>
      <c r="R26">
        <f t="shared" si="5"/>
        <v>0</v>
      </c>
      <c r="S26">
        <f t="shared" ca="1" si="6"/>
        <v>-1280</v>
      </c>
      <c r="T26" t="str">
        <f>IF(H26="","",VLOOKUP(H26,'Вода SKU'!$A$1:$B$150,2,0))</f>
        <v>3.2, Biotec</v>
      </c>
      <c r="U26">
        <f t="shared" ca="1" si="7"/>
        <v>6.9565217391304346</v>
      </c>
      <c r="V26">
        <f t="shared" si="8"/>
        <v>0</v>
      </c>
      <c r="W26">
        <f t="shared" ca="1" si="9"/>
        <v>0</v>
      </c>
      <c r="X26" t="str">
        <f t="shared" ca="1" si="10"/>
        <v/>
      </c>
    </row>
    <row r="27" spans="1:24" ht="13.75" customHeight="1" x14ac:dyDescent="0.2">
      <c r="A27" s="14">
        <f t="shared" ca="1" si="0"/>
        <v>7</v>
      </c>
      <c r="B27" s="14" t="s">
        <v>231</v>
      </c>
      <c r="C27" s="14">
        <v>1150</v>
      </c>
      <c r="D27" s="14" t="s">
        <v>213</v>
      </c>
      <c r="E27" s="14" t="s">
        <v>214</v>
      </c>
      <c r="F27" s="14" t="s">
        <v>215</v>
      </c>
      <c r="G27" s="14" t="s">
        <v>202</v>
      </c>
      <c r="H27" s="14" t="s">
        <v>240</v>
      </c>
      <c r="I27" s="14">
        <v>109</v>
      </c>
      <c r="J27" s="1" t="str">
        <f t="shared" ca="1" si="1"/>
        <v/>
      </c>
      <c r="K27" s="14">
        <v>1</v>
      </c>
      <c r="L27" s="14"/>
      <c r="M27" s="13"/>
      <c r="N27" t="str">
        <f t="shared" ca="1" si="2"/>
        <v/>
      </c>
      <c r="P27">
        <f t="shared" si="3"/>
        <v>109</v>
      </c>
      <c r="Q27">
        <f t="shared" ca="1" si="4"/>
        <v>0</v>
      </c>
      <c r="R27">
        <f t="shared" si="5"/>
        <v>0</v>
      </c>
      <c r="S27">
        <f t="shared" ca="1" si="6"/>
        <v>-1280</v>
      </c>
      <c r="T27" t="str">
        <f>IF(H27="","",VLOOKUP(H27,'Вода SKU'!$A$1:$B$150,2,0))</f>
        <v>3.2, Biotec</v>
      </c>
      <c r="U27">
        <f t="shared" ca="1" si="7"/>
        <v>6.9565217391304346</v>
      </c>
      <c r="V27">
        <f t="shared" si="8"/>
        <v>0</v>
      </c>
      <c r="W27">
        <f t="shared" ca="1" si="9"/>
        <v>0</v>
      </c>
      <c r="X27" t="str">
        <f t="shared" ca="1" si="10"/>
        <v/>
      </c>
    </row>
    <row r="28" spans="1:24" ht="13.75" customHeight="1" x14ac:dyDescent="0.2">
      <c r="A28" s="8">
        <f t="shared" ca="1" si="0"/>
        <v>7</v>
      </c>
      <c r="B28" s="8" t="s">
        <v>231</v>
      </c>
      <c r="C28" s="8">
        <v>1150</v>
      </c>
      <c r="D28" s="8" t="s">
        <v>199</v>
      </c>
      <c r="E28" s="8" t="s">
        <v>200</v>
      </c>
      <c r="F28" s="8" t="s">
        <v>201</v>
      </c>
      <c r="G28" s="8" t="s">
        <v>202</v>
      </c>
      <c r="H28" s="8" t="s">
        <v>241</v>
      </c>
      <c r="I28" s="8">
        <v>260</v>
      </c>
      <c r="J28" s="1" t="str">
        <f t="shared" ca="1" si="1"/>
        <v/>
      </c>
      <c r="K28" s="8">
        <v>1</v>
      </c>
      <c r="L28" s="8"/>
      <c r="M28" s="13"/>
      <c r="N28" t="str">
        <f t="shared" ca="1" si="2"/>
        <v/>
      </c>
      <c r="P28">
        <f t="shared" si="3"/>
        <v>260</v>
      </c>
      <c r="Q28">
        <f t="shared" ca="1" si="4"/>
        <v>0</v>
      </c>
      <c r="R28">
        <f t="shared" si="5"/>
        <v>0</v>
      </c>
      <c r="S28">
        <f t="shared" ca="1" si="6"/>
        <v>-1280</v>
      </c>
      <c r="T28" t="str">
        <f>IF(H28="","",VLOOKUP(H28,'Вода SKU'!$A$1:$B$150,2,0))</f>
        <v>3.2, Biotec</v>
      </c>
      <c r="U28">
        <f t="shared" ca="1" si="7"/>
        <v>6.9565217391304346</v>
      </c>
      <c r="V28">
        <f t="shared" si="8"/>
        <v>0</v>
      </c>
      <c r="W28">
        <f t="shared" ca="1" si="9"/>
        <v>0</v>
      </c>
      <c r="X28" t="str">
        <f t="shared" ca="1" si="10"/>
        <v/>
      </c>
    </row>
    <row r="29" spans="1:24" ht="13.75" customHeight="1" x14ac:dyDescent="0.2">
      <c r="A29" s="10" t="str">
        <f t="shared" ca="1" si="0"/>
        <v/>
      </c>
      <c r="B29" s="10" t="s">
        <v>204</v>
      </c>
      <c r="C29" s="10" t="s">
        <v>204</v>
      </c>
      <c r="D29" s="10" t="s">
        <v>204</v>
      </c>
      <c r="E29" s="10" t="s">
        <v>204</v>
      </c>
      <c r="F29" s="10" t="s">
        <v>204</v>
      </c>
      <c r="G29" s="10" t="s">
        <v>204</v>
      </c>
      <c r="H29" s="10" t="s">
        <v>204</v>
      </c>
      <c r="J29" s="1">
        <f t="shared" ca="1" si="1"/>
        <v>-30</v>
      </c>
      <c r="M29" s="11">
        <v>8300</v>
      </c>
      <c r="N29">
        <f t="shared" ca="1" si="2"/>
        <v>1150</v>
      </c>
      <c r="O29" s="10" t="s">
        <v>204</v>
      </c>
      <c r="P29">
        <f t="shared" ca="1" si="3"/>
        <v>-1150</v>
      </c>
      <c r="Q29">
        <f t="shared" ca="1" si="4"/>
        <v>-1250</v>
      </c>
      <c r="R29">
        <f t="shared" si="5"/>
        <v>1</v>
      </c>
      <c r="S29">
        <f t="shared" ca="1" si="6"/>
        <v>-1250</v>
      </c>
      <c r="T29" t="str">
        <f>IF(H29="","",VLOOKUP(H29,'Вода SKU'!$A$1:$B$150,2,0))</f>
        <v>-</v>
      </c>
      <c r="U29">
        <f t="shared" ca="1" si="7"/>
        <v>6.9565217391304346</v>
      </c>
      <c r="V29">
        <f t="shared" si="8"/>
        <v>8300</v>
      </c>
      <c r="W29">
        <f t="shared" ca="1" si="9"/>
        <v>1150</v>
      </c>
      <c r="X29">
        <f t="shared" ca="1" si="10"/>
        <v>1150</v>
      </c>
    </row>
    <row r="30" spans="1:24" ht="13.75" customHeight="1" x14ac:dyDescent="0.2">
      <c r="A30" s="15">
        <f t="shared" ca="1" si="0"/>
        <v>8</v>
      </c>
      <c r="B30" s="15" t="s">
        <v>222</v>
      </c>
      <c r="C30" s="15">
        <v>1000</v>
      </c>
      <c r="D30" s="15" t="s">
        <v>229</v>
      </c>
      <c r="E30" s="15" t="s">
        <v>207</v>
      </c>
      <c r="F30" s="15" t="s">
        <v>208</v>
      </c>
      <c r="G30" s="15" t="s">
        <v>209</v>
      </c>
      <c r="H30" s="15" t="s">
        <v>230</v>
      </c>
      <c r="I30" s="15">
        <v>1000</v>
      </c>
      <c r="J30" s="1" t="str">
        <f t="shared" ca="1" si="1"/>
        <v/>
      </c>
      <c r="K30" s="15">
        <v>1</v>
      </c>
      <c r="L30" s="15"/>
      <c r="M30" s="13"/>
      <c r="N30" t="str">
        <f t="shared" ca="1" si="2"/>
        <v/>
      </c>
      <c r="P30">
        <f t="shared" si="3"/>
        <v>1000</v>
      </c>
      <c r="Q30">
        <f t="shared" ca="1" si="4"/>
        <v>0</v>
      </c>
      <c r="R30">
        <f t="shared" si="5"/>
        <v>0</v>
      </c>
      <c r="S30">
        <f t="shared" ca="1" si="6"/>
        <v>-1250</v>
      </c>
      <c r="T30" t="str">
        <f>IF(H30="","",VLOOKUP(H30,'Вода SKU'!$A$1:$B$150,2,0))</f>
        <v>2.7, Альче</v>
      </c>
      <c r="U30">
        <f t="shared" ca="1" si="7"/>
        <v>8</v>
      </c>
      <c r="V30">
        <f t="shared" si="8"/>
        <v>0</v>
      </c>
      <c r="W30">
        <f t="shared" ca="1" si="9"/>
        <v>0</v>
      </c>
      <c r="X30" t="str">
        <f t="shared" ca="1" si="10"/>
        <v/>
      </c>
    </row>
    <row r="31" spans="1:24" ht="13.75" customHeight="1" x14ac:dyDescent="0.2">
      <c r="A31" s="10" t="str">
        <f t="shared" ca="1" si="0"/>
        <v/>
      </c>
      <c r="B31" s="10" t="s">
        <v>204</v>
      </c>
      <c r="C31" s="10" t="s">
        <v>204</v>
      </c>
      <c r="D31" s="10" t="s">
        <v>204</v>
      </c>
      <c r="E31" s="10" t="s">
        <v>204</v>
      </c>
      <c r="F31" s="10" t="s">
        <v>204</v>
      </c>
      <c r="G31" s="10" t="s">
        <v>204</v>
      </c>
      <c r="H31" s="10" t="s">
        <v>204</v>
      </c>
      <c r="J31" s="1">
        <f t="shared" ca="1" si="1"/>
        <v>0</v>
      </c>
      <c r="M31" s="11">
        <v>8300</v>
      </c>
      <c r="N31">
        <f t="shared" ca="1" si="2"/>
        <v>1000</v>
      </c>
      <c r="O31" s="10" t="s">
        <v>204</v>
      </c>
      <c r="P31">
        <f t="shared" ca="1" si="3"/>
        <v>-1000</v>
      </c>
      <c r="Q31">
        <f t="shared" ca="1" si="4"/>
        <v>-1250</v>
      </c>
      <c r="R31">
        <f t="shared" si="5"/>
        <v>1</v>
      </c>
      <c r="S31">
        <f t="shared" ca="1" si="6"/>
        <v>-1250</v>
      </c>
      <c r="T31" t="str">
        <f>IF(H31="","",VLOOKUP(H31,'Вода SKU'!$A$1:$B$150,2,0))</f>
        <v>-</v>
      </c>
      <c r="U31">
        <f t="shared" ca="1" si="7"/>
        <v>8</v>
      </c>
      <c r="V31">
        <f t="shared" si="8"/>
        <v>8300</v>
      </c>
      <c r="W31">
        <f t="shared" ca="1" si="9"/>
        <v>1000</v>
      </c>
      <c r="X31">
        <f t="shared" ca="1" si="10"/>
        <v>1000</v>
      </c>
    </row>
    <row r="32" spans="1:24" ht="13.75" customHeight="1" x14ac:dyDescent="0.2">
      <c r="A32" s="8">
        <f t="shared" ca="1" si="0"/>
        <v>9</v>
      </c>
      <c r="B32" s="8" t="s">
        <v>226</v>
      </c>
      <c r="C32" s="8">
        <v>1150</v>
      </c>
      <c r="D32" s="8" t="s">
        <v>199</v>
      </c>
      <c r="E32" s="8" t="s">
        <v>200</v>
      </c>
      <c r="F32" s="8" t="s">
        <v>201</v>
      </c>
      <c r="G32" s="8" t="s">
        <v>202</v>
      </c>
      <c r="H32" s="8" t="s">
        <v>242</v>
      </c>
      <c r="I32" s="8">
        <v>84</v>
      </c>
      <c r="J32" s="1" t="str">
        <f t="shared" ca="1" si="1"/>
        <v/>
      </c>
      <c r="K32" s="8">
        <v>1</v>
      </c>
      <c r="L32" s="8"/>
      <c r="M32" s="13"/>
      <c r="N32" t="str">
        <f t="shared" ca="1" si="2"/>
        <v/>
      </c>
      <c r="P32">
        <f t="shared" si="3"/>
        <v>84</v>
      </c>
      <c r="Q32">
        <f t="shared" ca="1" si="4"/>
        <v>0</v>
      </c>
      <c r="R32">
        <f t="shared" si="5"/>
        <v>0</v>
      </c>
      <c r="S32">
        <f t="shared" ca="1" si="6"/>
        <v>-1250</v>
      </c>
      <c r="T32" t="str">
        <f>IF(H32="","",VLOOKUP(H32,'Вода SKU'!$A$1:$B$150,2,0))</f>
        <v>3.2, Сакко</v>
      </c>
      <c r="U32">
        <f t="shared" ca="1" si="7"/>
        <v>6.9565217391304346</v>
      </c>
      <c r="V32">
        <f t="shared" si="8"/>
        <v>0</v>
      </c>
      <c r="W32">
        <f t="shared" ca="1" si="9"/>
        <v>0</v>
      </c>
      <c r="X32" t="str">
        <f t="shared" ca="1" si="10"/>
        <v/>
      </c>
    </row>
    <row r="33" spans="1:24" ht="13.75" customHeight="1" x14ac:dyDescent="0.2">
      <c r="A33" s="8">
        <f t="shared" ca="1" si="0"/>
        <v>9</v>
      </c>
      <c r="B33" s="8" t="s">
        <v>226</v>
      </c>
      <c r="C33" s="8">
        <v>1150</v>
      </c>
      <c r="D33" s="8" t="s">
        <v>199</v>
      </c>
      <c r="E33" s="8" t="s">
        <v>200</v>
      </c>
      <c r="F33" s="8" t="s">
        <v>201</v>
      </c>
      <c r="G33" s="8" t="s">
        <v>202</v>
      </c>
      <c r="H33" s="8" t="s">
        <v>243</v>
      </c>
      <c r="I33" s="8">
        <v>214</v>
      </c>
      <c r="J33" s="1" t="str">
        <f t="shared" ca="1" si="1"/>
        <v/>
      </c>
      <c r="K33" s="8">
        <v>1</v>
      </c>
      <c r="L33" s="8"/>
      <c r="M33" s="13"/>
      <c r="N33" t="str">
        <f t="shared" ca="1" si="2"/>
        <v/>
      </c>
      <c r="P33">
        <f t="shared" si="3"/>
        <v>214</v>
      </c>
      <c r="Q33">
        <f t="shared" ca="1" si="4"/>
        <v>0</v>
      </c>
      <c r="R33">
        <f t="shared" si="5"/>
        <v>0</v>
      </c>
      <c r="S33">
        <f t="shared" ca="1" si="6"/>
        <v>-1250</v>
      </c>
      <c r="T33" t="str">
        <f>IF(H33="","",VLOOKUP(H33,'Вода SKU'!$A$1:$B$150,2,0))</f>
        <v>3.2, Сакко</v>
      </c>
      <c r="U33">
        <f t="shared" ca="1" si="7"/>
        <v>6.9565217391304346</v>
      </c>
      <c r="V33">
        <f t="shared" si="8"/>
        <v>0</v>
      </c>
      <c r="W33">
        <f t="shared" ca="1" si="9"/>
        <v>0</v>
      </c>
      <c r="X33" t="str">
        <f t="shared" ca="1" si="10"/>
        <v/>
      </c>
    </row>
    <row r="34" spans="1:24" ht="13.75" customHeight="1" x14ac:dyDescent="0.2">
      <c r="A34" s="8">
        <f t="shared" ref="A34:A61" ca="1" si="11">IF(O34="-", "", 1 + SUM(INDIRECT(ADDRESS(2,COLUMN(R34)) &amp; ":" &amp; ADDRESS(ROW(),COLUMN(R34)))))</f>
        <v>9</v>
      </c>
      <c r="B34" s="8" t="s">
        <v>226</v>
      </c>
      <c r="C34" s="8">
        <v>1150</v>
      </c>
      <c r="D34" s="8" t="s">
        <v>199</v>
      </c>
      <c r="E34" s="8" t="s">
        <v>200</v>
      </c>
      <c r="F34" s="8" t="s">
        <v>201</v>
      </c>
      <c r="G34" s="8" t="s">
        <v>202</v>
      </c>
      <c r="H34" s="8" t="s">
        <v>244</v>
      </c>
      <c r="I34" s="8">
        <v>245</v>
      </c>
      <c r="J34" s="1" t="str">
        <f t="shared" ref="J34:J61" ca="1" si="12">IF(M34="", IF(O34="","",X34+(INDIRECT("S" &amp; ROW() - 1) - S34)),IF(O34="", "", INDIRECT("S" &amp; ROW() - 1) - S34))</f>
        <v/>
      </c>
      <c r="K34" s="8">
        <v>1</v>
      </c>
      <c r="L34" s="8"/>
      <c r="M34" s="13"/>
      <c r="N34" t="str">
        <f t="shared" ref="N34:N61" ca="1" si="13">IF(O34="", "", MAX(ROUND(-(INDIRECT("S" &amp; ROW() - 1) - S34)/INDIRECT("C" &amp; ROW() - 1), 0), 1) * INDIRECT("C" &amp; ROW() - 1))</f>
        <v/>
      </c>
      <c r="P34">
        <f t="shared" ref="P34:P61" si="14">IF(O34 = "-", -W34,I34)</f>
        <v>245</v>
      </c>
      <c r="Q34">
        <f t="shared" ref="Q34:Q61" ca="1" si="15">IF(O34 = "-", SUM(INDIRECT(ADDRESS(2,COLUMN(P34)) &amp; ":" &amp; ADDRESS(ROW(),COLUMN(P34)))), 0)</f>
        <v>0</v>
      </c>
      <c r="R34">
        <f t="shared" ref="R34:R61" si="16">IF(O34="-",1,0)</f>
        <v>0</v>
      </c>
      <c r="S34">
        <f t="shared" ref="S34:S61" ca="1" si="17">IF(Q34 = 0, INDIRECT("S" &amp; ROW() - 1), Q34)</f>
        <v>-1250</v>
      </c>
      <c r="T34" t="str">
        <f>IF(H34="","",VLOOKUP(H34,'Вода SKU'!$A$1:$B$150,2,0))</f>
        <v>3.2, Сакко</v>
      </c>
      <c r="U34">
        <f t="shared" ref="U34:U61" ca="1" si="18">IF(C34 = "", 8, IF(C34 = "-", 8000 / INDIRECT("C" &amp; ROW() - 1), 8000/C34))</f>
        <v>6.9565217391304346</v>
      </c>
      <c r="V34">
        <f t="shared" ref="V34:V61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1" ca="1" si="20">IF(O34 = "-", INDIRECT("C" &amp; ROW() - 1), 0)</f>
        <v>0</v>
      </c>
      <c r="X34" t="str">
        <f t="shared" ref="X34:X61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8">
        <f t="shared" ca="1" si="11"/>
        <v>9</v>
      </c>
      <c r="B35" s="8" t="s">
        <v>226</v>
      </c>
      <c r="C35" s="8">
        <v>1150</v>
      </c>
      <c r="D35" s="8" t="s">
        <v>199</v>
      </c>
      <c r="E35" s="8" t="s">
        <v>200</v>
      </c>
      <c r="F35" s="8" t="s">
        <v>201</v>
      </c>
      <c r="G35" s="8" t="s">
        <v>202</v>
      </c>
      <c r="H35" s="8" t="s">
        <v>245</v>
      </c>
      <c r="I35" s="8">
        <v>551</v>
      </c>
      <c r="J35" s="1" t="str">
        <f t="shared" ca="1" si="12"/>
        <v/>
      </c>
      <c r="K35" s="8">
        <v>1</v>
      </c>
      <c r="L35" s="8"/>
      <c r="M35" s="13"/>
      <c r="N35" t="str">
        <f t="shared" ca="1" si="13"/>
        <v/>
      </c>
      <c r="P35">
        <f t="shared" si="14"/>
        <v>551</v>
      </c>
      <c r="Q35">
        <f t="shared" ca="1" si="15"/>
        <v>0</v>
      </c>
      <c r="R35">
        <f t="shared" si="16"/>
        <v>0</v>
      </c>
      <c r="S35">
        <f t="shared" ca="1" si="17"/>
        <v>-1250</v>
      </c>
      <c r="T35" t="str">
        <f>IF(H35="","",VLOOKUP(H35,'Вода SKU'!$A$1:$B$150,2,0))</f>
        <v>3.2, Сакко</v>
      </c>
      <c r="U35">
        <f t="shared" ca="1" si="18"/>
        <v>6.9565217391304346</v>
      </c>
      <c r="V35">
        <f t="shared" si="19"/>
        <v>0</v>
      </c>
      <c r="W35">
        <f t="shared" ca="1" si="20"/>
        <v>0</v>
      </c>
      <c r="X35" t="str">
        <f t="shared" ca="1" si="21"/>
        <v/>
      </c>
    </row>
    <row r="36" spans="1:24" ht="13.75" customHeight="1" x14ac:dyDescent="0.2">
      <c r="A36" s="10" t="str">
        <f t="shared" ca="1" si="11"/>
        <v/>
      </c>
      <c r="B36" s="10" t="s">
        <v>204</v>
      </c>
      <c r="C36" s="10" t="s">
        <v>204</v>
      </c>
      <c r="D36" s="10" t="s">
        <v>204</v>
      </c>
      <c r="E36" s="10" t="s">
        <v>204</v>
      </c>
      <c r="F36" s="10" t="s">
        <v>204</v>
      </c>
      <c r="G36" s="10" t="s">
        <v>204</v>
      </c>
      <c r="H36" s="10" t="s">
        <v>204</v>
      </c>
      <c r="J36" s="1">
        <f t="shared" ca="1" si="12"/>
        <v>56</v>
      </c>
      <c r="M36" s="11">
        <v>8300</v>
      </c>
      <c r="N36">
        <f t="shared" ca="1" si="13"/>
        <v>1150</v>
      </c>
      <c r="O36" s="10" t="s">
        <v>204</v>
      </c>
      <c r="P36">
        <f t="shared" ca="1" si="14"/>
        <v>-1150</v>
      </c>
      <c r="Q36">
        <f t="shared" ca="1" si="15"/>
        <v>-1306</v>
      </c>
      <c r="R36">
        <f t="shared" si="16"/>
        <v>1</v>
      </c>
      <c r="S36">
        <f t="shared" ca="1" si="17"/>
        <v>-1306</v>
      </c>
      <c r="T36" t="str">
        <f>IF(H36="","",VLOOKUP(H36,'Вода SKU'!$A$1:$B$150,2,0))</f>
        <v>-</v>
      </c>
      <c r="U36">
        <f t="shared" ca="1" si="18"/>
        <v>6.9565217391304346</v>
      </c>
      <c r="V36">
        <f t="shared" si="19"/>
        <v>8300</v>
      </c>
      <c r="W36">
        <f t="shared" ca="1" si="20"/>
        <v>1150</v>
      </c>
      <c r="X36">
        <f t="shared" ca="1" si="21"/>
        <v>1150</v>
      </c>
    </row>
    <row r="37" spans="1:24" ht="13.75" customHeight="1" x14ac:dyDescent="0.2">
      <c r="A37" s="15">
        <f t="shared" ca="1" si="11"/>
        <v>10</v>
      </c>
      <c r="B37" s="15" t="s">
        <v>222</v>
      </c>
      <c r="C37" s="15">
        <v>1000</v>
      </c>
      <c r="D37" s="15" t="s">
        <v>229</v>
      </c>
      <c r="E37" s="15" t="s">
        <v>237</v>
      </c>
      <c r="F37" s="15" t="s">
        <v>246</v>
      </c>
      <c r="G37" s="15" t="s">
        <v>209</v>
      </c>
      <c r="H37" s="15" t="s">
        <v>305</v>
      </c>
      <c r="I37" s="15">
        <v>300</v>
      </c>
      <c r="J37" s="1" t="str">
        <f t="shared" ca="1" si="12"/>
        <v/>
      </c>
      <c r="K37" s="15">
        <v>1</v>
      </c>
      <c r="L37" s="15"/>
      <c r="M37" s="13"/>
      <c r="N37" t="str">
        <f t="shared" ca="1" si="13"/>
        <v/>
      </c>
      <c r="P37">
        <f t="shared" si="14"/>
        <v>300</v>
      </c>
      <c r="Q37">
        <f t="shared" ca="1" si="15"/>
        <v>0</v>
      </c>
      <c r="R37">
        <f t="shared" si="16"/>
        <v>0</v>
      </c>
      <c r="S37">
        <f t="shared" ca="1" si="17"/>
        <v>-1306</v>
      </c>
      <c r="T37" t="str">
        <f>IF(H37="","",VLOOKUP(H37,'Вода SKU'!$A$1:$B$150,2,0))</f>
        <v>2.7, Альче</v>
      </c>
      <c r="U37">
        <f t="shared" ca="1" si="18"/>
        <v>8</v>
      </c>
      <c r="V37">
        <f t="shared" si="19"/>
        <v>0</v>
      </c>
      <c r="W37">
        <f t="shared" ca="1" si="20"/>
        <v>0</v>
      </c>
      <c r="X37" t="str">
        <f t="shared" ca="1" si="21"/>
        <v/>
      </c>
    </row>
    <row r="38" spans="1:24" ht="13.75" customHeight="1" x14ac:dyDescent="0.2">
      <c r="A38" s="15">
        <f t="shared" ca="1" si="11"/>
        <v>10</v>
      </c>
      <c r="B38" s="15" t="s">
        <v>222</v>
      </c>
      <c r="C38" s="15">
        <v>1000</v>
      </c>
      <c r="D38" s="15" t="s">
        <v>229</v>
      </c>
      <c r="E38" s="15" t="s">
        <v>248</v>
      </c>
      <c r="F38" s="15" t="s">
        <v>249</v>
      </c>
      <c r="G38" s="15" t="s">
        <v>209</v>
      </c>
      <c r="H38" s="15" t="s">
        <v>250</v>
      </c>
      <c r="I38" s="15">
        <v>700</v>
      </c>
      <c r="J38" s="1" t="str">
        <f t="shared" ca="1" si="12"/>
        <v/>
      </c>
      <c r="K38" s="15">
        <v>1</v>
      </c>
      <c r="L38" s="15"/>
      <c r="M38" s="13"/>
      <c r="N38" t="str">
        <f t="shared" ca="1" si="13"/>
        <v/>
      </c>
      <c r="P38">
        <f t="shared" si="14"/>
        <v>700</v>
      </c>
      <c r="Q38">
        <f t="shared" ca="1" si="15"/>
        <v>0</v>
      </c>
      <c r="R38">
        <f t="shared" si="16"/>
        <v>0</v>
      </c>
      <c r="S38">
        <f t="shared" ca="1" si="17"/>
        <v>-1306</v>
      </c>
      <c r="T38" t="str">
        <f>IF(H38="","",VLOOKUP(H38,'Вода SKU'!$A$1:$B$150,2,0))</f>
        <v>2.7, Альче</v>
      </c>
      <c r="U38">
        <f t="shared" ca="1" si="18"/>
        <v>8</v>
      </c>
      <c r="V38">
        <f t="shared" si="19"/>
        <v>0</v>
      </c>
      <c r="W38">
        <f t="shared" ca="1" si="20"/>
        <v>0</v>
      </c>
      <c r="X38" t="str">
        <f t="shared" ca="1" si="21"/>
        <v/>
      </c>
    </row>
    <row r="39" spans="1:24" ht="13.75" customHeight="1" x14ac:dyDescent="0.2">
      <c r="A39" s="10" t="str">
        <f t="shared" ca="1" si="11"/>
        <v/>
      </c>
      <c r="B39" s="10" t="s">
        <v>204</v>
      </c>
      <c r="C39" s="10" t="s">
        <v>204</v>
      </c>
      <c r="D39" s="10" t="s">
        <v>204</v>
      </c>
      <c r="E39" s="10" t="s">
        <v>204</v>
      </c>
      <c r="F39" s="10" t="s">
        <v>204</v>
      </c>
      <c r="G39" s="10" t="s">
        <v>204</v>
      </c>
      <c r="H39" s="10" t="s">
        <v>204</v>
      </c>
      <c r="J39" s="1">
        <f t="shared" ca="1" si="12"/>
        <v>0</v>
      </c>
      <c r="M39" s="11">
        <v>8300</v>
      </c>
      <c r="N39">
        <f t="shared" ca="1" si="13"/>
        <v>1000</v>
      </c>
      <c r="O39" s="10" t="s">
        <v>204</v>
      </c>
      <c r="P39">
        <f t="shared" ca="1" si="14"/>
        <v>-1000</v>
      </c>
      <c r="Q39">
        <f t="shared" ca="1" si="15"/>
        <v>-1306</v>
      </c>
      <c r="R39">
        <f t="shared" si="16"/>
        <v>1</v>
      </c>
      <c r="S39">
        <f t="shared" ca="1" si="17"/>
        <v>-1306</v>
      </c>
      <c r="T39" t="str">
        <f>IF(H39="","",VLOOKUP(H39,'Вода SKU'!$A$1:$B$150,2,0))</f>
        <v>-</v>
      </c>
      <c r="U39">
        <f t="shared" ca="1" si="18"/>
        <v>8</v>
      </c>
      <c r="V39">
        <f t="shared" si="19"/>
        <v>8300</v>
      </c>
      <c r="W39">
        <f t="shared" ca="1" si="20"/>
        <v>1000</v>
      </c>
      <c r="X39">
        <f t="shared" ca="1" si="21"/>
        <v>1000</v>
      </c>
    </row>
    <row r="40" spans="1:24" ht="13.75" customHeight="1" x14ac:dyDescent="0.2">
      <c r="A40" s="15">
        <f t="shared" ca="1" si="11"/>
        <v>11</v>
      </c>
      <c r="B40" s="15" t="s">
        <v>222</v>
      </c>
      <c r="C40" s="15">
        <v>1000</v>
      </c>
      <c r="D40" s="15" t="s">
        <v>229</v>
      </c>
      <c r="E40" s="15" t="s">
        <v>248</v>
      </c>
      <c r="F40" s="15" t="s">
        <v>249</v>
      </c>
      <c r="G40" s="15" t="s">
        <v>209</v>
      </c>
      <c r="H40" s="15" t="s">
        <v>250</v>
      </c>
      <c r="I40" s="15">
        <v>1000</v>
      </c>
      <c r="J40" s="1" t="str">
        <f t="shared" ca="1" si="12"/>
        <v/>
      </c>
      <c r="K40" s="15">
        <v>1</v>
      </c>
      <c r="L40" s="15"/>
      <c r="M40" s="13"/>
      <c r="N40" t="str">
        <f t="shared" ca="1" si="13"/>
        <v/>
      </c>
      <c r="P40">
        <f t="shared" si="14"/>
        <v>1000</v>
      </c>
      <c r="Q40">
        <f t="shared" ca="1" si="15"/>
        <v>0</v>
      </c>
      <c r="R40">
        <f t="shared" si="16"/>
        <v>0</v>
      </c>
      <c r="S40">
        <f t="shared" ca="1" si="17"/>
        <v>-1306</v>
      </c>
      <c r="T40" t="str">
        <f>IF(H40="","",VLOOKUP(H40,'Вода SKU'!$A$1:$B$150,2,0))</f>
        <v>2.7, Альче</v>
      </c>
      <c r="U40">
        <f t="shared" ca="1" si="18"/>
        <v>8</v>
      </c>
      <c r="V40">
        <f t="shared" si="19"/>
        <v>0</v>
      </c>
      <c r="W40">
        <f t="shared" ca="1" si="20"/>
        <v>0</v>
      </c>
      <c r="X40" t="str">
        <f t="shared" ca="1" si="21"/>
        <v/>
      </c>
    </row>
    <row r="41" spans="1:24" ht="13.75" customHeight="1" x14ac:dyDescent="0.2">
      <c r="A41" s="10" t="str">
        <f t="shared" ca="1" si="11"/>
        <v/>
      </c>
      <c r="B41" s="10" t="s">
        <v>204</v>
      </c>
      <c r="C41" s="10" t="s">
        <v>204</v>
      </c>
      <c r="D41" s="10" t="s">
        <v>204</v>
      </c>
      <c r="E41" s="10" t="s">
        <v>204</v>
      </c>
      <c r="F41" s="10" t="s">
        <v>204</v>
      </c>
      <c r="G41" s="10" t="s">
        <v>204</v>
      </c>
      <c r="H41" s="10" t="s">
        <v>204</v>
      </c>
      <c r="J41" s="1">
        <f t="shared" ca="1" si="12"/>
        <v>0</v>
      </c>
      <c r="M41" s="11">
        <v>8300</v>
      </c>
      <c r="N41">
        <f t="shared" ca="1" si="13"/>
        <v>1000</v>
      </c>
      <c r="O41" s="10" t="s">
        <v>204</v>
      </c>
      <c r="P41">
        <f t="shared" ca="1" si="14"/>
        <v>-1000</v>
      </c>
      <c r="Q41">
        <f t="shared" ca="1" si="15"/>
        <v>-1306</v>
      </c>
      <c r="R41">
        <f t="shared" si="16"/>
        <v>1</v>
      </c>
      <c r="S41">
        <f t="shared" ca="1" si="17"/>
        <v>-1306</v>
      </c>
      <c r="T41" t="str">
        <f>IF(H41="","",VLOOKUP(H41,'Вода SKU'!$A$1:$B$150,2,0))</f>
        <v>-</v>
      </c>
      <c r="U41">
        <f t="shared" ca="1" si="18"/>
        <v>8</v>
      </c>
      <c r="V41">
        <f t="shared" si="19"/>
        <v>8300</v>
      </c>
      <c r="W41">
        <f t="shared" ca="1" si="20"/>
        <v>1000</v>
      </c>
      <c r="X41">
        <f t="shared" ca="1" si="21"/>
        <v>1000</v>
      </c>
    </row>
    <row r="42" spans="1:24" ht="13.75" customHeight="1" x14ac:dyDescent="0.2">
      <c r="A42" s="8">
        <f t="shared" ca="1" si="11"/>
        <v>12</v>
      </c>
      <c r="B42" s="8" t="s">
        <v>226</v>
      </c>
      <c r="C42" s="8">
        <v>1150</v>
      </c>
      <c r="D42" s="8" t="s">
        <v>199</v>
      </c>
      <c r="E42" s="8" t="s">
        <v>200</v>
      </c>
      <c r="F42" s="8" t="s">
        <v>201</v>
      </c>
      <c r="G42" s="8" t="s">
        <v>202</v>
      </c>
      <c r="H42" s="8" t="s">
        <v>245</v>
      </c>
      <c r="I42" s="8">
        <v>249</v>
      </c>
      <c r="J42" s="1" t="str">
        <f t="shared" ca="1" si="12"/>
        <v/>
      </c>
      <c r="K42" s="8">
        <v>1</v>
      </c>
      <c r="L42" s="8"/>
      <c r="M42" s="13"/>
      <c r="N42" t="str">
        <f t="shared" ca="1" si="13"/>
        <v/>
      </c>
      <c r="P42">
        <f t="shared" si="14"/>
        <v>249</v>
      </c>
      <c r="Q42">
        <f t="shared" ca="1" si="15"/>
        <v>0</v>
      </c>
      <c r="R42">
        <f t="shared" si="16"/>
        <v>0</v>
      </c>
      <c r="S42">
        <f t="shared" ca="1" si="17"/>
        <v>-1306</v>
      </c>
      <c r="T42" t="str">
        <f>IF(H42="","",VLOOKUP(H42,'Вода SKU'!$A$1:$B$150,2,0))</f>
        <v>3.2, Сакко</v>
      </c>
      <c r="U42">
        <f t="shared" ca="1" si="18"/>
        <v>6.9565217391304346</v>
      </c>
      <c r="V42">
        <f t="shared" si="19"/>
        <v>0</v>
      </c>
      <c r="W42">
        <f t="shared" ca="1" si="20"/>
        <v>0</v>
      </c>
      <c r="X42" t="str">
        <f t="shared" ca="1" si="21"/>
        <v/>
      </c>
    </row>
    <row r="43" spans="1:24" ht="13.75" customHeight="1" x14ac:dyDescent="0.2">
      <c r="A43" s="8">
        <f t="shared" ca="1" si="11"/>
        <v>12</v>
      </c>
      <c r="B43" s="8" t="s">
        <v>226</v>
      </c>
      <c r="C43" s="8">
        <v>1150</v>
      </c>
      <c r="D43" s="8" t="s">
        <v>199</v>
      </c>
      <c r="E43" s="8" t="s">
        <v>200</v>
      </c>
      <c r="F43" s="8" t="s">
        <v>201</v>
      </c>
      <c r="G43" s="8" t="s">
        <v>202</v>
      </c>
      <c r="H43" s="8" t="s">
        <v>251</v>
      </c>
      <c r="I43" s="8">
        <v>851</v>
      </c>
      <c r="J43" s="1" t="str">
        <f t="shared" ca="1" si="12"/>
        <v/>
      </c>
      <c r="K43" s="8">
        <v>1</v>
      </c>
      <c r="L43" s="8"/>
      <c r="M43" s="13"/>
      <c r="N43" t="str">
        <f t="shared" ca="1" si="13"/>
        <v/>
      </c>
      <c r="P43">
        <f t="shared" si="14"/>
        <v>851</v>
      </c>
      <c r="Q43">
        <f t="shared" ca="1" si="15"/>
        <v>0</v>
      </c>
      <c r="R43">
        <f t="shared" si="16"/>
        <v>0</v>
      </c>
      <c r="S43">
        <f t="shared" ca="1" si="17"/>
        <v>-1306</v>
      </c>
      <c r="T43" t="str">
        <f>IF(H43="","",VLOOKUP(H43,'Вода SKU'!$A$1:$B$150,2,0))</f>
        <v>3.2, Сакко</v>
      </c>
      <c r="U43">
        <f t="shared" ca="1" si="18"/>
        <v>6.9565217391304346</v>
      </c>
      <c r="V43">
        <f t="shared" si="19"/>
        <v>0</v>
      </c>
      <c r="W43">
        <f t="shared" ca="1" si="20"/>
        <v>0</v>
      </c>
      <c r="X43" t="str">
        <f t="shared" ca="1" si="21"/>
        <v/>
      </c>
    </row>
    <row r="44" spans="1:24" ht="13.75" customHeight="1" x14ac:dyDescent="0.2">
      <c r="A44" s="10" t="str">
        <f t="shared" ca="1" si="11"/>
        <v/>
      </c>
      <c r="B44" s="10" t="s">
        <v>204</v>
      </c>
      <c r="C44" s="10" t="s">
        <v>204</v>
      </c>
      <c r="D44" s="10" t="s">
        <v>204</v>
      </c>
      <c r="E44" s="10" t="s">
        <v>204</v>
      </c>
      <c r="F44" s="10" t="s">
        <v>204</v>
      </c>
      <c r="G44" s="10" t="s">
        <v>204</v>
      </c>
      <c r="H44" s="10" t="s">
        <v>204</v>
      </c>
      <c r="J44" s="1">
        <f t="shared" ca="1" si="12"/>
        <v>50</v>
      </c>
      <c r="M44" s="11">
        <v>8300</v>
      </c>
      <c r="N44">
        <f t="shared" ca="1" si="13"/>
        <v>1150</v>
      </c>
      <c r="O44" s="10" t="s">
        <v>204</v>
      </c>
      <c r="P44">
        <f t="shared" ca="1" si="14"/>
        <v>-1150</v>
      </c>
      <c r="Q44">
        <f t="shared" ca="1" si="15"/>
        <v>-1356</v>
      </c>
      <c r="R44">
        <f t="shared" si="16"/>
        <v>1</v>
      </c>
      <c r="S44">
        <f t="shared" ca="1" si="17"/>
        <v>-1356</v>
      </c>
      <c r="T44" t="str">
        <f>IF(H44="","",VLOOKUP(H44,'Вода SKU'!$A$1:$B$150,2,0))</f>
        <v>-</v>
      </c>
      <c r="U44">
        <f t="shared" ca="1" si="18"/>
        <v>6.9565217391304346</v>
      </c>
      <c r="V44">
        <f t="shared" si="19"/>
        <v>8300</v>
      </c>
      <c r="W44">
        <f t="shared" ca="1" si="20"/>
        <v>1150</v>
      </c>
      <c r="X44">
        <f t="shared" ca="1" si="21"/>
        <v>1150</v>
      </c>
    </row>
    <row r="45" spans="1:24" ht="13.75" customHeight="1" x14ac:dyDescent="0.2">
      <c r="A45" s="15">
        <f t="shared" ca="1" si="11"/>
        <v>13</v>
      </c>
      <c r="B45" s="15" t="s">
        <v>222</v>
      </c>
      <c r="C45" s="15">
        <v>1000</v>
      </c>
      <c r="D45" s="15" t="s">
        <v>229</v>
      </c>
      <c r="E45" s="15" t="s">
        <v>248</v>
      </c>
      <c r="F45" s="15" t="s">
        <v>249</v>
      </c>
      <c r="G45" s="15" t="s">
        <v>209</v>
      </c>
      <c r="H45" s="15" t="s">
        <v>250</v>
      </c>
      <c r="I45" s="15">
        <v>1000</v>
      </c>
      <c r="J45" s="1" t="str">
        <f t="shared" ca="1" si="12"/>
        <v/>
      </c>
      <c r="K45" s="15">
        <v>1</v>
      </c>
      <c r="L45" s="15"/>
      <c r="M45" s="13"/>
      <c r="N45" t="str">
        <f t="shared" ca="1" si="13"/>
        <v/>
      </c>
      <c r="P45">
        <f t="shared" si="14"/>
        <v>1000</v>
      </c>
      <c r="Q45">
        <f t="shared" ca="1" si="15"/>
        <v>0</v>
      </c>
      <c r="R45">
        <f t="shared" si="16"/>
        <v>0</v>
      </c>
      <c r="S45">
        <f t="shared" ca="1" si="17"/>
        <v>-1356</v>
      </c>
      <c r="T45" t="str">
        <f>IF(H45="","",VLOOKUP(H45,'Вода SKU'!$A$1:$B$150,2,0))</f>
        <v>2.7, Альче</v>
      </c>
      <c r="U45">
        <f t="shared" ca="1" si="18"/>
        <v>8</v>
      </c>
      <c r="V45">
        <f t="shared" si="19"/>
        <v>0</v>
      </c>
      <c r="W45">
        <f t="shared" ca="1" si="20"/>
        <v>0</v>
      </c>
      <c r="X45" t="str">
        <f t="shared" ca="1" si="21"/>
        <v/>
      </c>
    </row>
    <row r="46" spans="1:24" ht="13.75" customHeight="1" x14ac:dyDescent="0.2">
      <c r="A46" s="10" t="str">
        <f t="shared" ca="1" si="11"/>
        <v/>
      </c>
      <c r="B46" s="10" t="s">
        <v>204</v>
      </c>
      <c r="C46" s="10" t="s">
        <v>204</v>
      </c>
      <c r="D46" s="10" t="s">
        <v>204</v>
      </c>
      <c r="E46" s="10" t="s">
        <v>204</v>
      </c>
      <c r="F46" s="10" t="s">
        <v>204</v>
      </c>
      <c r="G46" s="10" t="s">
        <v>204</v>
      </c>
      <c r="H46" s="10" t="s">
        <v>204</v>
      </c>
      <c r="J46" s="1">
        <f t="shared" ca="1" si="12"/>
        <v>0</v>
      </c>
      <c r="M46" s="11">
        <v>8300</v>
      </c>
      <c r="N46">
        <f t="shared" ca="1" si="13"/>
        <v>1000</v>
      </c>
      <c r="O46" s="10" t="s">
        <v>204</v>
      </c>
      <c r="P46">
        <f t="shared" ca="1" si="14"/>
        <v>-1000</v>
      </c>
      <c r="Q46">
        <f t="shared" ca="1" si="15"/>
        <v>-1356</v>
      </c>
      <c r="R46">
        <f t="shared" si="16"/>
        <v>1</v>
      </c>
      <c r="S46">
        <f t="shared" ca="1" si="17"/>
        <v>-1356</v>
      </c>
      <c r="T46" t="str">
        <f>IF(H46="","",VLOOKUP(H46,'Вода SKU'!$A$1:$B$150,2,0))</f>
        <v>-</v>
      </c>
      <c r="U46">
        <f t="shared" ca="1" si="18"/>
        <v>8</v>
      </c>
      <c r="V46">
        <f t="shared" si="19"/>
        <v>8300</v>
      </c>
      <c r="W46">
        <f t="shared" ca="1" si="20"/>
        <v>1000</v>
      </c>
      <c r="X46">
        <f t="shared" ca="1" si="21"/>
        <v>1000</v>
      </c>
    </row>
    <row r="47" spans="1:24" ht="13.75" customHeight="1" x14ac:dyDescent="0.2">
      <c r="A47" s="8">
        <f t="shared" ca="1" si="11"/>
        <v>14</v>
      </c>
      <c r="B47" s="8" t="s">
        <v>226</v>
      </c>
      <c r="C47" s="8">
        <v>1150</v>
      </c>
      <c r="D47" s="8" t="s">
        <v>199</v>
      </c>
      <c r="E47" s="8" t="s">
        <v>200</v>
      </c>
      <c r="F47" s="8" t="s">
        <v>201</v>
      </c>
      <c r="G47" s="8" t="s">
        <v>202</v>
      </c>
      <c r="H47" s="8" t="s">
        <v>251</v>
      </c>
      <c r="I47" s="8">
        <v>1100</v>
      </c>
      <c r="J47" s="1" t="str">
        <f t="shared" ca="1" si="12"/>
        <v/>
      </c>
      <c r="K47" s="8">
        <v>1</v>
      </c>
      <c r="L47" s="8"/>
      <c r="M47" s="13"/>
      <c r="N47" t="str">
        <f t="shared" ca="1" si="13"/>
        <v/>
      </c>
      <c r="P47">
        <f t="shared" si="14"/>
        <v>1100</v>
      </c>
      <c r="Q47">
        <f t="shared" ca="1" si="15"/>
        <v>0</v>
      </c>
      <c r="R47">
        <f t="shared" si="16"/>
        <v>0</v>
      </c>
      <c r="S47">
        <f t="shared" ca="1" si="17"/>
        <v>-1356</v>
      </c>
      <c r="T47" t="str">
        <f>IF(H47="","",VLOOKUP(H47,'Вода SKU'!$A$1:$B$150,2,0))</f>
        <v>3.2, Сакко</v>
      </c>
      <c r="U47">
        <f t="shared" ca="1" si="18"/>
        <v>6.9565217391304346</v>
      </c>
      <c r="V47">
        <f t="shared" si="19"/>
        <v>0</v>
      </c>
      <c r="W47">
        <f t="shared" ca="1" si="20"/>
        <v>0</v>
      </c>
      <c r="X47" t="str">
        <f t="shared" ca="1" si="21"/>
        <v/>
      </c>
    </row>
    <row r="48" spans="1:24" ht="13.75" customHeight="1" x14ac:dyDescent="0.2">
      <c r="A48" s="10" t="str">
        <f t="shared" ca="1" si="11"/>
        <v/>
      </c>
      <c r="B48" s="10" t="s">
        <v>204</v>
      </c>
      <c r="C48" s="10" t="s">
        <v>204</v>
      </c>
      <c r="D48" s="10" t="s">
        <v>204</v>
      </c>
      <c r="E48" s="10" t="s">
        <v>204</v>
      </c>
      <c r="F48" s="10" t="s">
        <v>204</v>
      </c>
      <c r="G48" s="10" t="s">
        <v>204</v>
      </c>
      <c r="H48" s="10" t="s">
        <v>204</v>
      </c>
      <c r="J48" s="1">
        <f t="shared" ca="1" si="12"/>
        <v>50</v>
      </c>
      <c r="M48" s="11">
        <v>8300</v>
      </c>
      <c r="N48">
        <f t="shared" ca="1" si="13"/>
        <v>1150</v>
      </c>
      <c r="O48" s="10" t="s">
        <v>204</v>
      </c>
      <c r="P48">
        <f t="shared" ca="1" si="14"/>
        <v>-1150</v>
      </c>
      <c r="Q48">
        <f t="shared" ca="1" si="15"/>
        <v>-1406</v>
      </c>
      <c r="R48">
        <f t="shared" si="16"/>
        <v>1</v>
      </c>
      <c r="S48">
        <f t="shared" ca="1" si="17"/>
        <v>-1406</v>
      </c>
      <c r="T48" t="str">
        <f>IF(H48="","",VLOOKUP(H48,'Вода SKU'!$A$1:$B$150,2,0))</f>
        <v>-</v>
      </c>
      <c r="U48">
        <f t="shared" ca="1" si="18"/>
        <v>6.9565217391304346</v>
      </c>
      <c r="V48">
        <f t="shared" si="19"/>
        <v>8300</v>
      </c>
      <c r="W48">
        <f t="shared" ca="1" si="20"/>
        <v>1150</v>
      </c>
      <c r="X48">
        <f t="shared" ca="1" si="21"/>
        <v>1150</v>
      </c>
    </row>
    <row r="49" spans="1:24" ht="13.75" customHeight="1" x14ac:dyDescent="0.2">
      <c r="A49" s="15">
        <f t="shared" ca="1" si="11"/>
        <v>15</v>
      </c>
      <c r="B49" s="15" t="s">
        <v>222</v>
      </c>
      <c r="C49" s="15">
        <v>1000</v>
      </c>
      <c r="D49" s="15" t="s">
        <v>229</v>
      </c>
      <c r="E49" s="15" t="s">
        <v>248</v>
      </c>
      <c r="F49" s="15" t="s">
        <v>249</v>
      </c>
      <c r="G49" s="15" t="s">
        <v>209</v>
      </c>
      <c r="H49" s="15" t="s">
        <v>250</v>
      </c>
      <c r="I49" s="15">
        <v>1000</v>
      </c>
      <c r="J49" s="1" t="str">
        <f t="shared" ca="1" si="12"/>
        <v/>
      </c>
      <c r="K49" s="15">
        <v>1</v>
      </c>
      <c r="L49" s="15"/>
      <c r="M49" s="13"/>
      <c r="N49" t="str">
        <f t="shared" ca="1" si="13"/>
        <v/>
      </c>
      <c r="P49">
        <f t="shared" si="14"/>
        <v>1000</v>
      </c>
      <c r="Q49">
        <f t="shared" ca="1" si="15"/>
        <v>0</v>
      </c>
      <c r="R49">
        <f t="shared" si="16"/>
        <v>0</v>
      </c>
      <c r="S49">
        <f t="shared" ca="1" si="17"/>
        <v>-1406</v>
      </c>
      <c r="T49" t="str">
        <f>IF(H49="","",VLOOKUP(H49,'Вода SKU'!$A$1:$B$150,2,0))</f>
        <v>2.7, Альче</v>
      </c>
      <c r="U49">
        <f t="shared" ca="1" si="18"/>
        <v>8</v>
      </c>
      <c r="V49">
        <f t="shared" si="19"/>
        <v>0</v>
      </c>
      <c r="W49">
        <f t="shared" ca="1" si="20"/>
        <v>0</v>
      </c>
      <c r="X49" t="str">
        <f t="shared" ca="1" si="21"/>
        <v/>
      </c>
    </row>
    <row r="50" spans="1:24" ht="13.75" customHeight="1" x14ac:dyDescent="0.2">
      <c r="A50" s="10" t="str">
        <f t="shared" ca="1" si="11"/>
        <v/>
      </c>
      <c r="B50" s="10" t="s">
        <v>204</v>
      </c>
      <c r="C50" s="10" t="s">
        <v>204</v>
      </c>
      <c r="D50" s="10" t="s">
        <v>204</v>
      </c>
      <c r="E50" s="10" t="s">
        <v>204</v>
      </c>
      <c r="F50" s="10" t="s">
        <v>204</v>
      </c>
      <c r="G50" s="10" t="s">
        <v>204</v>
      </c>
      <c r="H50" s="10" t="s">
        <v>204</v>
      </c>
      <c r="J50" s="1">
        <f t="shared" ca="1" si="12"/>
        <v>0</v>
      </c>
      <c r="M50" s="11">
        <v>8300</v>
      </c>
      <c r="N50">
        <f t="shared" ca="1" si="13"/>
        <v>1000</v>
      </c>
      <c r="O50" s="10" t="s">
        <v>204</v>
      </c>
      <c r="P50">
        <f t="shared" ca="1" si="14"/>
        <v>-1000</v>
      </c>
      <c r="Q50">
        <f t="shared" ca="1" si="15"/>
        <v>-1406</v>
      </c>
      <c r="R50">
        <f t="shared" si="16"/>
        <v>1</v>
      </c>
      <c r="S50">
        <f t="shared" ca="1" si="17"/>
        <v>-1406</v>
      </c>
      <c r="T50" t="str">
        <f>IF(H50="","",VLOOKUP(H50,'Вода SKU'!$A$1:$B$150,2,0))</f>
        <v>-</v>
      </c>
      <c r="U50">
        <f t="shared" ca="1" si="18"/>
        <v>8</v>
      </c>
      <c r="V50">
        <f t="shared" si="19"/>
        <v>8300</v>
      </c>
      <c r="W50">
        <f t="shared" ca="1" si="20"/>
        <v>1000</v>
      </c>
      <c r="X50">
        <f t="shared" ca="1" si="21"/>
        <v>1000</v>
      </c>
    </row>
    <row r="51" spans="1:24" ht="13.75" customHeight="1" x14ac:dyDescent="0.2">
      <c r="A51" s="15">
        <f t="shared" ca="1" si="11"/>
        <v>16</v>
      </c>
      <c r="B51" s="15" t="s">
        <v>222</v>
      </c>
      <c r="C51" s="15">
        <v>1000</v>
      </c>
      <c r="D51" s="15" t="s">
        <v>229</v>
      </c>
      <c r="E51" s="15" t="s">
        <v>248</v>
      </c>
      <c r="F51" s="15" t="s">
        <v>249</v>
      </c>
      <c r="G51" s="15" t="s">
        <v>209</v>
      </c>
      <c r="H51" s="15" t="s">
        <v>250</v>
      </c>
      <c r="I51" s="15">
        <v>1000</v>
      </c>
      <c r="J51" s="1" t="str">
        <f t="shared" ca="1" si="12"/>
        <v/>
      </c>
      <c r="K51" s="15">
        <v>1</v>
      </c>
      <c r="L51" s="15"/>
      <c r="M51" s="13"/>
      <c r="N51" t="str">
        <f t="shared" ca="1" si="13"/>
        <v/>
      </c>
      <c r="P51">
        <f t="shared" si="14"/>
        <v>1000</v>
      </c>
      <c r="Q51">
        <f t="shared" ca="1" si="15"/>
        <v>0</v>
      </c>
      <c r="R51">
        <f t="shared" si="16"/>
        <v>0</v>
      </c>
      <c r="S51">
        <f t="shared" ca="1" si="17"/>
        <v>-1406</v>
      </c>
      <c r="T51" t="str">
        <f>IF(H51="","",VLOOKUP(H51,'Вода SKU'!$A$1:$B$150,2,0))</f>
        <v>2.7, Альче</v>
      </c>
      <c r="U51">
        <f t="shared" ca="1" si="18"/>
        <v>8</v>
      </c>
      <c r="V51">
        <f t="shared" si="19"/>
        <v>0</v>
      </c>
      <c r="W51">
        <f t="shared" ca="1" si="20"/>
        <v>0</v>
      </c>
      <c r="X51" t="str">
        <f t="shared" ca="1" si="21"/>
        <v/>
      </c>
    </row>
    <row r="52" spans="1:24" ht="13.75" customHeight="1" x14ac:dyDescent="0.2">
      <c r="A52" s="10" t="str">
        <f t="shared" ca="1" si="11"/>
        <v/>
      </c>
      <c r="B52" s="10" t="s">
        <v>204</v>
      </c>
      <c r="C52" s="10" t="s">
        <v>204</v>
      </c>
      <c r="D52" s="10" t="s">
        <v>204</v>
      </c>
      <c r="E52" s="10" t="s">
        <v>204</v>
      </c>
      <c r="F52" s="10" t="s">
        <v>204</v>
      </c>
      <c r="G52" s="10" t="s">
        <v>204</v>
      </c>
      <c r="H52" s="10" t="s">
        <v>204</v>
      </c>
      <c r="J52" s="1">
        <f t="shared" ca="1" si="12"/>
        <v>0</v>
      </c>
      <c r="M52" s="11">
        <v>8300</v>
      </c>
      <c r="N52">
        <f t="shared" ca="1" si="13"/>
        <v>1000</v>
      </c>
      <c r="O52" s="10" t="s">
        <v>204</v>
      </c>
      <c r="P52">
        <f t="shared" ca="1" si="14"/>
        <v>-1000</v>
      </c>
      <c r="Q52">
        <f t="shared" ca="1" si="15"/>
        <v>-1406</v>
      </c>
      <c r="R52">
        <f t="shared" si="16"/>
        <v>1</v>
      </c>
      <c r="S52">
        <f t="shared" ca="1" si="17"/>
        <v>-1406</v>
      </c>
      <c r="T52" t="str">
        <f>IF(H52="","",VLOOKUP(H52,'Вода SKU'!$A$1:$B$150,2,0))</f>
        <v>-</v>
      </c>
      <c r="U52">
        <f t="shared" ca="1" si="18"/>
        <v>8</v>
      </c>
      <c r="V52">
        <f t="shared" si="19"/>
        <v>8300</v>
      </c>
      <c r="W52">
        <f t="shared" ca="1" si="20"/>
        <v>1000</v>
      </c>
      <c r="X52">
        <f t="shared" ca="1" si="21"/>
        <v>1000</v>
      </c>
    </row>
    <row r="53" spans="1:24" ht="13.75" customHeight="1" x14ac:dyDescent="0.2">
      <c r="A53" s="8">
        <f t="shared" ca="1" si="11"/>
        <v>17</v>
      </c>
      <c r="B53" s="8" t="s">
        <v>226</v>
      </c>
      <c r="C53" s="8">
        <v>1150</v>
      </c>
      <c r="D53" s="8" t="s">
        <v>199</v>
      </c>
      <c r="E53" s="8" t="s">
        <v>200</v>
      </c>
      <c r="F53" s="8" t="s">
        <v>201</v>
      </c>
      <c r="G53" s="8" t="s">
        <v>202</v>
      </c>
      <c r="H53" s="8" t="s">
        <v>251</v>
      </c>
      <c r="I53" s="8">
        <v>221</v>
      </c>
      <c r="J53" s="1" t="str">
        <f t="shared" ca="1" si="12"/>
        <v/>
      </c>
      <c r="K53" s="8">
        <v>1</v>
      </c>
      <c r="L53" s="8"/>
      <c r="M53" s="13"/>
      <c r="N53" t="str">
        <f t="shared" ca="1" si="13"/>
        <v/>
      </c>
      <c r="P53">
        <f t="shared" si="14"/>
        <v>221</v>
      </c>
      <c r="Q53">
        <f t="shared" ca="1" si="15"/>
        <v>0</v>
      </c>
      <c r="R53">
        <f t="shared" si="16"/>
        <v>0</v>
      </c>
      <c r="S53">
        <f t="shared" ca="1" si="17"/>
        <v>-1406</v>
      </c>
      <c r="T53" t="str">
        <f>IF(H53="","",VLOOKUP(H53,'Вода SKU'!$A$1:$B$150,2,0))</f>
        <v>3.2, Сакко</v>
      </c>
      <c r="U53">
        <f t="shared" ca="1" si="18"/>
        <v>6.9565217391304346</v>
      </c>
      <c r="V53">
        <f t="shared" si="19"/>
        <v>0</v>
      </c>
      <c r="W53">
        <f t="shared" ca="1" si="20"/>
        <v>0</v>
      </c>
      <c r="X53" t="str">
        <f t="shared" ca="1" si="21"/>
        <v/>
      </c>
    </row>
    <row r="54" spans="1:24" ht="13.75" customHeight="1" x14ac:dyDescent="0.2">
      <c r="A54" s="8">
        <f t="shared" ca="1" si="11"/>
        <v>17</v>
      </c>
      <c r="B54" s="8" t="s">
        <v>226</v>
      </c>
      <c r="C54" s="8">
        <v>1150</v>
      </c>
      <c r="D54" s="8" t="s">
        <v>199</v>
      </c>
      <c r="E54" s="8" t="s">
        <v>200</v>
      </c>
      <c r="F54" s="8" t="s">
        <v>201</v>
      </c>
      <c r="G54" s="8" t="s">
        <v>202</v>
      </c>
      <c r="H54" s="8" t="s">
        <v>252</v>
      </c>
      <c r="I54" s="8">
        <v>929</v>
      </c>
      <c r="J54" s="1" t="str">
        <f t="shared" ca="1" si="12"/>
        <v/>
      </c>
      <c r="K54" s="8">
        <v>1</v>
      </c>
      <c r="L54" s="8"/>
      <c r="M54" s="13"/>
      <c r="N54" t="str">
        <f t="shared" ca="1" si="13"/>
        <v/>
      </c>
      <c r="P54">
        <f t="shared" si="14"/>
        <v>929</v>
      </c>
      <c r="Q54">
        <f t="shared" ca="1" si="15"/>
        <v>0</v>
      </c>
      <c r="R54">
        <f t="shared" si="16"/>
        <v>0</v>
      </c>
      <c r="S54">
        <f t="shared" ca="1" si="17"/>
        <v>-1406</v>
      </c>
      <c r="T54" t="str">
        <f>IF(H54="","",VLOOKUP(H54,'Вода SKU'!$A$1:$B$150,2,0))</f>
        <v>3.2, Сакко</v>
      </c>
      <c r="U54">
        <f t="shared" ca="1" si="18"/>
        <v>6.9565217391304346</v>
      </c>
      <c r="V54">
        <f t="shared" si="19"/>
        <v>0</v>
      </c>
      <c r="W54">
        <f t="shared" ca="1" si="20"/>
        <v>0</v>
      </c>
      <c r="X54" t="str">
        <f t="shared" ca="1" si="21"/>
        <v/>
      </c>
    </row>
    <row r="55" spans="1:24" ht="13.75" customHeight="1" x14ac:dyDescent="0.2">
      <c r="A55" s="10" t="str">
        <f t="shared" ca="1" si="11"/>
        <v/>
      </c>
      <c r="B55" s="10" t="s">
        <v>204</v>
      </c>
      <c r="C55" s="10" t="s">
        <v>204</v>
      </c>
      <c r="D55" s="10" t="s">
        <v>204</v>
      </c>
      <c r="E55" s="10" t="s">
        <v>204</v>
      </c>
      <c r="F55" s="10" t="s">
        <v>204</v>
      </c>
      <c r="G55" s="10" t="s">
        <v>204</v>
      </c>
      <c r="H55" s="10" t="s">
        <v>204</v>
      </c>
      <c r="J55" s="1">
        <f t="shared" ca="1" si="12"/>
        <v>0</v>
      </c>
      <c r="M55" s="11">
        <v>8300</v>
      </c>
      <c r="N55">
        <f t="shared" ca="1" si="13"/>
        <v>1150</v>
      </c>
      <c r="O55" s="10" t="s">
        <v>204</v>
      </c>
      <c r="P55">
        <f t="shared" ca="1" si="14"/>
        <v>-1150</v>
      </c>
      <c r="Q55">
        <f t="shared" ca="1" si="15"/>
        <v>-1406</v>
      </c>
      <c r="R55">
        <f t="shared" si="16"/>
        <v>1</v>
      </c>
      <c r="S55">
        <f t="shared" ca="1" si="17"/>
        <v>-1406</v>
      </c>
      <c r="T55" t="str">
        <f>IF(H55="","",VLOOKUP(H55,'Вода SKU'!$A$1:$B$150,2,0))</f>
        <v>-</v>
      </c>
      <c r="U55">
        <f t="shared" ca="1" si="18"/>
        <v>6.9565217391304346</v>
      </c>
      <c r="V55">
        <f t="shared" si="19"/>
        <v>8300</v>
      </c>
      <c r="W55">
        <f t="shared" ca="1" si="20"/>
        <v>1150</v>
      </c>
      <c r="X55">
        <f t="shared" ca="1" si="21"/>
        <v>1150</v>
      </c>
    </row>
    <row r="56" spans="1:24" ht="13.75" customHeight="1" x14ac:dyDescent="0.2">
      <c r="A56" s="15">
        <f t="shared" ca="1" si="11"/>
        <v>18</v>
      </c>
      <c r="B56" s="15" t="s">
        <v>222</v>
      </c>
      <c r="C56" s="15">
        <v>1000</v>
      </c>
      <c r="D56" s="15" t="s">
        <v>229</v>
      </c>
      <c r="E56" s="15" t="s">
        <v>248</v>
      </c>
      <c r="F56" s="15" t="s">
        <v>249</v>
      </c>
      <c r="G56" s="15" t="s">
        <v>209</v>
      </c>
      <c r="H56" s="15" t="s">
        <v>250</v>
      </c>
      <c r="I56" s="15">
        <v>1000</v>
      </c>
      <c r="J56" s="1" t="str">
        <f t="shared" ca="1" si="12"/>
        <v/>
      </c>
      <c r="K56" s="15">
        <v>1</v>
      </c>
      <c r="L56" s="15"/>
      <c r="M56" s="13"/>
      <c r="N56" t="str">
        <f t="shared" ca="1" si="13"/>
        <v/>
      </c>
      <c r="P56">
        <f t="shared" si="14"/>
        <v>1000</v>
      </c>
      <c r="Q56">
        <f t="shared" ca="1" si="15"/>
        <v>0</v>
      </c>
      <c r="R56">
        <f t="shared" si="16"/>
        <v>0</v>
      </c>
      <c r="S56">
        <f t="shared" ca="1" si="17"/>
        <v>-1406</v>
      </c>
      <c r="T56" t="str">
        <f>IF(H56="","",VLOOKUP(H56,'Вода SKU'!$A$1:$B$150,2,0))</f>
        <v>2.7, Альче</v>
      </c>
      <c r="U56">
        <f t="shared" ca="1" si="18"/>
        <v>8</v>
      </c>
      <c r="V56">
        <f t="shared" si="19"/>
        <v>0</v>
      </c>
      <c r="W56">
        <f t="shared" ca="1" si="20"/>
        <v>0</v>
      </c>
      <c r="X56" t="str">
        <f t="shared" ca="1" si="21"/>
        <v/>
      </c>
    </row>
    <row r="57" spans="1:24" ht="13.75" customHeight="1" x14ac:dyDescent="0.2">
      <c r="A57" s="10" t="str">
        <f t="shared" ca="1" si="11"/>
        <v/>
      </c>
      <c r="B57" s="10" t="s">
        <v>204</v>
      </c>
      <c r="C57" s="10" t="s">
        <v>204</v>
      </c>
      <c r="D57" s="10" t="s">
        <v>204</v>
      </c>
      <c r="E57" s="10" t="s">
        <v>204</v>
      </c>
      <c r="F57" s="10" t="s">
        <v>204</v>
      </c>
      <c r="G57" s="10" t="s">
        <v>204</v>
      </c>
      <c r="H57" s="10" t="s">
        <v>204</v>
      </c>
      <c r="J57" s="1">
        <f t="shared" ca="1" si="12"/>
        <v>0</v>
      </c>
      <c r="M57" s="11">
        <v>8300</v>
      </c>
      <c r="N57">
        <f t="shared" ca="1" si="13"/>
        <v>1000</v>
      </c>
      <c r="O57" s="10" t="s">
        <v>204</v>
      </c>
      <c r="P57">
        <f t="shared" ca="1" si="14"/>
        <v>-1000</v>
      </c>
      <c r="Q57">
        <f t="shared" ca="1" si="15"/>
        <v>-1406</v>
      </c>
      <c r="R57">
        <f t="shared" si="16"/>
        <v>1</v>
      </c>
      <c r="S57">
        <f t="shared" ca="1" si="17"/>
        <v>-1406</v>
      </c>
      <c r="T57" t="str">
        <f>IF(H57="","",VLOOKUP(H57,'Вода SKU'!$A$1:$B$150,2,0))</f>
        <v>-</v>
      </c>
      <c r="U57">
        <f t="shared" ca="1" si="18"/>
        <v>8</v>
      </c>
      <c r="V57">
        <f t="shared" si="19"/>
        <v>8300</v>
      </c>
      <c r="W57">
        <f t="shared" ca="1" si="20"/>
        <v>1000</v>
      </c>
      <c r="X57">
        <f t="shared" ca="1" si="21"/>
        <v>1000</v>
      </c>
    </row>
    <row r="58" spans="1:24" ht="13.75" customHeight="1" x14ac:dyDescent="0.2">
      <c r="A58" s="8">
        <f t="shared" ca="1" si="11"/>
        <v>19</v>
      </c>
      <c r="B58" s="8" t="s">
        <v>226</v>
      </c>
      <c r="C58" s="8">
        <v>1150</v>
      </c>
      <c r="D58" s="8" t="s">
        <v>199</v>
      </c>
      <c r="E58" s="8" t="s">
        <v>200</v>
      </c>
      <c r="F58" s="8" t="s">
        <v>201</v>
      </c>
      <c r="G58" s="8" t="s">
        <v>202</v>
      </c>
      <c r="H58" s="8" t="s">
        <v>252</v>
      </c>
      <c r="I58" s="8">
        <v>1150</v>
      </c>
      <c r="J58" s="1" t="str">
        <f t="shared" ca="1" si="12"/>
        <v/>
      </c>
      <c r="K58" s="8">
        <v>1</v>
      </c>
      <c r="L58" s="8"/>
      <c r="M58" s="13"/>
      <c r="N58" t="str">
        <f t="shared" ca="1" si="13"/>
        <v/>
      </c>
      <c r="P58">
        <f t="shared" si="14"/>
        <v>1150</v>
      </c>
      <c r="Q58">
        <f t="shared" ca="1" si="15"/>
        <v>0</v>
      </c>
      <c r="R58">
        <f t="shared" si="16"/>
        <v>0</v>
      </c>
      <c r="S58">
        <f t="shared" ca="1" si="17"/>
        <v>-1406</v>
      </c>
      <c r="T58" t="str">
        <f>IF(H58="","",VLOOKUP(H58,'Вода SKU'!$A$1:$B$150,2,0))</f>
        <v>3.2, Сакко</v>
      </c>
      <c r="U58">
        <f t="shared" ca="1" si="18"/>
        <v>6.9565217391304346</v>
      </c>
      <c r="V58">
        <f t="shared" si="19"/>
        <v>0</v>
      </c>
      <c r="W58">
        <f t="shared" ca="1" si="20"/>
        <v>0</v>
      </c>
      <c r="X58" t="str">
        <f t="shared" ca="1" si="21"/>
        <v/>
      </c>
    </row>
    <row r="59" spans="1:24" ht="13.75" customHeight="1" x14ac:dyDescent="0.2">
      <c r="A59" s="10" t="str">
        <f t="shared" ca="1" si="11"/>
        <v/>
      </c>
      <c r="B59" s="10" t="s">
        <v>204</v>
      </c>
      <c r="C59" s="10" t="s">
        <v>204</v>
      </c>
      <c r="D59" s="10" t="s">
        <v>204</v>
      </c>
      <c r="E59" s="10" t="s">
        <v>204</v>
      </c>
      <c r="F59" s="10" t="s">
        <v>204</v>
      </c>
      <c r="G59" s="10" t="s">
        <v>204</v>
      </c>
      <c r="H59" s="10" t="s">
        <v>204</v>
      </c>
      <c r="J59" s="1">
        <f t="shared" ca="1" si="12"/>
        <v>0</v>
      </c>
      <c r="M59" s="11">
        <v>8300</v>
      </c>
      <c r="N59">
        <f t="shared" ca="1" si="13"/>
        <v>1150</v>
      </c>
      <c r="O59" s="10" t="s">
        <v>204</v>
      </c>
      <c r="P59">
        <f t="shared" ca="1" si="14"/>
        <v>-1150</v>
      </c>
      <c r="Q59">
        <f t="shared" ca="1" si="15"/>
        <v>-1406</v>
      </c>
      <c r="R59">
        <f t="shared" si="16"/>
        <v>1</v>
      </c>
      <c r="S59">
        <f t="shared" ca="1" si="17"/>
        <v>-1406</v>
      </c>
      <c r="T59" t="str">
        <f>IF(H59="","",VLOOKUP(H59,'Вода SKU'!$A$1:$B$150,2,0))</f>
        <v>-</v>
      </c>
      <c r="U59">
        <f t="shared" ca="1" si="18"/>
        <v>6.9565217391304346</v>
      </c>
      <c r="V59">
        <f t="shared" si="19"/>
        <v>8300</v>
      </c>
      <c r="W59">
        <f t="shared" ca="1" si="20"/>
        <v>1150</v>
      </c>
      <c r="X59">
        <f t="shared" ca="1" si="21"/>
        <v>1150</v>
      </c>
    </row>
    <row r="60" spans="1:24" ht="13.75" customHeight="1" x14ac:dyDescent="0.2">
      <c r="A60" s="8">
        <f t="shared" ca="1" si="11"/>
        <v>20</v>
      </c>
      <c r="B60" s="8" t="s">
        <v>226</v>
      </c>
      <c r="C60" s="8">
        <v>1150</v>
      </c>
      <c r="D60" s="8" t="s">
        <v>199</v>
      </c>
      <c r="E60" s="8" t="s">
        <v>200</v>
      </c>
      <c r="F60" s="8" t="s">
        <v>201</v>
      </c>
      <c r="G60" s="8" t="s">
        <v>202</v>
      </c>
      <c r="H60" s="8" t="s">
        <v>252</v>
      </c>
      <c r="I60" s="8">
        <v>1150</v>
      </c>
      <c r="J60" s="1" t="str">
        <f t="shared" ca="1" si="12"/>
        <v/>
      </c>
      <c r="K60" s="8">
        <v>1</v>
      </c>
      <c r="L60" s="8"/>
      <c r="M60" s="13"/>
      <c r="N60" t="str">
        <f t="shared" ca="1" si="13"/>
        <v/>
      </c>
      <c r="P60">
        <f t="shared" si="14"/>
        <v>1150</v>
      </c>
      <c r="Q60">
        <f t="shared" ca="1" si="15"/>
        <v>0</v>
      </c>
      <c r="R60">
        <f t="shared" si="16"/>
        <v>0</v>
      </c>
      <c r="S60">
        <f t="shared" ca="1" si="17"/>
        <v>-1406</v>
      </c>
      <c r="T60" t="str">
        <f>IF(H60="","",VLOOKUP(H60,'Вода SKU'!$A$1:$B$150,2,0))</f>
        <v>3.2, Сакко</v>
      </c>
      <c r="U60">
        <f t="shared" ca="1" si="18"/>
        <v>6.9565217391304346</v>
      </c>
      <c r="V60">
        <f t="shared" si="19"/>
        <v>0</v>
      </c>
      <c r="W60">
        <f t="shared" ca="1" si="20"/>
        <v>0</v>
      </c>
      <c r="X60" t="str">
        <f t="shared" ca="1" si="21"/>
        <v/>
      </c>
    </row>
    <row r="61" spans="1:24" ht="13.75" customHeight="1" x14ac:dyDescent="0.2">
      <c r="A61" s="10" t="str">
        <f t="shared" ca="1" si="11"/>
        <v/>
      </c>
      <c r="B61" s="10" t="s">
        <v>204</v>
      </c>
      <c r="C61" s="10" t="s">
        <v>204</v>
      </c>
      <c r="D61" s="10" t="s">
        <v>204</v>
      </c>
      <c r="E61" s="10" t="s">
        <v>204</v>
      </c>
      <c r="F61" s="10" t="s">
        <v>204</v>
      </c>
      <c r="G61" s="10" t="s">
        <v>204</v>
      </c>
      <c r="H61" s="10" t="s">
        <v>204</v>
      </c>
      <c r="J61" s="1">
        <f t="shared" ca="1" si="12"/>
        <v>0</v>
      </c>
      <c r="M61" s="11">
        <v>8300</v>
      </c>
      <c r="N61">
        <f t="shared" ca="1" si="13"/>
        <v>1150</v>
      </c>
      <c r="O61" s="10" t="s">
        <v>204</v>
      </c>
      <c r="P61">
        <f t="shared" ca="1" si="14"/>
        <v>-1150</v>
      </c>
      <c r="Q61">
        <f t="shared" ca="1" si="15"/>
        <v>-1406</v>
      </c>
      <c r="R61">
        <f t="shared" si="16"/>
        <v>1</v>
      </c>
      <c r="S61">
        <f t="shared" ca="1" si="17"/>
        <v>-1406</v>
      </c>
      <c r="T61" t="str">
        <f>IF(H61="","",VLOOKUP(H61,'Вода SKU'!$A$1:$B$150,2,0))</f>
        <v>-</v>
      </c>
      <c r="U61">
        <f t="shared" ca="1" si="18"/>
        <v>6.9565217391304346</v>
      </c>
      <c r="V61">
        <f t="shared" si="19"/>
        <v>8300</v>
      </c>
      <c r="W61">
        <f t="shared" ca="1" si="20"/>
        <v>1150</v>
      </c>
      <c r="X61">
        <f t="shared" ca="1" si="21"/>
        <v>1150</v>
      </c>
    </row>
    <row r="62" spans="1:24" ht="13.75" customHeight="1" x14ac:dyDescent="0.2">
      <c r="A62" s="12">
        <f t="shared" ref="A62:A77" ca="1" si="22">IF(O62="-", "", 1 + SUM(INDIRECT(ADDRESS(2,COLUMN(R62)) &amp; ":" &amp; ADDRESS(ROW(),COLUMN(R62)))))</f>
        <v>21</v>
      </c>
      <c r="B62" s="12" t="s">
        <v>222</v>
      </c>
      <c r="C62" s="12">
        <v>1000</v>
      </c>
      <c r="D62" s="12" t="s">
        <v>206</v>
      </c>
      <c r="E62" s="12" t="s">
        <v>248</v>
      </c>
      <c r="F62" s="12" t="s">
        <v>249</v>
      </c>
      <c r="G62" s="12" t="s">
        <v>209</v>
      </c>
      <c r="H62" s="12" t="s">
        <v>253</v>
      </c>
      <c r="I62" s="12">
        <v>1000</v>
      </c>
      <c r="J62" s="1" t="str">
        <f t="shared" ref="J62:J97" ca="1" si="23">IF(M62="", IF(O62="","",X62+(INDIRECT("S" &amp; ROW() - 1) - S62)),IF(O62="", "", INDIRECT("S" &amp; ROW() - 1) - S62))</f>
        <v/>
      </c>
      <c r="K62" s="12">
        <v>1</v>
      </c>
      <c r="L62" s="12"/>
      <c r="M62" s="13"/>
      <c r="N62" t="str">
        <f t="shared" ref="N62:N97" ca="1" si="24">IF(O62="", "", MAX(ROUND(-(INDIRECT("S" &amp; ROW() - 1) - S62)/INDIRECT("C" &amp; ROW() - 1), 0), 1) * INDIRECT("C" &amp; ROW() - 1))</f>
        <v/>
      </c>
      <c r="P62">
        <f t="shared" ref="P62:P97" si="25">IF(O62 = "-", -W62,I62)</f>
        <v>1000</v>
      </c>
      <c r="Q62">
        <f t="shared" ref="Q62:Q69" ca="1" si="26">IF(O62 = "-", SUM(INDIRECT(ADDRESS(2,COLUMN(P62)) &amp; ":" &amp; ADDRESS(ROW(),COLUMN(P62)))), 0)</f>
        <v>0</v>
      </c>
      <c r="R62">
        <f t="shared" ref="R62:R97" si="27">IF(O62="-",1,0)</f>
        <v>0</v>
      </c>
      <c r="S62">
        <f t="shared" ref="S62:S97" ca="1" si="28">IF(Q62 = 0, INDIRECT("S" &amp; ROW() - 1), Q62)</f>
        <v>-1406</v>
      </c>
      <c r="T62" t="str">
        <f>IF(H62="","",VLOOKUP(H62,'Вода SKU'!$A$1:$B$150,2,0))</f>
        <v>2.7, Альче</v>
      </c>
      <c r="U62">
        <f t="shared" ref="U62:U97" ca="1" si="29">IF(C62 = "", 8, IF(C62 = "-", 8000 / INDIRECT("C" &amp; ROW() - 1), 8000/C62))</f>
        <v>8</v>
      </c>
      <c r="V62">
        <f t="shared" ref="V62:V97" si="30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>
        <f t="shared" ref="W62:W97" ca="1" si="31">IF(O62 = "-", INDIRECT("C" &amp; ROW() - 1), 0)</f>
        <v>0</v>
      </c>
      <c r="X62" t="str">
        <f t="shared" ref="X62:X97" ca="1" si="32">IF(O62="", "", MAX(ROUND(-(INDIRECT("S" &amp; ROW() - 1) - S62)/INDIRECT("C" &amp; ROW() - 1), 0), 1) * INDIRECT("C" &amp; ROW() - 1))</f>
        <v/>
      </c>
    </row>
    <row r="63" spans="1:24" ht="13.75" customHeight="1" x14ac:dyDescent="0.2">
      <c r="A63" s="10" t="str">
        <f t="shared" ca="1" si="22"/>
        <v/>
      </c>
      <c r="B63" s="10" t="s">
        <v>204</v>
      </c>
      <c r="C63" s="10" t="s">
        <v>204</v>
      </c>
      <c r="D63" s="10" t="s">
        <v>204</v>
      </c>
      <c r="E63" s="10" t="s">
        <v>204</v>
      </c>
      <c r="F63" s="10" t="s">
        <v>204</v>
      </c>
      <c r="G63" s="10" t="s">
        <v>204</v>
      </c>
      <c r="H63" s="10" t="s">
        <v>204</v>
      </c>
      <c r="J63" s="1">
        <f t="shared" ca="1" si="23"/>
        <v>0</v>
      </c>
      <c r="M63" s="11">
        <v>8300</v>
      </c>
      <c r="N63">
        <f t="shared" ca="1" si="24"/>
        <v>1000</v>
      </c>
      <c r="O63" s="10" t="s">
        <v>204</v>
      </c>
      <c r="P63">
        <f t="shared" ca="1" si="25"/>
        <v>-1000</v>
      </c>
      <c r="Q63">
        <f t="shared" ca="1" si="26"/>
        <v>-1406</v>
      </c>
      <c r="R63">
        <f t="shared" si="27"/>
        <v>1</v>
      </c>
      <c r="S63">
        <f t="shared" ca="1" si="28"/>
        <v>-1406</v>
      </c>
      <c r="T63" t="str">
        <f>IF(H63="","",VLOOKUP(H63,'Вода SKU'!$A$1:$B$150,2,0))</f>
        <v>-</v>
      </c>
      <c r="U63">
        <f t="shared" ca="1" si="29"/>
        <v>8</v>
      </c>
      <c r="V63">
        <f t="shared" si="30"/>
        <v>8300</v>
      </c>
      <c r="W63">
        <f t="shared" ca="1" si="31"/>
        <v>1000</v>
      </c>
      <c r="X63">
        <f t="shared" ca="1" si="32"/>
        <v>1000</v>
      </c>
    </row>
    <row r="64" spans="1:24" ht="13.75" customHeight="1" x14ac:dyDescent="0.2">
      <c r="A64" s="12">
        <f t="shared" ca="1" si="22"/>
        <v>22</v>
      </c>
      <c r="B64" s="12" t="s">
        <v>222</v>
      </c>
      <c r="C64" s="12">
        <v>1000</v>
      </c>
      <c r="D64" s="12" t="s">
        <v>206</v>
      </c>
      <c r="E64" s="12" t="s">
        <v>254</v>
      </c>
      <c r="F64" s="12" t="s">
        <v>255</v>
      </c>
      <c r="G64" s="12" t="s">
        <v>209</v>
      </c>
      <c r="H64" s="12" t="s">
        <v>256</v>
      </c>
      <c r="I64" s="12">
        <v>1000</v>
      </c>
      <c r="J64" s="1" t="str">
        <f t="shared" ca="1" si="23"/>
        <v/>
      </c>
      <c r="K64" s="12">
        <v>1</v>
      </c>
      <c r="L64" s="12"/>
      <c r="M64" s="13"/>
      <c r="N64" t="str">
        <f t="shared" ca="1" si="24"/>
        <v/>
      </c>
      <c r="P64">
        <f t="shared" si="25"/>
        <v>1000</v>
      </c>
      <c r="Q64">
        <f t="shared" ca="1" si="26"/>
        <v>0</v>
      </c>
      <c r="R64">
        <f t="shared" si="27"/>
        <v>0</v>
      </c>
      <c r="S64">
        <f t="shared" ca="1" si="28"/>
        <v>-1406</v>
      </c>
      <c r="T64" t="str">
        <f>IF(H64="","",VLOOKUP(H64,'Вода SKU'!$A$1:$B$150,2,0))</f>
        <v>2.7, Альче</v>
      </c>
      <c r="U64">
        <f t="shared" ca="1" si="29"/>
        <v>8</v>
      </c>
      <c r="V64">
        <f t="shared" si="30"/>
        <v>0</v>
      </c>
      <c r="W64">
        <f t="shared" ca="1" si="31"/>
        <v>0</v>
      </c>
      <c r="X64" t="str">
        <f t="shared" ca="1" si="32"/>
        <v/>
      </c>
    </row>
    <row r="65" spans="1:24" ht="13.75" customHeight="1" x14ac:dyDescent="0.2">
      <c r="A65" s="10" t="str">
        <f t="shared" ca="1" si="22"/>
        <v/>
      </c>
      <c r="B65" s="10" t="s">
        <v>204</v>
      </c>
      <c r="C65" s="10" t="s">
        <v>204</v>
      </c>
      <c r="D65" s="10" t="s">
        <v>204</v>
      </c>
      <c r="E65" s="10" t="s">
        <v>204</v>
      </c>
      <c r="F65" s="10" t="s">
        <v>204</v>
      </c>
      <c r="G65" s="10" t="s">
        <v>204</v>
      </c>
      <c r="H65" s="10" t="s">
        <v>204</v>
      </c>
      <c r="J65" s="1">
        <f t="shared" ca="1" si="23"/>
        <v>0</v>
      </c>
      <c r="M65" s="11">
        <v>8300</v>
      </c>
      <c r="N65">
        <f t="shared" ca="1" si="24"/>
        <v>1000</v>
      </c>
      <c r="O65" s="10" t="s">
        <v>204</v>
      </c>
      <c r="P65">
        <f t="shared" ca="1" si="25"/>
        <v>-1000</v>
      </c>
      <c r="Q65">
        <f t="shared" ca="1" si="26"/>
        <v>-1406</v>
      </c>
      <c r="R65">
        <f t="shared" si="27"/>
        <v>1</v>
      </c>
      <c r="S65">
        <f t="shared" ca="1" si="28"/>
        <v>-1406</v>
      </c>
      <c r="T65" t="str">
        <f>IF(H65="","",VLOOKUP(H65,'Вода SKU'!$A$1:$B$150,2,0))</f>
        <v>-</v>
      </c>
      <c r="U65">
        <f t="shared" ca="1" si="29"/>
        <v>8</v>
      </c>
      <c r="V65">
        <f t="shared" si="30"/>
        <v>8300</v>
      </c>
      <c r="W65">
        <f t="shared" ca="1" si="31"/>
        <v>1000</v>
      </c>
      <c r="X65">
        <f t="shared" ca="1" si="32"/>
        <v>1000</v>
      </c>
    </row>
    <row r="66" spans="1:24" ht="13.75" customHeight="1" x14ac:dyDescent="0.2">
      <c r="A66" s="8">
        <f t="shared" ca="1" si="22"/>
        <v>23</v>
      </c>
      <c r="B66" s="8" t="s">
        <v>226</v>
      </c>
      <c r="C66" s="8">
        <v>1150</v>
      </c>
      <c r="D66" s="8" t="s">
        <v>199</v>
      </c>
      <c r="E66" s="8" t="s">
        <v>200</v>
      </c>
      <c r="F66" s="8" t="s">
        <v>201</v>
      </c>
      <c r="G66" s="8" t="s">
        <v>202</v>
      </c>
      <c r="H66" s="8" t="s">
        <v>252</v>
      </c>
      <c r="I66" s="8">
        <v>1150</v>
      </c>
      <c r="J66" s="1" t="str">
        <f t="shared" ca="1" si="23"/>
        <v/>
      </c>
      <c r="K66" s="8">
        <v>1</v>
      </c>
      <c r="L66" s="8"/>
      <c r="M66" s="13"/>
      <c r="N66" t="str">
        <f t="shared" ca="1" si="24"/>
        <v/>
      </c>
      <c r="P66">
        <f t="shared" si="25"/>
        <v>1150</v>
      </c>
      <c r="Q66">
        <f t="shared" ca="1" si="26"/>
        <v>0</v>
      </c>
      <c r="R66">
        <f t="shared" si="27"/>
        <v>0</v>
      </c>
      <c r="S66">
        <f t="shared" ca="1" si="28"/>
        <v>-1406</v>
      </c>
      <c r="T66" t="str">
        <f>IF(H66="","",VLOOKUP(H66,'Вода SKU'!$A$1:$B$150,2,0))</f>
        <v>3.2, Сакко</v>
      </c>
      <c r="U66">
        <f t="shared" ca="1" si="29"/>
        <v>6.9565217391304346</v>
      </c>
      <c r="V66">
        <f t="shared" si="30"/>
        <v>0</v>
      </c>
      <c r="W66">
        <f t="shared" ca="1" si="31"/>
        <v>0</v>
      </c>
      <c r="X66" t="str">
        <f t="shared" ca="1" si="32"/>
        <v/>
      </c>
    </row>
    <row r="67" spans="1:24" ht="13.75" customHeight="1" x14ac:dyDescent="0.2">
      <c r="A67" s="10" t="str">
        <f t="shared" ca="1" si="22"/>
        <v/>
      </c>
      <c r="B67" s="10" t="s">
        <v>204</v>
      </c>
      <c r="C67" s="10" t="s">
        <v>204</v>
      </c>
      <c r="D67" s="10" t="s">
        <v>204</v>
      </c>
      <c r="E67" s="10" t="s">
        <v>204</v>
      </c>
      <c r="F67" s="10" t="s">
        <v>204</v>
      </c>
      <c r="G67" s="10" t="s">
        <v>204</v>
      </c>
      <c r="H67" s="10" t="s">
        <v>204</v>
      </c>
      <c r="J67" s="1">
        <f t="shared" ca="1" si="23"/>
        <v>0</v>
      </c>
      <c r="M67" s="11">
        <v>8300</v>
      </c>
      <c r="N67">
        <f t="shared" ca="1" si="24"/>
        <v>1150</v>
      </c>
      <c r="O67" s="10" t="s">
        <v>204</v>
      </c>
      <c r="P67">
        <f t="shared" ca="1" si="25"/>
        <v>-1150</v>
      </c>
      <c r="Q67">
        <f t="shared" ca="1" si="26"/>
        <v>-1406</v>
      </c>
      <c r="R67">
        <f t="shared" si="27"/>
        <v>1</v>
      </c>
      <c r="S67">
        <f t="shared" ca="1" si="28"/>
        <v>-1406</v>
      </c>
      <c r="T67" t="str">
        <f>IF(H67="","",VLOOKUP(H67,'Вода SKU'!$A$1:$B$150,2,0))</f>
        <v>-</v>
      </c>
      <c r="U67">
        <f t="shared" ca="1" si="29"/>
        <v>6.9565217391304346</v>
      </c>
      <c r="V67">
        <f t="shared" si="30"/>
        <v>8300</v>
      </c>
      <c r="W67">
        <f t="shared" ca="1" si="31"/>
        <v>1150</v>
      </c>
      <c r="X67">
        <f t="shared" ca="1" si="32"/>
        <v>1150</v>
      </c>
    </row>
    <row r="68" spans="1:24" ht="13.75" customHeight="1" x14ac:dyDescent="0.2">
      <c r="A68" s="12">
        <f t="shared" ca="1" si="22"/>
        <v>24</v>
      </c>
      <c r="B68" s="12" t="s">
        <v>222</v>
      </c>
      <c r="C68" s="12">
        <v>1000</v>
      </c>
      <c r="D68" s="12" t="s">
        <v>206</v>
      </c>
      <c r="E68" s="12" t="s">
        <v>254</v>
      </c>
      <c r="F68" s="12" t="s">
        <v>255</v>
      </c>
      <c r="G68" s="12" t="s">
        <v>209</v>
      </c>
      <c r="H68" s="12" t="s">
        <v>256</v>
      </c>
      <c r="I68" s="12">
        <v>1000</v>
      </c>
      <c r="J68" s="1" t="str">
        <f t="shared" ca="1" si="23"/>
        <v/>
      </c>
      <c r="K68" s="12">
        <v>1</v>
      </c>
      <c r="L68" s="12"/>
      <c r="M68" s="13"/>
      <c r="N68" t="str">
        <f t="shared" ca="1" si="24"/>
        <v/>
      </c>
      <c r="P68">
        <f t="shared" si="25"/>
        <v>1000</v>
      </c>
      <c r="Q68">
        <f t="shared" ca="1" si="26"/>
        <v>0</v>
      </c>
      <c r="R68">
        <f t="shared" si="27"/>
        <v>0</v>
      </c>
      <c r="S68">
        <f t="shared" ca="1" si="28"/>
        <v>-1406</v>
      </c>
      <c r="T68" t="str">
        <f>IF(H68="","",VLOOKUP(H68,'Вода SKU'!$A$1:$B$150,2,0))</f>
        <v>2.7, Альче</v>
      </c>
      <c r="U68">
        <f t="shared" ca="1" si="29"/>
        <v>8</v>
      </c>
      <c r="V68">
        <f t="shared" si="30"/>
        <v>0</v>
      </c>
      <c r="W68">
        <f t="shared" ca="1" si="31"/>
        <v>0</v>
      </c>
      <c r="X68" t="str">
        <f t="shared" ca="1" si="32"/>
        <v/>
      </c>
    </row>
    <row r="69" spans="1:24" ht="13.75" customHeight="1" x14ac:dyDescent="0.2">
      <c r="A69" s="10" t="str">
        <f t="shared" ca="1" si="22"/>
        <v/>
      </c>
      <c r="B69" s="10" t="s">
        <v>204</v>
      </c>
      <c r="C69" s="10" t="s">
        <v>204</v>
      </c>
      <c r="D69" s="10" t="s">
        <v>204</v>
      </c>
      <c r="E69" s="10" t="s">
        <v>204</v>
      </c>
      <c r="F69" s="10" t="s">
        <v>204</v>
      </c>
      <c r="G69" s="10" t="s">
        <v>204</v>
      </c>
      <c r="H69" s="10" t="s">
        <v>204</v>
      </c>
      <c r="J69" s="1">
        <f t="shared" ca="1" si="23"/>
        <v>0</v>
      </c>
      <c r="M69" s="11">
        <v>8300</v>
      </c>
      <c r="N69">
        <f t="shared" ca="1" si="24"/>
        <v>1000</v>
      </c>
      <c r="O69" s="10" t="s">
        <v>204</v>
      </c>
      <c r="P69">
        <f t="shared" ca="1" si="25"/>
        <v>-1000</v>
      </c>
      <c r="Q69">
        <f t="shared" ca="1" si="26"/>
        <v>-1406</v>
      </c>
      <c r="R69">
        <f t="shared" si="27"/>
        <v>1</v>
      </c>
      <c r="S69">
        <f t="shared" ca="1" si="28"/>
        <v>-1406</v>
      </c>
      <c r="T69" t="str">
        <f>IF(H69="","",VLOOKUP(H69,'Вода SKU'!$A$1:$B$150,2,0))</f>
        <v>-</v>
      </c>
      <c r="U69">
        <f t="shared" ca="1" si="29"/>
        <v>8</v>
      </c>
      <c r="V69">
        <f t="shared" si="30"/>
        <v>8300</v>
      </c>
      <c r="W69">
        <f t="shared" ca="1" si="31"/>
        <v>1000</v>
      </c>
      <c r="X69">
        <f t="shared" ca="1" si="32"/>
        <v>1000</v>
      </c>
    </row>
    <row r="70" spans="1:24" ht="13.75" customHeight="1" x14ac:dyDescent="0.2">
      <c r="A70" s="12">
        <f t="shared" ca="1" si="22"/>
        <v>25</v>
      </c>
      <c r="B70" s="12" t="s">
        <v>222</v>
      </c>
      <c r="C70" s="12">
        <v>1000</v>
      </c>
      <c r="D70" s="12" t="s">
        <v>206</v>
      </c>
      <c r="E70" s="12" t="s">
        <v>254</v>
      </c>
      <c r="F70" s="12" t="s">
        <v>255</v>
      </c>
      <c r="G70" s="12" t="s">
        <v>209</v>
      </c>
      <c r="H70" s="12" t="s">
        <v>256</v>
      </c>
      <c r="I70" s="12">
        <v>1000</v>
      </c>
      <c r="J70" s="1" t="str">
        <f t="shared" ca="1" si="23"/>
        <v/>
      </c>
      <c r="K70" s="12">
        <v>1</v>
      </c>
      <c r="L70" s="12"/>
      <c r="M70" s="13"/>
      <c r="N70" t="str">
        <f t="shared" ca="1" si="24"/>
        <v/>
      </c>
      <c r="P70">
        <f t="shared" si="25"/>
        <v>1000</v>
      </c>
      <c r="Q70">
        <f t="shared" ref="Q70:Q99" ca="1" si="33">IF(O70="-",SUM(INDIRECT(ADDRESS(2,COLUMN(P70))&amp;":"&amp;ADDRESS(ROW(),COLUMN(P70)))),0)</f>
        <v>0</v>
      </c>
      <c r="R70">
        <f t="shared" si="27"/>
        <v>0</v>
      </c>
      <c r="S70">
        <f t="shared" ca="1" si="28"/>
        <v>-1406</v>
      </c>
      <c r="T70" t="str">
        <f>IF(H70="","",VLOOKUP(H70,'Вода SKU'!$A$1:$B$150,2,0))</f>
        <v>2.7, Альче</v>
      </c>
      <c r="U70">
        <f t="shared" ca="1" si="29"/>
        <v>8</v>
      </c>
      <c r="V70">
        <f t="shared" si="30"/>
        <v>0</v>
      </c>
      <c r="W70">
        <f t="shared" ca="1" si="31"/>
        <v>0</v>
      </c>
      <c r="X70" t="str">
        <f t="shared" ca="1" si="32"/>
        <v/>
      </c>
    </row>
    <row r="71" spans="1:24" ht="13.75" customHeight="1" x14ac:dyDescent="0.2">
      <c r="A71" s="10" t="str">
        <f t="shared" ca="1" si="22"/>
        <v/>
      </c>
      <c r="B71" s="10" t="s">
        <v>204</v>
      </c>
      <c r="C71" s="10" t="s">
        <v>204</v>
      </c>
      <c r="D71" s="10" t="s">
        <v>204</v>
      </c>
      <c r="E71" s="10" t="s">
        <v>204</v>
      </c>
      <c r="F71" s="10" t="s">
        <v>204</v>
      </c>
      <c r="G71" s="10" t="s">
        <v>204</v>
      </c>
      <c r="H71" s="10" t="s">
        <v>204</v>
      </c>
      <c r="J71" s="1">
        <f t="shared" ca="1" si="23"/>
        <v>0</v>
      </c>
      <c r="M71" s="11">
        <v>8300</v>
      </c>
      <c r="N71">
        <f t="shared" ca="1" si="24"/>
        <v>1000</v>
      </c>
      <c r="O71" s="10" t="s">
        <v>204</v>
      </c>
      <c r="P71">
        <f t="shared" ca="1" si="25"/>
        <v>-1000</v>
      </c>
      <c r="Q71">
        <f t="shared" ca="1" si="33"/>
        <v>-1406</v>
      </c>
      <c r="R71">
        <f t="shared" si="27"/>
        <v>1</v>
      </c>
      <c r="S71">
        <f t="shared" ca="1" si="28"/>
        <v>-1406</v>
      </c>
      <c r="T71" t="str">
        <f>IF(H71="","",VLOOKUP(H71,'Вода SKU'!$A$1:$B$150,2,0))</f>
        <v>-</v>
      </c>
      <c r="U71">
        <f t="shared" ca="1" si="29"/>
        <v>8</v>
      </c>
      <c r="V71">
        <f t="shared" si="30"/>
        <v>8300</v>
      </c>
      <c r="W71">
        <f t="shared" ca="1" si="31"/>
        <v>1000</v>
      </c>
      <c r="X71">
        <f t="shared" ca="1" si="32"/>
        <v>1000</v>
      </c>
    </row>
    <row r="72" spans="1:24" ht="13.75" customHeight="1" x14ac:dyDescent="0.2">
      <c r="A72" s="12">
        <f t="shared" ca="1" si="22"/>
        <v>26</v>
      </c>
      <c r="B72" s="12" t="s">
        <v>222</v>
      </c>
      <c r="C72" s="12">
        <v>1000</v>
      </c>
      <c r="D72" s="12" t="s">
        <v>206</v>
      </c>
      <c r="E72" s="12" t="s">
        <v>254</v>
      </c>
      <c r="F72" s="12" t="s">
        <v>255</v>
      </c>
      <c r="G72" s="12" t="s">
        <v>209</v>
      </c>
      <c r="H72" s="12" t="s">
        <v>256</v>
      </c>
      <c r="I72" s="12">
        <v>1000</v>
      </c>
      <c r="J72" s="1" t="str">
        <f t="shared" ca="1" si="23"/>
        <v/>
      </c>
      <c r="K72" s="12">
        <v>1</v>
      </c>
      <c r="L72" s="12"/>
      <c r="M72" s="13"/>
      <c r="N72" t="str">
        <f t="shared" ca="1" si="24"/>
        <v/>
      </c>
      <c r="P72">
        <f t="shared" si="25"/>
        <v>1000</v>
      </c>
      <c r="Q72">
        <f t="shared" ca="1" si="33"/>
        <v>0</v>
      </c>
      <c r="R72">
        <f t="shared" si="27"/>
        <v>0</v>
      </c>
      <c r="S72">
        <f t="shared" ca="1" si="28"/>
        <v>-1406</v>
      </c>
      <c r="T72" t="str">
        <f>IF(H72="","",VLOOKUP(H72,'Вода SKU'!$A$1:$B$150,2,0))</f>
        <v>2.7, Альче</v>
      </c>
      <c r="U72">
        <f t="shared" ca="1" si="29"/>
        <v>8</v>
      </c>
      <c r="V72">
        <f t="shared" si="30"/>
        <v>0</v>
      </c>
      <c r="W72">
        <f t="shared" ca="1" si="31"/>
        <v>0</v>
      </c>
      <c r="X72" t="str">
        <f t="shared" ca="1" si="32"/>
        <v/>
      </c>
    </row>
    <row r="73" spans="1:24" ht="13.75" customHeight="1" x14ac:dyDescent="0.2">
      <c r="A73" s="10" t="str">
        <f t="shared" ca="1" si="22"/>
        <v/>
      </c>
      <c r="B73" s="10" t="s">
        <v>204</v>
      </c>
      <c r="C73" s="10" t="s">
        <v>204</v>
      </c>
      <c r="D73" s="10" t="s">
        <v>204</v>
      </c>
      <c r="E73" s="10" t="s">
        <v>204</v>
      </c>
      <c r="F73" s="10" t="s">
        <v>204</v>
      </c>
      <c r="G73" s="10" t="s">
        <v>204</v>
      </c>
      <c r="H73" s="10" t="s">
        <v>204</v>
      </c>
      <c r="J73" s="1">
        <f t="shared" ca="1" si="23"/>
        <v>0</v>
      </c>
      <c r="M73" s="11">
        <v>8300</v>
      </c>
      <c r="N73">
        <f t="shared" ca="1" si="24"/>
        <v>1000</v>
      </c>
      <c r="O73" s="10" t="s">
        <v>204</v>
      </c>
      <c r="P73">
        <f t="shared" ca="1" si="25"/>
        <v>-1000</v>
      </c>
      <c r="Q73">
        <f t="shared" ca="1" si="33"/>
        <v>-1406</v>
      </c>
      <c r="R73">
        <f t="shared" si="27"/>
        <v>1</v>
      </c>
      <c r="S73">
        <f t="shared" ca="1" si="28"/>
        <v>-1406</v>
      </c>
      <c r="T73" t="str">
        <f>IF(H73="","",VLOOKUP(H73,'Вода SKU'!$A$1:$B$150,2,0))</f>
        <v>-</v>
      </c>
      <c r="U73">
        <f t="shared" ca="1" si="29"/>
        <v>8</v>
      </c>
      <c r="V73">
        <f t="shared" si="30"/>
        <v>8300</v>
      </c>
      <c r="W73">
        <f t="shared" ca="1" si="31"/>
        <v>1000</v>
      </c>
      <c r="X73">
        <f t="shared" ca="1" si="32"/>
        <v>1000</v>
      </c>
    </row>
    <row r="74" spans="1:24" ht="13.75" customHeight="1" x14ac:dyDescent="0.2">
      <c r="A74" s="12">
        <f t="shared" ca="1" si="22"/>
        <v>27</v>
      </c>
      <c r="B74" s="12" t="s">
        <v>222</v>
      </c>
      <c r="C74" s="12">
        <v>1000</v>
      </c>
      <c r="D74" s="12" t="s">
        <v>206</v>
      </c>
      <c r="E74" s="12" t="s">
        <v>254</v>
      </c>
      <c r="F74" s="12" t="s">
        <v>255</v>
      </c>
      <c r="G74" s="12" t="s">
        <v>209</v>
      </c>
      <c r="H74" s="12" t="s">
        <v>256</v>
      </c>
      <c r="I74" s="12">
        <v>1000</v>
      </c>
      <c r="J74" s="1" t="str">
        <f t="shared" ca="1" si="23"/>
        <v/>
      </c>
      <c r="K74" s="12">
        <v>1</v>
      </c>
      <c r="L74" s="12"/>
      <c r="M74" s="13"/>
      <c r="N74" t="str">
        <f t="shared" ca="1" si="24"/>
        <v/>
      </c>
      <c r="P74">
        <f t="shared" si="25"/>
        <v>1000</v>
      </c>
      <c r="Q74">
        <f t="shared" ca="1" si="33"/>
        <v>0</v>
      </c>
      <c r="R74">
        <f t="shared" si="27"/>
        <v>0</v>
      </c>
      <c r="S74">
        <f t="shared" ca="1" si="28"/>
        <v>-1406</v>
      </c>
      <c r="T74" t="str">
        <f>IF(H74="","",VLOOKUP(H74,'Вода SKU'!$A$1:$B$150,2,0))</f>
        <v>2.7, Альче</v>
      </c>
      <c r="U74">
        <f t="shared" ca="1" si="29"/>
        <v>8</v>
      </c>
      <c r="V74">
        <f t="shared" si="30"/>
        <v>0</v>
      </c>
      <c r="W74">
        <f t="shared" ca="1" si="31"/>
        <v>0</v>
      </c>
      <c r="X74" t="str">
        <f t="shared" ca="1" si="32"/>
        <v/>
      </c>
    </row>
    <row r="75" spans="1:24" ht="13.75" customHeight="1" x14ac:dyDescent="0.2">
      <c r="A75" s="10" t="str">
        <f t="shared" ca="1" si="22"/>
        <v/>
      </c>
      <c r="B75" s="10" t="s">
        <v>204</v>
      </c>
      <c r="C75" s="10" t="s">
        <v>204</v>
      </c>
      <c r="D75" s="10" t="s">
        <v>204</v>
      </c>
      <c r="E75" s="10" t="s">
        <v>204</v>
      </c>
      <c r="F75" s="10" t="s">
        <v>204</v>
      </c>
      <c r="G75" s="10" t="s">
        <v>204</v>
      </c>
      <c r="H75" s="10" t="s">
        <v>204</v>
      </c>
      <c r="J75" s="1">
        <f t="shared" ca="1" si="23"/>
        <v>0</v>
      </c>
      <c r="M75" s="11">
        <v>8300</v>
      </c>
      <c r="N75">
        <f t="shared" ca="1" si="24"/>
        <v>1000</v>
      </c>
      <c r="O75" s="10" t="s">
        <v>204</v>
      </c>
      <c r="P75">
        <f t="shared" ca="1" si="25"/>
        <v>-1000</v>
      </c>
      <c r="Q75">
        <f t="shared" ca="1" si="33"/>
        <v>-1406</v>
      </c>
      <c r="R75">
        <f t="shared" si="27"/>
        <v>1</v>
      </c>
      <c r="S75">
        <f t="shared" ca="1" si="28"/>
        <v>-1406</v>
      </c>
      <c r="T75" t="str">
        <f>IF(H75="","",VLOOKUP(H75,'Вода SKU'!$A$1:$B$150,2,0))</f>
        <v>-</v>
      </c>
      <c r="U75">
        <f t="shared" ca="1" si="29"/>
        <v>8</v>
      </c>
      <c r="V75">
        <f t="shared" si="30"/>
        <v>8300</v>
      </c>
      <c r="W75">
        <f t="shared" ca="1" si="31"/>
        <v>1000</v>
      </c>
      <c r="X75">
        <f t="shared" ca="1" si="32"/>
        <v>1000</v>
      </c>
    </row>
    <row r="76" spans="1:24" ht="13.75" customHeight="1" x14ac:dyDescent="0.2">
      <c r="A76" s="12">
        <f t="shared" ca="1" si="22"/>
        <v>28</v>
      </c>
      <c r="B76" s="12" t="s">
        <v>222</v>
      </c>
      <c r="C76" s="12">
        <v>1000</v>
      </c>
      <c r="D76" s="12" t="s">
        <v>206</v>
      </c>
      <c r="E76" s="12" t="s">
        <v>254</v>
      </c>
      <c r="F76" s="12" t="s">
        <v>255</v>
      </c>
      <c r="G76" s="12" t="s">
        <v>209</v>
      </c>
      <c r="H76" s="12" t="s">
        <v>256</v>
      </c>
      <c r="I76" s="12">
        <v>1000</v>
      </c>
      <c r="J76" s="1" t="str">
        <f t="shared" ca="1" si="23"/>
        <v/>
      </c>
      <c r="K76" s="12">
        <v>1</v>
      </c>
      <c r="L76" s="12"/>
      <c r="M76" s="13"/>
      <c r="N76" t="str">
        <f t="shared" ca="1" si="24"/>
        <v/>
      </c>
      <c r="P76">
        <f t="shared" si="25"/>
        <v>1000</v>
      </c>
      <c r="Q76">
        <f t="shared" ca="1" si="33"/>
        <v>0</v>
      </c>
      <c r="R76">
        <f t="shared" si="27"/>
        <v>0</v>
      </c>
      <c r="S76">
        <f t="shared" ca="1" si="28"/>
        <v>-1406</v>
      </c>
      <c r="T76" t="str">
        <f>IF(H76="","",VLOOKUP(H76,'Вода SKU'!$A$1:$B$150,2,0))</f>
        <v>2.7, Альче</v>
      </c>
      <c r="U76">
        <f t="shared" ca="1" si="29"/>
        <v>8</v>
      </c>
      <c r="V76">
        <f t="shared" si="30"/>
        <v>0</v>
      </c>
      <c r="W76">
        <f t="shared" ca="1" si="31"/>
        <v>0</v>
      </c>
      <c r="X76" t="str">
        <f t="shared" ca="1" si="32"/>
        <v/>
      </c>
    </row>
    <row r="77" spans="1:24" ht="13.75" customHeight="1" x14ac:dyDescent="0.2">
      <c r="A77" s="10" t="str">
        <f t="shared" ca="1" si="22"/>
        <v/>
      </c>
      <c r="B77" s="10" t="s">
        <v>204</v>
      </c>
      <c r="C77" s="10" t="s">
        <v>204</v>
      </c>
      <c r="D77" s="10" t="s">
        <v>204</v>
      </c>
      <c r="E77" s="10" t="s">
        <v>204</v>
      </c>
      <c r="F77" s="10" t="s">
        <v>204</v>
      </c>
      <c r="G77" s="10" t="s">
        <v>204</v>
      </c>
      <c r="H77" s="10" t="s">
        <v>204</v>
      </c>
      <c r="J77" s="1">
        <f t="shared" ca="1" si="23"/>
        <v>0</v>
      </c>
      <c r="M77" s="11">
        <v>8300</v>
      </c>
      <c r="N77">
        <f t="shared" ca="1" si="24"/>
        <v>1000</v>
      </c>
      <c r="O77" s="10" t="s">
        <v>204</v>
      </c>
      <c r="P77">
        <f t="shared" ca="1" si="25"/>
        <v>-1000</v>
      </c>
      <c r="Q77">
        <f t="shared" ca="1" si="33"/>
        <v>-1406</v>
      </c>
      <c r="R77">
        <f t="shared" si="27"/>
        <v>1</v>
      </c>
      <c r="S77">
        <f t="shared" ca="1" si="28"/>
        <v>-1406</v>
      </c>
      <c r="T77" t="str">
        <f>IF(H77="","",VLOOKUP(H77,'Вода SKU'!$A$1:$B$150,2,0))</f>
        <v>-</v>
      </c>
      <c r="U77">
        <f t="shared" ca="1" si="29"/>
        <v>8</v>
      </c>
      <c r="V77">
        <f t="shared" si="30"/>
        <v>8300</v>
      </c>
      <c r="W77">
        <f t="shared" ca="1" si="31"/>
        <v>1000</v>
      </c>
      <c r="X77">
        <f t="shared" ca="1" si="32"/>
        <v>1000</v>
      </c>
    </row>
    <row r="78" spans="1:24" ht="13.75" customHeight="1" x14ac:dyDescent="0.2">
      <c r="A78" s="12">
        <f t="shared" ref="A78:A81" ca="1" si="34">IF(O78="-", "", 1 + SUM(INDIRECT(ADDRESS(2,COLUMN(R78)) &amp; ":" &amp; ADDRESS(ROW(),COLUMN(R78)))))</f>
        <v>29</v>
      </c>
      <c r="B78" s="12" t="s">
        <v>222</v>
      </c>
      <c r="C78" s="12">
        <v>1000</v>
      </c>
      <c r="D78" s="12" t="s">
        <v>206</v>
      </c>
      <c r="E78" s="12" t="s">
        <v>254</v>
      </c>
      <c r="F78" s="12" t="s">
        <v>255</v>
      </c>
      <c r="G78" s="12" t="s">
        <v>209</v>
      </c>
      <c r="H78" s="12" t="s">
        <v>256</v>
      </c>
      <c r="I78" s="12">
        <v>1000</v>
      </c>
      <c r="J78" s="1" t="str">
        <f t="shared" ref="J78:J81" ca="1" si="35">IF(M78="", IF(O78="","",X78+(INDIRECT("S" &amp; ROW() - 1) - S78)),IF(O78="", "", INDIRECT("S" &amp; ROW() - 1) - S78))</f>
        <v/>
      </c>
      <c r="K78" s="12">
        <v>1</v>
      </c>
      <c r="L78" s="12"/>
      <c r="M78" s="13"/>
      <c r="N78" t="str">
        <f t="shared" ref="N78:N81" ca="1" si="36">IF(O78="", "", MAX(ROUND(-(INDIRECT("S" &amp; ROW() - 1) - S78)/INDIRECT("C" &amp; ROW() - 1), 0), 1) * INDIRECT("C" &amp; ROW() - 1))</f>
        <v/>
      </c>
      <c r="P78">
        <f t="shared" ref="P78:P81" si="37">IF(O78 = "-", -W78,I78)</f>
        <v>1000</v>
      </c>
      <c r="Q78">
        <f t="shared" ref="Q78:Q81" ca="1" si="38">IF(O78="-",SUM(INDIRECT(ADDRESS(2,COLUMN(P78))&amp;":"&amp;ADDRESS(ROW(),COLUMN(P78)))),0)</f>
        <v>0</v>
      </c>
      <c r="R78">
        <f t="shared" ref="R78:R81" si="39">IF(O78="-",1,0)</f>
        <v>0</v>
      </c>
      <c r="S78">
        <f t="shared" ref="S78:S81" ca="1" si="40">IF(Q78 = 0, INDIRECT("S" &amp; ROW() - 1), Q78)</f>
        <v>-1406</v>
      </c>
      <c r="T78" t="str">
        <f>IF(H78="","",VLOOKUP(H78,'Вода SKU'!$A$1:$B$150,2,0))</f>
        <v>2.7, Альче</v>
      </c>
      <c r="U78">
        <f t="shared" ref="U78:U81" ca="1" si="41">IF(C78 = "", 8, IF(C78 = "-", 8000 / INDIRECT("C" &amp; ROW() - 1), 8000/C78))</f>
        <v>8</v>
      </c>
      <c r="V78">
        <f t="shared" si="30"/>
        <v>0</v>
      </c>
      <c r="W78">
        <f t="shared" ref="W78:W81" ca="1" si="42">IF(O78 = "-", INDIRECT("C" &amp; ROW() - 1), 0)</f>
        <v>0</v>
      </c>
      <c r="X78" t="str">
        <f t="shared" ref="X78:X81" ca="1" si="43">IF(O78="", "", MAX(ROUND(-(INDIRECT("S" &amp; ROW() - 1) - S78)/INDIRECT("C" &amp; ROW() - 1), 0), 1) * INDIRECT("C" &amp; ROW() - 1))</f>
        <v/>
      </c>
    </row>
    <row r="79" spans="1:24" ht="13.75" customHeight="1" x14ac:dyDescent="0.2">
      <c r="A79" s="10" t="str">
        <f t="shared" ca="1" si="34"/>
        <v/>
      </c>
      <c r="B79" s="10" t="s">
        <v>204</v>
      </c>
      <c r="C79" s="10" t="s">
        <v>204</v>
      </c>
      <c r="D79" s="10" t="s">
        <v>204</v>
      </c>
      <c r="E79" s="10" t="s">
        <v>204</v>
      </c>
      <c r="F79" s="10" t="s">
        <v>204</v>
      </c>
      <c r="G79" s="10" t="s">
        <v>204</v>
      </c>
      <c r="H79" s="10" t="s">
        <v>204</v>
      </c>
      <c r="J79" s="1">
        <f t="shared" ca="1" si="35"/>
        <v>0</v>
      </c>
      <c r="M79" s="11">
        <v>8300</v>
      </c>
      <c r="N79">
        <f t="shared" ca="1" si="36"/>
        <v>1000</v>
      </c>
      <c r="O79" s="10" t="s">
        <v>204</v>
      </c>
      <c r="P79">
        <f t="shared" ca="1" si="37"/>
        <v>-1000</v>
      </c>
      <c r="Q79">
        <f t="shared" ca="1" si="38"/>
        <v>-1406</v>
      </c>
      <c r="R79">
        <f t="shared" si="39"/>
        <v>1</v>
      </c>
      <c r="S79">
        <f t="shared" ca="1" si="40"/>
        <v>-1406</v>
      </c>
      <c r="T79" t="str">
        <f>IF(H79="","",VLOOKUP(H79,'Вода SKU'!$A$1:$B$150,2,0))</f>
        <v>-</v>
      </c>
      <c r="U79">
        <f t="shared" ca="1" si="41"/>
        <v>8</v>
      </c>
      <c r="V79">
        <f t="shared" si="30"/>
        <v>8300</v>
      </c>
      <c r="W79">
        <f t="shared" ca="1" si="42"/>
        <v>1000</v>
      </c>
      <c r="X79">
        <f t="shared" ca="1" si="43"/>
        <v>1000</v>
      </c>
    </row>
    <row r="80" spans="1:24" ht="13.75" customHeight="1" x14ac:dyDescent="0.2">
      <c r="A80" s="12">
        <f t="shared" ca="1" si="34"/>
        <v>30</v>
      </c>
      <c r="B80" s="12" t="s">
        <v>222</v>
      </c>
      <c r="C80" s="12">
        <v>1000</v>
      </c>
      <c r="D80" s="12" t="s">
        <v>206</v>
      </c>
      <c r="E80" s="12" t="s">
        <v>254</v>
      </c>
      <c r="F80" s="12" t="s">
        <v>255</v>
      </c>
      <c r="G80" s="12" t="s">
        <v>209</v>
      </c>
      <c r="H80" s="12" t="s">
        <v>256</v>
      </c>
      <c r="I80" s="12">
        <v>1000</v>
      </c>
      <c r="J80" s="1" t="str">
        <f t="shared" ca="1" si="35"/>
        <v/>
      </c>
      <c r="K80" s="12">
        <v>1</v>
      </c>
      <c r="L80" s="12"/>
      <c r="M80" s="13"/>
      <c r="N80" t="str">
        <f t="shared" ca="1" si="36"/>
        <v/>
      </c>
      <c r="P80">
        <f t="shared" si="37"/>
        <v>1000</v>
      </c>
      <c r="Q80">
        <f t="shared" ca="1" si="38"/>
        <v>0</v>
      </c>
      <c r="R80">
        <f t="shared" si="39"/>
        <v>0</v>
      </c>
      <c r="S80">
        <f t="shared" ca="1" si="40"/>
        <v>-1406</v>
      </c>
      <c r="T80" t="str">
        <f>IF(H80="","",VLOOKUP(H80,'Вода SKU'!$A$1:$B$150,2,0))</f>
        <v>2.7, Альче</v>
      </c>
      <c r="U80">
        <f t="shared" ca="1" si="41"/>
        <v>8</v>
      </c>
      <c r="V80">
        <f t="shared" si="30"/>
        <v>0</v>
      </c>
      <c r="W80">
        <f t="shared" ca="1" si="42"/>
        <v>0</v>
      </c>
      <c r="X80" t="str">
        <f t="shared" ca="1" si="43"/>
        <v/>
      </c>
    </row>
    <row r="81" spans="1:24" ht="13.75" customHeight="1" x14ac:dyDescent="0.2">
      <c r="A81" s="10" t="str">
        <f t="shared" ca="1" si="34"/>
        <v/>
      </c>
      <c r="B81" s="10" t="s">
        <v>204</v>
      </c>
      <c r="C81" s="10" t="s">
        <v>204</v>
      </c>
      <c r="D81" s="10" t="s">
        <v>204</v>
      </c>
      <c r="E81" s="10" t="s">
        <v>204</v>
      </c>
      <c r="F81" s="10" t="s">
        <v>204</v>
      </c>
      <c r="G81" s="10" t="s">
        <v>204</v>
      </c>
      <c r="H81" s="10" t="s">
        <v>204</v>
      </c>
      <c r="J81" s="1">
        <f t="shared" ca="1" si="35"/>
        <v>0</v>
      </c>
      <c r="M81" s="11">
        <v>8300</v>
      </c>
      <c r="N81">
        <f t="shared" ca="1" si="36"/>
        <v>1000</v>
      </c>
      <c r="O81" s="10" t="s">
        <v>204</v>
      </c>
      <c r="P81">
        <f t="shared" ca="1" si="37"/>
        <v>-1000</v>
      </c>
      <c r="Q81">
        <f t="shared" ca="1" si="38"/>
        <v>-1406</v>
      </c>
      <c r="R81">
        <f t="shared" si="39"/>
        <v>1</v>
      </c>
      <c r="S81">
        <f t="shared" ca="1" si="40"/>
        <v>-1406</v>
      </c>
      <c r="T81" t="str">
        <f>IF(H81="","",VLOOKUP(H81,'Вода SKU'!$A$1:$B$150,2,0))</f>
        <v>-</v>
      </c>
      <c r="U81">
        <f t="shared" ca="1" si="41"/>
        <v>8</v>
      </c>
      <c r="V81">
        <f t="shared" si="30"/>
        <v>8300</v>
      </c>
      <c r="W81">
        <f t="shared" ca="1" si="42"/>
        <v>1000</v>
      </c>
      <c r="X81">
        <f t="shared" ca="1" si="43"/>
        <v>1000</v>
      </c>
    </row>
    <row r="82" spans="1:24" ht="13.75" customHeight="1" x14ac:dyDescent="0.2">
      <c r="J82" s="1" t="str">
        <f t="shared" ca="1" si="23"/>
        <v/>
      </c>
      <c r="M82" s="13"/>
      <c r="N82" t="str">
        <f t="shared" ca="1" si="24"/>
        <v/>
      </c>
      <c r="P82">
        <f t="shared" si="25"/>
        <v>0</v>
      </c>
      <c r="Q82">
        <f t="shared" ca="1" si="33"/>
        <v>0</v>
      </c>
      <c r="R82">
        <f t="shared" si="27"/>
        <v>0</v>
      </c>
      <c r="S82">
        <f t="shared" ca="1" si="28"/>
        <v>-1406</v>
      </c>
      <c r="T82" t="str">
        <f>IF(H82="","",VLOOKUP(H82,'Вода SKU'!$A$1:$B$150,2,0))</f>
        <v/>
      </c>
      <c r="U82">
        <f t="shared" ca="1" si="29"/>
        <v>8</v>
      </c>
      <c r="V82">
        <f t="shared" si="30"/>
        <v>0</v>
      </c>
      <c r="W82">
        <f t="shared" ca="1" si="31"/>
        <v>0</v>
      </c>
      <c r="X82" t="str">
        <f t="shared" ca="1" si="32"/>
        <v/>
      </c>
    </row>
    <row r="83" spans="1:24" ht="13.75" customHeight="1" x14ac:dyDescent="0.2">
      <c r="J83" s="1" t="str">
        <f t="shared" ca="1" si="23"/>
        <v/>
      </c>
      <c r="M83" s="13"/>
      <c r="N83" t="str">
        <f t="shared" ca="1" si="24"/>
        <v/>
      </c>
      <c r="P83">
        <f t="shared" si="25"/>
        <v>0</v>
      </c>
      <c r="Q83">
        <f t="shared" ca="1" si="33"/>
        <v>0</v>
      </c>
      <c r="R83">
        <f t="shared" si="27"/>
        <v>0</v>
      </c>
      <c r="S83">
        <f t="shared" ca="1" si="28"/>
        <v>-1406</v>
      </c>
      <c r="T83" t="str">
        <f>IF(H83="","",VLOOKUP(H83,'Вода SKU'!$A$1:$B$150,2,0))</f>
        <v/>
      </c>
      <c r="U83">
        <f t="shared" ca="1" si="29"/>
        <v>8</v>
      </c>
      <c r="V83">
        <f t="shared" si="30"/>
        <v>0</v>
      </c>
      <c r="W83">
        <f t="shared" ca="1" si="31"/>
        <v>0</v>
      </c>
      <c r="X83" t="str">
        <f t="shared" ca="1" si="32"/>
        <v/>
      </c>
    </row>
    <row r="84" spans="1:24" ht="13.75" customHeight="1" x14ac:dyDescent="0.2">
      <c r="J84" s="1" t="str">
        <f t="shared" ca="1" si="23"/>
        <v/>
      </c>
      <c r="M84" s="13"/>
      <c r="N84" t="str">
        <f t="shared" ca="1" si="24"/>
        <v/>
      </c>
      <c r="P84">
        <f t="shared" si="25"/>
        <v>0</v>
      </c>
      <c r="Q84">
        <f t="shared" ca="1" si="33"/>
        <v>0</v>
      </c>
      <c r="R84">
        <f t="shared" si="27"/>
        <v>0</v>
      </c>
      <c r="S84">
        <f t="shared" ca="1" si="28"/>
        <v>-1406</v>
      </c>
      <c r="T84" t="str">
        <f>IF(H84="","",VLOOKUP(H84,'Вода SKU'!$A$1:$B$150,2,0))</f>
        <v/>
      </c>
      <c r="U84">
        <f t="shared" ca="1" si="29"/>
        <v>8</v>
      </c>
      <c r="V84">
        <f t="shared" si="30"/>
        <v>0</v>
      </c>
      <c r="W84">
        <f t="shared" ca="1" si="31"/>
        <v>0</v>
      </c>
      <c r="X84" t="str">
        <f t="shared" ca="1" si="32"/>
        <v/>
      </c>
    </row>
    <row r="85" spans="1:24" ht="13.75" customHeight="1" x14ac:dyDescent="0.2">
      <c r="J85" s="1" t="str">
        <f t="shared" ca="1" si="23"/>
        <v/>
      </c>
      <c r="M85" s="13"/>
      <c r="N85" t="str">
        <f t="shared" ca="1" si="24"/>
        <v/>
      </c>
      <c r="P85">
        <f t="shared" si="25"/>
        <v>0</v>
      </c>
      <c r="Q85">
        <f t="shared" ca="1" si="33"/>
        <v>0</v>
      </c>
      <c r="R85">
        <f t="shared" si="27"/>
        <v>0</v>
      </c>
      <c r="S85">
        <f t="shared" ca="1" si="28"/>
        <v>-1406</v>
      </c>
      <c r="T85" t="str">
        <f>IF(H85="","",VLOOKUP(H85,'Вода SKU'!$A$1:$B$150,2,0))</f>
        <v/>
      </c>
      <c r="U85">
        <f t="shared" ca="1" si="29"/>
        <v>8</v>
      </c>
      <c r="V85">
        <f t="shared" si="30"/>
        <v>0</v>
      </c>
      <c r="W85">
        <f t="shared" ca="1" si="31"/>
        <v>0</v>
      </c>
      <c r="X85" t="str">
        <f t="shared" ca="1" si="32"/>
        <v/>
      </c>
    </row>
    <row r="86" spans="1:24" ht="13.75" customHeight="1" x14ac:dyDescent="0.2">
      <c r="J86" s="1" t="str">
        <f t="shared" ca="1" si="23"/>
        <v/>
      </c>
      <c r="M86" s="13"/>
      <c r="N86" t="str">
        <f t="shared" ca="1" si="24"/>
        <v/>
      </c>
      <c r="P86">
        <f t="shared" si="25"/>
        <v>0</v>
      </c>
      <c r="Q86">
        <f t="shared" ca="1" si="33"/>
        <v>0</v>
      </c>
      <c r="R86">
        <f t="shared" si="27"/>
        <v>0</v>
      </c>
      <c r="S86">
        <f t="shared" ca="1" si="28"/>
        <v>-1406</v>
      </c>
      <c r="T86" t="str">
        <f>IF(H86="","",VLOOKUP(H86,'Вода SKU'!$A$1:$B$150,2,0))</f>
        <v/>
      </c>
      <c r="U86">
        <f t="shared" ca="1" si="29"/>
        <v>8</v>
      </c>
      <c r="V86">
        <f t="shared" si="30"/>
        <v>0</v>
      </c>
      <c r="W86">
        <f t="shared" ca="1" si="31"/>
        <v>0</v>
      </c>
      <c r="X86" t="str">
        <f t="shared" ca="1" si="32"/>
        <v/>
      </c>
    </row>
    <row r="87" spans="1:24" ht="13.75" customHeight="1" x14ac:dyDescent="0.2">
      <c r="J87" s="1" t="str">
        <f t="shared" ca="1" si="23"/>
        <v/>
      </c>
      <c r="M87" s="13"/>
      <c r="N87" t="str">
        <f t="shared" ca="1" si="24"/>
        <v/>
      </c>
      <c r="P87">
        <f t="shared" si="25"/>
        <v>0</v>
      </c>
      <c r="Q87">
        <f t="shared" ca="1" si="33"/>
        <v>0</v>
      </c>
      <c r="R87">
        <f t="shared" si="27"/>
        <v>0</v>
      </c>
      <c r="S87">
        <f t="shared" ca="1" si="28"/>
        <v>-1406</v>
      </c>
      <c r="T87" t="str">
        <f>IF(H87="","",VLOOKUP(H87,'Вода SKU'!$A$1:$B$150,2,0))</f>
        <v/>
      </c>
      <c r="U87">
        <f t="shared" ca="1" si="29"/>
        <v>8</v>
      </c>
      <c r="V87">
        <f t="shared" si="30"/>
        <v>0</v>
      </c>
      <c r="W87">
        <f t="shared" ca="1" si="31"/>
        <v>0</v>
      </c>
      <c r="X87" t="str">
        <f t="shared" ca="1" si="32"/>
        <v/>
      </c>
    </row>
    <row r="88" spans="1:24" ht="13.75" customHeight="1" x14ac:dyDescent="0.2">
      <c r="J88" s="1" t="str">
        <f t="shared" ca="1" si="23"/>
        <v/>
      </c>
      <c r="M88" s="13"/>
      <c r="N88" t="str">
        <f t="shared" ca="1" si="24"/>
        <v/>
      </c>
      <c r="P88">
        <f t="shared" si="25"/>
        <v>0</v>
      </c>
      <c r="Q88">
        <f t="shared" ca="1" si="33"/>
        <v>0</v>
      </c>
      <c r="R88">
        <f t="shared" si="27"/>
        <v>0</v>
      </c>
      <c r="S88">
        <f t="shared" ca="1" si="28"/>
        <v>-1406</v>
      </c>
      <c r="T88" t="str">
        <f>IF(H88="","",VLOOKUP(H88,'Вода SKU'!$A$1:$B$150,2,0))</f>
        <v/>
      </c>
      <c r="U88">
        <f t="shared" ca="1" si="29"/>
        <v>8</v>
      </c>
      <c r="V88">
        <f t="shared" si="30"/>
        <v>0</v>
      </c>
      <c r="W88">
        <f t="shared" ca="1" si="31"/>
        <v>0</v>
      </c>
      <c r="X88" t="str">
        <f t="shared" ca="1" si="32"/>
        <v/>
      </c>
    </row>
    <row r="89" spans="1:24" ht="13.75" customHeight="1" x14ac:dyDescent="0.2">
      <c r="J89" s="1" t="str">
        <f t="shared" ca="1" si="23"/>
        <v/>
      </c>
      <c r="M89" s="13"/>
      <c r="N89" t="str">
        <f t="shared" ca="1" si="24"/>
        <v/>
      </c>
      <c r="P89">
        <f t="shared" si="25"/>
        <v>0</v>
      </c>
      <c r="Q89">
        <f t="shared" ca="1" si="33"/>
        <v>0</v>
      </c>
      <c r="R89">
        <f t="shared" si="27"/>
        <v>0</v>
      </c>
      <c r="S89">
        <f t="shared" ca="1" si="28"/>
        <v>-1406</v>
      </c>
      <c r="T89" t="str">
        <f>IF(H89="","",VLOOKUP(H89,'Вода SKU'!$A$1:$B$150,2,0))</f>
        <v/>
      </c>
      <c r="U89">
        <f t="shared" ca="1" si="29"/>
        <v>8</v>
      </c>
      <c r="V89">
        <f t="shared" si="30"/>
        <v>0</v>
      </c>
      <c r="W89">
        <f t="shared" ca="1" si="31"/>
        <v>0</v>
      </c>
      <c r="X89" t="str">
        <f t="shared" ca="1" si="32"/>
        <v/>
      </c>
    </row>
    <row r="90" spans="1:24" ht="13.75" customHeight="1" x14ac:dyDescent="0.2">
      <c r="J90" s="1" t="str">
        <f t="shared" ca="1" si="23"/>
        <v/>
      </c>
      <c r="M90" s="13"/>
      <c r="N90" t="str">
        <f t="shared" ca="1" si="24"/>
        <v/>
      </c>
      <c r="P90">
        <f t="shared" si="25"/>
        <v>0</v>
      </c>
      <c r="Q90">
        <f t="shared" ca="1" si="33"/>
        <v>0</v>
      </c>
      <c r="R90">
        <f t="shared" si="27"/>
        <v>0</v>
      </c>
      <c r="S90">
        <f t="shared" ca="1" si="28"/>
        <v>-1406</v>
      </c>
      <c r="T90" t="str">
        <f>IF(H90="","",VLOOKUP(H90,'Вода SKU'!$A$1:$B$150,2,0))</f>
        <v/>
      </c>
      <c r="U90">
        <f t="shared" ca="1" si="29"/>
        <v>8</v>
      </c>
      <c r="V90">
        <f t="shared" si="30"/>
        <v>0</v>
      </c>
      <c r="W90">
        <f t="shared" ca="1" si="31"/>
        <v>0</v>
      </c>
      <c r="X90" t="str">
        <f t="shared" ca="1" si="32"/>
        <v/>
      </c>
    </row>
    <row r="91" spans="1:24" ht="13.75" customHeight="1" x14ac:dyDescent="0.2">
      <c r="J91" s="1" t="str">
        <f t="shared" ca="1" si="23"/>
        <v/>
      </c>
      <c r="M91" s="13"/>
      <c r="N91" t="str">
        <f t="shared" ca="1" si="24"/>
        <v/>
      </c>
      <c r="P91">
        <f t="shared" si="25"/>
        <v>0</v>
      </c>
      <c r="Q91">
        <f t="shared" ca="1" si="33"/>
        <v>0</v>
      </c>
      <c r="R91">
        <f t="shared" si="27"/>
        <v>0</v>
      </c>
      <c r="S91">
        <f t="shared" ca="1" si="28"/>
        <v>-1406</v>
      </c>
      <c r="T91" t="str">
        <f>IF(H91="","",VLOOKUP(H91,'Вода SKU'!$A$1:$B$150,2,0))</f>
        <v/>
      </c>
      <c r="U91">
        <f t="shared" ca="1" si="29"/>
        <v>8</v>
      </c>
      <c r="V91">
        <f t="shared" si="30"/>
        <v>0</v>
      </c>
      <c r="W91">
        <f t="shared" ca="1" si="31"/>
        <v>0</v>
      </c>
      <c r="X91" t="str">
        <f t="shared" ca="1" si="32"/>
        <v/>
      </c>
    </row>
    <row r="92" spans="1:24" ht="13.75" customHeight="1" x14ac:dyDescent="0.2">
      <c r="J92" s="1" t="str">
        <f t="shared" ca="1" si="23"/>
        <v/>
      </c>
      <c r="M92" s="13"/>
      <c r="N92" t="str">
        <f t="shared" ca="1" si="24"/>
        <v/>
      </c>
      <c r="P92">
        <f t="shared" si="25"/>
        <v>0</v>
      </c>
      <c r="Q92">
        <f t="shared" ca="1" si="33"/>
        <v>0</v>
      </c>
      <c r="R92">
        <f t="shared" si="27"/>
        <v>0</v>
      </c>
      <c r="S92">
        <f t="shared" ca="1" si="28"/>
        <v>-1406</v>
      </c>
      <c r="T92" t="str">
        <f>IF(H92="","",VLOOKUP(H92,'Вода SKU'!$A$1:$B$150,2,0))</f>
        <v/>
      </c>
      <c r="U92">
        <f t="shared" ca="1" si="29"/>
        <v>8</v>
      </c>
      <c r="V92">
        <f t="shared" si="30"/>
        <v>0</v>
      </c>
      <c r="W92">
        <f t="shared" ca="1" si="31"/>
        <v>0</v>
      </c>
      <c r="X92" t="str">
        <f t="shared" ca="1" si="32"/>
        <v/>
      </c>
    </row>
    <row r="93" spans="1:24" ht="13.75" customHeight="1" x14ac:dyDescent="0.2">
      <c r="J93" s="1" t="str">
        <f t="shared" ca="1" si="23"/>
        <v/>
      </c>
      <c r="M93" s="13"/>
      <c r="N93" t="str">
        <f t="shared" ca="1" si="24"/>
        <v/>
      </c>
      <c r="P93">
        <f t="shared" si="25"/>
        <v>0</v>
      </c>
      <c r="Q93">
        <f t="shared" ca="1" si="33"/>
        <v>0</v>
      </c>
      <c r="R93">
        <f t="shared" si="27"/>
        <v>0</v>
      </c>
      <c r="S93">
        <f t="shared" ca="1" si="28"/>
        <v>-1406</v>
      </c>
      <c r="T93" t="str">
        <f>IF(H93="","",VLOOKUP(H93,'Вода SKU'!$A$1:$B$150,2,0))</f>
        <v/>
      </c>
      <c r="U93">
        <f t="shared" ca="1" si="29"/>
        <v>8</v>
      </c>
      <c r="V93">
        <f t="shared" si="30"/>
        <v>0</v>
      </c>
      <c r="W93">
        <f t="shared" ca="1" si="31"/>
        <v>0</v>
      </c>
      <c r="X93" t="str">
        <f t="shared" ca="1" si="32"/>
        <v/>
      </c>
    </row>
    <row r="94" spans="1:24" ht="13.75" customHeight="1" x14ac:dyDescent="0.2">
      <c r="J94" s="1" t="str">
        <f t="shared" ca="1" si="23"/>
        <v/>
      </c>
      <c r="M94" s="13"/>
      <c r="N94" t="str">
        <f t="shared" ca="1" si="24"/>
        <v/>
      </c>
      <c r="P94">
        <f t="shared" si="25"/>
        <v>0</v>
      </c>
      <c r="Q94">
        <f t="shared" ca="1" si="33"/>
        <v>0</v>
      </c>
      <c r="R94">
        <f t="shared" si="27"/>
        <v>0</v>
      </c>
      <c r="S94">
        <f t="shared" ca="1" si="28"/>
        <v>-1406</v>
      </c>
      <c r="T94" t="str">
        <f>IF(H94="","",VLOOKUP(H94,'Вода SKU'!$A$1:$B$150,2,0))</f>
        <v/>
      </c>
      <c r="U94">
        <f t="shared" ca="1" si="29"/>
        <v>8</v>
      </c>
      <c r="V94">
        <f t="shared" si="30"/>
        <v>0</v>
      </c>
      <c r="W94">
        <f t="shared" ca="1" si="31"/>
        <v>0</v>
      </c>
      <c r="X94" t="str">
        <f t="shared" ca="1" si="32"/>
        <v/>
      </c>
    </row>
    <row r="95" spans="1:24" ht="13.75" customHeight="1" x14ac:dyDescent="0.2">
      <c r="J95" s="1" t="str">
        <f t="shared" ca="1" si="23"/>
        <v/>
      </c>
      <c r="M95" s="13"/>
      <c r="N95" t="str">
        <f t="shared" ca="1" si="24"/>
        <v/>
      </c>
      <c r="P95">
        <f t="shared" si="25"/>
        <v>0</v>
      </c>
      <c r="Q95">
        <f t="shared" ca="1" si="33"/>
        <v>0</v>
      </c>
      <c r="R95">
        <f t="shared" si="27"/>
        <v>0</v>
      </c>
      <c r="S95">
        <f t="shared" ca="1" si="28"/>
        <v>-1406</v>
      </c>
      <c r="T95" t="str">
        <f>IF(H95="","",VLOOKUP(H95,'Вода SKU'!$A$1:$B$150,2,0))</f>
        <v/>
      </c>
      <c r="U95">
        <f t="shared" ca="1" si="29"/>
        <v>8</v>
      </c>
      <c r="V95">
        <f t="shared" si="30"/>
        <v>0</v>
      </c>
      <c r="W95">
        <f t="shared" ca="1" si="31"/>
        <v>0</v>
      </c>
      <c r="X95" t="str">
        <f t="shared" ca="1" si="32"/>
        <v/>
      </c>
    </row>
    <row r="96" spans="1:24" ht="13.75" customHeight="1" x14ac:dyDescent="0.2">
      <c r="J96" s="1" t="str">
        <f t="shared" ca="1" si="23"/>
        <v/>
      </c>
      <c r="M96" s="13"/>
      <c r="N96" t="str">
        <f t="shared" ca="1" si="24"/>
        <v/>
      </c>
      <c r="P96">
        <f t="shared" si="25"/>
        <v>0</v>
      </c>
      <c r="Q96">
        <f t="shared" ca="1" si="33"/>
        <v>0</v>
      </c>
      <c r="R96">
        <f t="shared" si="27"/>
        <v>0</v>
      </c>
      <c r="S96">
        <f t="shared" ca="1" si="28"/>
        <v>-1406</v>
      </c>
      <c r="T96" t="str">
        <f>IF(H96="","",VLOOKUP(H96,'Вода SKU'!$A$1:$B$150,2,0))</f>
        <v/>
      </c>
      <c r="U96">
        <f t="shared" ca="1" si="29"/>
        <v>8</v>
      </c>
      <c r="V96">
        <f t="shared" si="30"/>
        <v>0</v>
      </c>
      <c r="W96">
        <f t="shared" ca="1" si="31"/>
        <v>0</v>
      </c>
      <c r="X96" t="str">
        <f t="shared" ca="1" si="32"/>
        <v/>
      </c>
    </row>
    <row r="97" spans="10:24" ht="13.75" customHeight="1" x14ac:dyDescent="0.2">
      <c r="J97" s="1" t="str">
        <f t="shared" ca="1" si="23"/>
        <v/>
      </c>
      <c r="M97" s="13"/>
      <c r="N97" t="str">
        <f t="shared" ca="1" si="24"/>
        <v/>
      </c>
      <c r="P97">
        <f t="shared" si="25"/>
        <v>0</v>
      </c>
      <c r="Q97">
        <f t="shared" ca="1" si="33"/>
        <v>0</v>
      </c>
      <c r="R97">
        <f t="shared" si="27"/>
        <v>0</v>
      </c>
      <c r="S97">
        <f t="shared" ca="1" si="28"/>
        <v>-1406</v>
      </c>
      <c r="T97" t="str">
        <f>IF(H97="","",VLOOKUP(H97,'Вода SKU'!$A$1:$B$150,2,0))</f>
        <v/>
      </c>
      <c r="U97">
        <f t="shared" ca="1" si="29"/>
        <v>8</v>
      </c>
      <c r="V97">
        <f t="shared" si="30"/>
        <v>0</v>
      </c>
      <c r="W97">
        <f t="shared" ca="1" si="31"/>
        <v>0</v>
      </c>
      <c r="X97" t="str">
        <f t="shared" ca="1" si="32"/>
        <v/>
      </c>
    </row>
    <row r="98" spans="10:24" ht="13.75" customHeight="1" x14ac:dyDescent="0.2">
      <c r="J98" s="1" t="str">
        <f t="shared" ref="J98:J122" ca="1" si="44">IF(M98="", IF(O98="","",X98+(INDIRECT("S" &amp; ROW() - 1) - S98)),IF(O98="", "", INDIRECT("S" &amp; ROW() - 1) - S98))</f>
        <v/>
      </c>
      <c r="M98" s="13"/>
      <c r="N98" t="str">
        <f t="shared" ref="N98:N122" ca="1" si="45">IF(O98="", "", MAX(ROUND(-(INDIRECT("S" &amp; ROW() - 1) - S98)/INDIRECT("C" &amp; ROW() - 1), 0), 1) * INDIRECT("C" &amp; ROW() - 1))</f>
        <v/>
      </c>
      <c r="P98">
        <f t="shared" ref="P98:P122" si="46">IF(O98 = "-", -W98,I98)</f>
        <v>0</v>
      </c>
      <c r="Q98">
        <f t="shared" ca="1" si="33"/>
        <v>0</v>
      </c>
      <c r="R98">
        <f t="shared" ref="R98:R122" si="47">IF(O98="-",1,0)</f>
        <v>0</v>
      </c>
      <c r="S98">
        <f t="shared" ref="S98:S122" ca="1" si="48">IF(Q98 = 0, INDIRECT("S" &amp; ROW() - 1), Q98)</f>
        <v>-1406</v>
      </c>
      <c r="T98" t="str">
        <f>IF(H98="","",VLOOKUP(H98,'Вода SKU'!$A$1:$B$150,2,0))</f>
        <v/>
      </c>
      <c r="U98">
        <f t="shared" ref="U98:U122" ca="1" si="49">IF(C98 = "", 8, IF(C98 = "-", 8000 / INDIRECT("C" &amp; ROW() - 1), 8000/C98))</f>
        <v>8</v>
      </c>
      <c r="V98">
        <f t="shared" ref="V98:V122" si="50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2" ca="1" si="51">IF(O98 = "-", INDIRECT("C" &amp; ROW() - 1), 0)</f>
        <v>0</v>
      </c>
      <c r="X98" t="str">
        <f t="shared" ref="X98:X122" ca="1" si="52">IF(O98="", "", MAX(ROUND(-(INDIRECT("S" &amp; ROW() - 1) - S98)/INDIRECT("C" &amp; ROW() - 1), 0), 1) * INDIRECT("C" &amp; ROW() - 1))</f>
        <v/>
      </c>
    </row>
    <row r="99" spans="10:24" ht="13.75" customHeight="1" x14ac:dyDescent="0.2">
      <c r="J99" s="1" t="str">
        <f t="shared" ca="1" si="44"/>
        <v/>
      </c>
      <c r="M99" s="13"/>
      <c r="N99" t="str">
        <f t="shared" ca="1" si="45"/>
        <v/>
      </c>
      <c r="P99">
        <f t="shared" si="46"/>
        <v>0</v>
      </c>
      <c r="Q99">
        <f t="shared" ca="1" si="33"/>
        <v>0</v>
      </c>
      <c r="R99">
        <f t="shared" si="47"/>
        <v>0</v>
      </c>
      <c r="S99">
        <f t="shared" ca="1" si="48"/>
        <v>-1406</v>
      </c>
      <c r="T99" t="str">
        <f>IF(H99="","",VLOOKUP(H99,'Вода SKU'!$A$1:$B$150,2,0))</f>
        <v/>
      </c>
      <c r="U99">
        <f t="shared" ca="1" si="49"/>
        <v>8</v>
      </c>
      <c r="V99">
        <f t="shared" si="50"/>
        <v>0</v>
      </c>
      <c r="W99">
        <f t="shared" ca="1" si="51"/>
        <v>0</v>
      </c>
      <c r="X99" t="str">
        <f t="shared" ca="1" si="52"/>
        <v/>
      </c>
    </row>
    <row r="100" spans="10:24" ht="13.75" customHeight="1" x14ac:dyDescent="0.2">
      <c r="J100" s="1" t="str">
        <f t="shared" ca="1" si="44"/>
        <v/>
      </c>
      <c r="M100" s="13"/>
      <c r="N100" t="str">
        <f t="shared" ca="1" si="45"/>
        <v/>
      </c>
      <c r="P100">
        <f t="shared" si="46"/>
        <v>0</v>
      </c>
      <c r="Q100">
        <f t="shared" ref="Q100:Q122" ca="1" si="53">IF(O100 = "-", SUM(INDIRECT(ADDRESS(2,COLUMN(P100)) &amp; ":" &amp; ADDRESS(ROW(),COLUMN(P100)))), 0)</f>
        <v>0</v>
      </c>
      <c r="R100">
        <f t="shared" si="47"/>
        <v>0</v>
      </c>
      <c r="S100">
        <f t="shared" ca="1" si="48"/>
        <v>-1406</v>
      </c>
      <c r="T100" t="str">
        <f>IF(H100="","",VLOOKUP(H100,'Вода SKU'!$A$1:$B$150,2,0))</f>
        <v/>
      </c>
      <c r="U100">
        <f t="shared" ca="1" si="49"/>
        <v>8</v>
      </c>
      <c r="V100">
        <f t="shared" si="50"/>
        <v>0</v>
      </c>
      <c r="W100">
        <f t="shared" ca="1" si="51"/>
        <v>0</v>
      </c>
      <c r="X100" t="str">
        <f t="shared" ca="1" si="52"/>
        <v/>
      </c>
    </row>
    <row r="101" spans="10:24" ht="13.75" customHeight="1" x14ac:dyDescent="0.2">
      <c r="J101" s="1" t="str">
        <f t="shared" ca="1" si="44"/>
        <v/>
      </c>
      <c r="M101" s="13"/>
      <c r="N101" t="str">
        <f t="shared" ca="1" si="45"/>
        <v/>
      </c>
      <c r="P101">
        <f t="shared" si="46"/>
        <v>0</v>
      </c>
      <c r="Q101">
        <f t="shared" ca="1" si="53"/>
        <v>0</v>
      </c>
      <c r="R101">
        <f t="shared" si="47"/>
        <v>0</v>
      </c>
      <c r="S101">
        <f t="shared" ca="1" si="48"/>
        <v>-1406</v>
      </c>
      <c r="T101" t="str">
        <f>IF(H101="","",VLOOKUP(H101,'Вода SKU'!$A$1:$B$150,2,0))</f>
        <v/>
      </c>
      <c r="U101">
        <f t="shared" ca="1" si="49"/>
        <v>8</v>
      </c>
      <c r="V101">
        <f t="shared" si="50"/>
        <v>0</v>
      </c>
      <c r="W101">
        <f t="shared" ca="1" si="51"/>
        <v>0</v>
      </c>
      <c r="X101" t="str">
        <f t="shared" ca="1" si="52"/>
        <v/>
      </c>
    </row>
    <row r="102" spans="10:24" ht="13.75" customHeight="1" x14ac:dyDescent="0.2">
      <c r="J102" s="1" t="str">
        <f t="shared" ca="1" si="44"/>
        <v/>
      </c>
      <c r="M102" s="13"/>
      <c r="N102" t="str">
        <f t="shared" ca="1" si="45"/>
        <v/>
      </c>
      <c r="P102">
        <f t="shared" si="46"/>
        <v>0</v>
      </c>
      <c r="Q102">
        <f t="shared" ca="1" si="53"/>
        <v>0</v>
      </c>
      <c r="R102">
        <f t="shared" si="47"/>
        <v>0</v>
      </c>
      <c r="S102">
        <f t="shared" ca="1" si="48"/>
        <v>-1406</v>
      </c>
      <c r="T102" t="str">
        <f>IF(H102="","",VLOOKUP(H102,'Вода SKU'!$A$1:$B$150,2,0))</f>
        <v/>
      </c>
      <c r="U102">
        <f t="shared" ca="1" si="49"/>
        <v>8</v>
      </c>
      <c r="V102">
        <f t="shared" si="50"/>
        <v>0</v>
      </c>
      <c r="W102">
        <f t="shared" ca="1" si="51"/>
        <v>0</v>
      </c>
      <c r="X102" t="str">
        <f t="shared" ca="1" si="52"/>
        <v/>
      </c>
    </row>
    <row r="103" spans="10:24" ht="13.75" customHeight="1" x14ac:dyDescent="0.2">
      <c r="J103" s="1" t="str">
        <f t="shared" ca="1" si="44"/>
        <v/>
      </c>
      <c r="M103" s="13"/>
      <c r="N103" t="str">
        <f t="shared" ca="1" si="45"/>
        <v/>
      </c>
      <c r="P103">
        <f t="shared" si="46"/>
        <v>0</v>
      </c>
      <c r="Q103">
        <f t="shared" ca="1" si="53"/>
        <v>0</v>
      </c>
      <c r="R103">
        <f t="shared" si="47"/>
        <v>0</v>
      </c>
      <c r="S103">
        <f t="shared" ca="1" si="48"/>
        <v>-1406</v>
      </c>
      <c r="T103" t="str">
        <f>IF(H103="","",VLOOKUP(H103,'Вода SKU'!$A$1:$B$150,2,0))</f>
        <v/>
      </c>
      <c r="U103">
        <f t="shared" ca="1" si="49"/>
        <v>8</v>
      </c>
      <c r="V103">
        <f t="shared" si="50"/>
        <v>0</v>
      </c>
      <c r="W103">
        <f t="shared" ca="1" si="51"/>
        <v>0</v>
      </c>
      <c r="X103" t="str">
        <f t="shared" ca="1" si="52"/>
        <v/>
      </c>
    </row>
    <row r="104" spans="10:24" ht="13.75" customHeight="1" x14ac:dyDescent="0.2">
      <c r="J104" s="1" t="str">
        <f t="shared" ca="1" si="44"/>
        <v/>
      </c>
      <c r="M104" s="13"/>
      <c r="N104" t="str">
        <f t="shared" ca="1" si="45"/>
        <v/>
      </c>
      <c r="P104">
        <f t="shared" si="46"/>
        <v>0</v>
      </c>
      <c r="Q104">
        <f t="shared" ca="1" si="53"/>
        <v>0</v>
      </c>
      <c r="R104">
        <f t="shared" si="47"/>
        <v>0</v>
      </c>
      <c r="S104">
        <f t="shared" ca="1" si="48"/>
        <v>-1406</v>
      </c>
      <c r="T104" t="str">
        <f>IF(H104="","",VLOOKUP(H104,'Вода SKU'!$A$1:$B$150,2,0))</f>
        <v/>
      </c>
      <c r="U104">
        <f t="shared" ca="1" si="49"/>
        <v>8</v>
      </c>
      <c r="V104">
        <f t="shared" si="50"/>
        <v>0</v>
      </c>
      <c r="W104">
        <f t="shared" ca="1" si="51"/>
        <v>0</v>
      </c>
      <c r="X104" t="str">
        <f t="shared" ca="1" si="52"/>
        <v/>
      </c>
    </row>
    <row r="105" spans="10:24" ht="13.75" customHeight="1" x14ac:dyDescent="0.2">
      <c r="J105" s="1" t="str">
        <f t="shared" ca="1" si="44"/>
        <v/>
      </c>
      <c r="M105" s="13"/>
      <c r="N105" t="str">
        <f t="shared" ca="1" si="45"/>
        <v/>
      </c>
      <c r="P105">
        <f t="shared" si="46"/>
        <v>0</v>
      </c>
      <c r="Q105">
        <f t="shared" ca="1" si="53"/>
        <v>0</v>
      </c>
      <c r="R105">
        <f t="shared" si="47"/>
        <v>0</v>
      </c>
      <c r="S105">
        <f t="shared" ca="1" si="48"/>
        <v>-1406</v>
      </c>
      <c r="T105" t="str">
        <f>IF(H105="","",VLOOKUP(H105,'Вода SKU'!$A$1:$B$150,2,0))</f>
        <v/>
      </c>
      <c r="U105">
        <f t="shared" ca="1" si="49"/>
        <v>8</v>
      </c>
      <c r="V105">
        <f t="shared" si="50"/>
        <v>0</v>
      </c>
      <c r="W105">
        <f t="shared" ca="1" si="51"/>
        <v>0</v>
      </c>
      <c r="X105" t="str">
        <f t="shared" ca="1" si="52"/>
        <v/>
      </c>
    </row>
    <row r="106" spans="10:24" ht="13.75" customHeight="1" x14ac:dyDescent="0.2">
      <c r="J106" s="1" t="str">
        <f t="shared" ca="1" si="44"/>
        <v/>
      </c>
      <c r="M106" s="13"/>
      <c r="N106" t="str">
        <f t="shared" ca="1" si="45"/>
        <v/>
      </c>
      <c r="P106">
        <f t="shared" si="46"/>
        <v>0</v>
      </c>
      <c r="Q106">
        <f t="shared" ca="1" si="53"/>
        <v>0</v>
      </c>
      <c r="R106">
        <f t="shared" si="47"/>
        <v>0</v>
      </c>
      <c r="S106">
        <f t="shared" ca="1" si="48"/>
        <v>-1406</v>
      </c>
      <c r="T106" t="str">
        <f>IF(H106="","",VLOOKUP(H106,'Вода SKU'!$A$1:$B$150,2,0))</f>
        <v/>
      </c>
      <c r="U106">
        <f t="shared" ca="1" si="49"/>
        <v>8</v>
      </c>
      <c r="V106">
        <f t="shared" si="50"/>
        <v>0</v>
      </c>
      <c r="W106">
        <f t="shared" ca="1" si="51"/>
        <v>0</v>
      </c>
      <c r="X106" t="str">
        <f t="shared" ca="1" si="52"/>
        <v/>
      </c>
    </row>
    <row r="107" spans="10:24" ht="13.75" customHeight="1" x14ac:dyDescent="0.2">
      <c r="J107" s="1" t="str">
        <f t="shared" ca="1" si="44"/>
        <v/>
      </c>
      <c r="M107" s="13"/>
      <c r="N107" t="str">
        <f t="shared" ca="1" si="45"/>
        <v/>
      </c>
      <c r="P107">
        <f t="shared" si="46"/>
        <v>0</v>
      </c>
      <c r="Q107">
        <f t="shared" ca="1" si="53"/>
        <v>0</v>
      </c>
      <c r="R107">
        <f t="shared" si="47"/>
        <v>0</v>
      </c>
      <c r="S107">
        <f t="shared" ca="1" si="48"/>
        <v>-1406</v>
      </c>
      <c r="T107" t="str">
        <f>IF(H107="","",VLOOKUP(H107,'Вода SKU'!$A$1:$B$150,2,0))</f>
        <v/>
      </c>
      <c r="U107">
        <f t="shared" ca="1" si="49"/>
        <v>8</v>
      </c>
      <c r="V107">
        <f t="shared" si="50"/>
        <v>0</v>
      </c>
      <c r="W107">
        <f t="shared" ca="1" si="51"/>
        <v>0</v>
      </c>
      <c r="X107" t="str">
        <f t="shared" ca="1" si="52"/>
        <v/>
      </c>
    </row>
    <row r="108" spans="10:24" ht="13.75" customHeight="1" x14ac:dyDescent="0.2">
      <c r="J108" s="1" t="str">
        <f t="shared" ca="1" si="44"/>
        <v/>
      </c>
      <c r="M108" s="13"/>
      <c r="N108" t="str">
        <f t="shared" ca="1" si="45"/>
        <v/>
      </c>
      <c r="P108">
        <f t="shared" si="46"/>
        <v>0</v>
      </c>
      <c r="Q108">
        <f t="shared" ca="1" si="53"/>
        <v>0</v>
      </c>
      <c r="R108">
        <f t="shared" si="47"/>
        <v>0</v>
      </c>
      <c r="S108">
        <f t="shared" ca="1" si="48"/>
        <v>-1406</v>
      </c>
      <c r="T108" t="str">
        <f>IF(H108="","",VLOOKUP(H108,'Вода SKU'!$A$1:$B$150,2,0))</f>
        <v/>
      </c>
      <c r="U108">
        <f t="shared" ca="1" si="49"/>
        <v>8</v>
      </c>
      <c r="V108">
        <f t="shared" si="50"/>
        <v>0</v>
      </c>
      <c r="W108">
        <f t="shared" ca="1" si="51"/>
        <v>0</v>
      </c>
      <c r="X108" t="str">
        <f t="shared" ca="1" si="52"/>
        <v/>
      </c>
    </row>
    <row r="109" spans="10:24" ht="13.75" customHeight="1" x14ac:dyDescent="0.2">
      <c r="J109" s="1" t="str">
        <f t="shared" ca="1" si="44"/>
        <v/>
      </c>
      <c r="M109" s="13"/>
      <c r="N109" t="str">
        <f t="shared" ca="1" si="45"/>
        <v/>
      </c>
      <c r="P109">
        <f t="shared" si="46"/>
        <v>0</v>
      </c>
      <c r="Q109">
        <f t="shared" ca="1" si="53"/>
        <v>0</v>
      </c>
      <c r="R109">
        <f t="shared" si="47"/>
        <v>0</v>
      </c>
      <c r="S109">
        <f t="shared" ca="1" si="48"/>
        <v>-1406</v>
      </c>
      <c r="T109" t="str">
        <f>IF(H109="","",VLOOKUP(H109,'Вода SKU'!$A$1:$B$150,2,0))</f>
        <v/>
      </c>
      <c r="U109">
        <f t="shared" ca="1" si="49"/>
        <v>8</v>
      </c>
      <c r="V109">
        <f t="shared" si="50"/>
        <v>0</v>
      </c>
      <c r="W109">
        <f t="shared" ca="1" si="51"/>
        <v>0</v>
      </c>
      <c r="X109" t="str">
        <f t="shared" ca="1" si="52"/>
        <v/>
      </c>
    </row>
    <row r="110" spans="10:24" ht="13.75" customHeight="1" x14ac:dyDescent="0.2">
      <c r="J110" s="1" t="str">
        <f t="shared" ca="1" si="44"/>
        <v/>
      </c>
      <c r="M110" s="13"/>
      <c r="N110" t="str">
        <f t="shared" ca="1" si="45"/>
        <v/>
      </c>
      <c r="P110">
        <f t="shared" si="46"/>
        <v>0</v>
      </c>
      <c r="Q110">
        <f t="shared" ca="1" si="53"/>
        <v>0</v>
      </c>
      <c r="R110">
        <f t="shared" si="47"/>
        <v>0</v>
      </c>
      <c r="S110">
        <f t="shared" ca="1" si="48"/>
        <v>-1406</v>
      </c>
      <c r="T110" t="str">
        <f>IF(H110="","",VLOOKUP(H110,'Вода SKU'!$A$1:$B$150,2,0))</f>
        <v/>
      </c>
      <c r="U110">
        <f t="shared" ca="1" si="49"/>
        <v>8</v>
      </c>
      <c r="V110">
        <f t="shared" si="50"/>
        <v>0</v>
      </c>
      <c r="W110">
        <f t="shared" ca="1" si="51"/>
        <v>0</v>
      </c>
      <c r="X110" t="str">
        <f t="shared" ca="1" si="52"/>
        <v/>
      </c>
    </row>
    <row r="111" spans="10:24" ht="13.75" customHeight="1" x14ac:dyDescent="0.2">
      <c r="J111" s="1" t="str">
        <f t="shared" ca="1" si="44"/>
        <v/>
      </c>
      <c r="M111" s="13"/>
      <c r="N111" t="str">
        <f t="shared" ca="1" si="45"/>
        <v/>
      </c>
      <c r="P111">
        <f t="shared" si="46"/>
        <v>0</v>
      </c>
      <c r="Q111">
        <f t="shared" ca="1" si="53"/>
        <v>0</v>
      </c>
      <c r="R111">
        <f t="shared" si="47"/>
        <v>0</v>
      </c>
      <c r="S111">
        <f t="shared" ca="1" si="48"/>
        <v>-1406</v>
      </c>
      <c r="T111" t="str">
        <f>IF(H111="","",VLOOKUP(H111,'Вода SKU'!$A$1:$B$150,2,0))</f>
        <v/>
      </c>
      <c r="U111">
        <f t="shared" ca="1" si="49"/>
        <v>8</v>
      </c>
      <c r="V111">
        <f t="shared" si="50"/>
        <v>0</v>
      </c>
      <c r="W111">
        <f t="shared" ca="1" si="51"/>
        <v>0</v>
      </c>
      <c r="X111" t="str">
        <f t="shared" ca="1" si="52"/>
        <v/>
      </c>
    </row>
    <row r="112" spans="10:24" ht="13.75" customHeight="1" x14ac:dyDescent="0.2">
      <c r="J112" s="1" t="str">
        <f t="shared" ca="1" si="44"/>
        <v/>
      </c>
      <c r="M112" s="13"/>
      <c r="N112" t="str">
        <f t="shared" ca="1" si="45"/>
        <v/>
      </c>
      <c r="P112">
        <f t="shared" si="46"/>
        <v>0</v>
      </c>
      <c r="Q112">
        <f t="shared" ca="1" si="53"/>
        <v>0</v>
      </c>
      <c r="R112">
        <f t="shared" si="47"/>
        <v>0</v>
      </c>
      <c r="S112">
        <f t="shared" ca="1" si="48"/>
        <v>-1406</v>
      </c>
      <c r="T112" t="str">
        <f>IF(H112="","",VLOOKUP(H112,'Вода SKU'!$A$1:$B$150,2,0))</f>
        <v/>
      </c>
      <c r="U112">
        <f t="shared" ca="1" si="49"/>
        <v>8</v>
      </c>
      <c r="V112">
        <f t="shared" si="50"/>
        <v>0</v>
      </c>
      <c r="W112">
        <f t="shared" ca="1" si="51"/>
        <v>0</v>
      </c>
      <c r="X112" t="str">
        <f t="shared" ca="1" si="52"/>
        <v/>
      </c>
    </row>
    <row r="113" spans="10:24" ht="13.75" customHeight="1" x14ac:dyDescent="0.2">
      <c r="J113" s="1" t="str">
        <f t="shared" ca="1" si="44"/>
        <v/>
      </c>
      <c r="M113" s="13"/>
      <c r="N113" t="str">
        <f t="shared" ca="1" si="45"/>
        <v/>
      </c>
      <c r="P113">
        <f t="shared" si="46"/>
        <v>0</v>
      </c>
      <c r="Q113">
        <f t="shared" ca="1" si="53"/>
        <v>0</v>
      </c>
      <c r="R113">
        <f t="shared" si="47"/>
        <v>0</v>
      </c>
      <c r="S113">
        <f t="shared" ca="1" si="48"/>
        <v>-1406</v>
      </c>
      <c r="T113" t="str">
        <f>IF(H113="","",VLOOKUP(H113,'Вода SKU'!$A$1:$B$150,2,0))</f>
        <v/>
      </c>
      <c r="U113">
        <f t="shared" ca="1" si="49"/>
        <v>8</v>
      </c>
      <c r="V113">
        <f t="shared" si="50"/>
        <v>0</v>
      </c>
      <c r="W113">
        <f t="shared" ca="1" si="51"/>
        <v>0</v>
      </c>
      <c r="X113" t="str">
        <f t="shared" ca="1" si="52"/>
        <v/>
      </c>
    </row>
    <row r="114" spans="10:24" ht="13.75" customHeight="1" x14ac:dyDescent="0.2">
      <c r="J114" s="1" t="str">
        <f t="shared" ca="1" si="44"/>
        <v/>
      </c>
      <c r="M114" s="13"/>
      <c r="N114" t="str">
        <f t="shared" ca="1" si="45"/>
        <v/>
      </c>
      <c r="P114">
        <f t="shared" si="46"/>
        <v>0</v>
      </c>
      <c r="Q114">
        <f t="shared" ca="1" si="53"/>
        <v>0</v>
      </c>
      <c r="R114">
        <f t="shared" si="47"/>
        <v>0</v>
      </c>
      <c r="S114">
        <f t="shared" ca="1" si="48"/>
        <v>-1406</v>
      </c>
      <c r="T114" t="str">
        <f>IF(H114="","",VLOOKUP(H114,'Вода SKU'!$A$1:$B$150,2,0))</f>
        <v/>
      </c>
      <c r="U114">
        <f t="shared" ca="1" si="49"/>
        <v>8</v>
      </c>
      <c r="V114">
        <f t="shared" si="50"/>
        <v>0</v>
      </c>
      <c r="W114">
        <f t="shared" ca="1" si="51"/>
        <v>0</v>
      </c>
      <c r="X114" t="str">
        <f t="shared" ca="1" si="52"/>
        <v/>
      </c>
    </row>
    <row r="115" spans="10:24" ht="13.75" customHeight="1" x14ac:dyDescent="0.2">
      <c r="J115" s="1" t="str">
        <f t="shared" ca="1" si="44"/>
        <v/>
      </c>
      <c r="M115" s="13"/>
      <c r="N115" t="str">
        <f t="shared" ca="1" si="45"/>
        <v/>
      </c>
      <c r="P115">
        <f t="shared" si="46"/>
        <v>0</v>
      </c>
      <c r="Q115">
        <f t="shared" ca="1" si="53"/>
        <v>0</v>
      </c>
      <c r="R115">
        <f t="shared" si="47"/>
        <v>0</v>
      </c>
      <c r="S115">
        <f t="shared" ca="1" si="48"/>
        <v>-1406</v>
      </c>
      <c r="T115" t="str">
        <f>IF(H115="","",VLOOKUP(H115,'Вода SKU'!$A$1:$B$150,2,0))</f>
        <v/>
      </c>
      <c r="U115">
        <f t="shared" ca="1" si="49"/>
        <v>8</v>
      </c>
      <c r="V115">
        <f t="shared" si="50"/>
        <v>0</v>
      </c>
      <c r="W115">
        <f t="shared" ca="1" si="51"/>
        <v>0</v>
      </c>
      <c r="X115" t="str">
        <f t="shared" ca="1" si="52"/>
        <v/>
      </c>
    </row>
    <row r="116" spans="10:24" ht="13.75" customHeight="1" x14ac:dyDescent="0.2">
      <c r="J116" s="1" t="str">
        <f t="shared" ca="1" si="44"/>
        <v/>
      </c>
      <c r="M116" s="13"/>
      <c r="N116" t="str">
        <f t="shared" ca="1" si="45"/>
        <v/>
      </c>
      <c r="P116">
        <f t="shared" si="46"/>
        <v>0</v>
      </c>
      <c r="Q116">
        <f t="shared" ca="1" si="53"/>
        <v>0</v>
      </c>
      <c r="R116">
        <f t="shared" si="47"/>
        <v>0</v>
      </c>
      <c r="S116">
        <f t="shared" ca="1" si="48"/>
        <v>-1406</v>
      </c>
      <c r="T116" t="str">
        <f>IF(H116="","",VLOOKUP(H116,'Вода SKU'!$A$1:$B$150,2,0))</f>
        <v/>
      </c>
      <c r="U116">
        <f t="shared" ca="1" si="49"/>
        <v>8</v>
      </c>
      <c r="V116">
        <f t="shared" si="50"/>
        <v>0</v>
      </c>
      <c r="W116">
        <f t="shared" ca="1" si="51"/>
        <v>0</v>
      </c>
      <c r="X116" t="str">
        <f t="shared" ca="1" si="52"/>
        <v/>
      </c>
    </row>
    <row r="117" spans="10:24" ht="13.75" customHeight="1" x14ac:dyDescent="0.2">
      <c r="J117" s="1" t="str">
        <f t="shared" ca="1" si="44"/>
        <v/>
      </c>
      <c r="M117" s="13"/>
      <c r="N117" t="str">
        <f t="shared" ca="1" si="45"/>
        <v/>
      </c>
      <c r="P117">
        <f t="shared" si="46"/>
        <v>0</v>
      </c>
      <c r="Q117">
        <f t="shared" ca="1" si="53"/>
        <v>0</v>
      </c>
      <c r="R117">
        <f t="shared" si="47"/>
        <v>0</v>
      </c>
      <c r="S117">
        <f t="shared" ca="1" si="48"/>
        <v>-1406</v>
      </c>
      <c r="T117" t="str">
        <f>IF(H117="","",VLOOKUP(H117,'Вода SKU'!$A$1:$B$150,2,0))</f>
        <v/>
      </c>
      <c r="U117">
        <f t="shared" ca="1" si="49"/>
        <v>8</v>
      </c>
      <c r="V117">
        <f t="shared" si="50"/>
        <v>0</v>
      </c>
      <c r="W117">
        <f t="shared" ca="1" si="51"/>
        <v>0</v>
      </c>
      <c r="X117" t="str">
        <f t="shared" ca="1" si="52"/>
        <v/>
      </c>
    </row>
    <row r="118" spans="10:24" ht="13.75" customHeight="1" x14ac:dyDescent="0.2">
      <c r="J118" s="1" t="str">
        <f t="shared" ca="1" si="44"/>
        <v/>
      </c>
      <c r="M118" s="13"/>
      <c r="N118" t="str">
        <f t="shared" ca="1" si="45"/>
        <v/>
      </c>
      <c r="P118">
        <f t="shared" si="46"/>
        <v>0</v>
      </c>
      <c r="Q118">
        <f t="shared" ca="1" si="53"/>
        <v>0</v>
      </c>
      <c r="R118">
        <f t="shared" si="47"/>
        <v>0</v>
      </c>
      <c r="S118">
        <f t="shared" ca="1" si="48"/>
        <v>-1406</v>
      </c>
      <c r="T118" t="str">
        <f>IF(H118="","",VLOOKUP(H118,'Вода SKU'!$A$1:$B$150,2,0))</f>
        <v/>
      </c>
      <c r="U118">
        <f t="shared" ca="1" si="49"/>
        <v>8</v>
      </c>
      <c r="V118">
        <f t="shared" si="50"/>
        <v>0</v>
      </c>
      <c r="W118">
        <f t="shared" ca="1" si="51"/>
        <v>0</v>
      </c>
      <c r="X118" t="str">
        <f t="shared" ca="1" si="52"/>
        <v/>
      </c>
    </row>
    <row r="119" spans="10:24" ht="13.75" customHeight="1" x14ac:dyDescent="0.2">
      <c r="J119" s="1" t="str">
        <f t="shared" ca="1" si="44"/>
        <v/>
      </c>
      <c r="M119" s="13"/>
      <c r="N119" t="str">
        <f t="shared" ca="1" si="45"/>
        <v/>
      </c>
      <c r="P119">
        <f t="shared" si="46"/>
        <v>0</v>
      </c>
      <c r="Q119">
        <f t="shared" ca="1" si="53"/>
        <v>0</v>
      </c>
      <c r="R119">
        <f t="shared" si="47"/>
        <v>0</v>
      </c>
      <c r="S119">
        <f t="shared" ca="1" si="48"/>
        <v>-1406</v>
      </c>
      <c r="T119" t="str">
        <f>IF(H119="","",VLOOKUP(H119,'Вода SKU'!$A$1:$B$150,2,0))</f>
        <v/>
      </c>
      <c r="U119">
        <f t="shared" ca="1" si="49"/>
        <v>8</v>
      </c>
      <c r="V119">
        <f t="shared" si="50"/>
        <v>0</v>
      </c>
      <c r="W119">
        <f t="shared" ca="1" si="51"/>
        <v>0</v>
      </c>
      <c r="X119" t="str">
        <f t="shared" ca="1" si="52"/>
        <v/>
      </c>
    </row>
    <row r="120" spans="10:24" ht="13.75" customHeight="1" x14ac:dyDescent="0.2">
      <c r="J120" s="1" t="str">
        <f t="shared" ca="1" si="44"/>
        <v/>
      </c>
      <c r="M120" s="13"/>
      <c r="N120" t="str">
        <f t="shared" ca="1" si="45"/>
        <v/>
      </c>
      <c r="P120">
        <f t="shared" si="46"/>
        <v>0</v>
      </c>
      <c r="Q120">
        <f t="shared" ca="1" si="53"/>
        <v>0</v>
      </c>
      <c r="R120">
        <f t="shared" si="47"/>
        <v>0</v>
      </c>
      <c r="S120">
        <f t="shared" ca="1" si="48"/>
        <v>-1406</v>
      </c>
      <c r="T120" t="str">
        <f>IF(H120="","",VLOOKUP(H120,'Вода SKU'!$A$1:$B$150,2,0))</f>
        <v/>
      </c>
      <c r="U120">
        <f t="shared" ca="1" si="49"/>
        <v>8</v>
      </c>
      <c r="V120">
        <f t="shared" si="50"/>
        <v>0</v>
      </c>
      <c r="W120">
        <f t="shared" ca="1" si="51"/>
        <v>0</v>
      </c>
      <c r="X120" t="str">
        <f t="shared" ca="1" si="52"/>
        <v/>
      </c>
    </row>
    <row r="121" spans="10:24" ht="13.75" customHeight="1" x14ac:dyDescent="0.2">
      <c r="J121" s="1" t="str">
        <f t="shared" ca="1" si="44"/>
        <v/>
      </c>
      <c r="M121" s="13"/>
      <c r="N121" t="str">
        <f t="shared" ca="1" si="45"/>
        <v/>
      </c>
      <c r="P121">
        <f t="shared" si="46"/>
        <v>0</v>
      </c>
      <c r="Q121">
        <f t="shared" ca="1" si="53"/>
        <v>0</v>
      </c>
      <c r="R121">
        <f t="shared" si="47"/>
        <v>0</v>
      </c>
      <c r="S121">
        <f t="shared" ca="1" si="48"/>
        <v>-1406</v>
      </c>
      <c r="T121" t="str">
        <f>IF(H121="","",VLOOKUP(H121,'Вода SKU'!$A$1:$B$150,2,0))</f>
        <v/>
      </c>
      <c r="U121">
        <f t="shared" ca="1" si="49"/>
        <v>8</v>
      </c>
      <c r="V121">
        <f t="shared" si="50"/>
        <v>0</v>
      </c>
      <c r="W121">
        <f t="shared" ca="1" si="51"/>
        <v>0</v>
      </c>
      <c r="X121" t="str">
        <f t="shared" ca="1" si="52"/>
        <v/>
      </c>
    </row>
    <row r="122" spans="10:24" ht="13.75" customHeight="1" x14ac:dyDescent="0.2">
      <c r="J122" s="1" t="str">
        <f t="shared" ca="1" si="44"/>
        <v/>
      </c>
      <c r="M122" s="13"/>
      <c r="N122" t="str">
        <f t="shared" ca="1" si="45"/>
        <v/>
      </c>
      <c r="P122">
        <f t="shared" si="46"/>
        <v>0</v>
      </c>
      <c r="Q122">
        <f t="shared" ca="1" si="53"/>
        <v>0</v>
      </c>
      <c r="R122">
        <f t="shared" si="47"/>
        <v>0</v>
      </c>
      <c r="S122">
        <f t="shared" ca="1" si="48"/>
        <v>-1406</v>
      </c>
      <c r="T122" t="str">
        <f>IF(H122="","",VLOOKUP(H122,'Вода SKU'!$A$1:$B$150,2,0))</f>
        <v/>
      </c>
      <c r="U122">
        <f t="shared" ca="1" si="49"/>
        <v>8</v>
      </c>
      <c r="V122">
        <f t="shared" si="50"/>
        <v>0</v>
      </c>
      <c r="W122">
        <f t="shared" ca="1" si="51"/>
        <v>0</v>
      </c>
      <c r="X122" t="str">
        <f t="shared" ca="1" si="52"/>
        <v/>
      </c>
    </row>
    <row r="123" spans="10:24" ht="13.75" customHeight="1" x14ac:dyDescent="0.2">
      <c r="N123" t="str">
        <f t="shared" ref="N123:N154" ca="1" si="54">IF(E123="", "", MAX(ROUND(-(INDIRECT("S" &amp; ROW() - 1) - I123)/INDIRECT("C" &amp; ROW() - 1), 0), 1) * INDIRECT("C" &amp; ROW() - 1))</f>
        <v/>
      </c>
    </row>
    <row r="124" spans="10:24" ht="13.75" customHeight="1" x14ac:dyDescent="0.2">
      <c r="N124" t="str">
        <f t="shared" ca="1" si="54"/>
        <v/>
      </c>
    </row>
    <row r="125" spans="10:24" ht="13.75" customHeight="1" x14ac:dyDescent="0.2">
      <c r="N125" t="str">
        <f t="shared" ca="1" si="54"/>
        <v/>
      </c>
    </row>
    <row r="126" spans="10:24" ht="13.75" customHeight="1" x14ac:dyDescent="0.2">
      <c r="N126" t="str">
        <f t="shared" ca="1" si="54"/>
        <v/>
      </c>
    </row>
    <row r="127" spans="10:24" ht="13.75" customHeight="1" x14ac:dyDescent="0.2">
      <c r="N127" t="str">
        <f t="shared" ca="1" si="54"/>
        <v/>
      </c>
    </row>
    <row r="128" spans="10:24" ht="13.75" customHeight="1" x14ac:dyDescent="0.2">
      <c r="N128" t="str">
        <f t="shared" ca="1" si="54"/>
        <v/>
      </c>
    </row>
    <row r="129" spans="14:14" ht="13.75" customHeight="1" x14ac:dyDescent="0.2">
      <c r="N129" t="str">
        <f t="shared" ca="1" si="54"/>
        <v/>
      </c>
    </row>
    <row r="130" spans="14:14" ht="13.75" customHeight="1" x14ac:dyDescent="0.2">
      <c r="N130" t="str">
        <f t="shared" ca="1" si="54"/>
        <v/>
      </c>
    </row>
    <row r="131" spans="14:14" ht="13.75" customHeight="1" x14ac:dyDescent="0.2">
      <c r="N131" t="str">
        <f t="shared" ca="1" si="54"/>
        <v/>
      </c>
    </row>
    <row r="132" spans="14:14" ht="13.75" customHeight="1" x14ac:dyDescent="0.2">
      <c r="N132" t="str">
        <f t="shared" ca="1" si="54"/>
        <v/>
      </c>
    </row>
    <row r="133" spans="14:14" ht="13.75" customHeight="1" x14ac:dyDescent="0.2">
      <c r="N133" t="str">
        <f t="shared" ca="1" si="54"/>
        <v/>
      </c>
    </row>
    <row r="134" spans="14:14" ht="13.75" customHeight="1" x14ac:dyDescent="0.2">
      <c r="N134" t="str">
        <f t="shared" ca="1" si="54"/>
        <v/>
      </c>
    </row>
    <row r="135" spans="14:14" ht="13.75" customHeight="1" x14ac:dyDescent="0.2">
      <c r="N135" t="str">
        <f t="shared" ca="1" si="54"/>
        <v/>
      </c>
    </row>
    <row r="136" spans="14:14" ht="13.75" customHeight="1" x14ac:dyDescent="0.2">
      <c r="N136" t="str">
        <f t="shared" ca="1" si="54"/>
        <v/>
      </c>
    </row>
    <row r="137" spans="14:14" ht="13.75" customHeight="1" x14ac:dyDescent="0.2">
      <c r="N137" t="str">
        <f t="shared" ca="1" si="54"/>
        <v/>
      </c>
    </row>
    <row r="138" spans="14:14" ht="13.75" customHeight="1" x14ac:dyDescent="0.2">
      <c r="N138" t="str">
        <f t="shared" ca="1" si="54"/>
        <v/>
      </c>
    </row>
    <row r="139" spans="14:14" ht="13.75" customHeight="1" x14ac:dyDescent="0.2">
      <c r="N139" t="str">
        <f t="shared" ca="1" si="54"/>
        <v/>
      </c>
    </row>
    <row r="140" spans="14:14" ht="13.75" customHeight="1" x14ac:dyDescent="0.2">
      <c r="N140" t="str">
        <f t="shared" ca="1" si="54"/>
        <v/>
      </c>
    </row>
    <row r="141" spans="14:14" ht="13.75" customHeight="1" x14ac:dyDescent="0.2">
      <c r="N141" t="str">
        <f t="shared" ca="1" si="54"/>
        <v/>
      </c>
    </row>
    <row r="142" spans="14:14" ht="13.75" customHeight="1" x14ac:dyDescent="0.2">
      <c r="N142" t="str">
        <f t="shared" ca="1" si="54"/>
        <v/>
      </c>
    </row>
    <row r="143" spans="14:14" ht="13.75" customHeight="1" x14ac:dyDescent="0.2">
      <c r="N143" t="str">
        <f t="shared" ca="1" si="54"/>
        <v/>
      </c>
    </row>
    <row r="144" spans="14:14" ht="13.75" customHeight="1" x14ac:dyDescent="0.2">
      <c r="N144" t="str">
        <f t="shared" ca="1" si="54"/>
        <v/>
      </c>
    </row>
    <row r="145" spans="14:14" ht="13.75" customHeight="1" x14ac:dyDescent="0.2">
      <c r="N145" t="str">
        <f t="shared" ca="1" si="54"/>
        <v/>
      </c>
    </row>
    <row r="146" spans="14:14" ht="13.75" customHeight="1" x14ac:dyDescent="0.2">
      <c r="N146" t="str">
        <f t="shared" ca="1" si="54"/>
        <v/>
      </c>
    </row>
    <row r="147" spans="14:14" ht="13.75" customHeight="1" x14ac:dyDescent="0.2">
      <c r="N147" t="str">
        <f t="shared" ca="1" si="54"/>
        <v/>
      </c>
    </row>
    <row r="148" spans="14:14" ht="13.75" customHeight="1" x14ac:dyDescent="0.2">
      <c r="N148" t="str">
        <f t="shared" ca="1" si="54"/>
        <v/>
      </c>
    </row>
    <row r="149" spans="14:14" ht="13.75" customHeight="1" x14ac:dyDescent="0.2">
      <c r="N149" t="str">
        <f t="shared" ca="1" si="54"/>
        <v/>
      </c>
    </row>
    <row r="150" spans="14:14" ht="13.75" customHeight="1" x14ac:dyDescent="0.2">
      <c r="N150" t="str">
        <f t="shared" ca="1" si="54"/>
        <v/>
      </c>
    </row>
    <row r="151" spans="14:14" ht="13.75" customHeight="1" x14ac:dyDescent="0.2">
      <c r="N151" t="str">
        <f t="shared" ca="1" si="54"/>
        <v/>
      </c>
    </row>
    <row r="152" spans="14:14" ht="13.75" customHeight="1" x14ac:dyDescent="0.2">
      <c r="N152" t="str">
        <f t="shared" ca="1" si="54"/>
        <v/>
      </c>
    </row>
    <row r="153" spans="14:14" ht="13.75" customHeight="1" x14ac:dyDescent="0.2">
      <c r="N153" t="str">
        <f t="shared" ca="1" si="54"/>
        <v/>
      </c>
    </row>
    <row r="154" spans="14:14" ht="13.75" customHeight="1" x14ac:dyDescent="0.2">
      <c r="N154" t="str">
        <f t="shared" ca="1" si="54"/>
        <v/>
      </c>
    </row>
    <row r="155" spans="14:14" ht="13.75" customHeight="1" x14ac:dyDescent="0.2">
      <c r="N155" t="str">
        <f t="shared" ref="N155:N186" ca="1" si="55">IF(E155="", "", MAX(ROUND(-(INDIRECT("S" &amp; ROW() - 1) - I155)/INDIRECT("C" &amp; ROW() - 1), 0), 1) * INDIRECT("C" &amp; ROW() - 1))</f>
        <v/>
      </c>
    </row>
    <row r="156" spans="14:14" ht="13.75" customHeight="1" x14ac:dyDescent="0.2">
      <c r="N156" t="str">
        <f t="shared" ca="1" si="55"/>
        <v/>
      </c>
    </row>
    <row r="157" spans="14:14" ht="13.75" customHeight="1" x14ac:dyDescent="0.2">
      <c r="N157" t="str">
        <f t="shared" ca="1" si="55"/>
        <v/>
      </c>
    </row>
    <row r="158" spans="14:14" ht="13.75" customHeight="1" x14ac:dyDescent="0.2">
      <c r="N158" t="str">
        <f t="shared" ca="1" si="55"/>
        <v/>
      </c>
    </row>
    <row r="159" spans="14:14" ht="13.75" customHeight="1" x14ac:dyDescent="0.2">
      <c r="N159" t="str">
        <f t="shared" ca="1" si="55"/>
        <v/>
      </c>
    </row>
    <row r="160" spans="14:14" ht="13.75" customHeight="1" x14ac:dyDescent="0.2">
      <c r="N160" t="str">
        <f t="shared" ca="1" si="55"/>
        <v/>
      </c>
    </row>
    <row r="161" spans="14:14" ht="13.75" customHeight="1" x14ac:dyDescent="0.2">
      <c r="N161" t="str">
        <f t="shared" ca="1" si="55"/>
        <v/>
      </c>
    </row>
    <row r="162" spans="14:14" ht="13.75" customHeight="1" x14ac:dyDescent="0.2">
      <c r="N162" t="str">
        <f t="shared" ca="1" si="55"/>
        <v/>
      </c>
    </row>
    <row r="163" spans="14:14" ht="13.75" customHeight="1" x14ac:dyDescent="0.2">
      <c r="N163" t="str">
        <f t="shared" ca="1" si="55"/>
        <v/>
      </c>
    </row>
    <row r="164" spans="14:14" ht="13.75" customHeight="1" x14ac:dyDescent="0.2">
      <c r="N164" t="str">
        <f t="shared" ca="1" si="55"/>
        <v/>
      </c>
    </row>
    <row r="165" spans="14:14" ht="13.75" customHeight="1" x14ac:dyDescent="0.2">
      <c r="N165" t="str">
        <f t="shared" ca="1" si="55"/>
        <v/>
      </c>
    </row>
    <row r="166" spans="14:14" ht="13.75" customHeight="1" x14ac:dyDescent="0.2">
      <c r="N166" t="str">
        <f t="shared" ca="1" si="55"/>
        <v/>
      </c>
    </row>
    <row r="167" spans="14:14" ht="13.75" customHeight="1" x14ac:dyDescent="0.2">
      <c r="N167" t="str">
        <f t="shared" ca="1" si="55"/>
        <v/>
      </c>
    </row>
    <row r="168" spans="14:14" ht="13.75" customHeight="1" x14ac:dyDescent="0.2">
      <c r="N168" t="str">
        <f t="shared" ca="1" si="55"/>
        <v/>
      </c>
    </row>
    <row r="169" spans="14:14" ht="13.75" customHeight="1" x14ac:dyDescent="0.2">
      <c r="N169" t="str">
        <f t="shared" ca="1" si="55"/>
        <v/>
      </c>
    </row>
    <row r="170" spans="14:14" ht="13.75" customHeight="1" x14ac:dyDescent="0.2">
      <c r="N170" t="str">
        <f t="shared" ca="1" si="55"/>
        <v/>
      </c>
    </row>
    <row r="171" spans="14:14" ht="13.75" customHeight="1" x14ac:dyDescent="0.2">
      <c r="N171" t="str">
        <f t="shared" ca="1" si="55"/>
        <v/>
      </c>
    </row>
    <row r="172" spans="14:14" ht="13.75" customHeight="1" x14ac:dyDescent="0.2">
      <c r="N172" t="str">
        <f t="shared" ca="1" si="55"/>
        <v/>
      </c>
    </row>
    <row r="173" spans="14:14" ht="13.75" customHeight="1" x14ac:dyDescent="0.2">
      <c r="N173" t="str">
        <f t="shared" ca="1" si="55"/>
        <v/>
      </c>
    </row>
    <row r="174" spans="14:14" ht="13.75" customHeight="1" x14ac:dyDescent="0.2">
      <c r="N174" t="str">
        <f t="shared" ca="1" si="55"/>
        <v/>
      </c>
    </row>
    <row r="175" spans="14:14" ht="13.75" customHeight="1" x14ac:dyDescent="0.2">
      <c r="N175" t="str">
        <f t="shared" ca="1" si="55"/>
        <v/>
      </c>
    </row>
    <row r="176" spans="14:14" ht="13.75" customHeight="1" x14ac:dyDescent="0.2">
      <c r="N176" t="str">
        <f t="shared" ca="1" si="55"/>
        <v/>
      </c>
    </row>
    <row r="177" spans="14:14" ht="13.75" customHeight="1" x14ac:dyDescent="0.2">
      <c r="N177" t="str">
        <f t="shared" ca="1" si="55"/>
        <v/>
      </c>
    </row>
    <row r="178" spans="14:14" ht="13.75" customHeight="1" x14ac:dyDescent="0.2">
      <c r="N178" t="str">
        <f t="shared" ca="1" si="55"/>
        <v/>
      </c>
    </row>
    <row r="179" spans="14:14" ht="13.75" customHeight="1" x14ac:dyDescent="0.2">
      <c r="N179" t="str">
        <f t="shared" ca="1" si="55"/>
        <v/>
      </c>
    </row>
    <row r="180" spans="14:14" ht="13.75" customHeight="1" x14ac:dyDescent="0.2">
      <c r="N180" t="str">
        <f t="shared" ca="1" si="55"/>
        <v/>
      </c>
    </row>
    <row r="181" spans="14:14" ht="13.75" customHeight="1" x14ac:dyDescent="0.2">
      <c r="N181" t="str">
        <f t="shared" ca="1" si="55"/>
        <v/>
      </c>
    </row>
    <row r="182" spans="14:14" ht="13.75" customHeight="1" x14ac:dyDescent="0.2">
      <c r="N182" t="str">
        <f t="shared" ca="1" si="55"/>
        <v/>
      </c>
    </row>
    <row r="183" spans="14:14" ht="13.75" customHeight="1" x14ac:dyDescent="0.2">
      <c r="N183" t="str">
        <f t="shared" ca="1" si="55"/>
        <v/>
      </c>
    </row>
    <row r="184" spans="14:14" ht="13.75" customHeight="1" x14ac:dyDescent="0.2">
      <c r="N184" t="str">
        <f t="shared" ca="1" si="55"/>
        <v/>
      </c>
    </row>
    <row r="185" spans="14:14" ht="13.75" customHeight="1" x14ac:dyDescent="0.2">
      <c r="N185" t="str">
        <f t="shared" ca="1" si="55"/>
        <v/>
      </c>
    </row>
    <row r="186" spans="14:14" ht="13.75" customHeight="1" x14ac:dyDescent="0.2">
      <c r="N186" t="str">
        <f t="shared" ca="1" si="55"/>
        <v/>
      </c>
    </row>
    <row r="187" spans="14:14" ht="13.75" customHeight="1" x14ac:dyDescent="0.2">
      <c r="N187" t="str">
        <f t="shared" ref="N187:N193" ca="1" si="56">IF(E187="", "", MAX(ROUND(-(INDIRECT("S" &amp; ROW() - 1) - I187)/INDIRECT("C" &amp; ROW() - 1), 0), 1) * INDIRECT("C" &amp; ROW() - 1))</f>
        <v/>
      </c>
    </row>
    <row r="188" spans="14:14" ht="13.75" customHeight="1" x14ac:dyDescent="0.2">
      <c r="N188" t="str">
        <f t="shared" ca="1" si="56"/>
        <v/>
      </c>
    </row>
    <row r="189" spans="14:14" ht="13.75" customHeight="1" x14ac:dyDescent="0.2">
      <c r="N189" t="str">
        <f t="shared" ca="1" si="56"/>
        <v/>
      </c>
    </row>
    <row r="190" spans="14:14" ht="13.75" customHeight="1" x14ac:dyDescent="0.2">
      <c r="N190" t="str">
        <f t="shared" ca="1" si="56"/>
        <v/>
      </c>
    </row>
    <row r="191" spans="14:14" ht="13.75" customHeight="1" x14ac:dyDescent="0.2">
      <c r="N191" t="str">
        <f t="shared" ca="1" si="56"/>
        <v/>
      </c>
    </row>
    <row r="192" spans="14:14" ht="13.75" customHeight="1" x14ac:dyDescent="0.2">
      <c r="N192" t="str">
        <f t="shared" ca="1" si="56"/>
        <v/>
      </c>
    </row>
    <row r="193" spans="14:14" ht="13.75" customHeight="1" x14ac:dyDescent="0.2">
      <c r="N193" t="str">
        <f t="shared" ca="1" si="56"/>
        <v/>
      </c>
    </row>
  </sheetData>
  <conditionalFormatting sqref="B2:B122">
    <cfRule type="expression" dxfId="6" priority="1">
      <formula>$B2&lt;&gt;$T2</formula>
    </cfRule>
    <cfRule type="expression" dxfId="5" priority="2">
      <formula>$B2&lt;&gt;$T2</formula>
    </cfRule>
  </conditionalFormatting>
  <conditionalFormatting sqref="J1">
    <cfRule type="expression" dxfId="4" priority="36">
      <formula>SUMIF(J2:J122,"&gt;0")-SUMIF(J2:J122,"&lt;0") &gt; 1</formula>
    </cfRule>
  </conditionalFormatting>
  <conditionalFormatting sqref="J1:J1048576">
    <cfRule type="expression" dxfId="3" priority="3">
      <formula>IF(N1="",0, J1)  &lt; - 0.05* IF(N1="",0,N1)</formula>
    </cfRule>
    <cfRule type="expression" dxfId="2" priority="4">
      <formula>AND(IF(N1="",0, J1)  &gt;= - 0.05* IF(N1="",0,N1), IF(N1="",0, J1) &lt; 0)</formula>
    </cfRule>
    <cfRule type="expression" dxfId="1" priority="5">
      <formula>AND(IF(N1="",0, J1)  &lt;= 0.05* IF(N1="",0,N1), IF(N1="",0, J1) &gt; 0)</formula>
    </cfRule>
    <cfRule type="expression" dxfId="0" priority="6">
      <formula>IF(N1="",0,J1)  &gt; 0.05* IF(N1="",0,N1)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H2:H57</xm:sqref>
        </x14:dataValidation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75" zoomScaleNormal="75" workbookViewId="0">
      <selection activeCell="A2" sqref="A2"/>
    </sheetView>
  </sheetViews>
  <sheetFormatPr baseColWidth="10" defaultColWidth="8.5" defaultRowHeight="15" x14ac:dyDescent="0.2"/>
  <sheetData>
    <row r="1" spans="1:1" ht="14.25" customHeight="1" x14ac:dyDescent="0.2">
      <c r="A1" t="s">
        <v>204</v>
      </c>
    </row>
    <row r="2" spans="1:1" ht="14.25" customHeight="1" x14ac:dyDescent="0.2">
      <c r="A2" t="s">
        <v>82</v>
      </c>
    </row>
    <row r="3" spans="1:1" ht="14.25" customHeight="1" x14ac:dyDescent="0.2">
      <c r="A3" t="s">
        <v>257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baseColWidth="10" defaultColWidth="8.5" defaultRowHeight="15" x14ac:dyDescent="0.2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6"/>
  <sheetViews>
    <sheetView zoomScale="75" zoomScaleNormal="75" workbookViewId="0">
      <selection activeCell="F26" sqref="F26"/>
    </sheetView>
  </sheetViews>
  <sheetFormatPr baseColWidth="10" defaultColWidth="8.5" defaultRowHeight="15" x14ac:dyDescent="0.2"/>
  <cols>
    <col min="1" max="1" width="43.6640625" customWidth="1"/>
  </cols>
  <sheetData>
    <row r="1" spans="1:2" x14ac:dyDescent="0.2">
      <c r="A1" s="10" t="s">
        <v>204</v>
      </c>
      <c r="B1" s="10" t="s">
        <v>204</v>
      </c>
    </row>
    <row r="2" spans="1:2" x14ac:dyDescent="0.2">
      <c r="A2" s="10" t="s">
        <v>258</v>
      </c>
      <c r="B2" s="10" t="s">
        <v>259</v>
      </c>
    </row>
    <row r="3" spans="1:2" x14ac:dyDescent="0.2">
      <c r="A3" s="10" t="s">
        <v>260</v>
      </c>
      <c r="B3" s="10" t="s">
        <v>259</v>
      </c>
    </row>
    <row r="4" spans="1:2" x14ac:dyDescent="0.2">
      <c r="A4" s="10" t="s">
        <v>261</v>
      </c>
      <c r="B4" s="10" t="s">
        <v>259</v>
      </c>
    </row>
    <row r="5" spans="1:2" x14ac:dyDescent="0.2">
      <c r="A5" s="10" t="s">
        <v>262</v>
      </c>
      <c r="B5" s="10" t="s">
        <v>222</v>
      </c>
    </row>
    <row r="6" spans="1:2" x14ac:dyDescent="0.2">
      <c r="A6" s="10" t="s">
        <v>256</v>
      </c>
      <c r="B6" s="10" t="s">
        <v>222</v>
      </c>
    </row>
    <row r="7" spans="1:2" x14ac:dyDescent="0.2">
      <c r="A7" s="10" t="s">
        <v>263</v>
      </c>
      <c r="B7" s="10" t="s">
        <v>222</v>
      </c>
    </row>
    <row r="8" spans="1:2" x14ac:dyDescent="0.2">
      <c r="A8" s="10" t="s">
        <v>264</v>
      </c>
      <c r="B8" s="10" t="s">
        <v>222</v>
      </c>
    </row>
    <row r="9" spans="1:2" x14ac:dyDescent="0.2">
      <c r="A9" s="10" t="s">
        <v>265</v>
      </c>
      <c r="B9" s="10" t="s">
        <v>205</v>
      </c>
    </row>
    <row r="10" spans="1:2" x14ac:dyDescent="0.2">
      <c r="A10" s="10" t="s">
        <v>266</v>
      </c>
      <c r="B10" s="10" t="s">
        <v>205</v>
      </c>
    </row>
    <row r="11" spans="1:2" x14ac:dyDescent="0.2">
      <c r="A11" s="10" t="s">
        <v>239</v>
      </c>
      <c r="B11" s="10" t="s">
        <v>231</v>
      </c>
    </row>
    <row r="12" spans="1:2" x14ac:dyDescent="0.2">
      <c r="A12" s="10" t="s">
        <v>234</v>
      </c>
      <c r="B12" s="10" t="s">
        <v>226</v>
      </c>
    </row>
    <row r="13" spans="1:2" x14ac:dyDescent="0.2">
      <c r="A13" s="10" t="s">
        <v>228</v>
      </c>
      <c r="B13" s="10" t="s">
        <v>226</v>
      </c>
    </row>
    <row r="14" spans="1:2" x14ac:dyDescent="0.2">
      <c r="A14" s="10" t="s">
        <v>219</v>
      </c>
      <c r="B14" s="10" t="s">
        <v>226</v>
      </c>
    </row>
    <row r="15" spans="1:2" x14ac:dyDescent="0.2">
      <c r="A15" s="10" t="s">
        <v>267</v>
      </c>
      <c r="B15" s="10" t="s">
        <v>226</v>
      </c>
    </row>
    <row r="16" spans="1:2" x14ac:dyDescent="0.2">
      <c r="A16" s="10" t="s">
        <v>236</v>
      </c>
      <c r="B16" s="10" t="s">
        <v>226</v>
      </c>
    </row>
    <row r="17" spans="1:2" x14ac:dyDescent="0.2">
      <c r="A17" s="10" t="s">
        <v>227</v>
      </c>
      <c r="B17" s="10" t="s">
        <v>226</v>
      </c>
    </row>
    <row r="18" spans="1:2" x14ac:dyDescent="0.2">
      <c r="A18" s="10" t="s">
        <v>218</v>
      </c>
      <c r="B18" s="10" t="s">
        <v>226</v>
      </c>
    </row>
    <row r="19" spans="1:2" x14ac:dyDescent="0.2">
      <c r="A19" s="10" t="s">
        <v>220</v>
      </c>
      <c r="B19" s="10" t="s">
        <v>226</v>
      </c>
    </row>
    <row r="20" spans="1:2" x14ac:dyDescent="0.2">
      <c r="A20" s="10" t="s">
        <v>240</v>
      </c>
      <c r="B20" s="10" t="s">
        <v>231</v>
      </c>
    </row>
    <row r="21" spans="1:2" x14ac:dyDescent="0.2">
      <c r="A21" s="10" t="s">
        <v>268</v>
      </c>
      <c r="B21" s="10" t="s">
        <v>231</v>
      </c>
    </row>
    <row r="22" spans="1:2" x14ac:dyDescent="0.2">
      <c r="A22" s="10" t="s">
        <v>269</v>
      </c>
      <c r="B22" s="10" t="s">
        <v>226</v>
      </c>
    </row>
    <row r="23" spans="1:2" x14ac:dyDescent="0.2">
      <c r="A23" s="10" t="s">
        <v>221</v>
      </c>
      <c r="B23" s="10" t="s">
        <v>226</v>
      </c>
    </row>
    <row r="24" spans="1:2" x14ac:dyDescent="0.2">
      <c r="A24" s="10" t="s">
        <v>270</v>
      </c>
      <c r="B24" s="10" t="s">
        <v>226</v>
      </c>
    </row>
    <row r="25" spans="1:2" x14ac:dyDescent="0.2">
      <c r="A25" s="10" t="s">
        <v>271</v>
      </c>
      <c r="B25" s="10" t="s">
        <v>226</v>
      </c>
    </row>
    <row r="26" spans="1:2" x14ac:dyDescent="0.2">
      <c r="A26" s="10" t="s">
        <v>235</v>
      </c>
      <c r="B26" s="10" t="s">
        <v>226</v>
      </c>
    </row>
    <row r="27" spans="1:2" x14ac:dyDescent="0.2">
      <c r="A27" s="10" t="s">
        <v>272</v>
      </c>
      <c r="B27" s="10" t="s">
        <v>211</v>
      </c>
    </row>
    <row r="28" spans="1:2" x14ac:dyDescent="0.2">
      <c r="A28" s="10" t="s">
        <v>216</v>
      </c>
      <c r="B28" s="10" t="s">
        <v>211</v>
      </c>
    </row>
    <row r="29" spans="1:2" x14ac:dyDescent="0.2">
      <c r="A29" s="10" t="s">
        <v>243</v>
      </c>
      <c r="B29" s="10" t="s">
        <v>226</v>
      </c>
    </row>
    <row r="30" spans="1:2" x14ac:dyDescent="0.2">
      <c r="A30" s="10" t="s">
        <v>242</v>
      </c>
      <c r="B30" s="10" t="s">
        <v>226</v>
      </c>
    </row>
    <row r="31" spans="1:2" x14ac:dyDescent="0.2">
      <c r="A31" s="10" t="s">
        <v>273</v>
      </c>
      <c r="B31" s="10" t="s">
        <v>226</v>
      </c>
    </row>
    <row r="32" spans="1:2" x14ac:dyDescent="0.2">
      <c r="A32" s="10" t="s">
        <v>252</v>
      </c>
      <c r="B32" s="10" t="s">
        <v>226</v>
      </c>
    </row>
    <row r="33" spans="1:2" x14ac:dyDescent="0.2">
      <c r="A33" s="10" t="s">
        <v>274</v>
      </c>
      <c r="B33" s="10" t="s">
        <v>226</v>
      </c>
    </row>
    <row r="34" spans="1:2" x14ac:dyDescent="0.2">
      <c r="A34" s="10" t="s">
        <v>251</v>
      </c>
      <c r="B34" s="10" t="s">
        <v>226</v>
      </c>
    </row>
    <row r="35" spans="1:2" x14ac:dyDescent="0.2">
      <c r="A35" s="10" t="s">
        <v>241</v>
      </c>
      <c r="B35" s="10" t="s">
        <v>231</v>
      </c>
    </row>
    <row r="36" spans="1:2" x14ac:dyDescent="0.2">
      <c r="A36" s="10" t="s">
        <v>275</v>
      </c>
      <c r="B36" s="10" t="s">
        <v>231</v>
      </c>
    </row>
    <row r="37" spans="1:2" x14ac:dyDescent="0.2">
      <c r="A37" s="10" t="s">
        <v>276</v>
      </c>
      <c r="B37" s="10" t="s">
        <v>226</v>
      </c>
    </row>
    <row r="38" spans="1:2" x14ac:dyDescent="0.2">
      <c r="A38" s="10" t="s">
        <v>244</v>
      </c>
      <c r="B38" s="10" t="s">
        <v>226</v>
      </c>
    </row>
    <row r="39" spans="1:2" x14ac:dyDescent="0.2">
      <c r="A39" s="10" t="s">
        <v>277</v>
      </c>
      <c r="B39" s="10" t="s">
        <v>226</v>
      </c>
    </row>
    <row r="40" spans="1:2" x14ac:dyDescent="0.2">
      <c r="A40" s="10" t="s">
        <v>278</v>
      </c>
      <c r="B40" s="10" t="s">
        <v>226</v>
      </c>
    </row>
    <row r="41" spans="1:2" x14ac:dyDescent="0.2">
      <c r="A41" s="10" t="s">
        <v>245</v>
      </c>
      <c r="B41" s="10" t="s">
        <v>226</v>
      </c>
    </row>
    <row r="42" spans="1:2" x14ac:dyDescent="0.2">
      <c r="A42" s="10" t="s">
        <v>212</v>
      </c>
      <c r="B42" s="10" t="s">
        <v>211</v>
      </c>
    </row>
    <row r="43" spans="1:2" x14ac:dyDescent="0.2">
      <c r="A43" s="10" t="s">
        <v>279</v>
      </c>
      <c r="B43" s="10" t="s">
        <v>198</v>
      </c>
    </row>
    <row r="44" spans="1:2" x14ac:dyDescent="0.2">
      <c r="A44" s="10" t="s">
        <v>280</v>
      </c>
      <c r="B44" s="10" t="s">
        <v>259</v>
      </c>
    </row>
    <row r="45" spans="1:2" x14ac:dyDescent="0.2">
      <c r="A45" s="10" t="s">
        <v>281</v>
      </c>
      <c r="B45" s="10" t="s">
        <v>259</v>
      </c>
    </row>
    <row r="46" spans="1:2" x14ac:dyDescent="0.2">
      <c r="A46" s="10" t="s">
        <v>282</v>
      </c>
      <c r="B46" s="10" t="s">
        <v>259</v>
      </c>
    </row>
    <row r="47" spans="1:2" x14ac:dyDescent="0.2">
      <c r="A47" s="10" t="s">
        <v>283</v>
      </c>
      <c r="B47" s="10" t="s">
        <v>259</v>
      </c>
    </row>
    <row r="48" spans="1:2" x14ac:dyDescent="0.2">
      <c r="A48" s="10" t="s">
        <v>284</v>
      </c>
      <c r="B48" s="10" t="s">
        <v>259</v>
      </c>
    </row>
    <row r="49" spans="1:2" x14ac:dyDescent="0.2">
      <c r="A49" s="10" t="s">
        <v>285</v>
      </c>
      <c r="B49" s="10" t="s">
        <v>222</v>
      </c>
    </row>
    <row r="50" spans="1:2" x14ac:dyDescent="0.2">
      <c r="A50" s="10" t="s">
        <v>286</v>
      </c>
      <c r="B50" s="10" t="s">
        <v>222</v>
      </c>
    </row>
    <row r="51" spans="1:2" x14ac:dyDescent="0.2">
      <c r="A51" s="10" t="s">
        <v>287</v>
      </c>
      <c r="B51" s="10" t="s">
        <v>259</v>
      </c>
    </row>
    <row r="52" spans="1:2" x14ac:dyDescent="0.2">
      <c r="A52" s="10" t="s">
        <v>253</v>
      </c>
      <c r="B52" s="10" t="s">
        <v>222</v>
      </c>
    </row>
    <row r="53" spans="1:2" x14ac:dyDescent="0.2">
      <c r="A53" s="10" t="s">
        <v>225</v>
      </c>
      <c r="B53" s="10" t="s">
        <v>222</v>
      </c>
    </row>
    <row r="54" spans="1:2" x14ac:dyDescent="0.2">
      <c r="A54" s="10" t="s">
        <v>223</v>
      </c>
      <c r="B54" s="10" t="s">
        <v>222</v>
      </c>
    </row>
    <row r="55" spans="1:2" x14ac:dyDescent="0.2">
      <c r="A55" s="10" t="s">
        <v>288</v>
      </c>
      <c r="B55" s="10" t="s">
        <v>259</v>
      </c>
    </row>
    <row r="56" spans="1:2" x14ac:dyDescent="0.2">
      <c r="A56" s="10" t="s">
        <v>224</v>
      </c>
      <c r="B56" s="10" t="s">
        <v>222</v>
      </c>
    </row>
    <row r="57" spans="1:2" x14ac:dyDescent="0.2">
      <c r="A57" s="10" t="s">
        <v>289</v>
      </c>
      <c r="B57" s="10" t="s">
        <v>259</v>
      </c>
    </row>
    <row r="58" spans="1:2" x14ac:dyDescent="0.2">
      <c r="A58" s="10" t="s">
        <v>290</v>
      </c>
      <c r="B58" s="10" t="s">
        <v>259</v>
      </c>
    </row>
    <row r="59" spans="1:2" x14ac:dyDescent="0.2">
      <c r="A59" s="10" t="s">
        <v>291</v>
      </c>
      <c r="B59" s="10" t="s">
        <v>259</v>
      </c>
    </row>
    <row r="60" spans="1:2" x14ac:dyDescent="0.2">
      <c r="A60" s="10" t="s">
        <v>292</v>
      </c>
      <c r="B60" s="10" t="s">
        <v>205</v>
      </c>
    </row>
    <row r="61" spans="1:2" x14ac:dyDescent="0.2">
      <c r="A61" s="10" t="s">
        <v>293</v>
      </c>
      <c r="B61" s="10" t="s">
        <v>205</v>
      </c>
    </row>
    <row r="62" spans="1:2" x14ac:dyDescent="0.2">
      <c r="A62" s="10" t="s">
        <v>210</v>
      </c>
      <c r="B62" s="10" t="s">
        <v>205</v>
      </c>
    </row>
    <row r="63" spans="1:2" x14ac:dyDescent="0.2">
      <c r="A63" s="10" t="s">
        <v>203</v>
      </c>
      <c r="B63" s="10" t="s">
        <v>198</v>
      </c>
    </row>
    <row r="64" spans="1:2" x14ac:dyDescent="0.2">
      <c r="A64" s="10" t="s">
        <v>294</v>
      </c>
      <c r="B64" s="10" t="s">
        <v>205</v>
      </c>
    </row>
    <row r="65" spans="1:2" x14ac:dyDescent="0.2">
      <c r="A65" s="10" t="s">
        <v>295</v>
      </c>
      <c r="B65" s="10" t="s">
        <v>198</v>
      </c>
    </row>
    <row r="66" spans="1:2" x14ac:dyDescent="0.2">
      <c r="A66" s="10" t="s">
        <v>296</v>
      </c>
      <c r="B66" s="10" t="s">
        <v>198</v>
      </c>
    </row>
    <row r="67" spans="1:2" x14ac:dyDescent="0.2">
      <c r="A67" s="10" t="s">
        <v>297</v>
      </c>
      <c r="B67" s="10" t="s">
        <v>205</v>
      </c>
    </row>
    <row r="68" spans="1:2" x14ac:dyDescent="0.2">
      <c r="A68" s="10" t="s">
        <v>298</v>
      </c>
      <c r="B68" s="10" t="s">
        <v>205</v>
      </c>
    </row>
    <row r="69" spans="1:2" x14ac:dyDescent="0.2">
      <c r="A69" s="10" t="s">
        <v>299</v>
      </c>
      <c r="B69" s="10" t="s">
        <v>259</v>
      </c>
    </row>
    <row r="70" spans="1:2" x14ac:dyDescent="0.2">
      <c r="A70" s="10" t="s">
        <v>300</v>
      </c>
      <c r="B70" s="10" t="s">
        <v>259</v>
      </c>
    </row>
    <row r="71" spans="1:2" x14ac:dyDescent="0.2">
      <c r="A71" s="10" t="s">
        <v>301</v>
      </c>
      <c r="B71" s="10" t="s">
        <v>259</v>
      </c>
    </row>
    <row r="72" spans="1:2" x14ac:dyDescent="0.2">
      <c r="A72" s="10" t="s">
        <v>302</v>
      </c>
      <c r="B72" s="10" t="s">
        <v>259</v>
      </c>
    </row>
    <row r="73" spans="1:2" x14ac:dyDescent="0.2">
      <c r="A73" s="10" t="s">
        <v>303</v>
      </c>
      <c r="B73" s="10" t="s">
        <v>259</v>
      </c>
    </row>
    <row r="74" spans="1:2" x14ac:dyDescent="0.2">
      <c r="A74" s="10" t="s">
        <v>304</v>
      </c>
      <c r="B74" s="10" t="s">
        <v>222</v>
      </c>
    </row>
    <row r="75" spans="1:2" x14ac:dyDescent="0.2">
      <c r="A75" s="10" t="s">
        <v>305</v>
      </c>
      <c r="B75" s="10" t="s">
        <v>222</v>
      </c>
    </row>
    <row r="76" spans="1:2" x14ac:dyDescent="0.2">
      <c r="A76" s="10" t="s">
        <v>247</v>
      </c>
      <c r="B76" s="10" t="s">
        <v>222</v>
      </c>
    </row>
    <row r="77" spans="1:2" x14ac:dyDescent="0.2">
      <c r="A77" s="10" t="s">
        <v>250</v>
      </c>
      <c r="B77" s="10" t="s">
        <v>222</v>
      </c>
    </row>
    <row r="78" spans="1:2" x14ac:dyDescent="0.2">
      <c r="A78" s="10" t="s">
        <v>306</v>
      </c>
      <c r="B78" s="10" t="s">
        <v>222</v>
      </c>
    </row>
    <row r="79" spans="1:2" x14ac:dyDescent="0.2">
      <c r="A79" s="10" t="s">
        <v>307</v>
      </c>
      <c r="B79" s="10" t="s">
        <v>259</v>
      </c>
    </row>
    <row r="80" spans="1:2" x14ac:dyDescent="0.2">
      <c r="A80" s="10" t="s">
        <v>308</v>
      </c>
      <c r="B80" s="10" t="s">
        <v>205</v>
      </c>
    </row>
    <row r="81" spans="1:2" x14ac:dyDescent="0.2">
      <c r="A81" s="10" t="s">
        <v>309</v>
      </c>
      <c r="B81" s="10" t="s">
        <v>259</v>
      </c>
    </row>
    <row r="82" spans="1:2" x14ac:dyDescent="0.2">
      <c r="A82" s="10" t="s">
        <v>310</v>
      </c>
      <c r="B82" s="10" t="s">
        <v>259</v>
      </c>
    </row>
    <row r="83" spans="1:2" x14ac:dyDescent="0.2">
      <c r="A83" s="10" t="s">
        <v>311</v>
      </c>
      <c r="B83" s="10" t="s">
        <v>259</v>
      </c>
    </row>
    <row r="84" spans="1:2" x14ac:dyDescent="0.2">
      <c r="A84" s="10" t="s">
        <v>312</v>
      </c>
      <c r="B84" s="10" t="s">
        <v>259</v>
      </c>
    </row>
    <row r="85" spans="1:2" x14ac:dyDescent="0.2">
      <c r="A85" s="10" t="s">
        <v>230</v>
      </c>
      <c r="B85" s="10" t="s">
        <v>222</v>
      </c>
    </row>
    <row r="86" spans="1:2" x14ac:dyDescent="0.2">
      <c r="A86" s="10" t="s">
        <v>313</v>
      </c>
      <c r="B86" s="10" t="s">
        <v>222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8" zoomScale="75" zoomScaleNormal="75" workbookViewId="0">
      <selection activeCell="A34" sqref="A34"/>
    </sheetView>
  </sheetViews>
  <sheetFormatPr baseColWidth="10" defaultColWidth="8.5" defaultRowHeight="15" x14ac:dyDescent="0.2"/>
  <cols>
    <col min="1" max="1" width="43.6640625" customWidth="1"/>
  </cols>
  <sheetData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zoomScale="75" zoomScaleNormal="75" workbookViewId="0">
      <selection activeCell="A10" sqref="A10"/>
    </sheetView>
  </sheetViews>
  <sheetFormatPr baseColWidth="10" defaultColWidth="8.5" defaultRowHeight="15" x14ac:dyDescent="0.2"/>
  <cols>
    <col min="1" max="1" width="69.83203125" customWidth="1"/>
  </cols>
  <sheetData>
    <row r="1" spans="1:1" x14ac:dyDescent="0.2">
      <c r="A1" s="16" t="s">
        <v>204</v>
      </c>
    </row>
    <row r="2" spans="1:1" x14ac:dyDescent="0.2">
      <c r="A2" s="10" t="s">
        <v>259</v>
      </c>
    </row>
    <row r="3" spans="1:1" x14ac:dyDescent="0.2">
      <c r="A3" s="10" t="s">
        <v>231</v>
      </c>
    </row>
    <row r="4" spans="1:1" x14ac:dyDescent="0.2">
      <c r="A4" s="10" t="s">
        <v>198</v>
      </c>
    </row>
    <row r="5" spans="1:1" x14ac:dyDescent="0.2">
      <c r="A5" s="10" t="s">
        <v>211</v>
      </c>
    </row>
    <row r="6" spans="1:1" x14ac:dyDescent="0.2">
      <c r="A6" s="10" t="s">
        <v>222</v>
      </c>
    </row>
    <row r="7" spans="1:1" x14ac:dyDescent="0.2">
      <c r="A7" s="10" t="s">
        <v>226</v>
      </c>
    </row>
    <row r="8" spans="1:1" x14ac:dyDescent="0.2">
      <c r="A8" s="10" t="s">
        <v>205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62</cp:revision>
  <cp:lastPrinted>2024-11-10T07:32:01Z</cp:lastPrinted>
  <dcterms:created xsi:type="dcterms:W3CDTF">2020-12-13T08:44:49Z</dcterms:created>
  <dcterms:modified xsi:type="dcterms:W3CDTF">2024-12-22T08:08:29Z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