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outputs/by_department/mozzarella/"/>
    </mc:Choice>
  </mc:AlternateContent>
  <xr:revisionPtr revIDLastSave="0" documentId="13_ncr:1_{8E796630-8EFE-1B4E-AD8C-F62A7CF0B486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V69" i="2"/>
  <c r="T69" i="2"/>
  <c r="R69" i="2"/>
  <c r="A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V63" i="2"/>
  <c r="T63" i="2"/>
  <c r="R63" i="2"/>
  <c r="A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V60" i="2"/>
  <c r="T60" i="2"/>
  <c r="R60" i="2"/>
  <c r="A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V50" i="2"/>
  <c r="T50" i="2"/>
  <c r="R50" i="2"/>
  <c r="A50" i="2"/>
  <c r="X49" i="2"/>
  <c r="N49" i="2" s="1"/>
  <c r="V49" i="2"/>
  <c r="U49" i="2"/>
  <c r="T49" i="2"/>
  <c r="R49" i="2"/>
  <c r="Q49" i="2"/>
  <c r="P49" i="2"/>
  <c r="J49" i="2"/>
  <c r="V48" i="2"/>
  <c r="T48" i="2"/>
  <c r="R48" i="2"/>
  <c r="A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U39" i="2"/>
  <c r="T39" i="2"/>
  <c r="R39" i="2"/>
  <c r="Q39" i="2"/>
  <c r="P39" i="2"/>
  <c r="J39" i="2"/>
  <c r="V38" i="2"/>
  <c r="T38" i="2"/>
  <c r="R38" i="2"/>
  <c r="A38" i="2"/>
  <c r="X37" i="2"/>
  <c r="N37" i="2" s="1"/>
  <c r="V37" i="2"/>
  <c r="U37" i="2"/>
  <c r="T37" i="2"/>
  <c r="R37" i="2"/>
  <c r="Q37" i="2"/>
  <c r="P37" i="2"/>
  <c r="J37" i="2"/>
  <c r="V36" i="2"/>
  <c r="T36" i="2"/>
  <c r="R36" i="2"/>
  <c r="A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V15" i="2"/>
  <c r="T15" i="2"/>
  <c r="R15" i="2"/>
  <c r="A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V7" i="2"/>
  <c r="T7" i="2"/>
  <c r="R7" i="2"/>
  <c r="A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U50" i="2"/>
  <c r="A46" i="2"/>
  <c r="U30" i="2"/>
  <c r="U36" i="2"/>
  <c r="U15" i="2"/>
  <c r="A62" i="2"/>
  <c r="A41" i="2"/>
  <c r="A22" i="2"/>
  <c r="A23" i="2"/>
  <c r="A12" i="2"/>
  <c r="A29" i="2"/>
  <c r="A45" i="2"/>
  <c r="A68" i="2"/>
  <c r="A2" i="2"/>
  <c r="A51" i="2"/>
  <c r="A35" i="2"/>
  <c r="A14" i="2"/>
  <c r="A55" i="2"/>
  <c r="U19" i="2"/>
  <c r="A9" i="2"/>
  <c r="A43" i="2"/>
  <c r="A31" i="2"/>
  <c r="A13" i="2"/>
  <c r="A27" i="2"/>
  <c r="A6" i="2"/>
  <c r="U24" i="2"/>
  <c r="A49" i="2"/>
  <c r="A64" i="2"/>
  <c r="A16" i="2"/>
  <c r="A11" i="2"/>
  <c r="A59" i="2"/>
  <c r="U56" i="2"/>
  <c r="U38" i="2"/>
  <c r="A39" i="2"/>
  <c r="U66" i="2"/>
  <c r="A37" i="2"/>
  <c r="A4" i="2"/>
  <c r="U33" i="2"/>
  <c r="A58" i="2"/>
  <c r="U52" i="2"/>
  <c r="A61" i="2"/>
  <c r="A8" i="2"/>
  <c r="S2" i="2"/>
  <c r="A18" i="2"/>
  <c r="A26" i="2"/>
  <c r="A47" i="2"/>
  <c r="A53" i="2"/>
  <c r="A32" i="2"/>
  <c r="A67" i="2"/>
  <c r="U48" i="2"/>
  <c r="U7" i="2"/>
  <c r="A20" i="2"/>
  <c r="U60" i="2"/>
  <c r="U69" i="2"/>
  <c r="A34" i="2"/>
  <c r="A10" i="2"/>
  <c r="A28" i="2"/>
  <c r="U40" i="2"/>
  <c r="U63" i="2"/>
  <c r="U21" i="2"/>
  <c r="A65" i="2"/>
  <c r="A17" i="2"/>
  <c r="A54" i="2"/>
  <c r="A3" i="2"/>
  <c r="A44" i="2"/>
  <c r="A25" i="2"/>
  <c r="A42" i="2"/>
  <c r="A5" i="2"/>
  <c r="A57" i="2"/>
  <c r="W23" i="2" l="1"/>
  <c r="W61" i="2"/>
  <c r="W67" i="2"/>
  <c r="W75" i="2"/>
  <c r="W85" i="2"/>
  <c r="W95" i="2"/>
  <c r="W100" i="2"/>
  <c r="W115" i="2"/>
  <c r="W25" i="2"/>
  <c r="W45" i="2"/>
  <c r="W79" i="2"/>
  <c r="W84" i="2"/>
  <c r="W99" i="2"/>
  <c r="W109" i="2"/>
  <c r="W119" i="2"/>
  <c r="W29" i="2"/>
  <c r="W53" i="2"/>
  <c r="W83" i="2"/>
  <c r="W93" i="2"/>
  <c r="W103" i="2"/>
  <c r="W108" i="2"/>
  <c r="W43" i="2"/>
  <c r="W77" i="2"/>
  <c r="W87" i="2"/>
  <c r="W92" i="2"/>
  <c r="W107" i="2"/>
  <c r="W117" i="2"/>
  <c r="W27" i="2"/>
  <c r="W59" i="2"/>
  <c r="W65" i="2"/>
  <c r="W71" i="2"/>
  <c r="W76" i="2"/>
  <c r="W91" i="2"/>
  <c r="W101" i="2"/>
  <c r="W111" i="2"/>
  <c r="W116" i="2"/>
  <c r="W118" i="2"/>
  <c r="W80" i="2"/>
  <c r="W81" i="2"/>
  <c r="W94" i="2"/>
  <c r="W2" i="2"/>
  <c r="W3" i="2"/>
  <c r="W39" i="2"/>
  <c r="W49" i="2"/>
  <c r="W72" i="2"/>
  <c r="W73" i="2"/>
  <c r="W74" i="2"/>
  <c r="W37" i="2"/>
  <c r="W82" i="2"/>
  <c r="W28" i="2"/>
  <c r="W86" i="2"/>
  <c r="W34" i="2"/>
  <c r="W14" i="2"/>
  <c r="W55" i="2"/>
  <c r="W110" i="2"/>
  <c r="W6" i="2"/>
  <c r="W70" i="2"/>
  <c r="W96" i="2"/>
  <c r="W98" i="2"/>
  <c r="W112" i="2"/>
  <c r="W114" i="2"/>
  <c r="W51" i="2"/>
  <c r="W18" i="2"/>
  <c r="W22" i="2"/>
  <c r="W41" i="2"/>
  <c r="W42" i="2"/>
  <c r="W88" i="2"/>
  <c r="W90" i="2"/>
  <c r="W102" i="2"/>
  <c r="W10" i="2"/>
  <c r="W11" i="2"/>
  <c r="W35" i="2"/>
  <c r="W64" i="2"/>
  <c r="W78" i="2"/>
  <c r="W104" i="2"/>
  <c r="W105" i="2"/>
  <c r="W106" i="2"/>
  <c r="W20" i="2"/>
  <c r="W8" i="2"/>
  <c r="W9" i="2"/>
  <c r="W16" i="2"/>
  <c r="W17" i="2"/>
  <c r="W57" i="2"/>
  <c r="W58" i="2"/>
  <c r="W4" i="2"/>
  <c r="W5" i="2"/>
  <c r="W12" i="2"/>
  <c r="W13" i="2"/>
  <c r="W26" i="2"/>
  <c r="W31" i="2"/>
  <c r="W47" i="2"/>
  <c r="W120" i="2"/>
  <c r="W121" i="2"/>
  <c r="W122" i="2"/>
  <c r="N69" i="2"/>
  <c r="W69" i="2"/>
  <c r="P69" i="2" s="1"/>
  <c r="N63" i="2"/>
  <c r="W63" i="2"/>
  <c r="P63" i="2" s="1"/>
  <c r="W19" i="2"/>
  <c r="P19" i="2" s="1"/>
  <c r="N33" i="2"/>
  <c r="W7" i="2"/>
  <c r="P7" i="2" s="1"/>
  <c r="W15" i="2"/>
  <c r="P15" i="2" s="1"/>
  <c r="N24" i="2"/>
  <c r="W21" i="2"/>
  <c r="P21" i="2" s="1"/>
  <c r="W24" i="2"/>
  <c r="P24" i="2" s="1"/>
  <c r="W30" i="2"/>
  <c r="P30" i="2" s="1"/>
  <c r="N30" i="2"/>
  <c r="W33" i="2"/>
  <c r="P33" i="2" s="1"/>
  <c r="W46" i="2"/>
  <c r="W62" i="2"/>
  <c r="W40" i="2"/>
  <c r="P40" i="2" s="1"/>
  <c r="N40" i="2"/>
  <c r="W56" i="2"/>
  <c r="P56" i="2" s="1"/>
  <c r="N56" i="2"/>
  <c r="W68" i="2"/>
  <c r="W50" i="2"/>
  <c r="P50" i="2" s="1"/>
  <c r="N50" i="2"/>
  <c r="W52" i="2"/>
  <c r="P52" i="2" s="1"/>
  <c r="N52" i="2"/>
  <c r="N7" i="2"/>
  <c r="N15" i="2"/>
  <c r="N19" i="2"/>
  <c r="N21" i="2"/>
  <c r="W44" i="2"/>
  <c r="W60" i="2"/>
  <c r="P60" i="2" s="1"/>
  <c r="W113" i="2"/>
  <c r="W97" i="2"/>
  <c r="W38" i="2"/>
  <c r="P38" i="2" s="1"/>
  <c r="N38" i="2"/>
  <c r="W54" i="2"/>
  <c r="W89" i="2"/>
  <c r="W36" i="2"/>
  <c r="P36" i="2" s="1"/>
  <c r="N36" i="2"/>
  <c r="W32" i="2"/>
  <c r="W48" i="2"/>
  <c r="P48" i="2" s="1"/>
  <c r="N48" i="2"/>
  <c r="W66" i="2"/>
  <c r="P66" i="2" s="1"/>
  <c r="N60" i="2"/>
  <c r="N66" i="2"/>
  <c r="Q48" i="2"/>
  <c r="Q7" i="2"/>
  <c r="Q56" i="2"/>
  <c r="Q30" i="2"/>
  <c r="Q60" i="2"/>
  <c r="Q33" i="2"/>
  <c r="Q38" i="2"/>
  <c r="Q69" i="2"/>
  <c r="Q66" i="2"/>
  <c r="Q36" i="2"/>
  <c r="Q63" i="2"/>
  <c r="Q21" i="2"/>
  <c r="Q24" i="2"/>
  <c r="Q15" i="2"/>
  <c r="S3" i="2"/>
  <c r="Q40" i="2"/>
  <c r="Q19" i="2"/>
  <c r="Q52" i="2"/>
  <c r="Q50" i="2"/>
  <c r="S69" i="2" l="1"/>
  <c r="S50" i="2"/>
  <c r="S21" i="2"/>
  <c r="S19" i="2"/>
  <c r="S15" i="2"/>
  <c r="S7" i="2"/>
  <c r="S63" i="2"/>
  <c r="S56" i="2"/>
  <c r="S40" i="2"/>
  <c r="S60" i="2"/>
  <c r="S33" i="2"/>
  <c r="S30" i="2"/>
  <c r="S52" i="2"/>
  <c r="S36" i="2"/>
  <c r="S38" i="2"/>
  <c r="S24" i="2"/>
  <c r="S66" i="2"/>
  <c r="S48" i="2"/>
  <c r="S31" i="2"/>
  <c r="S57" i="2"/>
  <c r="S51" i="2"/>
  <c r="S20" i="2"/>
  <c r="S61" i="2"/>
  <c r="S34" i="2"/>
  <c r="S35" i="2" s="1"/>
  <c r="X36" i="2" s="1"/>
  <c r="J21" i="2"/>
  <c r="X52" i="2"/>
  <c r="J52" i="2"/>
  <c r="S70" i="2"/>
  <c r="S37" i="2"/>
  <c r="S39" i="2"/>
  <c r="X21" i="2"/>
  <c r="S71" i="2"/>
  <c r="S22" i="2"/>
  <c r="S23" i="2" s="1"/>
  <c r="S72" i="2"/>
  <c r="S73" i="2"/>
  <c r="S74" i="2" s="1"/>
  <c r="S53" i="2"/>
  <c r="S54" i="2" s="1"/>
  <c r="S67" i="2"/>
  <c r="S68" i="2"/>
  <c r="S25" i="2"/>
  <c r="S26" i="2" s="1"/>
  <c r="S27" i="2"/>
  <c r="S16" i="2"/>
  <c r="S17" i="2" s="1"/>
  <c r="S18" i="2" s="1"/>
  <c r="S49" i="2"/>
  <c r="S62" i="2"/>
  <c r="S55" i="2"/>
  <c r="S4" i="2"/>
  <c r="S5" i="2" s="1"/>
  <c r="S8" i="2"/>
  <c r="S9" i="2" s="1"/>
  <c r="S10" i="2" s="1"/>
  <c r="S11" i="2" s="1"/>
  <c r="S12" i="2" s="1"/>
  <c r="S13" i="2" s="1"/>
  <c r="S14" i="2" s="1"/>
  <c r="S64" i="2"/>
  <c r="S65" i="2" s="1"/>
  <c r="S32" i="2"/>
  <c r="S58" i="2"/>
  <c r="S59" i="2" s="1"/>
  <c r="J36" i="2"/>
  <c r="S6" i="2"/>
  <c r="S28" i="2"/>
  <c r="S29" i="2" s="1"/>
  <c r="S75" i="2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/>
  <c r="S41" i="2"/>
  <c r="S42" i="2" s="1"/>
  <c r="S43" i="2" s="1"/>
  <c r="S44" i="2" s="1"/>
  <c r="S45" i="2" s="1"/>
  <c r="S46" i="2" s="1"/>
  <c r="S47" i="2" s="1"/>
  <c r="S88" i="2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J38" i="2"/>
  <c r="X38" i="2"/>
  <c r="J40" i="2"/>
  <c r="J24" i="2"/>
  <c r="X24" i="2"/>
  <c r="X69" i="2"/>
  <c r="J69" i="2"/>
  <c r="J19" i="2"/>
  <c r="X19" i="2"/>
  <c r="X50" i="2"/>
  <c r="J50" i="2"/>
  <c r="J63" i="2"/>
  <c r="X63" i="2"/>
  <c r="X56" i="2"/>
  <c r="J56" i="2"/>
  <c r="X15" i="2"/>
  <c r="J15" i="2"/>
  <c r="J66" i="2"/>
  <c r="X66" i="2"/>
  <c r="X33" i="2"/>
  <c r="J33" i="2"/>
  <c r="X60" i="2"/>
  <c r="J60" i="2"/>
  <c r="X7" i="2"/>
  <c r="J7" i="2"/>
  <c r="J30" i="2"/>
  <c r="X30" i="2"/>
  <c r="X48" i="2"/>
  <c r="J48" i="2"/>
  <c r="X40" i="2" l="1"/>
</calcChain>
</file>

<file path=xl/sharedStrings.xml><?xml version="1.0" encoding="utf-8"?>
<sst xmlns="http://schemas.openxmlformats.org/spreadsheetml/2006/main" count="2292" uniqueCount="324">
  <si>
    <t>График наливов</t>
  </si>
  <si>
    <t>07.01.2022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</si>
  <si>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</si>
  <si>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</si>
  <si>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</si>
  <si>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</si>
  <si>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</si>
  <si>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</si>
  <si>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</si>
  <si>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</si>
  <si>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</si>
  <si>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</si>
  <si>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</si>
  <si>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</si>
  <si>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</si>
  <si>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</si>
  <si>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</si>
  <si>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</si>
  <si>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</si>
  <si>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</si>
  <si>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</si>
  <si>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</si>
  <si>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</si>
  <si>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</si>
  <si>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</si>
  <si>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</si>
  <si>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</si>
  <si>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</si>
  <si>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</si>
  <si>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</si>
  <si>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</si>
  <si>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</si>
  <si>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</si>
  <si>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</si>
  <si>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Смена 1</t>
  </si>
  <si>
    <t>Смена 2</t>
  </si>
  <si>
    <t>Сыроизготовитель №1 Poly 1</t>
  </si>
  <si>
    <t>69 налив</t>
  </si>
  <si>
    <t>3.3 Альче безлактозная 8000кг</t>
  </si>
  <si>
    <t>71 налив</t>
  </si>
  <si>
    <t>3.3 Сакко  5000кг</t>
  </si>
  <si>
    <t>73 налив</t>
  </si>
  <si>
    <t>3.6 Альче  8000кг</t>
  </si>
  <si>
    <t>75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</si>
  <si>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</si>
  <si>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</si>
  <si>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</si>
  <si>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</si>
  <si>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</si>
  <si>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</si>
  <si>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</si>
  <si>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70 налив</t>
  </si>
  <si>
    <t>72 налив</t>
  </si>
  <si>
    <t>74 налив</t>
  </si>
  <si>
    <t>76 налив</t>
  </si>
  <si>
    <t>Мойка термизатора</t>
  </si>
  <si>
    <t>Короткая мойка</t>
  </si>
  <si>
    <t>Полная мойка</t>
  </si>
  <si>
    <t>Сыроизготовитель №1 Poly 3</t>
  </si>
  <si>
    <t>77 налив</t>
  </si>
  <si>
    <t>2.7 Альче  8000кг</t>
  </si>
  <si>
    <t>79 налив</t>
  </si>
  <si>
    <t>2.7 Сакко  8000кг</t>
  </si>
  <si>
    <t>81 налив</t>
  </si>
  <si>
    <t>83 налив</t>
  </si>
  <si>
    <t>85 налив</t>
  </si>
  <si>
    <t>Сыроизготовитель №1 Poly 4</t>
  </si>
  <si>
    <t>78 налив</t>
  </si>
  <si>
    <t>80 налив</t>
  </si>
  <si>
    <t>82 налив</t>
  </si>
  <si>
    <t>84 налив</t>
  </si>
  <si>
    <t>86 налив</t>
  </si>
  <si>
    <t>Линия плавления моцареллы в воде №1</t>
  </si>
  <si>
    <t>подача и вымешивание</t>
  </si>
  <si>
    <t>69</t>
  </si>
  <si>
    <t xml:space="preserve"> 0.008/0.125</t>
  </si>
  <si>
    <t>70</t>
  </si>
  <si>
    <t xml:space="preserve"> 0.125/0.1</t>
  </si>
  <si>
    <t>71</t>
  </si>
  <si>
    <t xml:space="preserve"> 0.1</t>
  </si>
  <si>
    <t>72</t>
  </si>
  <si>
    <t xml:space="preserve"> 0.2/0.125</t>
  </si>
  <si>
    <t>73</t>
  </si>
  <si>
    <t xml:space="preserve"> 0.125/0.008</t>
  </si>
  <si>
    <t>74</t>
  </si>
  <si>
    <t xml:space="preserve"> 0.008</t>
  </si>
  <si>
    <t>75</t>
  </si>
  <si>
    <t>76</t>
  </si>
  <si>
    <t>плавление/формирование</t>
  </si>
  <si>
    <t>охлаждение</t>
  </si>
  <si>
    <t>ЧЛДЖ 0.008/ФДЛ 0.125</t>
  </si>
  <si>
    <t>ФДЛ 0.125/0.1</t>
  </si>
  <si>
    <t>ФДЛ 0.1</t>
  </si>
  <si>
    <t>ФДЛ 0.2/0.125</t>
  </si>
  <si>
    <t>ФДЛ 0.125/ЧЛДЖ 0.008</t>
  </si>
  <si>
    <t>Чильеджина 0.008</t>
  </si>
  <si>
    <t>ЧЛДЖ 0.008</t>
  </si>
  <si>
    <t>Красная птица/Unagrande/Красная птица/Unagrande/ВкусВилл</t>
  </si>
  <si>
    <t>Pretto/Красная птица/ВкусВилл/Metro Chef/Aventino/Ваш выбор/Каждый день</t>
  </si>
  <si>
    <t>Каждый день/Orecchio Oro/Pretto</t>
  </si>
  <si>
    <t>Unagrande</t>
  </si>
  <si>
    <t>Pretto/Metro Chef/Красная птица/Aventino/Каждый день/Orecchio Oro/Pretto</t>
  </si>
  <si>
    <t>Pretto</t>
  </si>
  <si>
    <t>Линия плавления моцареллы в рассоле №2</t>
  </si>
  <si>
    <t>77</t>
  </si>
  <si>
    <t xml:space="preserve"> Палочки 30.0г</t>
  </si>
  <si>
    <t>82</t>
  </si>
  <si>
    <t xml:space="preserve"> 0.46</t>
  </si>
  <si>
    <t>посолка</t>
  </si>
  <si>
    <t>78</t>
  </si>
  <si>
    <t>83</t>
  </si>
  <si>
    <t xml:space="preserve"> 0.46/0.28</t>
  </si>
  <si>
    <t>79</t>
  </si>
  <si>
    <t xml:space="preserve"> 0.2</t>
  </si>
  <si>
    <t>84</t>
  </si>
  <si>
    <t xml:space="preserve"> 0.28</t>
  </si>
  <si>
    <t>80</t>
  </si>
  <si>
    <t>85</t>
  </si>
  <si>
    <t xml:space="preserve"> 0.37</t>
  </si>
  <si>
    <t>81</t>
  </si>
  <si>
    <t>86</t>
  </si>
  <si>
    <t xml:space="preserve"> 1.2</t>
  </si>
  <si>
    <t>Для пиццы Палочки 30.0г</t>
  </si>
  <si>
    <t>ПИЦЦА Палочки 30.0г/CYЛГ Палочки 30.0г</t>
  </si>
  <si>
    <t>ПИЦЦА 0.2</t>
  </si>
  <si>
    <t>Для пиццы 0.2</t>
  </si>
  <si>
    <t>Для пиццы 0.46</t>
  </si>
  <si>
    <t>ПИЦЦА 0.46/0.28/CYЛГ 0.28</t>
  </si>
  <si>
    <t>CYЛГ 0.28</t>
  </si>
  <si>
    <t>ПИЦЦА 0.37/CYЛГ 0.37</t>
  </si>
  <si>
    <t>ПИЦЦА 1.2</t>
  </si>
  <si>
    <t>ВкусВилл</t>
  </si>
  <si>
    <t>ВкусВилл/Красная птица/Unagrande/Красная птица/Умалат</t>
  </si>
  <si>
    <t>Unagrande/Pretto</t>
  </si>
  <si>
    <t>Pretto/Красная птица/Маркет Перекресток</t>
  </si>
  <si>
    <t>Metro Chef/Умалат</t>
  </si>
  <si>
    <t>Metro Chef/Pretto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</si>
  <si>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</si>
  <si>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</si>
  <si>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</si>
  <si>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</si>
  <si>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</si>
  <si>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</si>
  <si>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</si>
  <si>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</si>
  <si>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</si>
  <si>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</si>
  <si>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</si>
  <si>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</si>
  <si>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</si>
  <si>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</si>
  <si>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</si>
  <si>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</si>
  <si>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</si>
  <si>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</si>
  <si>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</si>
  <si>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</si>
  <si>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</si>
  <si>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</si>
  <si>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</si>
  <si>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</si>
  <si>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</si>
  <si>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</si>
  <si>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</si>
  <si>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</si>
  <si>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</si>
  <si>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</si>
  <si>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</si>
  <si>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</si>
  <si>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</si>
  <si>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</si>
  <si>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</si>
  <si>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</si>
  <si>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-</t>
  </si>
  <si>
    <t>3.3, Сакко</t>
  </si>
  <si>
    <t>Моцарелла в воде Фиор Ди Латте "Pretto", 45%, 1/1,8 кг, ф/п</t>
  </si>
  <si>
    <t>Моцарелла в воде Фиор Ди Латте "Красная птица", 45%, 0,125/0,225 кг, ф/п</t>
  </si>
  <si>
    <t>Моцарелла в воде Фиор Ди Латте "ВкусВилл", 50%, 0,125/0,225 кг, ф/п</t>
  </si>
  <si>
    <t>0.1</t>
  </si>
  <si>
    <t>Вода: 100</t>
  </si>
  <si>
    <t>Моцарелла в воде Фиор Ди Латте "Metro Chef" 45%, 0,125/0,225 кг, ф/п</t>
  </si>
  <si>
    <t>Моцарелла в воде Фиор Ди Латте "Aventino", 45%, 0,1/0,18 кг, ф/п</t>
  </si>
  <si>
    <t>Моцарелла в воде Фиор Ди Латте "Ваш выбор", 50%, 0,1/0,18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</si>
  <si>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</si>
  <si>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</si>
  <si>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</si>
  <si>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2.7, Альче</t>
  </si>
  <si>
    <t>Для пиццы</t>
  </si>
  <si>
    <t>Палочки 30.0г</t>
  </si>
  <si>
    <t>Соль: 30</t>
  </si>
  <si>
    <t>Ульма</t>
  </si>
  <si>
    <t>Моцарелла палочки "ВкусВилл", 45%, 0,12 кг, т/ф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</si>
  <si>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</si>
  <si>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</si>
  <si>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</si>
  <si>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</si>
  <si>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</si>
  <si>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</si>
  <si>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палочки "Красная птица", 45%, 0,12 кг, т/ф</t>
  </si>
  <si>
    <t>Моцарелла палочки "Unagrande", 45%, 0,12 кг, т/ф</t>
  </si>
  <si>
    <t>Сулугуни</t>
  </si>
  <si>
    <t>Сулугуни палочки "Красная птица", 45%, 0,12 кг, т/ф</t>
  </si>
  <si>
    <t>Сулугуни палочки "Умалат", 45%, 0,12 кг, т/ф</t>
  </si>
  <si>
    <t>Моцарелла в воде Чильеджина "Unagrande", 50%, 0,125/0,225 кг, ф/п, (8 шт)</t>
  </si>
  <si>
    <t>2.7, Сакко</t>
  </si>
  <si>
    <t>Соль: 200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</si>
  <si>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</si>
  <si>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</si>
  <si>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Чильеджина "Pretto", 45%, 1/1,8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</si>
  <si>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</si>
  <si>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</si>
  <si>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</si>
  <si>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</si>
  <si>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</si>
  <si>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Моцарелла в воде Чильеджина "Pretto", 45%, 0,1/0,18 кг, ф/п, (8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</si>
  <si>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</si>
  <si>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</si>
  <si>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</si>
  <si>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</si>
  <si>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</si>
  <si>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</si>
  <si>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</si>
  <si>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 xml:space="preserve">Моцарелла для пиццы "Unagrande", 45%, 0,46 кг, в/у </t>
  </si>
  <si>
    <t>Моцарелла для пиццы "Pretto", 45%, 0,46 кг, т/ф, (8 шт)</t>
  </si>
  <si>
    <t>0.28</t>
  </si>
  <si>
    <t>Соль: 280</t>
  </si>
  <si>
    <t>Моцарелла для пиццы "Красная птица", 45%, 0,28 кг, т/ф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</si>
  <si>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</si>
  <si>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</si>
  <si>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</si>
  <si>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0.37</t>
  </si>
  <si>
    <t>Соль: 370</t>
  </si>
  <si>
    <t>Моцарелла для пиццы "Metro Chef" 45%, 0,37 кг, т/ф</t>
  </si>
  <si>
    <t>Сулугуни "Умалат", 45%, 0,37 кг, т/ф, (6 шт)</t>
  </si>
  <si>
    <t>1.2</t>
  </si>
  <si>
    <t>Соль: 1200</t>
  </si>
  <si>
    <t>Моцарелла для пиццы "Metro Chef" 45%, 1,2 кг, т/ф</t>
  </si>
  <si>
    <t>Моцарелла "Pretto", 45%, 1,2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</si>
  <si>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</si>
  <si>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</si>
  <si>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</si>
  <si>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</si>
  <si>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</si>
  <si>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</si>
  <si>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</si>
  <si>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"Unagrande", 45%, 0,12 кг, ф/п (кубики)</t>
  </si>
  <si>
    <t>Моцарелла "Unagrande", 45%, 1,2 кг, т/ф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</si>
  <si>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</si>
  <si>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</si>
  <si>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</si>
  <si>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"Fine Life", 45%, 0,125/0,225 кг, ф/п</t>
  </si>
  <si>
    <t>Моцарелла в воде Фиор Ди Латте "Pretto", 45%, 0,125/0,225 кг, ф/п, (8 шт)</t>
  </si>
  <si>
    <t>Моцарелла в воде Чильеджина "Fine Life", 45%, 0,125/0,225 кг, ф/п</t>
  </si>
  <si>
    <t>Моцарелла в воде Чильеджина "Ваш выбор", 50%, 0,1/0,18 кг, ф/п</t>
  </si>
  <si>
    <t>Моцарелла для пиццы "Unagrande", 45%, 0,46 кг, в/у</t>
  </si>
  <si>
    <t>Моцарелла для пиццы "Unagrande", 45%, 0,46 кг, в/у,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</si>
  <si>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</si>
  <si>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</si>
  <si>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</si>
  <si>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</si>
  <si>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"Бонджорно", 45%, 0,12 кг, т/ф</t>
  </si>
  <si>
    <t>Моцарелла палочки 7,5 гр Эсперсен, 45%, кг, пл/л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</si>
  <si>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</si>
  <si>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</si>
  <si>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</si>
  <si>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"Foodfest",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</si>
  <si>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</si>
  <si>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</si>
  <si>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</si>
  <si>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</si>
  <si>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"Умалат", 45%, 1,2  кг, т/ф</t>
  </si>
  <si>
    <t>Сулугуни без лактозы "ВкусВилл", 45%, 0,2 кг, т/ф</t>
  </si>
  <si>
    <t>Сулугуни палочки "ВкусВилл",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</si>
  <si>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</si>
  <si>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</si>
  <si>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</si>
  <si>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</si>
  <si>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</si>
  <si>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</si>
  <si>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</si>
  <si>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</si>
  <si>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</si>
  <si>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</si>
  <si>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</si>
  <si>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</si>
  <si>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</si>
  <si>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Н0000098464</t>
  </si>
  <si>
    <t>Н0000094736</t>
  </si>
  <si>
    <t xml:space="preserve">327193010  </t>
  </si>
  <si>
    <t>Н0000099329</t>
  </si>
  <si>
    <t>Н0000096804</t>
  </si>
  <si>
    <t>Н0000090381</t>
  </si>
  <si>
    <t>Н0000095415</t>
  </si>
  <si>
    <t>Н0000096635</t>
  </si>
  <si>
    <t>Н0000094698</t>
  </si>
  <si>
    <t>Н0000096233</t>
  </si>
  <si>
    <t>Н0000097277</t>
  </si>
  <si>
    <t>Н0000095985</t>
  </si>
  <si>
    <t>Н0000094727</t>
  </si>
  <si>
    <t>Н0000098465</t>
  </si>
  <si>
    <t>Н0000094737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</si>
  <si>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</si>
  <si>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</si>
  <si>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</si>
  <si>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</si>
  <si>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</si>
  <si>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</si>
  <si>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</si>
  <si>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Н0000094274</t>
  </si>
  <si>
    <t>Н0000096668</t>
  </si>
  <si>
    <t>Н0000097278</t>
  </si>
  <si>
    <t>Н0000097280</t>
  </si>
  <si>
    <t>Н0000094734</t>
  </si>
  <si>
    <t>Н0000094725</t>
  </si>
  <si>
    <t>Н0000096640</t>
  </si>
  <si>
    <t>Н0000093998</t>
  </si>
  <si>
    <t>Н0000094497</t>
  </si>
  <si>
    <t>Н0000096638</t>
  </si>
  <si>
    <t>Н0000095992</t>
  </si>
  <si>
    <t>Н0000097655</t>
  </si>
  <si>
    <t>3503984</t>
  </si>
  <si>
    <t>Н0000094742</t>
  </si>
  <si>
    <t>Н0000096639</t>
  </si>
  <si>
    <t>Н0000093444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</si>
</sst>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rgb="FF000000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0" fillId="0" borderId="17" xfId="0" applyBorder="1" applyAlignment="1"/>
    <xf numFmtId="0" fontId="0" fillId="0" borderId="18" xfId="0" applyBorder="1" applyAlignment="1"/>
    <xf numFmtId="0" fontId="8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textRotation="90" wrapText="1"/>
    </xf>
    <xf numFmtId="0" fontId="10" fillId="9" borderId="5" xfId="0" applyFont="1" applyFill="1" applyBorder="1" applyAlignment="1">
      <alignment horizontal="center" vertical="center" textRotation="90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8" fillId="1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9" fillId="7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8" fillId="7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17" borderId="10" xfId="0" applyFont="1" applyFill="1" applyBorder="1" applyAlignment="1">
      <alignment horizontal="center" vertical="center" wrapText="1"/>
    </xf>
    <xf numFmtId="0" fontId="8" fillId="18" borderId="10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11" fillId="11" borderId="10" xfId="0" applyFont="1" applyFill="1" applyBorder="1" applyAlignment="1">
      <alignment horizontal="center" vertical="center" wrapText="1"/>
    </xf>
    <xf numFmtId="0" fontId="8" fillId="19" borderId="10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6" xfId="0" applyBorder="1"/>
    <xf numFmtId="0" fontId="8" fillId="16" borderId="1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17" borderId="11" xfId="0" applyFont="1" applyFill="1" applyBorder="1" applyAlignment="1">
      <alignment horizontal="center" vertical="center" wrapText="1"/>
    </xf>
    <xf numFmtId="0" fontId="8" fillId="17" borderId="12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18" borderId="11" xfId="0" applyFont="1" applyFill="1" applyBorder="1" applyAlignment="1">
      <alignment horizontal="center" vertical="center" wrapText="1"/>
    </xf>
    <xf numFmtId="0" fontId="8" fillId="18" borderId="16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20" borderId="2" xfId="0" applyFont="1" applyFill="1" applyBorder="1"/>
  </cellXfs>
  <cellStyles count="1">
    <cellStyle name="Normal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218"/>
  <sheetViews>
    <sheetView tabSelected="1" zoomScale="50" zoomScaleNormal="50" workbookViewId="0">
      <selection activeCell="CL18" sqref="CL18"/>
    </sheetView>
  </sheetViews>
  <sheetFormatPr baseColWidth="10" defaultColWidth="8.83203125" defaultRowHeight="15" x14ac:dyDescent="0.2"/>
  <cols>
    <col min="1" max="4" width="21" style="1" customWidth="1"/>
    <col min="5" max="576" width="2.33203125" style="1" customWidth="1"/>
    <col min="577" max="1025" width="8.5" style="1" customWidth="1"/>
  </cols>
  <sheetData>
    <row r="1" spans="2:1025" ht="25" customHeight="1" x14ac:dyDescent="0.2">
      <c r="C1" s="27" t="s">
        <v>0</v>
      </c>
      <c r="D1" s="28" t="s">
        <v>1</v>
      </c>
      <c r="E1" s="29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29" t="s">
        <v>14</v>
      </c>
      <c r="R1" s="30" t="s">
        <v>3</v>
      </c>
      <c r="S1" s="30" t="s">
        <v>4</v>
      </c>
      <c r="T1" s="30" t="s">
        <v>5</v>
      </c>
      <c r="U1" s="30" t="s">
        <v>6</v>
      </c>
      <c r="V1" s="30" t="s">
        <v>7</v>
      </c>
      <c r="W1" s="30" t="s">
        <v>8</v>
      </c>
      <c r="X1" s="30" t="s">
        <v>9</v>
      </c>
      <c r="Y1" s="30" t="s">
        <v>10</v>
      </c>
      <c r="Z1" s="30" t="s">
        <v>11</v>
      </c>
      <c r="AA1" s="30" t="s">
        <v>12</v>
      </c>
      <c r="AB1" s="30" t="s">
        <v>13</v>
      </c>
      <c r="AC1" s="29" t="s">
        <v>15</v>
      </c>
      <c r="AD1" s="30" t="s">
        <v>3</v>
      </c>
      <c r="AE1" s="30" t="s">
        <v>4</v>
      </c>
      <c r="AF1" s="30" t="s">
        <v>5</v>
      </c>
      <c r="AG1" s="30" t="s">
        <v>6</v>
      </c>
      <c r="AH1" s="30" t="s">
        <v>7</v>
      </c>
      <c r="AI1" s="30" t="s">
        <v>8</v>
      </c>
      <c r="AJ1" s="30" t="s">
        <v>9</v>
      </c>
      <c r="AK1" s="30" t="s">
        <v>10</v>
      </c>
      <c r="AL1" s="30" t="s">
        <v>11</v>
      </c>
      <c r="AM1" s="30" t="s">
        <v>12</v>
      </c>
      <c r="AN1" s="30" t="s">
        <v>13</v>
      </c>
      <c r="AO1" s="29" t="s">
        <v>16</v>
      </c>
      <c r="AP1" s="30" t="s">
        <v>3</v>
      </c>
      <c r="AQ1" s="30" t="s">
        <v>4</v>
      </c>
      <c r="AR1" s="30" t="s">
        <v>5</v>
      </c>
      <c r="AS1" s="30" t="s">
        <v>6</v>
      </c>
      <c r="AT1" s="30" t="s">
        <v>7</v>
      </c>
      <c r="AU1" s="30" t="s">
        <v>8</v>
      </c>
      <c r="AV1" s="30" t="s">
        <v>9</v>
      </c>
      <c r="AW1" s="30" t="s">
        <v>10</v>
      </c>
      <c r="AX1" s="30" t="s">
        <v>11</v>
      </c>
      <c r="AY1" s="30" t="s">
        <v>12</v>
      </c>
      <c r="AZ1" s="30" t="s">
        <v>13</v>
      </c>
      <c r="BA1" s="29" t="s">
        <v>17</v>
      </c>
      <c r="BB1" s="30" t="s">
        <v>3</v>
      </c>
      <c r="BC1" s="30" t="s">
        <v>4</v>
      </c>
      <c r="BD1" s="30" t="s">
        <v>5</v>
      </c>
      <c r="BE1" s="30" t="s">
        <v>6</v>
      </c>
      <c r="BF1" s="30" t="s">
        <v>7</v>
      </c>
      <c r="BG1" s="30" t="s">
        <v>8</v>
      </c>
      <c r="BH1" s="30" t="s">
        <v>9</v>
      </c>
      <c r="BI1" s="30" t="s">
        <v>10</v>
      </c>
      <c r="BJ1" s="30" t="s">
        <v>11</v>
      </c>
      <c r="BK1" s="30" t="s">
        <v>12</v>
      </c>
      <c r="BL1" s="30" t="s">
        <v>13</v>
      </c>
      <c r="BM1" s="29" t="s">
        <v>18</v>
      </c>
      <c r="BN1" s="30" t="s">
        <v>3</v>
      </c>
      <c r="BO1" s="30" t="s">
        <v>4</v>
      </c>
      <c r="BP1" s="30" t="s">
        <v>5</v>
      </c>
      <c r="BQ1" s="30" t="s">
        <v>6</v>
      </c>
      <c r="BR1" s="30" t="s">
        <v>7</v>
      </c>
      <c r="BS1" s="30" t="s">
        <v>8</v>
      </c>
      <c r="BT1" s="30" t="s">
        <v>9</v>
      </c>
      <c r="BU1" s="30" t="s">
        <v>10</v>
      </c>
      <c r="BV1" s="30" t="s">
        <v>11</v>
      </c>
      <c r="BW1" s="30" t="s">
        <v>12</v>
      </c>
      <c r="BX1" s="30" t="s">
        <v>13</v>
      </c>
      <c r="BY1" s="29" t="s">
        <v>19</v>
      </c>
      <c r="BZ1" s="30" t="s">
        <v>3</v>
      </c>
      <c r="CA1" s="30" t="s">
        <v>4</v>
      </c>
      <c r="CB1" s="30" t="s">
        <v>5</v>
      </c>
      <c r="CC1" s="30" t="s">
        <v>6</v>
      </c>
      <c r="CD1" s="30" t="s">
        <v>7</v>
      </c>
      <c r="CE1" s="30" t="s">
        <v>8</v>
      </c>
      <c r="CF1" s="30" t="s">
        <v>9</v>
      </c>
      <c r="CG1" s="30" t="s">
        <v>10</v>
      </c>
      <c r="CH1" s="30" t="s">
        <v>11</v>
      </c>
      <c r="CI1" s="30" t="s">
        <v>12</v>
      </c>
      <c r="CJ1" s="30" t="s">
        <v>13</v>
      </c>
      <c r="CK1" s="29" t="s">
        <v>20</v>
      </c>
      <c r="CL1" s="30" t="s">
        <v>3</v>
      </c>
      <c r="CM1" s="30" t="s">
        <v>4</v>
      </c>
      <c r="CN1" s="30" t="s">
        <v>5</v>
      </c>
      <c r="CO1" s="30" t="s">
        <v>6</v>
      </c>
      <c r="CP1" s="30" t="s">
        <v>7</v>
      </c>
      <c r="CQ1" s="30" t="s">
        <v>8</v>
      </c>
      <c r="CR1" s="30" t="s">
        <v>9</v>
      </c>
      <c r="CS1" s="30" t="s">
        <v>10</v>
      </c>
      <c r="CT1" s="30" t="s">
        <v>11</v>
      </c>
      <c r="CU1" s="30" t="s">
        <v>12</v>
      </c>
      <c r="CV1" s="30" t="s">
        <v>13</v>
      </c>
      <c r="CW1" s="29" t="s">
        <v>21</v>
      </c>
      <c r="CX1" s="30" t="s">
        <v>3</v>
      </c>
      <c r="CY1" s="30" t="s">
        <v>4</v>
      </c>
      <c r="CZ1" s="30" t="s">
        <v>5</v>
      </c>
      <c r="DA1" s="30" t="s">
        <v>6</v>
      </c>
      <c r="DB1" s="30" t="s">
        <v>7</v>
      </c>
      <c r="DC1" s="30" t="s">
        <v>8</v>
      </c>
      <c r="DD1" s="30" t="s">
        <v>9</v>
      </c>
      <c r="DE1" s="30" t="s">
        <v>10</v>
      </c>
      <c r="DF1" s="30" t="s">
        <v>11</v>
      </c>
      <c r="DG1" s="30" t="s">
        <v>12</v>
      </c>
      <c r="DH1" s="30" t="s">
        <v>13</v>
      </c>
      <c r="DI1" s="29" t="s">
        <v>22</v>
      </c>
      <c r="DJ1" s="30" t="s">
        <v>3</v>
      </c>
      <c r="DK1" s="30" t="s">
        <v>4</v>
      </c>
      <c r="DL1" s="30" t="s">
        <v>5</v>
      </c>
      <c r="DM1" s="30" t="s">
        <v>6</v>
      </c>
      <c r="DN1" s="30" t="s">
        <v>7</v>
      </c>
      <c r="DO1" s="30" t="s">
        <v>8</v>
      </c>
      <c r="DP1" s="30" t="s">
        <v>9</v>
      </c>
      <c r="DQ1" s="30" t="s">
        <v>10</v>
      </c>
      <c r="DR1" s="30" t="s">
        <v>11</v>
      </c>
      <c r="DS1" s="30" t="s">
        <v>12</v>
      </c>
      <c r="DT1" s="30" t="s">
        <v>13</v>
      </c>
      <c r="DU1" s="31" t="s">
        <v>23</v>
      </c>
      <c r="DV1" s="32" t="s">
        <v>3</v>
      </c>
      <c r="DW1" s="32" t="s">
        <v>4</v>
      </c>
      <c r="DX1" s="32" t="s">
        <v>5</v>
      </c>
      <c r="DY1" s="32" t="s">
        <v>6</v>
      </c>
      <c r="DZ1" s="32" t="s">
        <v>7</v>
      </c>
      <c r="EA1" s="32" t="s">
        <v>8</v>
      </c>
      <c r="EB1" s="32" t="s">
        <v>9</v>
      </c>
      <c r="EC1" s="32" t="s">
        <v>10</v>
      </c>
      <c r="ED1" s="32" t="s">
        <v>11</v>
      </c>
      <c r="EE1" s="32" t="s">
        <v>12</v>
      </c>
      <c r="EF1" s="32" t="s">
        <v>13</v>
      </c>
      <c r="EG1" s="31" t="s">
        <v>4</v>
      </c>
      <c r="EH1" s="32" t="s">
        <v>3</v>
      </c>
      <c r="EI1" s="32" t="s">
        <v>4</v>
      </c>
      <c r="EJ1" s="32" t="s">
        <v>5</v>
      </c>
      <c r="EK1" s="32" t="s">
        <v>6</v>
      </c>
      <c r="EL1" s="32" t="s">
        <v>7</v>
      </c>
      <c r="EM1" s="32" t="s">
        <v>8</v>
      </c>
      <c r="EN1" s="32" t="s">
        <v>9</v>
      </c>
      <c r="EO1" s="32" t="s">
        <v>10</v>
      </c>
      <c r="EP1" s="32" t="s">
        <v>11</v>
      </c>
      <c r="EQ1" s="32" t="s">
        <v>12</v>
      </c>
      <c r="ER1" s="32" t="s">
        <v>13</v>
      </c>
      <c r="ES1" s="31" t="s">
        <v>24</v>
      </c>
      <c r="ET1" s="32" t="s">
        <v>3</v>
      </c>
      <c r="EU1" s="32" t="s">
        <v>4</v>
      </c>
      <c r="EV1" s="32" t="s">
        <v>5</v>
      </c>
      <c r="EW1" s="32" t="s">
        <v>6</v>
      </c>
      <c r="EX1" s="32" t="s">
        <v>7</v>
      </c>
      <c r="EY1" s="32" t="s">
        <v>8</v>
      </c>
      <c r="EZ1" s="32" t="s">
        <v>9</v>
      </c>
      <c r="FA1" s="32" t="s">
        <v>10</v>
      </c>
      <c r="FB1" s="32" t="s">
        <v>11</v>
      </c>
      <c r="FC1" s="32" t="s">
        <v>12</v>
      </c>
      <c r="FD1" s="32" t="s">
        <v>13</v>
      </c>
      <c r="FE1" s="31" t="s">
        <v>25</v>
      </c>
      <c r="FF1" s="32" t="s">
        <v>3</v>
      </c>
      <c r="FG1" s="32" t="s">
        <v>4</v>
      </c>
      <c r="FH1" s="32" t="s">
        <v>5</v>
      </c>
      <c r="FI1" s="32" t="s">
        <v>6</v>
      </c>
      <c r="FJ1" s="32" t="s">
        <v>7</v>
      </c>
      <c r="FK1" s="32" t="s">
        <v>8</v>
      </c>
      <c r="FL1" s="32" t="s">
        <v>9</v>
      </c>
      <c r="FM1" s="32" t="s">
        <v>10</v>
      </c>
      <c r="FN1" s="32" t="s">
        <v>11</v>
      </c>
      <c r="FO1" s="32" t="s">
        <v>12</v>
      </c>
      <c r="FP1" s="32" t="s">
        <v>13</v>
      </c>
      <c r="FQ1" s="31" t="s">
        <v>26</v>
      </c>
      <c r="FR1" s="32" t="s">
        <v>3</v>
      </c>
      <c r="FS1" s="32" t="s">
        <v>4</v>
      </c>
      <c r="FT1" s="32" t="s">
        <v>5</v>
      </c>
      <c r="FU1" s="32" t="s">
        <v>6</v>
      </c>
      <c r="FV1" s="32" t="s">
        <v>7</v>
      </c>
      <c r="FW1" s="32" t="s">
        <v>8</v>
      </c>
      <c r="FX1" s="32" t="s">
        <v>9</v>
      </c>
      <c r="FY1" s="32" t="s">
        <v>10</v>
      </c>
      <c r="FZ1" s="32" t="s">
        <v>11</v>
      </c>
      <c r="GA1" s="32" t="s">
        <v>12</v>
      </c>
      <c r="GB1" s="32" t="s">
        <v>13</v>
      </c>
      <c r="GC1" s="31" t="s">
        <v>27</v>
      </c>
      <c r="GD1" s="32" t="s">
        <v>3</v>
      </c>
      <c r="GE1" s="32" t="s">
        <v>4</v>
      </c>
      <c r="GF1" s="32" t="s">
        <v>5</v>
      </c>
      <c r="GG1" s="32" t="s">
        <v>6</v>
      </c>
      <c r="GH1" s="32" t="s">
        <v>7</v>
      </c>
      <c r="GI1" s="32" t="s">
        <v>8</v>
      </c>
      <c r="GJ1" s="32" t="s">
        <v>9</v>
      </c>
      <c r="GK1" s="32" t="s">
        <v>10</v>
      </c>
      <c r="GL1" s="32" t="s">
        <v>11</v>
      </c>
      <c r="GM1" s="32" t="s">
        <v>12</v>
      </c>
      <c r="GN1" s="32" t="s">
        <v>13</v>
      </c>
      <c r="GO1" s="31" t="s">
        <v>5</v>
      </c>
      <c r="GP1" s="32" t="s">
        <v>3</v>
      </c>
      <c r="GQ1" s="32" t="s">
        <v>4</v>
      </c>
      <c r="GR1" s="32" t="s">
        <v>5</v>
      </c>
      <c r="GS1" s="32" t="s">
        <v>6</v>
      </c>
      <c r="GT1" s="32" t="s">
        <v>7</v>
      </c>
      <c r="GU1" s="32" t="s">
        <v>8</v>
      </c>
      <c r="GV1" s="32" t="s">
        <v>9</v>
      </c>
      <c r="GW1" s="32" t="s">
        <v>10</v>
      </c>
      <c r="GX1" s="32" t="s">
        <v>11</v>
      </c>
      <c r="GY1" s="32" t="s">
        <v>12</v>
      </c>
      <c r="GZ1" s="32" t="s">
        <v>13</v>
      </c>
      <c r="HA1" s="31" t="s">
        <v>28</v>
      </c>
      <c r="HB1" s="32" t="s">
        <v>3</v>
      </c>
      <c r="HC1" s="32" t="s">
        <v>4</v>
      </c>
      <c r="HD1" s="32" t="s">
        <v>5</v>
      </c>
      <c r="HE1" s="32" t="s">
        <v>6</v>
      </c>
      <c r="HF1" s="32" t="s">
        <v>7</v>
      </c>
      <c r="HG1" s="32" t="s">
        <v>8</v>
      </c>
      <c r="HH1" s="32" t="s">
        <v>9</v>
      </c>
      <c r="HI1" s="32" t="s">
        <v>10</v>
      </c>
      <c r="HJ1" s="32" t="s">
        <v>11</v>
      </c>
      <c r="HK1" s="32" t="s">
        <v>12</v>
      </c>
      <c r="HL1" s="32" t="s">
        <v>13</v>
      </c>
      <c r="HM1" s="31" t="s">
        <v>29</v>
      </c>
      <c r="HN1" s="30" t="s">
        <v>3</v>
      </c>
      <c r="HO1" s="30" t="s">
        <v>4</v>
      </c>
      <c r="HP1" s="30" t="s">
        <v>5</v>
      </c>
      <c r="HQ1" s="30" t="s">
        <v>6</v>
      </c>
      <c r="HR1" s="30" t="s">
        <v>7</v>
      </c>
      <c r="HS1" s="30" t="s">
        <v>8</v>
      </c>
      <c r="HT1" s="30" t="s">
        <v>9</v>
      </c>
      <c r="HU1" s="30" t="s">
        <v>10</v>
      </c>
      <c r="HV1" s="30" t="s">
        <v>11</v>
      </c>
      <c r="HW1" s="30" t="s">
        <v>12</v>
      </c>
      <c r="HX1" s="30" t="s">
        <v>13</v>
      </c>
      <c r="HY1" s="29" t="s">
        <v>30</v>
      </c>
      <c r="HZ1" s="30" t="s">
        <v>3</v>
      </c>
      <c r="IA1" s="30" t="s">
        <v>4</v>
      </c>
      <c r="IB1" s="30" t="s">
        <v>5</v>
      </c>
      <c r="IC1" s="30" t="s">
        <v>6</v>
      </c>
      <c r="ID1" s="30" t="s">
        <v>7</v>
      </c>
      <c r="IE1" s="30" t="s">
        <v>8</v>
      </c>
      <c r="IF1" s="30" t="s">
        <v>9</v>
      </c>
      <c r="IG1" s="30" t="s">
        <v>10</v>
      </c>
      <c r="IH1" s="30" t="s">
        <v>11</v>
      </c>
      <c r="II1" s="30" t="s">
        <v>12</v>
      </c>
      <c r="IJ1" s="30" t="s">
        <v>13</v>
      </c>
      <c r="IK1" s="29" t="s">
        <v>31</v>
      </c>
      <c r="IL1" s="30" t="s">
        <v>3</v>
      </c>
      <c r="IM1" s="30" t="s">
        <v>4</v>
      </c>
      <c r="IN1" s="30" t="s">
        <v>5</v>
      </c>
      <c r="IO1" s="30" t="s">
        <v>6</v>
      </c>
      <c r="IP1" s="30" t="s">
        <v>7</v>
      </c>
      <c r="IQ1" s="30" t="s">
        <v>8</v>
      </c>
      <c r="IR1" s="30" t="s">
        <v>9</v>
      </c>
      <c r="IS1" s="30" t="s">
        <v>10</v>
      </c>
      <c r="IT1" s="30" t="s">
        <v>11</v>
      </c>
      <c r="IU1" s="30" t="s">
        <v>12</v>
      </c>
      <c r="IV1" s="30" t="s">
        <v>13</v>
      </c>
      <c r="IW1" s="29" t="s">
        <v>6</v>
      </c>
      <c r="IX1" s="30" t="s">
        <v>3</v>
      </c>
      <c r="IY1" s="30" t="s">
        <v>4</v>
      </c>
      <c r="IZ1" s="30" t="s">
        <v>5</v>
      </c>
      <c r="JA1" s="30" t="s">
        <v>6</v>
      </c>
      <c r="JB1" s="30" t="s">
        <v>7</v>
      </c>
      <c r="JC1" s="30" t="s">
        <v>8</v>
      </c>
      <c r="JD1" s="30" t="s">
        <v>9</v>
      </c>
      <c r="JE1" s="30" t="s">
        <v>10</v>
      </c>
      <c r="JF1" s="30" t="s">
        <v>11</v>
      </c>
      <c r="JG1" s="30" t="s">
        <v>12</v>
      </c>
      <c r="JH1" s="30" t="s">
        <v>13</v>
      </c>
      <c r="JI1" s="29" t="s">
        <v>32</v>
      </c>
      <c r="JJ1" s="30" t="s">
        <v>3</v>
      </c>
      <c r="JK1" s="30" t="s">
        <v>4</v>
      </c>
      <c r="JL1" s="30" t="s">
        <v>5</v>
      </c>
      <c r="JM1" s="30" t="s">
        <v>6</v>
      </c>
      <c r="JN1" s="30" t="s">
        <v>7</v>
      </c>
      <c r="JO1" s="30" t="s">
        <v>8</v>
      </c>
      <c r="JP1" s="30" t="s">
        <v>9</v>
      </c>
      <c r="JQ1" s="30" t="s">
        <v>10</v>
      </c>
      <c r="JR1" s="30" t="s">
        <v>11</v>
      </c>
      <c r="JS1" s="30" t="s">
        <v>12</v>
      </c>
      <c r="JT1" s="30" t="s">
        <v>13</v>
      </c>
      <c r="JU1" s="29" t="s">
        <v>33</v>
      </c>
      <c r="JV1" s="30" t="s">
        <v>3</v>
      </c>
      <c r="JW1" s="30" t="s">
        <v>4</v>
      </c>
      <c r="JX1" s="30" t="s">
        <v>5</v>
      </c>
      <c r="JY1" s="30" t="s">
        <v>6</v>
      </c>
      <c r="JZ1" s="30" t="s">
        <v>7</v>
      </c>
      <c r="KA1" s="30" t="s">
        <v>8</v>
      </c>
      <c r="KB1" s="30" t="s">
        <v>9</v>
      </c>
      <c r="KC1" s="30" t="s">
        <v>10</v>
      </c>
      <c r="KD1" s="30" t="s">
        <v>11</v>
      </c>
      <c r="KE1" s="30" t="s">
        <v>12</v>
      </c>
      <c r="KF1" s="30" t="s">
        <v>13</v>
      </c>
      <c r="KG1" s="29" t="s">
        <v>2</v>
      </c>
      <c r="KH1" s="30" t="s">
        <v>3</v>
      </c>
      <c r="KI1" s="30" t="s">
        <v>4</v>
      </c>
      <c r="KJ1" s="30" t="s">
        <v>5</v>
      </c>
      <c r="KK1" s="30" t="s">
        <v>6</v>
      </c>
      <c r="KL1" s="30" t="s">
        <v>7</v>
      </c>
      <c r="KM1" s="30" t="s">
        <v>8</v>
      </c>
      <c r="KN1" s="30" t="s">
        <v>9</v>
      </c>
      <c r="KO1" s="30" t="s">
        <v>10</v>
      </c>
      <c r="KP1" s="30" t="s">
        <v>11</v>
      </c>
      <c r="KQ1" s="30" t="s">
        <v>12</v>
      </c>
      <c r="KR1" s="30" t="s">
        <v>13</v>
      </c>
      <c r="KS1" s="29" t="s">
        <v>14</v>
      </c>
      <c r="KT1" s="30" t="s">
        <v>3</v>
      </c>
      <c r="KU1" s="30" t="s">
        <v>4</v>
      </c>
      <c r="KV1" s="30" t="s">
        <v>5</v>
      </c>
      <c r="KW1" s="30" t="s">
        <v>6</v>
      </c>
      <c r="KX1" s="30" t="s">
        <v>7</v>
      </c>
      <c r="KY1" s="30" t="s">
        <v>8</v>
      </c>
      <c r="KZ1" s="30" t="s">
        <v>9</v>
      </c>
      <c r="LA1" s="30" t="s">
        <v>10</v>
      </c>
      <c r="LB1" s="30" t="s">
        <v>11</v>
      </c>
      <c r="LC1" s="30" t="s">
        <v>12</v>
      </c>
      <c r="LD1" s="30" t="s">
        <v>13</v>
      </c>
      <c r="LE1" s="29" t="s">
        <v>15</v>
      </c>
      <c r="LF1" s="30" t="s">
        <v>3</v>
      </c>
      <c r="LG1" s="30" t="s">
        <v>4</v>
      </c>
      <c r="LH1" s="30" t="s">
        <v>5</v>
      </c>
      <c r="LI1" s="30" t="s">
        <v>6</v>
      </c>
      <c r="LJ1" s="30" t="s">
        <v>7</v>
      </c>
      <c r="LK1" s="30" t="s">
        <v>8</v>
      </c>
      <c r="LL1" s="30" t="s">
        <v>9</v>
      </c>
      <c r="LM1" s="30" t="s">
        <v>10</v>
      </c>
      <c r="LN1" s="30" t="s">
        <v>11</v>
      </c>
      <c r="LO1" s="30" t="s">
        <v>12</v>
      </c>
      <c r="LP1" s="30" t="s">
        <v>13</v>
      </c>
      <c r="LQ1" s="29" t="s">
        <v>16</v>
      </c>
      <c r="LR1" s="30" t="s">
        <v>3</v>
      </c>
      <c r="LS1" s="30" t="s">
        <v>4</v>
      </c>
      <c r="LT1" s="30" t="s">
        <v>5</v>
      </c>
      <c r="LU1" s="30" t="s">
        <v>6</v>
      </c>
      <c r="LV1" s="30" t="s">
        <v>7</v>
      </c>
      <c r="LW1" s="30" t="s">
        <v>8</v>
      </c>
      <c r="LX1" s="30" t="s">
        <v>9</v>
      </c>
      <c r="LY1" s="30" t="s">
        <v>10</v>
      </c>
      <c r="LZ1" s="30" t="s">
        <v>11</v>
      </c>
      <c r="MA1" s="30" t="s">
        <v>12</v>
      </c>
      <c r="MB1" s="30" t="s">
        <v>13</v>
      </c>
      <c r="MC1" s="29" t="s">
        <v>17</v>
      </c>
      <c r="MD1" s="30" t="s">
        <v>3</v>
      </c>
      <c r="ME1" s="30" t="s">
        <v>4</v>
      </c>
      <c r="MF1" s="30" t="s">
        <v>5</v>
      </c>
      <c r="MG1" s="30" t="s">
        <v>6</v>
      </c>
      <c r="MH1" s="30" t="s">
        <v>7</v>
      </c>
      <c r="MI1" s="30" t="s">
        <v>8</v>
      </c>
      <c r="MJ1" s="30" t="s">
        <v>9</v>
      </c>
      <c r="MK1" s="30" t="s">
        <v>10</v>
      </c>
      <c r="ML1" s="30" t="s">
        <v>11</v>
      </c>
      <c r="MM1" s="30" t="s">
        <v>12</v>
      </c>
      <c r="MN1" s="30" t="s">
        <v>13</v>
      </c>
      <c r="MO1" s="29" t="s">
        <v>18</v>
      </c>
      <c r="MP1" s="30" t="s">
        <v>3</v>
      </c>
      <c r="MQ1" s="30" t="s">
        <v>4</v>
      </c>
      <c r="MR1" s="30" t="s">
        <v>5</v>
      </c>
      <c r="MS1" s="30" t="s">
        <v>6</v>
      </c>
      <c r="MT1" s="30" t="s">
        <v>7</v>
      </c>
      <c r="MU1" s="30" t="s">
        <v>8</v>
      </c>
      <c r="MV1" s="30" t="s">
        <v>9</v>
      </c>
      <c r="MW1" s="30" t="s">
        <v>10</v>
      </c>
      <c r="MX1" s="30" t="s">
        <v>11</v>
      </c>
      <c r="MY1" s="30" t="s">
        <v>12</v>
      </c>
      <c r="MZ1" s="30" t="s">
        <v>13</v>
      </c>
      <c r="NA1" s="29" t="s">
        <v>19</v>
      </c>
      <c r="NB1" s="30" t="s">
        <v>3</v>
      </c>
      <c r="NC1" s="30" t="s">
        <v>4</v>
      </c>
      <c r="ND1" s="30" t="s">
        <v>5</v>
      </c>
      <c r="NE1" s="30" t="s">
        <v>6</v>
      </c>
      <c r="NF1" s="30" t="s">
        <v>7</v>
      </c>
      <c r="NG1" s="30" t="s">
        <v>8</v>
      </c>
      <c r="NH1" s="30" t="s">
        <v>9</v>
      </c>
      <c r="NI1" s="30" t="s">
        <v>10</v>
      </c>
      <c r="NJ1" s="30" t="s">
        <v>11</v>
      </c>
      <c r="NK1" s="30" t="s">
        <v>12</v>
      </c>
      <c r="NL1" s="30" t="s">
        <v>13</v>
      </c>
      <c r="NM1" s="29" t="s">
        <v>20</v>
      </c>
      <c r="NN1" s="30" t="s">
        <v>3</v>
      </c>
      <c r="NO1" s="30" t="s">
        <v>4</v>
      </c>
      <c r="NP1" s="30" t="s">
        <v>5</v>
      </c>
      <c r="NQ1" s="30" t="s">
        <v>6</v>
      </c>
      <c r="NR1" s="30" t="s">
        <v>7</v>
      </c>
      <c r="NS1" s="30" t="s">
        <v>8</v>
      </c>
      <c r="NT1" s="30" t="s">
        <v>9</v>
      </c>
      <c r="NU1" s="30" t="s">
        <v>10</v>
      </c>
      <c r="NV1" s="30" t="s">
        <v>11</v>
      </c>
      <c r="NW1" s="30" t="s">
        <v>12</v>
      </c>
      <c r="NX1" s="30" t="s">
        <v>13</v>
      </c>
      <c r="NY1" s="29" t="s">
        <v>21</v>
      </c>
      <c r="NZ1" s="30" t="s">
        <v>3</v>
      </c>
      <c r="OA1" s="30" t="s">
        <v>4</v>
      </c>
      <c r="OB1" s="30" t="s">
        <v>5</v>
      </c>
      <c r="OC1" s="30" t="s">
        <v>6</v>
      </c>
      <c r="OD1" s="30" t="s">
        <v>7</v>
      </c>
      <c r="OE1" s="30" t="s">
        <v>8</v>
      </c>
      <c r="OF1" s="30" t="s">
        <v>9</v>
      </c>
      <c r="OG1" s="30" t="s">
        <v>10</v>
      </c>
      <c r="OH1" s="30" t="s">
        <v>11</v>
      </c>
      <c r="OI1" s="30" t="s">
        <v>12</v>
      </c>
      <c r="OJ1" s="30" t="s">
        <v>13</v>
      </c>
      <c r="OK1" s="29" t="s">
        <v>22</v>
      </c>
      <c r="OL1" s="30" t="s">
        <v>3</v>
      </c>
      <c r="OM1" s="30" t="s">
        <v>4</v>
      </c>
      <c r="ON1" s="30" t="s">
        <v>5</v>
      </c>
      <c r="OO1" s="30" t="s">
        <v>6</v>
      </c>
      <c r="OP1" s="30" t="s">
        <v>7</v>
      </c>
      <c r="OQ1" s="30" t="s">
        <v>8</v>
      </c>
      <c r="OR1" s="30" t="s">
        <v>9</v>
      </c>
      <c r="OS1" s="30" t="s">
        <v>10</v>
      </c>
      <c r="OT1" s="30" t="s">
        <v>11</v>
      </c>
      <c r="OU1" s="30" t="s">
        <v>12</v>
      </c>
      <c r="OV1" s="30" t="s">
        <v>13</v>
      </c>
      <c r="OW1" s="29" t="s">
        <v>23</v>
      </c>
      <c r="OX1" s="30" t="s">
        <v>3</v>
      </c>
      <c r="OY1" s="30" t="s">
        <v>4</v>
      </c>
      <c r="OZ1" s="30" t="s">
        <v>5</v>
      </c>
      <c r="PA1" s="30" t="s">
        <v>6</v>
      </c>
      <c r="PB1" s="30" t="s">
        <v>7</v>
      </c>
      <c r="PC1" s="30" t="s">
        <v>8</v>
      </c>
      <c r="PD1" s="30" t="s">
        <v>9</v>
      </c>
      <c r="PE1" s="30" t="s">
        <v>10</v>
      </c>
      <c r="PF1" s="30" t="s">
        <v>11</v>
      </c>
      <c r="PG1" s="30" t="s">
        <v>12</v>
      </c>
      <c r="PH1" s="30" t="s">
        <v>13</v>
      </c>
      <c r="PI1" s="29" t="s">
        <v>4</v>
      </c>
      <c r="PJ1" s="30" t="s">
        <v>3</v>
      </c>
      <c r="PK1" s="30" t="s">
        <v>4</v>
      </c>
      <c r="PL1" s="30" t="s">
        <v>5</v>
      </c>
      <c r="PM1" s="30" t="s">
        <v>6</v>
      </c>
      <c r="PN1" s="30" t="s">
        <v>7</v>
      </c>
      <c r="PO1" s="30" t="s">
        <v>8</v>
      </c>
      <c r="PP1" s="30" t="s">
        <v>9</v>
      </c>
      <c r="PQ1" s="30" t="s">
        <v>10</v>
      </c>
      <c r="PR1" s="30" t="s">
        <v>11</v>
      </c>
      <c r="PS1" s="30" t="s">
        <v>12</v>
      </c>
      <c r="PT1" s="30" t="s">
        <v>13</v>
      </c>
      <c r="PU1" s="29" t="s">
        <v>24</v>
      </c>
      <c r="PV1" s="30" t="s">
        <v>3</v>
      </c>
      <c r="PW1" s="30" t="s">
        <v>4</v>
      </c>
      <c r="PX1" s="30" t="s">
        <v>5</v>
      </c>
      <c r="PY1" s="30" t="s">
        <v>6</v>
      </c>
      <c r="PZ1" s="30" t="s">
        <v>7</v>
      </c>
      <c r="QA1" s="30" t="s">
        <v>8</v>
      </c>
      <c r="QB1" s="30" t="s">
        <v>9</v>
      </c>
      <c r="QC1" s="30" t="s">
        <v>10</v>
      </c>
      <c r="QD1" s="30" t="s">
        <v>11</v>
      </c>
      <c r="QE1" s="30" t="s">
        <v>12</v>
      </c>
      <c r="QF1" s="30" t="s">
        <v>13</v>
      </c>
      <c r="QG1" s="29" t="s">
        <v>25</v>
      </c>
      <c r="QH1" s="30" t="s">
        <v>3</v>
      </c>
      <c r="QI1" s="30" t="s">
        <v>4</v>
      </c>
      <c r="QJ1" s="30" t="s">
        <v>5</v>
      </c>
      <c r="QK1" s="30" t="s">
        <v>6</v>
      </c>
      <c r="QL1" s="30" t="s">
        <v>7</v>
      </c>
      <c r="QM1" s="30" t="s">
        <v>8</v>
      </c>
      <c r="QN1" s="30" t="s">
        <v>9</v>
      </c>
      <c r="QO1" s="30" t="s">
        <v>10</v>
      </c>
      <c r="QP1" s="30" t="s">
        <v>11</v>
      </c>
      <c r="QQ1" s="30" t="s">
        <v>12</v>
      </c>
      <c r="QR1" s="30" t="s">
        <v>13</v>
      </c>
      <c r="QS1" s="29" t="s">
        <v>26</v>
      </c>
      <c r="QT1" s="30" t="s">
        <v>3</v>
      </c>
      <c r="QU1" s="30" t="s">
        <v>4</v>
      </c>
      <c r="QV1" s="30" t="s">
        <v>5</v>
      </c>
      <c r="QW1" s="30" t="s">
        <v>6</v>
      </c>
      <c r="QX1" s="30" t="s">
        <v>7</v>
      </c>
      <c r="QY1" s="30" t="s">
        <v>8</v>
      </c>
      <c r="QZ1" s="30" t="s">
        <v>9</v>
      </c>
      <c r="RA1" s="30" t="s">
        <v>10</v>
      </c>
      <c r="RB1" s="30" t="s">
        <v>11</v>
      </c>
      <c r="RC1" s="30" t="s">
        <v>12</v>
      </c>
      <c r="RD1" s="30" t="s">
        <v>13</v>
      </c>
      <c r="RE1" s="29" t="s">
        <v>27</v>
      </c>
      <c r="RF1" s="30" t="s">
        <v>3</v>
      </c>
      <c r="RG1" s="30" t="s">
        <v>4</v>
      </c>
      <c r="RH1" s="30" t="s">
        <v>5</v>
      </c>
      <c r="RI1" s="30" t="s">
        <v>6</v>
      </c>
      <c r="RJ1" s="30" t="s">
        <v>7</v>
      </c>
      <c r="RK1" s="30" t="s">
        <v>8</v>
      </c>
      <c r="RL1" s="30" t="s">
        <v>9</v>
      </c>
      <c r="RM1" s="30" t="s">
        <v>10</v>
      </c>
      <c r="RN1" s="30" t="s">
        <v>11</v>
      </c>
      <c r="RO1" s="30" t="s">
        <v>12</v>
      </c>
      <c r="RP1" s="30" t="s">
        <v>13</v>
      </c>
      <c r="RQ1" s="29" t="s">
        <v>5</v>
      </c>
      <c r="RR1" s="30" t="s">
        <v>3</v>
      </c>
      <c r="RS1" s="30" t="s">
        <v>4</v>
      </c>
      <c r="RT1" s="30" t="s">
        <v>5</v>
      </c>
      <c r="RU1" s="30" t="s">
        <v>6</v>
      </c>
      <c r="RV1" s="30" t="s">
        <v>7</v>
      </c>
      <c r="RW1" s="30" t="s">
        <v>8</v>
      </c>
      <c r="RX1" s="30" t="s">
        <v>9</v>
      </c>
      <c r="RY1" s="30" t="s">
        <v>10</v>
      </c>
      <c r="RZ1" s="30" t="s">
        <v>11</v>
      </c>
      <c r="SA1" s="30" t="s">
        <v>12</v>
      </c>
      <c r="SB1" s="30" t="s">
        <v>13</v>
      </c>
      <c r="SC1" s="29" t="s">
        <v>28</v>
      </c>
      <c r="SD1" s="30" t="s">
        <v>3</v>
      </c>
      <c r="SE1" s="30" t="s">
        <v>4</v>
      </c>
      <c r="SF1" s="30" t="s">
        <v>5</v>
      </c>
      <c r="SG1" s="30" t="s">
        <v>6</v>
      </c>
      <c r="SH1" s="30" t="s">
        <v>7</v>
      </c>
      <c r="SI1" s="30" t="s">
        <v>8</v>
      </c>
      <c r="SJ1" s="30" t="s">
        <v>9</v>
      </c>
      <c r="SK1" s="30" t="s">
        <v>10</v>
      </c>
      <c r="SL1" s="30" t="s">
        <v>11</v>
      </c>
      <c r="SM1" s="30" t="s">
        <v>12</v>
      </c>
      <c r="SN1" s="30" t="s">
        <v>13</v>
      </c>
      <c r="SO1" s="29" t="s">
        <v>29</v>
      </c>
      <c r="SP1" s="30" t="s">
        <v>3</v>
      </c>
      <c r="SQ1" s="30" t="s">
        <v>4</v>
      </c>
      <c r="SR1" s="30" t="s">
        <v>5</v>
      </c>
      <c r="SS1" s="30" t="s">
        <v>6</v>
      </c>
      <c r="ST1" s="30" t="s">
        <v>7</v>
      </c>
      <c r="SU1" s="30" t="s">
        <v>8</v>
      </c>
      <c r="SV1" s="30" t="s">
        <v>9</v>
      </c>
      <c r="SW1" s="30" t="s">
        <v>10</v>
      </c>
      <c r="SX1" s="30" t="s">
        <v>11</v>
      </c>
      <c r="SY1" s="30" t="s">
        <v>12</v>
      </c>
      <c r="SZ1" s="30" t="s">
        <v>13</v>
      </c>
      <c r="TA1" s="29" t="s">
        <v>30</v>
      </c>
      <c r="TB1" s="30" t="s">
        <v>3</v>
      </c>
      <c r="TC1" s="30" t="s">
        <v>4</v>
      </c>
      <c r="TD1" s="30" t="s">
        <v>5</v>
      </c>
      <c r="TE1" s="30" t="s">
        <v>6</v>
      </c>
      <c r="TF1" s="30" t="s">
        <v>7</v>
      </c>
      <c r="TG1" s="30" t="s">
        <v>8</v>
      </c>
      <c r="TH1" s="30" t="s">
        <v>9</v>
      </c>
      <c r="TI1" s="30" t="s">
        <v>10</v>
      </c>
      <c r="TJ1" s="30" t="s">
        <v>11</v>
      </c>
      <c r="TK1" s="30" t="s">
        <v>12</v>
      </c>
      <c r="TL1" s="30" t="s">
        <v>13</v>
      </c>
      <c r="TM1" s="29" t="s">
        <v>31</v>
      </c>
      <c r="TN1" s="30" t="s">
        <v>3</v>
      </c>
      <c r="TO1" s="30" t="s">
        <v>4</v>
      </c>
      <c r="TP1" s="30" t="s">
        <v>5</v>
      </c>
      <c r="TQ1" s="30" t="s">
        <v>6</v>
      </c>
      <c r="TR1" s="30" t="s">
        <v>7</v>
      </c>
      <c r="TS1" s="30" t="s">
        <v>8</v>
      </c>
      <c r="TT1" s="30" t="s">
        <v>9</v>
      </c>
      <c r="TU1" s="30" t="s">
        <v>10</v>
      </c>
      <c r="TV1" s="30" t="s">
        <v>11</v>
      </c>
      <c r="TW1" s="30" t="s">
        <v>12</v>
      </c>
      <c r="TX1" s="30" t="s">
        <v>13</v>
      </c>
      <c r="TY1" s="29" t="s">
        <v>6</v>
      </c>
      <c r="TZ1" s="30" t="s">
        <v>3</v>
      </c>
      <c r="UA1" s="30" t="s">
        <v>4</v>
      </c>
      <c r="UB1" s="30" t="s">
        <v>5</v>
      </c>
      <c r="UC1" s="30" t="s">
        <v>6</v>
      </c>
      <c r="UD1" s="30" t="s">
        <v>7</v>
      </c>
      <c r="UE1" s="30" t="s">
        <v>8</v>
      </c>
      <c r="UF1" s="30" t="s">
        <v>9</v>
      </c>
      <c r="UG1" s="30" t="s">
        <v>10</v>
      </c>
      <c r="UH1" s="30" t="s">
        <v>11</v>
      </c>
      <c r="UI1" s="30" t="s">
        <v>12</v>
      </c>
      <c r="UJ1" s="30" t="s">
        <v>13</v>
      </c>
      <c r="UK1" s="29" t="s">
        <v>32</v>
      </c>
      <c r="UL1" s="30" t="s">
        <v>3</v>
      </c>
      <c r="UM1" s="30" t="s">
        <v>4</v>
      </c>
      <c r="UN1" s="30" t="s">
        <v>5</v>
      </c>
      <c r="UO1" s="30" t="s">
        <v>6</v>
      </c>
      <c r="UP1" s="30" t="s">
        <v>7</v>
      </c>
      <c r="UQ1" s="30" t="s">
        <v>8</v>
      </c>
      <c r="UR1" s="30" t="s">
        <v>9</v>
      </c>
      <c r="US1" s="30" t="s">
        <v>10</v>
      </c>
      <c r="UT1" s="30" t="s">
        <v>11</v>
      </c>
      <c r="UU1" s="30" t="s">
        <v>12</v>
      </c>
      <c r="UV1" s="30" t="s">
        <v>13</v>
      </c>
      <c r="UW1" s="29" t="s">
        <v>33</v>
      </c>
      <c r="UX1" s="30" t="s">
        <v>3</v>
      </c>
    </row>
    <row r="2" spans="2:1025" ht="25" customHeight="1" x14ac:dyDescent="0.2">
      <c r="W2" s="71" t="s">
        <v>34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3" t="s">
        <v>35</v>
      </c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25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2:1025" ht="25" customHeight="1" x14ac:dyDescent="0.2">
      <c r="B3" s="33" t="s">
        <v>36</v>
      </c>
      <c r="C3" s="34"/>
      <c r="D3" s="35"/>
      <c r="AE3" s="39" t="s">
        <v>37</v>
      </c>
      <c r="AF3" s="40"/>
      <c r="AG3" s="40"/>
      <c r="AH3" s="40"/>
      <c r="AI3" s="40"/>
      <c r="AJ3" s="41"/>
      <c r="AK3" s="42" t="s">
        <v>38</v>
      </c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1"/>
      <c r="BN3" s="39" t="s">
        <v>39</v>
      </c>
      <c r="BO3" s="40"/>
      <c r="BP3" s="40"/>
      <c r="BQ3" s="41"/>
      <c r="BR3" s="42" t="s">
        <v>40</v>
      </c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1"/>
      <c r="CR3" s="39" t="s">
        <v>41</v>
      </c>
      <c r="CS3" s="40"/>
      <c r="CT3" s="40"/>
      <c r="CU3" s="40"/>
      <c r="CV3" s="40"/>
      <c r="CW3" s="41"/>
      <c r="CX3" s="42" t="s">
        <v>42</v>
      </c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1"/>
      <c r="DU3" s="26"/>
      <c r="DV3" s="26"/>
      <c r="DW3" s="26"/>
      <c r="DX3" s="26"/>
      <c r="DY3" s="26"/>
      <c r="DZ3" s="26"/>
      <c r="EA3" s="26"/>
      <c r="EB3" s="49" t="s">
        <v>43</v>
      </c>
      <c r="EC3" s="37"/>
      <c r="ED3" s="37"/>
      <c r="EE3" s="37"/>
      <c r="EF3" s="37"/>
      <c r="EG3" s="38"/>
      <c r="EH3" s="50" t="s">
        <v>44</v>
      </c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8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AME3"/>
      <c r="AMF3"/>
      <c r="AMG3"/>
      <c r="AMH3"/>
      <c r="AMI3"/>
      <c r="AMJ3"/>
      <c r="AMK3"/>
    </row>
    <row r="4" spans="2:1025" ht="25" customHeight="1" x14ac:dyDescent="0.2">
      <c r="B4" s="36"/>
      <c r="C4" s="37"/>
      <c r="D4" s="38"/>
      <c r="AE4" s="43" t="s">
        <v>45</v>
      </c>
      <c r="AF4" s="40"/>
      <c r="AG4" s="40"/>
      <c r="AH4" s="40"/>
      <c r="AI4" s="40"/>
      <c r="AJ4" s="40"/>
      <c r="AK4" s="40"/>
      <c r="AL4" s="40"/>
      <c r="AM4" s="40"/>
      <c r="AN4" s="40"/>
      <c r="AO4" s="41"/>
      <c r="AP4" s="44" t="s">
        <v>46</v>
      </c>
      <c r="AQ4" s="40"/>
      <c r="AR4" s="40"/>
      <c r="AS4" s="41"/>
      <c r="AT4" s="45" t="s">
        <v>47</v>
      </c>
      <c r="AU4" s="40"/>
      <c r="AV4" s="40"/>
      <c r="AW4" s="40"/>
      <c r="AX4" s="40"/>
      <c r="AY4" s="41"/>
      <c r="AZ4" s="46" t="s">
        <v>48</v>
      </c>
      <c r="BA4" s="47" t="s">
        <v>49</v>
      </c>
      <c r="BB4" s="40"/>
      <c r="BC4" s="41"/>
      <c r="BD4" s="48"/>
      <c r="BE4" s="41"/>
      <c r="BN4" s="43" t="s">
        <v>45</v>
      </c>
      <c r="BO4" s="40"/>
      <c r="BP4" s="40"/>
      <c r="BQ4" s="40"/>
      <c r="BR4" s="40"/>
      <c r="BS4" s="40"/>
      <c r="BT4" s="41"/>
      <c r="BU4" s="44" t="s">
        <v>46</v>
      </c>
      <c r="BV4" s="40"/>
      <c r="BW4" s="40"/>
      <c r="BX4" s="41"/>
      <c r="BY4" s="45" t="s">
        <v>47</v>
      </c>
      <c r="BZ4" s="40"/>
      <c r="CA4" s="40"/>
      <c r="CB4" s="40"/>
      <c r="CC4" s="40"/>
      <c r="CD4" s="40"/>
      <c r="CE4" s="41"/>
      <c r="CF4" s="46" t="s">
        <v>48</v>
      </c>
      <c r="CG4" s="47" t="s">
        <v>49</v>
      </c>
      <c r="CH4" s="40"/>
      <c r="CI4" s="41"/>
      <c r="CJ4" s="48"/>
      <c r="CK4" s="41"/>
      <c r="CR4" s="43" t="s">
        <v>45</v>
      </c>
      <c r="CS4" s="40"/>
      <c r="CT4" s="40"/>
      <c r="CU4" s="40"/>
      <c r="CV4" s="40"/>
      <c r="CW4" s="40"/>
      <c r="CX4" s="41"/>
      <c r="CY4" s="44" t="s">
        <v>46</v>
      </c>
      <c r="CZ4" s="40"/>
      <c r="DA4" s="40"/>
      <c r="DB4" s="40"/>
      <c r="DC4" s="41"/>
      <c r="DD4" s="45" t="s">
        <v>47</v>
      </c>
      <c r="DE4" s="40"/>
      <c r="DF4" s="40"/>
      <c r="DG4" s="40"/>
      <c r="DH4" s="40"/>
      <c r="DI4" s="41"/>
      <c r="DJ4" s="46" t="s">
        <v>48</v>
      </c>
      <c r="DK4" s="47" t="s">
        <v>49</v>
      </c>
      <c r="DL4" s="40"/>
      <c r="DM4" s="41"/>
      <c r="DN4" s="48"/>
      <c r="DO4" s="41"/>
      <c r="EB4" s="43" t="s">
        <v>45</v>
      </c>
      <c r="EC4" s="40"/>
      <c r="ED4" s="40"/>
      <c r="EE4" s="40"/>
      <c r="EF4" s="40"/>
      <c r="EG4" s="40"/>
      <c r="EH4" s="41"/>
      <c r="EI4" s="44" t="s">
        <v>46</v>
      </c>
      <c r="EJ4" s="40"/>
      <c r="EK4" s="40"/>
      <c r="EL4" s="41"/>
      <c r="EM4" s="45" t="s">
        <v>47</v>
      </c>
      <c r="EN4" s="40"/>
      <c r="EO4" s="40"/>
      <c r="EP4" s="40"/>
      <c r="EQ4" s="40"/>
      <c r="ER4" s="40"/>
      <c r="ES4" s="41"/>
      <c r="ET4" s="46" t="s">
        <v>48</v>
      </c>
      <c r="EU4" s="47" t="s">
        <v>49</v>
      </c>
      <c r="EV4" s="40"/>
      <c r="EW4" s="41"/>
      <c r="EX4" s="48"/>
      <c r="EY4" s="41"/>
      <c r="AME4"/>
      <c r="AMF4"/>
      <c r="AMG4"/>
      <c r="AMH4"/>
      <c r="AMI4"/>
      <c r="AMJ4"/>
      <c r="AMK4"/>
    </row>
    <row r="5" spans="2:1025" ht="25" customHeight="1" x14ac:dyDescent="0.2"/>
    <row r="6" spans="2:1025" ht="25" customHeight="1" x14ac:dyDescent="0.2"/>
    <row r="7" spans="2:1025" ht="25" customHeight="1" x14ac:dyDescent="0.2">
      <c r="B7" s="33" t="s">
        <v>50</v>
      </c>
      <c r="C7" s="34"/>
      <c r="D7" s="35"/>
      <c r="AY7" s="39" t="s">
        <v>51</v>
      </c>
      <c r="AZ7" s="40"/>
      <c r="BA7" s="40"/>
      <c r="BB7" s="40"/>
      <c r="BC7" s="40"/>
      <c r="BD7" s="41"/>
      <c r="BE7" s="42" t="s">
        <v>44</v>
      </c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1"/>
      <c r="CA7" s="39" t="s">
        <v>52</v>
      </c>
      <c r="CB7" s="40"/>
      <c r="CC7" s="40"/>
      <c r="CD7" s="40"/>
      <c r="CE7" s="40"/>
      <c r="CF7" s="41"/>
      <c r="CG7" s="42" t="s">
        <v>42</v>
      </c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1"/>
      <c r="DO7" s="39" t="s">
        <v>53</v>
      </c>
      <c r="DP7" s="40"/>
      <c r="DQ7" s="40"/>
      <c r="DR7" s="40"/>
      <c r="DS7" s="40"/>
      <c r="DT7" s="41"/>
      <c r="DU7" s="42" t="s">
        <v>42</v>
      </c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1"/>
      <c r="EX7" s="39" t="s">
        <v>54</v>
      </c>
      <c r="EY7" s="40"/>
      <c r="EZ7" s="40"/>
      <c r="FA7" s="40"/>
      <c r="FB7" s="40"/>
      <c r="FC7" s="41"/>
      <c r="FD7" s="42" t="s">
        <v>44</v>
      </c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1"/>
      <c r="AMK7"/>
    </row>
    <row r="8" spans="2:1025" ht="25" customHeight="1" x14ac:dyDescent="0.2">
      <c r="B8" s="36"/>
      <c r="C8" s="37"/>
      <c r="D8" s="38"/>
      <c r="AY8" s="43" t="s">
        <v>45</v>
      </c>
      <c r="AZ8" s="40"/>
      <c r="BA8" s="40"/>
      <c r="BB8" s="40"/>
      <c r="BC8" s="40"/>
      <c r="BD8" s="40"/>
      <c r="BE8" s="41"/>
      <c r="BF8" s="44" t="s">
        <v>46</v>
      </c>
      <c r="BG8" s="40"/>
      <c r="BH8" s="40"/>
      <c r="BI8" s="41"/>
      <c r="BJ8" s="45" t="s">
        <v>47</v>
      </c>
      <c r="BK8" s="40"/>
      <c r="BL8" s="40"/>
      <c r="BM8" s="40"/>
      <c r="BN8" s="40"/>
      <c r="BO8" s="40"/>
      <c r="BP8" s="41"/>
      <c r="BQ8" s="46" t="s">
        <v>48</v>
      </c>
      <c r="BR8" s="47" t="s">
        <v>49</v>
      </c>
      <c r="BS8" s="40"/>
      <c r="BT8" s="41"/>
      <c r="BU8" s="48"/>
      <c r="BV8" s="41"/>
      <c r="CA8" s="43" t="s">
        <v>45</v>
      </c>
      <c r="CB8" s="40"/>
      <c r="CC8" s="40"/>
      <c r="CD8" s="40"/>
      <c r="CE8" s="40"/>
      <c r="CF8" s="40"/>
      <c r="CG8" s="41"/>
      <c r="CH8" s="44" t="s">
        <v>46</v>
      </c>
      <c r="CI8" s="40"/>
      <c r="CJ8" s="40"/>
      <c r="CK8" s="40"/>
      <c r="CL8" s="41"/>
      <c r="CM8" s="45" t="s">
        <v>47</v>
      </c>
      <c r="CN8" s="40"/>
      <c r="CO8" s="40"/>
      <c r="CP8" s="40"/>
      <c r="CQ8" s="40"/>
      <c r="CR8" s="41"/>
      <c r="CS8" s="46" t="s">
        <v>48</v>
      </c>
      <c r="CT8" s="47" t="s">
        <v>49</v>
      </c>
      <c r="CU8" s="40"/>
      <c r="CV8" s="41"/>
      <c r="CW8" s="48"/>
      <c r="CX8" s="41"/>
      <c r="DO8" s="43" t="s">
        <v>45</v>
      </c>
      <c r="DP8" s="40"/>
      <c r="DQ8" s="40"/>
      <c r="DR8" s="40"/>
      <c r="DS8" s="40"/>
      <c r="DT8" s="40"/>
      <c r="DU8" s="41"/>
      <c r="DV8" s="44" t="s">
        <v>46</v>
      </c>
      <c r="DW8" s="40"/>
      <c r="DX8" s="40"/>
      <c r="DY8" s="40"/>
      <c r="DZ8" s="41"/>
      <c r="EA8" s="45" t="s">
        <v>47</v>
      </c>
      <c r="EB8" s="40"/>
      <c r="EC8" s="40"/>
      <c r="ED8" s="40"/>
      <c r="EE8" s="40"/>
      <c r="EF8" s="41"/>
      <c r="EG8" s="46" t="s">
        <v>48</v>
      </c>
      <c r="EH8" s="47" t="s">
        <v>49</v>
      </c>
      <c r="EI8" s="40"/>
      <c r="EJ8" s="41"/>
      <c r="EK8" s="48"/>
      <c r="EL8" s="41"/>
      <c r="EX8" s="43" t="s">
        <v>45</v>
      </c>
      <c r="EY8" s="40"/>
      <c r="EZ8" s="40"/>
      <c r="FA8" s="40"/>
      <c r="FB8" s="40"/>
      <c r="FC8" s="40"/>
      <c r="FD8" s="41"/>
      <c r="FE8" s="44" t="s">
        <v>46</v>
      </c>
      <c r="FF8" s="40"/>
      <c r="FG8" s="40"/>
      <c r="FH8" s="41"/>
      <c r="FI8" s="45" t="s">
        <v>47</v>
      </c>
      <c r="FJ8" s="40"/>
      <c r="FK8" s="40"/>
      <c r="FL8" s="40"/>
      <c r="FM8" s="40"/>
      <c r="FN8" s="40"/>
      <c r="FO8" s="41"/>
      <c r="FP8" s="46" t="s">
        <v>48</v>
      </c>
      <c r="FQ8" s="47" t="s">
        <v>49</v>
      </c>
      <c r="FR8" s="40"/>
      <c r="FS8" s="41"/>
      <c r="FT8" s="48"/>
      <c r="FU8" s="41"/>
      <c r="AMK8"/>
    </row>
    <row r="9" spans="2:1025" ht="25" customHeight="1" x14ac:dyDescent="0.2"/>
    <row r="10" spans="2:1025" ht="25" customHeight="1" x14ac:dyDescent="0.2"/>
    <row r="11" spans="2:1025" ht="25" customHeight="1" x14ac:dyDescent="0.2">
      <c r="B11" s="51" t="s">
        <v>55</v>
      </c>
      <c r="C11" s="34"/>
      <c r="D11" s="35"/>
      <c r="GD11" s="52" t="s">
        <v>57</v>
      </c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5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2:1025" ht="25" customHeight="1" x14ac:dyDescent="0.2">
      <c r="B12" s="36"/>
      <c r="C12" s="37"/>
      <c r="D12" s="38"/>
      <c r="GD12" s="36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8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25" customHeight="1" x14ac:dyDescent="0.2"/>
    <row r="14" spans="2:1025" ht="25" customHeight="1" x14ac:dyDescent="0.2"/>
    <row r="15" spans="2:1025" ht="25" customHeight="1" x14ac:dyDescent="0.2">
      <c r="B15" s="33" t="s">
        <v>58</v>
      </c>
      <c r="C15" s="34"/>
      <c r="D15" s="35"/>
      <c r="AS15" s="39" t="s">
        <v>59</v>
      </c>
      <c r="AT15" s="40"/>
      <c r="AU15" s="40"/>
      <c r="AV15" s="40"/>
      <c r="AW15" s="40"/>
      <c r="AX15" s="41"/>
      <c r="AY15" s="42" t="s">
        <v>60</v>
      </c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1"/>
      <c r="CL15" s="39" t="s">
        <v>61</v>
      </c>
      <c r="CM15" s="40"/>
      <c r="CN15" s="40"/>
      <c r="CO15" s="40"/>
      <c r="CP15" s="40"/>
      <c r="CQ15" s="41"/>
      <c r="CR15" s="42" t="s">
        <v>62</v>
      </c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1"/>
      <c r="DI15" s="39" t="s">
        <v>63</v>
      </c>
      <c r="DJ15" s="40"/>
      <c r="DK15" s="40"/>
      <c r="DL15" s="40"/>
      <c r="DM15" s="40"/>
      <c r="DN15" s="41"/>
      <c r="DO15" s="42" t="s">
        <v>62</v>
      </c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1"/>
      <c r="EH15" s="39" t="s">
        <v>64</v>
      </c>
      <c r="EI15" s="40"/>
      <c r="EJ15" s="40"/>
      <c r="EK15" s="40"/>
      <c r="EL15" s="40"/>
      <c r="EM15" s="41"/>
      <c r="EN15" s="42" t="s">
        <v>62</v>
      </c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1"/>
      <c r="FF15" s="39" t="s">
        <v>65</v>
      </c>
      <c r="FG15" s="40"/>
      <c r="FH15" s="40"/>
      <c r="FI15" s="40"/>
      <c r="FJ15" s="40"/>
      <c r="FK15" s="41"/>
      <c r="FL15" s="42" t="s">
        <v>60</v>
      </c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1"/>
    </row>
    <row r="16" spans="2:1025" ht="25" customHeight="1" x14ac:dyDescent="0.2">
      <c r="B16" s="36"/>
      <c r="C16" s="37"/>
      <c r="D16" s="38"/>
      <c r="AS16" s="43" t="s">
        <v>45</v>
      </c>
      <c r="AT16" s="40"/>
      <c r="AU16" s="40"/>
      <c r="AV16" s="40"/>
      <c r="AW16" s="40"/>
      <c r="AX16" s="40"/>
      <c r="AY16" s="40"/>
      <c r="AZ16" s="41"/>
      <c r="BA16" s="44" t="s">
        <v>46</v>
      </c>
      <c r="BB16" s="40"/>
      <c r="BC16" s="40"/>
      <c r="BD16" s="41"/>
      <c r="BE16" s="45" t="s">
        <v>47</v>
      </c>
      <c r="BF16" s="40"/>
      <c r="BG16" s="40"/>
      <c r="BH16" s="41"/>
      <c r="BI16" s="46" t="s">
        <v>48</v>
      </c>
      <c r="BJ16" s="47" t="s">
        <v>49</v>
      </c>
      <c r="BK16" s="40"/>
      <c r="BL16" s="41"/>
      <c r="BM16" s="48"/>
      <c r="BN16" s="41"/>
      <c r="CL16" s="43" t="s">
        <v>45</v>
      </c>
      <c r="CM16" s="40"/>
      <c r="CN16" s="40"/>
      <c r="CO16" s="40"/>
      <c r="CP16" s="40"/>
      <c r="CQ16" s="40"/>
      <c r="CR16" s="40"/>
      <c r="CS16" s="41"/>
      <c r="CT16" s="44" t="s">
        <v>46</v>
      </c>
      <c r="CU16" s="40"/>
      <c r="CV16" s="40"/>
      <c r="CW16" s="41"/>
      <c r="CX16" s="45" t="s">
        <v>47</v>
      </c>
      <c r="CY16" s="40"/>
      <c r="CZ16" s="40"/>
      <c r="DA16" s="41"/>
      <c r="DB16" s="46" t="s">
        <v>48</v>
      </c>
      <c r="DC16" s="47" t="s">
        <v>49</v>
      </c>
      <c r="DD16" s="40"/>
      <c r="DE16" s="41"/>
      <c r="DF16" s="48"/>
      <c r="DG16" s="41"/>
      <c r="DI16" s="43" t="s">
        <v>45</v>
      </c>
      <c r="DJ16" s="40"/>
      <c r="DK16" s="40"/>
      <c r="DL16" s="40"/>
      <c r="DM16" s="40"/>
      <c r="DN16" s="40"/>
      <c r="DO16" s="40"/>
      <c r="DP16" s="41"/>
      <c r="DQ16" s="44" t="s">
        <v>46</v>
      </c>
      <c r="DR16" s="40"/>
      <c r="DS16" s="40"/>
      <c r="DT16" s="41"/>
      <c r="DU16" s="45" t="s">
        <v>47</v>
      </c>
      <c r="DV16" s="40"/>
      <c r="DW16" s="40"/>
      <c r="DX16" s="41"/>
      <c r="DY16" s="46" t="s">
        <v>48</v>
      </c>
      <c r="DZ16" s="47" t="s">
        <v>49</v>
      </c>
      <c r="EA16" s="40"/>
      <c r="EB16" s="41"/>
      <c r="EC16" s="48"/>
      <c r="ED16" s="41"/>
      <c r="EH16" s="43" t="s">
        <v>45</v>
      </c>
      <c r="EI16" s="40"/>
      <c r="EJ16" s="40"/>
      <c r="EK16" s="40"/>
      <c r="EL16" s="40"/>
      <c r="EM16" s="40"/>
      <c r="EN16" s="40"/>
      <c r="EO16" s="41"/>
      <c r="EP16" s="44" t="s">
        <v>46</v>
      </c>
      <c r="EQ16" s="40"/>
      <c r="ER16" s="40"/>
      <c r="ES16" s="41"/>
      <c r="ET16" s="45" t="s">
        <v>47</v>
      </c>
      <c r="EU16" s="40"/>
      <c r="EV16" s="40"/>
      <c r="EW16" s="41"/>
      <c r="EX16" s="46" t="s">
        <v>48</v>
      </c>
      <c r="EY16" s="47" t="s">
        <v>49</v>
      </c>
      <c r="EZ16" s="40"/>
      <c r="FA16" s="41"/>
      <c r="FB16" s="48"/>
      <c r="FC16" s="41"/>
      <c r="FF16" s="43" t="s">
        <v>45</v>
      </c>
      <c r="FG16" s="40"/>
      <c r="FH16" s="40"/>
      <c r="FI16" s="40"/>
      <c r="FJ16" s="40"/>
      <c r="FK16" s="40"/>
      <c r="FL16" s="40"/>
      <c r="FM16" s="41"/>
      <c r="FN16" s="44" t="s">
        <v>46</v>
      </c>
      <c r="FO16" s="40"/>
      <c r="FP16" s="40"/>
      <c r="FQ16" s="41"/>
      <c r="FR16" s="45" t="s">
        <v>47</v>
      </c>
      <c r="FS16" s="40"/>
      <c r="FT16" s="40"/>
      <c r="FU16" s="41"/>
      <c r="FV16" s="46" t="s">
        <v>48</v>
      </c>
      <c r="FW16" s="47" t="s">
        <v>49</v>
      </c>
      <c r="FX16" s="40"/>
      <c r="FY16" s="41"/>
      <c r="FZ16" s="48"/>
      <c r="GA16" s="41"/>
    </row>
    <row r="17" spans="2:1028" ht="25" customHeight="1" x14ac:dyDescent="0.2"/>
    <row r="18" spans="2:1028" ht="25" customHeight="1" x14ac:dyDescent="0.2">
      <c r="BH18" s="39" t="s">
        <v>67</v>
      </c>
      <c r="BI18" s="40"/>
      <c r="BJ18" s="40"/>
      <c r="BK18" s="40"/>
      <c r="BL18" s="40"/>
      <c r="BM18" s="41"/>
      <c r="BN18" s="42" t="s">
        <v>60</v>
      </c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1"/>
      <c r="CX18" s="39" t="s">
        <v>68</v>
      </c>
      <c r="CY18" s="40"/>
      <c r="CZ18" s="40"/>
      <c r="DA18" s="40"/>
      <c r="DB18" s="40"/>
      <c r="DC18" s="41"/>
      <c r="DD18" s="42" t="s">
        <v>62</v>
      </c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1"/>
      <c r="DU18" s="39" t="s">
        <v>69</v>
      </c>
      <c r="DV18" s="40"/>
      <c r="DW18" s="40"/>
      <c r="DX18" s="40"/>
      <c r="DY18" s="40"/>
      <c r="DZ18" s="41"/>
      <c r="EA18" s="42" t="s">
        <v>60</v>
      </c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1"/>
      <c r="ER18" s="39" t="s">
        <v>70</v>
      </c>
      <c r="ES18" s="40"/>
      <c r="ET18" s="40"/>
      <c r="EU18" s="40"/>
      <c r="EV18" s="40"/>
      <c r="EW18" s="41"/>
      <c r="EX18" s="42" t="s">
        <v>60</v>
      </c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1"/>
      <c r="FW18" s="39" t="s">
        <v>71</v>
      </c>
      <c r="FX18" s="40"/>
      <c r="FY18" s="40"/>
      <c r="FZ18" s="40"/>
      <c r="GA18" s="40"/>
      <c r="GB18" s="41"/>
      <c r="GC18" s="42" t="s">
        <v>62</v>
      </c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1"/>
      <c r="AMK18"/>
    </row>
    <row r="19" spans="2:1028" ht="25" customHeight="1" x14ac:dyDescent="0.2">
      <c r="B19" s="33" t="s">
        <v>66</v>
      </c>
      <c r="C19" s="34"/>
      <c r="D19" s="35"/>
      <c r="BH19" s="43" t="s">
        <v>45</v>
      </c>
      <c r="BI19" s="40"/>
      <c r="BJ19" s="40"/>
      <c r="BK19" s="40"/>
      <c r="BL19" s="40"/>
      <c r="BM19" s="40"/>
      <c r="BN19" s="40"/>
      <c r="BO19" s="41"/>
      <c r="BP19" s="44" t="s">
        <v>46</v>
      </c>
      <c r="BQ19" s="40"/>
      <c r="BR19" s="40"/>
      <c r="BS19" s="41"/>
      <c r="BT19" s="45" t="s">
        <v>47</v>
      </c>
      <c r="BU19" s="40"/>
      <c r="BV19" s="40"/>
      <c r="BW19" s="41"/>
      <c r="BX19" s="46" t="s">
        <v>48</v>
      </c>
      <c r="BY19" s="47" t="s">
        <v>49</v>
      </c>
      <c r="BZ19" s="40"/>
      <c r="CA19" s="41"/>
      <c r="CB19" s="48"/>
      <c r="CC19" s="41"/>
      <c r="CX19" s="43" t="s">
        <v>45</v>
      </c>
      <c r="CY19" s="40"/>
      <c r="CZ19" s="40"/>
      <c r="DA19" s="40"/>
      <c r="DB19" s="40"/>
      <c r="DC19" s="40"/>
      <c r="DD19" s="40"/>
      <c r="DE19" s="41"/>
      <c r="DF19" s="44" t="s">
        <v>46</v>
      </c>
      <c r="DG19" s="40"/>
      <c r="DH19" s="40"/>
      <c r="DI19" s="41"/>
      <c r="DJ19" s="45" t="s">
        <v>47</v>
      </c>
      <c r="DK19" s="40"/>
      <c r="DL19" s="40"/>
      <c r="DM19" s="41"/>
      <c r="DN19" s="46" t="s">
        <v>48</v>
      </c>
      <c r="DO19" s="47" t="s">
        <v>49</v>
      </c>
      <c r="DP19" s="40"/>
      <c r="DQ19" s="41"/>
      <c r="DR19" s="48"/>
      <c r="DS19" s="41"/>
      <c r="DU19" s="43" t="s">
        <v>45</v>
      </c>
      <c r="DV19" s="40"/>
      <c r="DW19" s="40"/>
      <c r="DX19" s="40"/>
      <c r="DY19" s="40"/>
      <c r="DZ19" s="40"/>
      <c r="EA19" s="40"/>
      <c r="EB19" s="41"/>
      <c r="EC19" s="44" t="s">
        <v>46</v>
      </c>
      <c r="ED19" s="40"/>
      <c r="EE19" s="40"/>
      <c r="EF19" s="41"/>
      <c r="EG19" s="45" t="s">
        <v>47</v>
      </c>
      <c r="EH19" s="40"/>
      <c r="EI19" s="40"/>
      <c r="EJ19" s="41"/>
      <c r="EK19" s="46" t="s">
        <v>48</v>
      </c>
      <c r="EL19" s="47" t="s">
        <v>49</v>
      </c>
      <c r="EM19" s="40"/>
      <c r="EN19" s="41"/>
      <c r="EO19" s="48"/>
      <c r="EP19" s="41"/>
      <c r="ER19" s="43" t="s">
        <v>45</v>
      </c>
      <c r="ES19" s="40"/>
      <c r="ET19" s="40"/>
      <c r="EU19" s="40"/>
      <c r="EV19" s="40"/>
      <c r="EW19" s="40"/>
      <c r="EX19" s="40"/>
      <c r="EY19" s="41"/>
      <c r="EZ19" s="44" t="s">
        <v>46</v>
      </c>
      <c r="FA19" s="40"/>
      <c r="FB19" s="40"/>
      <c r="FC19" s="41"/>
      <c r="FD19" s="45" t="s">
        <v>47</v>
      </c>
      <c r="FE19" s="40"/>
      <c r="FF19" s="40"/>
      <c r="FG19" s="41"/>
      <c r="FH19" s="46" t="s">
        <v>48</v>
      </c>
      <c r="FI19" s="47" t="s">
        <v>49</v>
      </c>
      <c r="FJ19" s="40"/>
      <c r="FK19" s="41"/>
      <c r="FL19" s="48"/>
      <c r="FM19" s="41"/>
      <c r="FW19" s="43" t="s">
        <v>45</v>
      </c>
      <c r="FX19" s="40"/>
      <c r="FY19" s="40"/>
      <c r="FZ19" s="40"/>
      <c r="GA19" s="40"/>
      <c r="GB19" s="40"/>
      <c r="GC19" s="40"/>
      <c r="GD19" s="41"/>
      <c r="GE19" s="44" t="s">
        <v>46</v>
      </c>
      <c r="GF19" s="40"/>
      <c r="GG19" s="40"/>
      <c r="GH19" s="41"/>
      <c r="GI19" s="45" t="s">
        <v>47</v>
      </c>
      <c r="GJ19" s="40"/>
      <c r="GK19" s="40"/>
      <c r="GL19" s="41"/>
      <c r="GM19" s="46" t="s">
        <v>48</v>
      </c>
      <c r="GN19" s="47" t="s">
        <v>49</v>
      </c>
      <c r="GO19" s="40"/>
      <c r="GP19" s="41"/>
      <c r="GQ19" s="48"/>
      <c r="GR19" s="41"/>
      <c r="AMK19"/>
    </row>
    <row r="20" spans="2:1028" ht="25" customHeight="1" x14ac:dyDescent="0.2">
      <c r="B20" s="36"/>
      <c r="C20" s="37"/>
      <c r="D20" s="38"/>
    </row>
    <row r="21" spans="2:1028" ht="25" customHeight="1" x14ac:dyDescent="0.2"/>
    <row r="22" spans="2:1028" ht="25" customHeight="1" x14ac:dyDescent="0.2"/>
    <row r="23" spans="2:1028" ht="25" customHeight="1" x14ac:dyDescent="0.2">
      <c r="C23" s="27" t="s">
        <v>0</v>
      </c>
      <c r="D23" s="28" t="s">
        <v>1</v>
      </c>
      <c r="E23" s="29" t="s">
        <v>19</v>
      </c>
      <c r="F23" s="30" t="s">
        <v>3</v>
      </c>
      <c r="G23" s="30" t="s">
        <v>4</v>
      </c>
      <c r="H23" s="30" t="s">
        <v>5</v>
      </c>
      <c r="I23" s="30" t="s">
        <v>6</v>
      </c>
      <c r="J23" s="30" t="s">
        <v>7</v>
      </c>
      <c r="K23" s="30" t="s">
        <v>8</v>
      </c>
      <c r="L23" s="30" t="s">
        <v>9</v>
      </c>
      <c r="M23" s="30" t="s">
        <v>10</v>
      </c>
      <c r="N23" s="30" t="s">
        <v>11</v>
      </c>
      <c r="O23" s="30" t="s">
        <v>12</v>
      </c>
      <c r="P23" s="30" t="s">
        <v>13</v>
      </c>
      <c r="Q23" s="29" t="s">
        <v>20</v>
      </c>
      <c r="R23" s="30" t="s">
        <v>3</v>
      </c>
      <c r="S23" s="30" t="s">
        <v>4</v>
      </c>
      <c r="T23" s="30" t="s">
        <v>5</v>
      </c>
      <c r="U23" s="30" t="s">
        <v>6</v>
      </c>
      <c r="V23" s="30" t="s">
        <v>7</v>
      </c>
      <c r="W23" s="30" t="s">
        <v>8</v>
      </c>
      <c r="X23" s="30" t="s">
        <v>9</v>
      </c>
      <c r="Y23" s="30" t="s">
        <v>10</v>
      </c>
      <c r="Z23" s="30" t="s">
        <v>11</v>
      </c>
      <c r="AA23" s="30" t="s">
        <v>12</v>
      </c>
      <c r="AB23" s="30" t="s">
        <v>13</v>
      </c>
      <c r="AC23" s="29" t="s">
        <v>21</v>
      </c>
      <c r="AD23" s="30" t="s">
        <v>3</v>
      </c>
      <c r="AE23" s="30" t="s">
        <v>4</v>
      </c>
      <c r="AF23" s="30" t="s">
        <v>5</v>
      </c>
      <c r="AG23" s="30" t="s">
        <v>6</v>
      </c>
      <c r="AH23" s="30" t="s">
        <v>7</v>
      </c>
      <c r="AI23" s="30" t="s">
        <v>8</v>
      </c>
      <c r="AJ23" s="30" t="s">
        <v>9</v>
      </c>
      <c r="AK23" s="30" t="s">
        <v>10</v>
      </c>
      <c r="AL23" s="30" t="s">
        <v>11</v>
      </c>
      <c r="AM23" s="30" t="s">
        <v>12</v>
      </c>
      <c r="AN23" s="30" t="s">
        <v>13</v>
      </c>
      <c r="AO23" s="29" t="s">
        <v>22</v>
      </c>
      <c r="AP23" s="30" t="s">
        <v>3</v>
      </c>
      <c r="AQ23" s="30" t="s">
        <v>4</v>
      </c>
      <c r="AR23" s="30" t="s">
        <v>5</v>
      </c>
      <c r="AS23" s="30" t="s">
        <v>6</v>
      </c>
      <c r="AT23" s="30" t="s">
        <v>7</v>
      </c>
      <c r="AU23" s="30" t="s">
        <v>8</v>
      </c>
      <c r="AV23" s="30" t="s">
        <v>9</v>
      </c>
      <c r="AW23" s="30" t="s">
        <v>10</v>
      </c>
      <c r="AX23" s="30" t="s">
        <v>11</v>
      </c>
      <c r="AY23" s="30" t="s">
        <v>12</v>
      </c>
      <c r="AZ23" s="30" t="s">
        <v>13</v>
      </c>
      <c r="BA23" s="29" t="s">
        <v>23</v>
      </c>
      <c r="BB23" s="30" t="s">
        <v>3</v>
      </c>
      <c r="BC23" s="30" t="s">
        <v>4</v>
      </c>
      <c r="BD23" s="30" t="s">
        <v>5</v>
      </c>
      <c r="BE23" s="30" t="s">
        <v>6</v>
      </c>
      <c r="BF23" s="30" t="s">
        <v>7</v>
      </c>
      <c r="BG23" s="30" t="s">
        <v>8</v>
      </c>
      <c r="BH23" s="30" t="s">
        <v>9</v>
      </c>
      <c r="BI23" s="30" t="s">
        <v>10</v>
      </c>
      <c r="BJ23" s="30" t="s">
        <v>11</v>
      </c>
      <c r="BK23" s="30" t="s">
        <v>12</v>
      </c>
      <c r="BL23" s="30" t="s">
        <v>13</v>
      </c>
      <c r="BM23" s="29" t="s">
        <v>4</v>
      </c>
      <c r="BN23" s="30" t="s">
        <v>3</v>
      </c>
      <c r="BO23" s="30" t="s">
        <v>4</v>
      </c>
      <c r="BP23" s="30" t="s">
        <v>5</v>
      </c>
      <c r="BQ23" s="30" t="s">
        <v>6</v>
      </c>
      <c r="BR23" s="30" t="s">
        <v>7</v>
      </c>
      <c r="BS23" s="30" t="s">
        <v>8</v>
      </c>
      <c r="BT23" s="30" t="s">
        <v>9</v>
      </c>
      <c r="BU23" s="30" t="s">
        <v>10</v>
      </c>
      <c r="BV23" s="30" t="s">
        <v>11</v>
      </c>
      <c r="BW23" s="30" t="s">
        <v>12</v>
      </c>
      <c r="BX23" s="30" t="s">
        <v>13</v>
      </c>
      <c r="BY23" s="29" t="s">
        <v>24</v>
      </c>
      <c r="BZ23" s="30" t="s">
        <v>3</v>
      </c>
      <c r="CA23" s="30" t="s">
        <v>4</v>
      </c>
      <c r="CB23" s="30" t="s">
        <v>5</v>
      </c>
      <c r="CC23" s="30" t="s">
        <v>6</v>
      </c>
      <c r="CD23" s="30" t="s">
        <v>7</v>
      </c>
      <c r="CE23" s="30" t="s">
        <v>8</v>
      </c>
      <c r="CF23" s="30" t="s">
        <v>9</v>
      </c>
      <c r="CG23" s="30" t="s">
        <v>10</v>
      </c>
      <c r="CH23" s="30" t="s">
        <v>11</v>
      </c>
      <c r="CI23" s="30" t="s">
        <v>12</v>
      </c>
      <c r="CJ23" s="30" t="s">
        <v>13</v>
      </c>
      <c r="CK23" s="29" t="s">
        <v>25</v>
      </c>
      <c r="CL23" s="30" t="s">
        <v>3</v>
      </c>
      <c r="CM23" s="30" t="s">
        <v>4</v>
      </c>
      <c r="CN23" s="30" t="s">
        <v>5</v>
      </c>
      <c r="CO23" s="30" t="s">
        <v>6</v>
      </c>
      <c r="CP23" s="30" t="s">
        <v>7</v>
      </c>
      <c r="CQ23" s="30" t="s">
        <v>8</v>
      </c>
      <c r="CR23" s="30" t="s">
        <v>9</v>
      </c>
      <c r="CS23" s="30" t="s">
        <v>10</v>
      </c>
      <c r="CT23" s="30" t="s">
        <v>11</v>
      </c>
      <c r="CU23" s="30" t="s">
        <v>12</v>
      </c>
      <c r="CV23" s="30" t="s">
        <v>13</v>
      </c>
      <c r="CW23" s="29" t="s">
        <v>26</v>
      </c>
      <c r="CX23" s="30" t="s">
        <v>3</v>
      </c>
      <c r="CY23" s="30" t="s">
        <v>4</v>
      </c>
      <c r="CZ23" s="30" t="s">
        <v>5</v>
      </c>
      <c r="DA23" s="30" t="s">
        <v>6</v>
      </c>
      <c r="DB23" s="30" t="s">
        <v>7</v>
      </c>
      <c r="DC23" s="30" t="s">
        <v>8</v>
      </c>
      <c r="DD23" s="30" t="s">
        <v>9</v>
      </c>
      <c r="DE23" s="30" t="s">
        <v>10</v>
      </c>
      <c r="DF23" s="30" t="s">
        <v>11</v>
      </c>
      <c r="DG23" s="30" t="s">
        <v>12</v>
      </c>
      <c r="DH23" s="30" t="s">
        <v>13</v>
      </c>
      <c r="DI23" s="29" t="s">
        <v>27</v>
      </c>
      <c r="DJ23" s="30" t="s">
        <v>3</v>
      </c>
      <c r="DK23" s="30" t="s">
        <v>4</v>
      </c>
      <c r="DL23" s="30" t="s">
        <v>5</v>
      </c>
      <c r="DM23" s="30" t="s">
        <v>6</v>
      </c>
      <c r="DN23" s="30" t="s">
        <v>7</v>
      </c>
      <c r="DO23" s="30" t="s">
        <v>8</v>
      </c>
      <c r="DP23" s="30" t="s">
        <v>9</v>
      </c>
      <c r="DQ23" s="30" t="s">
        <v>10</v>
      </c>
      <c r="DR23" s="30" t="s">
        <v>11</v>
      </c>
      <c r="DS23" s="30" t="s">
        <v>12</v>
      </c>
      <c r="DT23" s="30" t="s">
        <v>13</v>
      </c>
      <c r="DU23" s="29" t="s">
        <v>5</v>
      </c>
      <c r="DV23" s="30" t="s">
        <v>3</v>
      </c>
      <c r="DW23" s="30" t="s">
        <v>4</v>
      </c>
      <c r="DX23" s="30" t="s">
        <v>5</v>
      </c>
      <c r="DY23" s="30" t="s">
        <v>6</v>
      </c>
      <c r="DZ23" s="30" t="s">
        <v>7</v>
      </c>
      <c r="EA23" s="30" t="s">
        <v>8</v>
      </c>
      <c r="EB23" s="30" t="s">
        <v>9</v>
      </c>
      <c r="EC23" s="30" t="s">
        <v>10</v>
      </c>
      <c r="ED23" s="30" t="s">
        <v>11</v>
      </c>
      <c r="EE23" s="30" t="s">
        <v>12</v>
      </c>
      <c r="EF23" s="30" t="s">
        <v>13</v>
      </c>
      <c r="EG23" s="29" t="s">
        <v>28</v>
      </c>
      <c r="EH23" s="30" t="s">
        <v>3</v>
      </c>
      <c r="EI23" s="30" t="s">
        <v>4</v>
      </c>
      <c r="EJ23" s="30" t="s">
        <v>5</v>
      </c>
      <c r="EK23" s="30" t="s">
        <v>6</v>
      </c>
      <c r="EL23" s="30" t="s">
        <v>7</v>
      </c>
      <c r="EM23" s="30" t="s">
        <v>8</v>
      </c>
      <c r="EN23" s="30" t="s">
        <v>9</v>
      </c>
      <c r="EO23" s="30" t="s">
        <v>10</v>
      </c>
      <c r="EP23" s="30" t="s">
        <v>11</v>
      </c>
      <c r="EQ23" s="30" t="s">
        <v>12</v>
      </c>
      <c r="ER23" s="30" t="s">
        <v>13</v>
      </c>
      <c r="ES23" s="29" t="s">
        <v>29</v>
      </c>
      <c r="ET23" s="30" t="s">
        <v>3</v>
      </c>
      <c r="EU23" s="30" t="s">
        <v>4</v>
      </c>
      <c r="EV23" s="30" t="s">
        <v>5</v>
      </c>
      <c r="EW23" s="30" t="s">
        <v>6</v>
      </c>
      <c r="EX23" s="30" t="s">
        <v>7</v>
      </c>
      <c r="EY23" s="30" t="s">
        <v>8</v>
      </c>
      <c r="EZ23" s="30" t="s">
        <v>9</v>
      </c>
      <c r="FA23" s="30" t="s">
        <v>10</v>
      </c>
      <c r="FB23" s="30" t="s">
        <v>11</v>
      </c>
      <c r="FC23" s="30" t="s">
        <v>12</v>
      </c>
      <c r="FD23" s="30" t="s">
        <v>13</v>
      </c>
      <c r="FE23" s="29" t="s">
        <v>30</v>
      </c>
      <c r="FF23" s="30" t="s">
        <v>3</v>
      </c>
      <c r="FG23" s="30" t="s">
        <v>4</v>
      </c>
      <c r="FH23" s="30" t="s">
        <v>5</v>
      </c>
      <c r="FI23" s="30" t="s">
        <v>6</v>
      </c>
      <c r="FJ23" s="30" t="s">
        <v>7</v>
      </c>
      <c r="FK23" s="30" t="s">
        <v>8</v>
      </c>
      <c r="FL23" s="30" t="s">
        <v>9</v>
      </c>
      <c r="FM23" s="30" t="s">
        <v>10</v>
      </c>
      <c r="FN23" s="30" t="s">
        <v>11</v>
      </c>
      <c r="FO23" s="30" t="s">
        <v>12</v>
      </c>
      <c r="FP23" s="30" t="s">
        <v>13</v>
      </c>
      <c r="FQ23" s="29" t="s">
        <v>31</v>
      </c>
      <c r="FR23" s="30" t="s">
        <v>3</v>
      </c>
      <c r="FS23" s="30" t="s">
        <v>4</v>
      </c>
      <c r="FT23" s="30" t="s">
        <v>5</v>
      </c>
      <c r="FU23" s="30" t="s">
        <v>6</v>
      </c>
      <c r="FV23" s="30" t="s">
        <v>7</v>
      </c>
      <c r="FW23" s="30" t="s">
        <v>8</v>
      </c>
      <c r="FX23" s="30" t="s">
        <v>9</v>
      </c>
      <c r="FY23" s="30" t="s">
        <v>10</v>
      </c>
      <c r="FZ23" s="30" t="s">
        <v>11</v>
      </c>
      <c r="GA23" s="30" t="s">
        <v>12</v>
      </c>
      <c r="GB23" s="30" t="s">
        <v>13</v>
      </c>
      <c r="GC23" s="29" t="s">
        <v>6</v>
      </c>
      <c r="GD23" s="30" t="s">
        <v>3</v>
      </c>
      <c r="GE23" s="30" t="s">
        <v>4</v>
      </c>
      <c r="GF23" s="30" t="s">
        <v>5</v>
      </c>
      <c r="GG23" s="30" t="s">
        <v>6</v>
      </c>
      <c r="GH23" s="30" t="s">
        <v>7</v>
      </c>
      <c r="GI23" s="30" t="s">
        <v>8</v>
      </c>
      <c r="GJ23" s="30" t="s">
        <v>9</v>
      </c>
      <c r="GK23" s="30" t="s">
        <v>10</v>
      </c>
      <c r="GL23" s="30" t="s">
        <v>11</v>
      </c>
      <c r="GM23" s="30" t="s">
        <v>12</v>
      </c>
      <c r="GN23" s="30" t="s">
        <v>13</v>
      </c>
      <c r="GO23" s="29" t="s">
        <v>32</v>
      </c>
      <c r="GP23" s="30" t="s">
        <v>3</v>
      </c>
      <c r="GQ23" s="30" t="s">
        <v>4</v>
      </c>
      <c r="GR23" s="30" t="s">
        <v>5</v>
      </c>
      <c r="GS23" s="30" t="s">
        <v>6</v>
      </c>
      <c r="GT23" s="30" t="s">
        <v>7</v>
      </c>
      <c r="GU23" s="30" t="s">
        <v>8</v>
      </c>
      <c r="GV23" s="30" t="s">
        <v>9</v>
      </c>
      <c r="GW23" s="30" t="s">
        <v>10</v>
      </c>
      <c r="GX23" s="30" t="s">
        <v>11</v>
      </c>
      <c r="GY23" s="30" t="s">
        <v>12</v>
      </c>
      <c r="GZ23" s="30" t="s">
        <v>13</v>
      </c>
      <c r="HA23" s="29" t="s">
        <v>33</v>
      </c>
      <c r="HB23" s="30" t="s">
        <v>3</v>
      </c>
      <c r="HC23" s="30" t="s">
        <v>4</v>
      </c>
      <c r="HD23" s="30" t="s">
        <v>5</v>
      </c>
      <c r="HE23" s="30" t="s">
        <v>6</v>
      </c>
      <c r="HF23" s="30" t="s">
        <v>7</v>
      </c>
      <c r="HG23" s="30" t="s">
        <v>8</v>
      </c>
      <c r="HH23" s="30" t="s">
        <v>9</v>
      </c>
      <c r="HI23" s="30" t="s">
        <v>10</v>
      </c>
      <c r="HJ23" s="30" t="s">
        <v>11</v>
      </c>
      <c r="HK23" s="30" t="s">
        <v>12</v>
      </c>
      <c r="HL23" s="30" t="s">
        <v>13</v>
      </c>
      <c r="HM23" s="29" t="s">
        <v>2</v>
      </c>
      <c r="HN23" s="30" t="s">
        <v>3</v>
      </c>
      <c r="HO23" s="30" t="s">
        <v>4</v>
      </c>
      <c r="HP23" s="30" t="s">
        <v>5</v>
      </c>
      <c r="HQ23" s="30" t="s">
        <v>6</v>
      </c>
      <c r="HR23" s="30" t="s">
        <v>7</v>
      </c>
      <c r="HS23" s="30" t="s">
        <v>8</v>
      </c>
      <c r="HT23" s="30" t="s">
        <v>9</v>
      </c>
      <c r="HU23" s="30" t="s">
        <v>10</v>
      </c>
      <c r="HV23" s="30" t="s">
        <v>11</v>
      </c>
      <c r="HW23" s="30" t="s">
        <v>12</v>
      </c>
      <c r="HX23" s="30" t="s">
        <v>13</v>
      </c>
      <c r="HY23" s="29" t="s">
        <v>14</v>
      </c>
      <c r="HZ23" s="30" t="s">
        <v>3</v>
      </c>
      <c r="IA23" s="30" t="s">
        <v>4</v>
      </c>
      <c r="IB23" s="30" t="s">
        <v>5</v>
      </c>
      <c r="IC23" s="30" t="s">
        <v>6</v>
      </c>
      <c r="ID23" s="30" t="s">
        <v>7</v>
      </c>
      <c r="IE23" s="30" t="s">
        <v>8</v>
      </c>
      <c r="IF23" s="30" t="s">
        <v>9</v>
      </c>
      <c r="IG23" s="30" t="s">
        <v>10</v>
      </c>
      <c r="IH23" s="30" t="s">
        <v>11</v>
      </c>
      <c r="II23" s="30" t="s">
        <v>12</v>
      </c>
      <c r="IJ23" s="30" t="s">
        <v>13</v>
      </c>
      <c r="IK23" s="29" t="s">
        <v>15</v>
      </c>
      <c r="IL23" s="30" t="s">
        <v>3</v>
      </c>
      <c r="IM23" s="30" t="s">
        <v>4</v>
      </c>
      <c r="IN23" s="30" t="s">
        <v>5</v>
      </c>
      <c r="IO23" s="30" t="s">
        <v>6</v>
      </c>
      <c r="IP23" s="30" t="s">
        <v>7</v>
      </c>
      <c r="IQ23" s="30" t="s">
        <v>8</v>
      </c>
      <c r="IR23" s="30" t="s">
        <v>9</v>
      </c>
      <c r="IS23" s="30" t="s">
        <v>10</v>
      </c>
      <c r="IT23" s="30" t="s">
        <v>11</v>
      </c>
      <c r="IU23" s="30" t="s">
        <v>12</v>
      </c>
      <c r="IV23" s="30" t="s">
        <v>13</v>
      </c>
      <c r="IW23" s="29" t="s">
        <v>16</v>
      </c>
      <c r="IX23" s="30" t="s">
        <v>3</v>
      </c>
      <c r="IY23" s="30" t="s">
        <v>4</v>
      </c>
      <c r="IZ23" s="30" t="s">
        <v>5</v>
      </c>
      <c r="JA23" s="30" t="s">
        <v>6</v>
      </c>
      <c r="JB23" s="30" t="s">
        <v>7</v>
      </c>
      <c r="JC23" s="30" t="s">
        <v>8</v>
      </c>
      <c r="JD23" s="30" t="s">
        <v>9</v>
      </c>
      <c r="JE23" s="30" t="s">
        <v>10</v>
      </c>
      <c r="JF23" s="30" t="s">
        <v>11</v>
      </c>
      <c r="JG23" s="30" t="s">
        <v>12</v>
      </c>
      <c r="JH23" s="30" t="s">
        <v>13</v>
      </c>
      <c r="JI23" s="29" t="s">
        <v>17</v>
      </c>
      <c r="JJ23" s="30" t="s">
        <v>3</v>
      </c>
      <c r="JK23" s="30" t="s">
        <v>4</v>
      </c>
      <c r="JL23" s="30" t="s">
        <v>5</v>
      </c>
      <c r="JM23" s="30" t="s">
        <v>6</v>
      </c>
      <c r="JN23" s="30" t="s">
        <v>7</v>
      </c>
      <c r="JO23" s="30" t="s">
        <v>8</v>
      </c>
      <c r="JP23" s="30" t="s">
        <v>9</v>
      </c>
      <c r="JQ23" s="30" t="s">
        <v>10</v>
      </c>
      <c r="JR23" s="30" t="s">
        <v>11</v>
      </c>
      <c r="JS23" s="30" t="s">
        <v>12</v>
      </c>
      <c r="JT23" s="30" t="s">
        <v>13</v>
      </c>
      <c r="JU23" s="29" t="s">
        <v>18</v>
      </c>
      <c r="JV23" s="30" t="s">
        <v>3</v>
      </c>
      <c r="JW23" s="30" t="s">
        <v>4</v>
      </c>
      <c r="JX23" s="30" t="s">
        <v>5</v>
      </c>
      <c r="JY23" s="30" t="s">
        <v>6</v>
      </c>
      <c r="JZ23" s="30" t="s">
        <v>7</v>
      </c>
      <c r="KA23" s="30" t="s">
        <v>8</v>
      </c>
      <c r="KB23" s="30" t="s">
        <v>9</v>
      </c>
      <c r="KC23" s="30" t="s">
        <v>10</v>
      </c>
      <c r="KD23" s="30" t="s">
        <v>11</v>
      </c>
      <c r="KE23" s="30" t="s">
        <v>12</v>
      </c>
      <c r="KF23" s="30" t="s">
        <v>13</v>
      </c>
      <c r="KG23" s="29" t="s">
        <v>19</v>
      </c>
      <c r="KH23" s="30" t="s">
        <v>3</v>
      </c>
      <c r="KI23" s="30" t="s">
        <v>4</v>
      </c>
      <c r="KJ23" s="30" t="s">
        <v>5</v>
      </c>
      <c r="KK23" s="30" t="s">
        <v>6</v>
      </c>
      <c r="KL23" s="30" t="s">
        <v>7</v>
      </c>
      <c r="KM23" s="30" t="s">
        <v>8</v>
      </c>
      <c r="KN23" s="30" t="s">
        <v>9</v>
      </c>
      <c r="KO23" s="30" t="s">
        <v>10</v>
      </c>
      <c r="KP23" s="30" t="s">
        <v>11</v>
      </c>
      <c r="KQ23" s="30" t="s">
        <v>12</v>
      </c>
      <c r="KR23" s="30" t="s">
        <v>13</v>
      </c>
      <c r="KS23" s="29" t="s">
        <v>20</v>
      </c>
      <c r="KT23" s="30" t="s">
        <v>3</v>
      </c>
      <c r="KU23" s="30" t="s">
        <v>4</v>
      </c>
      <c r="KV23" s="30" t="s">
        <v>5</v>
      </c>
      <c r="KW23" s="30" t="s">
        <v>6</v>
      </c>
      <c r="KX23" s="30" t="s">
        <v>7</v>
      </c>
      <c r="KY23" s="30" t="s">
        <v>8</v>
      </c>
      <c r="KZ23" s="30" t="s">
        <v>9</v>
      </c>
      <c r="LA23" s="30" t="s">
        <v>10</v>
      </c>
      <c r="LB23" s="30" t="s">
        <v>11</v>
      </c>
      <c r="LC23" s="30" t="s">
        <v>12</v>
      </c>
      <c r="LD23" s="30" t="s">
        <v>13</v>
      </c>
      <c r="LE23" s="29" t="s">
        <v>21</v>
      </c>
      <c r="LF23" s="30" t="s">
        <v>3</v>
      </c>
      <c r="LG23" s="30" t="s">
        <v>4</v>
      </c>
      <c r="LH23" s="30" t="s">
        <v>5</v>
      </c>
      <c r="LI23" s="30" t="s">
        <v>6</v>
      </c>
      <c r="LJ23" s="30" t="s">
        <v>7</v>
      </c>
      <c r="LK23" s="30" t="s">
        <v>8</v>
      </c>
      <c r="LL23" s="30" t="s">
        <v>9</v>
      </c>
      <c r="LM23" s="30" t="s">
        <v>10</v>
      </c>
      <c r="LN23" s="30" t="s">
        <v>11</v>
      </c>
      <c r="LO23" s="30" t="s">
        <v>12</v>
      </c>
      <c r="LP23" s="30" t="s">
        <v>13</v>
      </c>
      <c r="LQ23" s="29" t="s">
        <v>22</v>
      </c>
      <c r="LR23" s="30" t="s">
        <v>3</v>
      </c>
      <c r="LS23" s="30" t="s">
        <v>4</v>
      </c>
      <c r="LT23" s="30" t="s">
        <v>5</v>
      </c>
      <c r="LU23" s="30" t="s">
        <v>6</v>
      </c>
      <c r="LV23" s="30" t="s">
        <v>7</v>
      </c>
      <c r="LW23" s="30" t="s">
        <v>8</v>
      </c>
      <c r="LX23" s="30" t="s">
        <v>9</v>
      </c>
      <c r="LY23" s="30" t="s">
        <v>10</v>
      </c>
      <c r="LZ23" s="30" t="s">
        <v>11</v>
      </c>
      <c r="MA23" s="30" t="s">
        <v>12</v>
      </c>
      <c r="MB23" s="30" t="s">
        <v>13</v>
      </c>
      <c r="MC23" s="29" t="s">
        <v>23</v>
      </c>
      <c r="MD23" s="30" t="s">
        <v>3</v>
      </c>
      <c r="ME23" s="30" t="s">
        <v>4</v>
      </c>
      <c r="MF23" s="30" t="s">
        <v>5</v>
      </c>
      <c r="MG23" s="30" t="s">
        <v>6</v>
      </c>
      <c r="MH23" s="30" t="s">
        <v>7</v>
      </c>
      <c r="MI23" s="30" t="s">
        <v>8</v>
      </c>
      <c r="MJ23" s="30" t="s">
        <v>9</v>
      </c>
      <c r="MK23" s="30" t="s">
        <v>10</v>
      </c>
      <c r="ML23" s="30" t="s">
        <v>11</v>
      </c>
      <c r="MM23" s="30" t="s">
        <v>12</v>
      </c>
      <c r="MN23" s="30" t="s">
        <v>13</v>
      </c>
      <c r="MO23" s="29" t="s">
        <v>4</v>
      </c>
      <c r="MP23" s="30" t="s">
        <v>3</v>
      </c>
      <c r="MQ23" s="30" t="s">
        <v>4</v>
      </c>
      <c r="MR23" s="30" t="s">
        <v>5</v>
      </c>
      <c r="MS23" s="30" t="s">
        <v>6</v>
      </c>
      <c r="MT23" s="30" t="s">
        <v>7</v>
      </c>
      <c r="MU23" s="30" t="s">
        <v>8</v>
      </c>
      <c r="MV23" s="30" t="s">
        <v>9</v>
      </c>
      <c r="MW23" s="30" t="s">
        <v>10</v>
      </c>
      <c r="MX23" s="30" t="s">
        <v>11</v>
      </c>
      <c r="MY23" s="30" t="s">
        <v>12</v>
      </c>
      <c r="MZ23" s="30" t="s">
        <v>13</v>
      </c>
      <c r="NA23" s="29" t="s">
        <v>24</v>
      </c>
      <c r="NB23" s="30" t="s">
        <v>3</v>
      </c>
      <c r="NC23" s="30" t="s">
        <v>4</v>
      </c>
      <c r="ND23" s="30" t="s">
        <v>5</v>
      </c>
      <c r="NE23" s="30" t="s">
        <v>6</v>
      </c>
      <c r="NF23" s="30" t="s">
        <v>7</v>
      </c>
      <c r="NG23" s="30" t="s">
        <v>8</v>
      </c>
      <c r="NH23" s="30" t="s">
        <v>9</v>
      </c>
      <c r="NI23" s="30" t="s">
        <v>10</v>
      </c>
      <c r="NJ23" s="30" t="s">
        <v>11</v>
      </c>
      <c r="NK23" s="30" t="s">
        <v>12</v>
      </c>
      <c r="NL23" s="30" t="s">
        <v>13</v>
      </c>
      <c r="NM23" s="29" t="s">
        <v>25</v>
      </c>
      <c r="NN23" s="30" t="s">
        <v>3</v>
      </c>
      <c r="NO23" s="30" t="s">
        <v>4</v>
      </c>
      <c r="NP23" s="30" t="s">
        <v>5</v>
      </c>
      <c r="NQ23" s="30" t="s">
        <v>6</v>
      </c>
      <c r="NR23" s="30" t="s">
        <v>7</v>
      </c>
      <c r="NS23" s="30" t="s">
        <v>8</v>
      </c>
      <c r="NT23" s="30" t="s">
        <v>9</v>
      </c>
      <c r="NU23" s="30" t="s">
        <v>10</v>
      </c>
      <c r="NV23" s="30" t="s">
        <v>11</v>
      </c>
      <c r="NW23" s="30" t="s">
        <v>12</v>
      </c>
      <c r="NX23" s="30" t="s">
        <v>13</v>
      </c>
      <c r="NY23" s="29" t="s">
        <v>26</v>
      </c>
      <c r="NZ23" s="30" t="s">
        <v>3</v>
      </c>
      <c r="OA23" s="30" t="s">
        <v>4</v>
      </c>
      <c r="OB23" s="30" t="s">
        <v>5</v>
      </c>
      <c r="OC23" s="30" t="s">
        <v>6</v>
      </c>
      <c r="OD23" s="30" t="s">
        <v>7</v>
      </c>
      <c r="OE23" s="30" t="s">
        <v>8</v>
      </c>
      <c r="OF23" s="30" t="s">
        <v>9</v>
      </c>
      <c r="OG23" s="30" t="s">
        <v>10</v>
      </c>
      <c r="OH23" s="30" t="s">
        <v>11</v>
      </c>
      <c r="OI23" s="30" t="s">
        <v>12</v>
      </c>
      <c r="OJ23" s="30" t="s">
        <v>13</v>
      </c>
      <c r="OK23" s="29" t="s">
        <v>27</v>
      </c>
      <c r="OL23" s="30" t="s">
        <v>3</v>
      </c>
      <c r="OM23" s="30" t="s">
        <v>4</v>
      </c>
      <c r="ON23" s="30" t="s">
        <v>5</v>
      </c>
      <c r="OO23" s="30" t="s">
        <v>6</v>
      </c>
      <c r="OP23" s="30" t="s">
        <v>7</v>
      </c>
      <c r="OQ23" s="30" t="s">
        <v>8</v>
      </c>
      <c r="OR23" s="30" t="s">
        <v>9</v>
      </c>
      <c r="OS23" s="30" t="s">
        <v>10</v>
      </c>
      <c r="OT23" s="30" t="s">
        <v>11</v>
      </c>
      <c r="OU23" s="30" t="s">
        <v>12</v>
      </c>
      <c r="OV23" s="30" t="s">
        <v>13</v>
      </c>
      <c r="OW23" s="29" t="s">
        <v>5</v>
      </c>
      <c r="OX23" s="30" t="s">
        <v>3</v>
      </c>
      <c r="OY23" s="30" t="s">
        <v>4</v>
      </c>
      <c r="OZ23" s="30" t="s">
        <v>5</v>
      </c>
      <c r="PA23" s="30" t="s">
        <v>6</v>
      </c>
      <c r="PB23" s="30" t="s">
        <v>7</v>
      </c>
      <c r="PC23" s="30" t="s">
        <v>8</v>
      </c>
      <c r="PD23" s="30" t="s">
        <v>9</v>
      </c>
      <c r="PE23" s="30" t="s">
        <v>10</v>
      </c>
      <c r="PF23" s="30" t="s">
        <v>11</v>
      </c>
      <c r="PG23" s="30" t="s">
        <v>12</v>
      </c>
      <c r="PH23" s="30" t="s">
        <v>13</v>
      </c>
      <c r="PI23" s="29" t="s">
        <v>28</v>
      </c>
      <c r="PJ23" s="30" t="s">
        <v>3</v>
      </c>
      <c r="PK23" s="30" t="s">
        <v>4</v>
      </c>
      <c r="PL23" s="30" t="s">
        <v>5</v>
      </c>
      <c r="PM23" s="30" t="s">
        <v>6</v>
      </c>
      <c r="PN23" s="30" t="s">
        <v>7</v>
      </c>
      <c r="PO23" s="30" t="s">
        <v>8</v>
      </c>
      <c r="PP23" s="30" t="s">
        <v>9</v>
      </c>
      <c r="PQ23" s="30" t="s">
        <v>10</v>
      </c>
      <c r="PR23" s="30" t="s">
        <v>11</v>
      </c>
      <c r="PS23" s="30" t="s">
        <v>12</v>
      </c>
      <c r="PT23" s="30" t="s">
        <v>13</v>
      </c>
      <c r="PU23" s="29" t="s">
        <v>29</v>
      </c>
      <c r="PV23" s="30" t="s">
        <v>3</v>
      </c>
      <c r="PW23" s="30" t="s">
        <v>4</v>
      </c>
      <c r="PX23" s="30" t="s">
        <v>5</v>
      </c>
      <c r="PY23" s="30" t="s">
        <v>6</v>
      </c>
      <c r="PZ23" s="30" t="s">
        <v>7</v>
      </c>
      <c r="QA23" s="30" t="s">
        <v>8</v>
      </c>
      <c r="QB23" s="30" t="s">
        <v>9</v>
      </c>
      <c r="QC23" s="30" t="s">
        <v>10</v>
      </c>
      <c r="QD23" s="30" t="s">
        <v>11</v>
      </c>
      <c r="QE23" s="30" t="s">
        <v>12</v>
      </c>
      <c r="QF23" s="30" t="s">
        <v>13</v>
      </c>
      <c r="QG23" s="29" t="s">
        <v>30</v>
      </c>
      <c r="QH23" s="30" t="s">
        <v>3</v>
      </c>
      <c r="QI23" s="30" t="s">
        <v>4</v>
      </c>
      <c r="QJ23" s="30" t="s">
        <v>5</v>
      </c>
      <c r="QK23" s="30" t="s">
        <v>6</v>
      </c>
      <c r="QL23" s="30" t="s">
        <v>7</v>
      </c>
      <c r="QM23" s="30" t="s">
        <v>8</v>
      </c>
      <c r="QN23" s="30" t="s">
        <v>9</v>
      </c>
      <c r="QO23" s="30" t="s">
        <v>10</v>
      </c>
      <c r="QP23" s="30" t="s">
        <v>11</v>
      </c>
      <c r="QQ23" s="30" t="s">
        <v>12</v>
      </c>
      <c r="QR23" s="30" t="s">
        <v>13</v>
      </c>
      <c r="QS23" s="29" t="s">
        <v>31</v>
      </c>
      <c r="QT23" s="30" t="s">
        <v>3</v>
      </c>
      <c r="QU23" s="30" t="s">
        <v>4</v>
      </c>
      <c r="QV23" s="30" t="s">
        <v>5</v>
      </c>
      <c r="QW23" s="30" t="s">
        <v>6</v>
      </c>
      <c r="QX23" s="30" t="s">
        <v>7</v>
      </c>
      <c r="QY23" s="30" t="s">
        <v>8</v>
      </c>
      <c r="QZ23" s="30" t="s">
        <v>9</v>
      </c>
      <c r="RA23" s="30" t="s">
        <v>10</v>
      </c>
      <c r="RB23" s="30" t="s">
        <v>11</v>
      </c>
      <c r="RC23" s="30" t="s">
        <v>12</v>
      </c>
      <c r="RD23" s="30" t="s">
        <v>13</v>
      </c>
      <c r="RE23" s="29" t="s">
        <v>6</v>
      </c>
      <c r="RF23" s="30" t="s">
        <v>3</v>
      </c>
      <c r="RG23" s="30" t="s">
        <v>4</v>
      </c>
      <c r="RH23" s="30" t="s">
        <v>5</v>
      </c>
      <c r="RI23" s="30" t="s">
        <v>6</v>
      </c>
      <c r="RJ23" s="30" t="s">
        <v>7</v>
      </c>
      <c r="RK23" s="30" t="s">
        <v>8</v>
      </c>
      <c r="RL23" s="30" t="s">
        <v>9</v>
      </c>
      <c r="RM23" s="30" t="s">
        <v>10</v>
      </c>
      <c r="RN23" s="30" t="s">
        <v>11</v>
      </c>
      <c r="RO23" s="30" t="s">
        <v>12</v>
      </c>
      <c r="RP23" s="30" t="s">
        <v>13</v>
      </c>
      <c r="RQ23" s="29" t="s">
        <v>32</v>
      </c>
      <c r="RR23" s="30" t="s">
        <v>3</v>
      </c>
      <c r="RS23" s="30" t="s">
        <v>4</v>
      </c>
      <c r="RT23" s="30" t="s">
        <v>5</v>
      </c>
      <c r="RU23" s="30" t="s">
        <v>6</v>
      </c>
      <c r="RV23" s="30" t="s">
        <v>7</v>
      </c>
      <c r="RW23" s="30" t="s">
        <v>8</v>
      </c>
      <c r="RX23" s="30" t="s">
        <v>9</v>
      </c>
      <c r="RY23" s="30" t="s">
        <v>10</v>
      </c>
      <c r="RZ23" s="30" t="s">
        <v>11</v>
      </c>
      <c r="SA23" s="30" t="s">
        <v>12</v>
      </c>
      <c r="SB23" s="30" t="s">
        <v>13</v>
      </c>
      <c r="SC23" s="29" t="s">
        <v>33</v>
      </c>
      <c r="SD23" s="30" t="s">
        <v>3</v>
      </c>
      <c r="SE23" s="30" t="s">
        <v>4</v>
      </c>
      <c r="SF23" s="30" t="s">
        <v>5</v>
      </c>
      <c r="SG23" s="30" t="s">
        <v>6</v>
      </c>
      <c r="SH23" s="30" t="s">
        <v>7</v>
      </c>
      <c r="SI23" s="30" t="s">
        <v>8</v>
      </c>
      <c r="SJ23" s="30" t="s">
        <v>9</v>
      </c>
      <c r="SK23" s="30" t="s">
        <v>10</v>
      </c>
      <c r="SL23" s="30" t="s">
        <v>11</v>
      </c>
      <c r="SM23" s="30" t="s">
        <v>12</v>
      </c>
      <c r="SN23" s="30" t="s">
        <v>13</v>
      </c>
      <c r="SO23" s="29" t="s">
        <v>2</v>
      </c>
      <c r="SP23" s="30" t="s">
        <v>3</v>
      </c>
      <c r="SQ23" s="30" t="s">
        <v>4</v>
      </c>
      <c r="SR23" s="30" t="s">
        <v>5</v>
      </c>
      <c r="SS23" s="30" t="s">
        <v>6</v>
      </c>
      <c r="ST23" s="30" t="s">
        <v>7</v>
      </c>
      <c r="SU23" s="30" t="s">
        <v>8</v>
      </c>
      <c r="SV23" s="30" t="s">
        <v>9</v>
      </c>
      <c r="SW23" s="30" t="s">
        <v>10</v>
      </c>
      <c r="SX23" s="30" t="s">
        <v>11</v>
      </c>
      <c r="SY23" s="30" t="s">
        <v>12</v>
      </c>
      <c r="SZ23" s="30" t="s">
        <v>13</v>
      </c>
      <c r="TA23" s="29" t="s">
        <v>14</v>
      </c>
      <c r="TB23" s="30" t="s">
        <v>3</v>
      </c>
      <c r="TC23" s="30" t="s">
        <v>4</v>
      </c>
      <c r="TD23" s="30" t="s">
        <v>5</v>
      </c>
      <c r="TE23" s="30" t="s">
        <v>6</v>
      </c>
      <c r="TF23" s="30" t="s">
        <v>7</v>
      </c>
      <c r="TG23" s="30" t="s">
        <v>8</v>
      </c>
      <c r="TH23" s="30" t="s">
        <v>9</v>
      </c>
      <c r="TI23" s="30" t="s">
        <v>10</v>
      </c>
      <c r="TJ23" s="30" t="s">
        <v>11</v>
      </c>
      <c r="TK23" s="30" t="s">
        <v>12</v>
      </c>
      <c r="TL23" s="30" t="s">
        <v>13</v>
      </c>
      <c r="TM23" s="29" t="s">
        <v>15</v>
      </c>
      <c r="TN23" s="30" t="s">
        <v>3</v>
      </c>
      <c r="TO23" s="30" t="s">
        <v>4</v>
      </c>
      <c r="TP23" s="30" t="s">
        <v>5</v>
      </c>
      <c r="TQ23" s="30" t="s">
        <v>6</v>
      </c>
      <c r="TR23" s="30" t="s">
        <v>7</v>
      </c>
      <c r="TS23" s="30" t="s">
        <v>8</v>
      </c>
      <c r="TT23" s="30" t="s">
        <v>9</v>
      </c>
      <c r="TU23" s="30" t="s">
        <v>10</v>
      </c>
      <c r="TV23" s="30" t="s">
        <v>11</v>
      </c>
      <c r="TW23" s="30" t="s">
        <v>12</v>
      </c>
      <c r="TX23" s="30" t="s">
        <v>13</v>
      </c>
      <c r="TY23" s="29" t="s">
        <v>16</v>
      </c>
      <c r="TZ23" s="30" t="s">
        <v>3</v>
      </c>
      <c r="UA23" s="30" t="s">
        <v>4</v>
      </c>
      <c r="UB23" s="30" t="s">
        <v>5</v>
      </c>
      <c r="UC23" s="30" t="s">
        <v>6</v>
      </c>
      <c r="UD23" s="30" t="s">
        <v>7</v>
      </c>
      <c r="UE23" s="30" t="s">
        <v>8</v>
      </c>
      <c r="UF23" s="30" t="s">
        <v>9</v>
      </c>
      <c r="UG23" s="30" t="s">
        <v>10</v>
      </c>
      <c r="UH23" s="30" t="s">
        <v>11</v>
      </c>
      <c r="UI23" s="30" t="s">
        <v>12</v>
      </c>
      <c r="UJ23" s="30" t="s">
        <v>13</v>
      </c>
      <c r="UK23" s="29" t="s">
        <v>17</v>
      </c>
      <c r="UL23" s="30" t="s">
        <v>3</v>
      </c>
      <c r="UM23" s="30" t="s">
        <v>4</v>
      </c>
      <c r="UN23" s="30" t="s">
        <v>5</v>
      </c>
      <c r="UO23" s="30" t="s">
        <v>6</v>
      </c>
      <c r="UP23" s="30" t="s">
        <v>7</v>
      </c>
      <c r="UQ23" s="30" t="s">
        <v>8</v>
      </c>
      <c r="UR23" s="30" t="s">
        <v>9</v>
      </c>
      <c r="US23" s="30" t="s">
        <v>10</v>
      </c>
      <c r="UT23" s="30" t="s">
        <v>11</v>
      </c>
      <c r="UU23" s="30" t="s">
        <v>12</v>
      </c>
      <c r="UV23" s="30" t="s">
        <v>13</v>
      </c>
      <c r="UW23" s="29" t="s">
        <v>18</v>
      </c>
      <c r="UX23" s="30" t="s">
        <v>3</v>
      </c>
    </row>
    <row r="24" spans="2:1028" ht="25" customHeight="1" x14ac:dyDescent="0.2">
      <c r="Q24" s="71" t="s">
        <v>34</v>
      </c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4"/>
      <c r="CW24" s="75" t="s">
        <v>35</v>
      </c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7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2:1028" ht="25" customHeight="1" x14ac:dyDescent="0.2">
      <c r="B25" s="53" t="s">
        <v>72</v>
      </c>
      <c r="C25" s="34"/>
      <c r="D25" s="35"/>
      <c r="AC25" s="54" t="s">
        <v>73</v>
      </c>
      <c r="AD25" s="40"/>
      <c r="AE25" s="40"/>
      <c r="AF25" s="40"/>
      <c r="AG25" s="40"/>
      <c r="AH25" s="41"/>
      <c r="AT25" s="54" t="s">
        <v>73</v>
      </c>
      <c r="AU25" s="40"/>
      <c r="AV25" s="40"/>
      <c r="AW25" s="40"/>
      <c r="AX25" s="40"/>
      <c r="AY25" s="41"/>
      <c r="BI25" s="54" t="s">
        <v>73</v>
      </c>
      <c r="BJ25" s="40"/>
      <c r="BK25" s="40"/>
      <c r="BL25" s="40"/>
      <c r="BM25" s="40"/>
      <c r="BN25" s="41"/>
      <c r="BV25" s="54" t="s">
        <v>73</v>
      </c>
      <c r="BW25" s="40"/>
      <c r="BX25" s="40"/>
      <c r="BY25" s="40"/>
      <c r="BZ25" s="40"/>
      <c r="CA25" s="41"/>
      <c r="CM25" s="54" t="s">
        <v>73</v>
      </c>
      <c r="CN25" s="40"/>
      <c r="CO25" s="40"/>
      <c r="CP25" s="40"/>
      <c r="CQ25" s="40"/>
      <c r="CR25" s="41"/>
      <c r="DJ25" s="54" t="s">
        <v>73</v>
      </c>
      <c r="DK25" s="40"/>
      <c r="DL25" s="40"/>
      <c r="DM25" s="40"/>
      <c r="DN25" s="40"/>
      <c r="DO25" s="41"/>
      <c r="DX25" s="54" t="s">
        <v>73</v>
      </c>
      <c r="DY25" s="40"/>
      <c r="DZ25" s="40"/>
      <c r="EA25" s="40"/>
      <c r="EB25" s="40"/>
      <c r="EC25" s="41"/>
      <c r="ES25" s="54" t="s">
        <v>73</v>
      </c>
      <c r="ET25" s="40"/>
      <c r="EU25" s="40"/>
      <c r="EV25" s="40"/>
      <c r="EW25" s="40"/>
      <c r="EX25" s="41"/>
      <c r="AMK25"/>
    </row>
    <row r="26" spans="2:1028" ht="25" customHeight="1" x14ac:dyDescent="0.2">
      <c r="B26" s="36"/>
      <c r="C26" s="37"/>
      <c r="D26" s="38"/>
      <c r="AI26" s="39" t="s">
        <v>74</v>
      </c>
      <c r="AJ26" s="40"/>
      <c r="AK26" s="40"/>
      <c r="AL26" s="41"/>
      <c r="AM26" s="42" t="s">
        <v>75</v>
      </c>
      <c r="AN26" s="40"/>
      <c r="AO26" s="40"/>
      <c r="AP26" s="40"/>
      <c r="AQ26" s="40"/>
      <c r="AR26" s="40"/>
      <c r="AS26" s="40"/>
      <c r="AT26" s="40"/>
      <c r="AU26" s="40"/>
      <c r="AV26" s="40"/>
      <c r="AW26" s="41"/>
      <c r="AZ26" s="39" t="s">
        <v>76</v>
      </c>
      <c r="BA26" s="40"/>
      <c r="BB26" s="40"/>
      <c r="BC26" s="41"/>
      <c r="BD26" s="42" t="s">
        <v>77</v>
      </c>
      <c r="BE26" s="40"/>
      <c r="BF26" s="40"/>
      <c r="BG26" s="40"/>
      <c r="BH26" s="40"/>
      <c r="BI26" s="40"/>
      <c r="BJ26" s="40"/>
      <c r="BK26" s="40"/>
      <c r="BL26" s="40"/>
      <c r="BM26" s="40"/>
      <c r="BN26" s="41"/>
      <c r="BO26" s="39" t="s">
        <v>78</v>
      </c>
      <c r="BP26" s="40"/>
      <c r="BQ26" s="40"/>
      <c r="BR26" s="41"/>
      <c r="BS26" s="42" t="s">
        <v>79</v>
      </c>
      <c r="BT26" s="40"/>
      <c r="BU26" s="40"/>
      <c r="BV26" s="40"/>
      <c r="BW26" s="41"/>
      <c r="CB26" s="39" t="s">
        <v>80</v>
      </c>
      <c r="CC26" s="40"/>
      <c r="CD26" s="40"/>
      <c r="CE26" s="41"/>
      <c r="CF26" s="42" t="s">
        <v>81</v>
      </c>
      <c r="CG26" s="40"/>
      <c r="CH26" s="40"/>
      <c r="CI26" s="40"/>
      <c r="CJ26" s="40"/>
      <c r="CK26" s="40"/>
      <c r="CL26" s="40"/>
      <c r="CM26" s="40"/>
      <c r="CN26" s="40"/>
      <c r="CO26" s="40"/>
      <c r="CP26" s="41"/>
      <c r="CS26" s="39" t="s">
        <v>82</v>
      </c>
      <c r="CT26" s="40"/>
      <c r="CU26" s="40"/>
      <c r="CV26" s="41"/>
      <c r="CW26" s="42" t="s">
        <v>83</v>
      </c>
      <c r="CX26" s="40"/>
      <c r="CY26" s="40"/>
      <c r="CZ26" s="40"/>
      <c r="DA26" s="40"/>
      <c r="DB26" s="40"/>
      <c r="DC26" s="40"/>
      <c r="DD26" s="40"/>
      <c r="DE26" s="40"/>
      <c r="DF26" s="40"/>
      <c r="DG26" s="41"/>
      <c r="DP26" s="39" t="s">
        <v>84</v>
      </c>
      <c r="DQ26" s="40"/>
      <c r="DR26" s="40"/>
      <c r="DS26" s="41"/>
      <c r="DT26" s="42" t="s">
        <v>85</v>
      </c>
      <c r="DU26" s="40"/>
      <c r="DV26" s="40"/>
      <c r="DW26" s="40"/>
      <c r="DX26" s="40"/>
      <c r="DY26" s="40"/>
      <c r="DZ26" s="40"/>
      <c r="EA26" s="40"/>
      <c r="EB26" s="40"/>
      <c r="EC26" s="41"/>
      <c r="ED26" s="39" t="s">
        <v>86</v>
      </c>
      <c r="EE26" s="40"/>
      <c r="EF26" s="40"/>
      <c r="EG26" s="41"/>
      <c r="EH26" s="42" t="s">
        <v>85</v>
      </c>
      <c r="EI26" s="40"/>
      <c r="EJ26" s="40"/>
      <c r="EK26" s="40"/>
      <c r="EL26" s="40"/>
      <c r="EM26" s="40"/>
      <c r="EN26" s="40"/>
      <c r="EO26" s="40"/>
      <c r="EP26" s="40"/>
      <c r="EQ26" s="41"/>
      <c r="EY26" s="39" t="s">
        <v>87</v>
      </c>
      <c r="EZ26" s="40"/>
      <c r="FA26" s="40"/>
      <c r="FB26" s="41"/>
      <c r="FC26" s="42" t="s">
        <v>85</v>
      </c>
      <c r="FD26" s="40"/>
      <c r="FE26" s="40"/>
      <c r="FF26" s="40"/>
      <c r="FG26" s="40"/>
      <c r="FH26" s="40"/>
      <c r="FI26" s="40"/>
      <c r="FJ26" s="40"/>
      <c r="FK26" s="40"/>
      <c r="FL26" s="41"/>
      <c r="AMK26"/>
    </row>
    <row r="27" spans="2:1028" ht="25" customHeight="1" x14ac:dyDescent="0.2">
      <c r="AI27" s="54" t="s">
        <v>88</v>
      </c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1"/>
      <c r="AZ27" s="54" t="s">
        <v>88</v>
      </c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1"/>
      <c r="BO27" s="54" t="s">
        <v>88</v>
      </c>
      <c r="BP27" s="40"/>
      <c r="BQ27" s="40"/>
      <c r="BR27" s="40"/>
      <c r="BS27" s="40"/>
      <c r="BT27" s="40"/>
      <c r="BU27" s="40"/>
      <c r="BV27" s="40"/>
      <c r="BW27" s="41"/>
      <c r="CB27" s="54" t="s">
        <v>88</v>
      </c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1"/>
      <c r="CS27" s="54" t="s">
        <v>88</v>
      </c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1"/>
      <c r="DP27" s="54" t="s">
        <v>88</v>
      </c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1"/>
      <c r="ED27" s="54" t="s">
        <v>88</v>
      </c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1"/>
      <c r="EY27" s="54" t="s">
        <v>88</v>
      </c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1"/>
      <c r="AMK27"/>
    </row>
    <row r="28" spans="2:1028" ht="25" customHeight="1" x14ac:dyDescent="0.2">
      <c r="AI28" s="42" t="s">
        <v>89</v>
      </c>
      <c r="AJ28" s="40"/>
      <c r="AK28" s="40"/>
      <c r="AL28" s="40"/>
      <c r="AM28" s="41"/>
      <c r="AN28" s="42" t="s">
        <v>89</v>
      </c>
      <c r="AO28" s="40"/>
      <c r="AP28" s="40"/>
      <c r="AQ28" s="41"/>
      <c r="AZ28" s="42" t="s">
        <v>89</v>
      </c>
      <c r="BA28" s="40"/>
      <c r="BB28" s="40"/>
      <c r="BC28" s="40"/>
      <c r="BD28" s="41"/>
      <c r="BE28" s="42" t="s">
        <v>89</v>
      </c>
      <c r="BF28" s="40"/>
      <c r="BG28" s="40"/>
      <c r="BH28" s="40"/>
      <c r="BI28" s="40"/>
      <c r="BJ28" s="40"/>
      <c r="BK28" s="40"/>
      <c r="BL28" s="40"/>
      <c r="BM28" s="40"/>
      <c r="BN28" s="41"/>
      <c r="BO28" s="42" t="s">
        <v>89</v>
      </c>
      <c r="BP28" s="40"/>
      <c r="BQ28" s="40"/>
      <c r="BR28" s="40"/>
      <c r="BS28" s="41"/>
      <c r="BT28" s="42" t="s">
        <v>89</v>
      </c>
      <c r="BU28" s="40"/>
      <c r="BV28" s="40"/>
      <c r="BW28" s="40"/>
      <c r="BX28" s="40"/>
      <c r="BY28" s="40"/>
      <c r="BZ28" s="40"/>
      <c r="CA28" s="40"/>
      <c r="CB28" s="40"/>
      <c r="CC28" s="41"/>
      <c r="CS28" s="42" t="s">
        <v>89</v>
      </c>
      <c r="CT28" s="40"/>
      <c r="CU28" s="40"/>
      <c r="CV28" s="40"/>
      <c r="CW28" s="41"/>
      <c r="CX28" s="42" t="s">
        <v>89</v>
      </c>
      <c r="CY28" s="40"/>
      <c r="CZ28" s="40"/>
      <c r="DA28" s="40"/>
      <c r="DB28" s="40"/>
      <c r="DC28" s="40"/>
      <c r="DD28" s="40"/>
      <c r="DE28" s="40"/>
      <c r="DF28" s="40"/>
      <c r="DG28" s="41"/>
      <c r="DP28" s="42" t="s">
        <v>89</v>
      </c>
      <c r="DQ28" s="40"/>
      <c r="DR28" s="40"/>
      <c r="DS28" s="40"/>
      <c r="DT28" s="41"/>
      <c r="DU28" s="42" t="s">
        <v>89</v>
      </c>
      <c r="DV28" s="40"/>
      <c r="DW28" s="40"/>
      <c r="DX28" s="41"/>
      <c r="ED28" s="42" t="s">
        <v>89</v>
      </c>
      <c r="EE28" s="40"/>
      <c r="EF28" s="40"/>
      <c r="EG28" s="40"/>
      <c r="EH28" s="41"/>
      <c r="EI28" s="42" t="s">
        <v>89</v>
      </c>
      <c r="EJ28" s="40"/>
      <c r="EK28" s="40"/>
      <c r="EL28" s="41"/>
      <c r="EY28" s="42" t="s">
        <v>89</v>
      </c>
      <c r="EZ28" s="40"/>
      <c r="FA28" s="40"/>
      <c r="FB28" s="40"/>
      <c r="FC28" s="41"/>
      <c r="FD28" s="42" t="s">
        <v>89</v>
      </c>
      <c r="FE28" s="40"/>
      <c r="FF28" s="40"/>
      <c r="FG28" s="41"/>
      <c r="AMK28"/>
    </row>
    <row r="29" spans="2:1028" ht="25" customHeight="1" x14ac:dyDescent="0.2">
      <c r="CB29" s="42" t="s">
        <v>89</v>
      </c>
      <c r="CC29" s="40"/>
      <c r="CD29" s="40"/>
      <c r="CE29" s="40"/>
      <c r="CF29" s="41"/>
      <c r="CG29" s="42" t="s">
        <v>89</v>
      </c>
      <c r="CH29" s="40"/>
      <c r="CI29" s="40"/>
      <c r="CJ29" s="40"/>
      <c r="CK29" s="40"/>
      <c r="CL29" s="40"/>
      <c r="CM29" s="40"/>
      <c r="CN29" s="40"/>
      <c r="CO29" s="40"/>
      <c r="CP29" s="41"/>
      <c r="AME29"/>
      <c r="AMF29"/>
      <c r="AMG29"/>
      <c r="AMH29"/>
      <c r="AMI29"/>
      <c r="AMJ29"/>
      <c r="AMK29"/>
    </row>
    <row r="31" spans="2:1028" ht="25" customHeight="1" x14ac:dyDescent="0.2">
      <c r="AC31" s="78" t="s">
        <v>34</v>
      </c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80"/>
      <c r="AML31" s="1"/>
      <c r="AMM31" s="1"/>
      <c r="AMN31" s="1"/>
    </row>
    <row r="32" spans="2:1028" ht="25" customHeight="1" x14ac:dyDescent="0.2">
      <c r="AR32" s="39" t="s">
        <v>74</v>
      </c>
      <c r="AS32" s="40"/>
      <c r="AT32" s="41"/>
      <c r="AU32" s="42" t="s">
        <v>90</v>
      </c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1"/>
      <c r="BO32" s="39" t="s">
        <v>76</v>
      </c>
      <c r="BP32" s="40"/>
      <c r="BQ32" s="41"/>
      <c r="BR32" s="42" t="s">
        <v>91</v>
      </c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1"/>
      <c r="CL32" s="39" t="s">
        <v>78</v>
      </c>
      <c r="CM32" s="40"/>
      <c r="CN32" s="41"/>
      <c r="CO32" s="42" t="s">
        <v>92</v>
      </c>
      <c r="CP32" s="40"/>
      <c r="CQ32" s="40"/>
      <c r="CR32" s="40"/>
      <c r="CS32" s="40"/>
      <c r="CT32" s="40"/>
      <c r="CU32" s="41"/>
      <c r="CW32" s="39" t="s">
        <v>80</v>
      </c>
      <c r="CX32" s="40"/>
      <c r="CY32" s="41"/>
      <c r="CZ32" s="42" t="s">
        <v>93</v>
      </c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1"/>
      <c r="DO32" s="39" t="s">
        <v>82</v>
      </c>
      <c r="DP32" s="40"/>
      <c r="DQ32" s="41"/>
      <c r="DR32" s="42" t="s">
        <v>94</v>
      </c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1"/>
      <c r="EE32" s="39" t="s">
        <v>84</v>
      </c>
      <c r="EF32" s="40"/>
      <c r="EG32" s="41"/>
      <c r="EH32" s="42" t="s">
        <v>95</v>
      </c>
      <c r="EI32" s="40"/>
      <c r="EJ32" s="40"/>
      <c r="EK32" s="40"/>
      <c r="EL32" s="40"/>
      <c r="EM32" s="40"/>
      <c r="EN32" s="40"/>
      <c r="EO32" s="40"/>
      <c r="EP32" s="40"/>
      <c r="EQ32" s="40"/>
      <c r="ER32" s="41"/>
      <c r="ET32" s="39" t="s">
        <v>86</v>
      </c>
      <c r="EU32" s="40"/>
      <c r="EV32" s="41"/>
      <c r="EW32" s="42" t="s">
        <v>96</v>
      </c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1"/>
      <c r="FQ32" s="39" t="s">
        <v>87</v>
      </c>
      <c r="FR32" s="40"/>
      <c r="FS32" s="41"/>
      <c r="FT32" s="42" t="s">
        <v>95</v>
      </c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1"/>
    </row>
    <row r="33" spans="2:1025" ht="25" customHeight="1" x14ac:dyDescent="0.2">
      <c r="AR33" s="55" t="s">
        <v>97</v>
      </c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1"/>
      <c r="BO33" s="55" t="s">
        <v>98</v>
      </c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1"/>
      <c r="CL33" s="55" t="s">
        <v>99</v>
      </c>
      <c r="CM33" s="40"/>
      <c r="CN33" s="40"/>
      <c r="CO33" s="40"/>
      <c r="CP33" s="40"/>
      <c r="CQ33" s="40"/>
      <c r="CR33" s="40"/>
      <c r="CS33" s="40"/>
      <c r="CT33" s="40"/>
      <c r="CU33" s="41"/>
      <c r="CW33" s="55" t="s">
        <v>100</v>
      </c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1"/>
      <c r="DO33" s="55" t="s">
        <v>100</v>
      </c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1"/>
      <c r="EE33" s="55" t="s">
        <v>100</v>
      </c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1"/>
      <c r="ET33" s="55" t="s">
        <v>101</v>
      </c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1"/>
      <c r="FQ33" s="55" t="s">
        <v>102</v>
      </c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1"/>
    </row>
    <row r="34" spans="2:1025" ht="25" customHeight="1" x14ac:dyDescent="0.2">
      <c r="AR34" s="56"/>
      <c r="AS34" s="57"/>
      <c r="AT34" s="55"/>
      <c r="AU34" s="40"/>
      <c r="AV34" s="40"/>
      <c r="AW34" s="41"/>
      <c r="AX34" s="57"/>
      <c r="BD34" s="56"/>
      <c r="BE34" s="57"/>
      <c r="BF34" s="55"/>
      <c r="BG34" s="40"/>
      <c r="BH34" s="41"/>
      <c r="BI34" s="57"/>
      <c r="BJ34" s="55"/>
      <c r="BK34" s="40"/>
      <c r="BL34" s="41"/>
      <c r="BM34" s="57"/>
      <c r="BO34" s="55"/>
      <c r="BP34" s="40"/>
      <c r="BQ34" s="40"/>
      <c r="BR34" s="40"/>
      <c r="BS34" s="40"/>
      <c r="BT34" s="41"/>
      <c r="BU34" s="57"/>
      <c r="BV34" s="55"/>
      <c r="BW34" s="41"/>
      <c r="BX34" s="57"/>
      <c r="BY34" s="55"/>
      <c r="BZ34" s="40"/>
      <c r="CA34" s="40"/>
      <c r="CB34" s="41"/>
      <c r="CC34" s="57"/>
      <c r="CD34" s="56"/>
      <c r="CE34" s="57"/>
      <c r="CF34" s="56"/>
      <c r="CG34" s="57"/>
      <c r="CH34" s="56"/>
      <c r="CI34" s="57"/>
      <c r="CJ34" s="56"/>
      <c r="CK34" s="57"/>
      <c r="CL34" s="56"/>
      <c r="CM34" s="57"/>
      <c r="CN34" s="55"/>
      <c r="CO34" s="40"/>
      <c r="CP34" s="40"/>
      <c r="CQ34" s="40"/>
      <c r="CR34" s="41"/>
      <c r="CS34" s="57"/>
      <c r="CT34" s="55"/>
      <c r="CU34" s="41"/>
      <c r="CV34" s="57"/>
      <c r="CW34" s="56"/>
      <c r="CX34" s="57"/>
      <c r="CY34" s="55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1"/>
      <c r="DL34" s="57"/>
      <c r="DO34" s="55"/>
      <c r="DP34" s="40"/>
      <c r="DQ34" s="40"/>
      <c r="DR34" s="41"/>
      <c r="DS34" s="57"/>
      <c r="DT34" s="55"/>
      <c r="DU34" s="40"/>
      <c r="DV34" s="40"/>
      <c r="DW34" s="40"/>
      <c r="DX34" s="40"/>
      <c r="DY34" s="40"/>
      <c r="DZ34" s="40"/>
      <c r="EA34" s="40"/>
      <c r="EB34" s="40"/>
      <c r="EC34" s="41"/>
      <c r="ED34" s="57"/>
      <c r="EE34" s="55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1"/>
      <c r="ES34" s="57"/>
      <c r="ET34" s="56"/>
      <c r="EU34" s="57"/>
      <c r="EV34" s="56"/>
      <c r="EW34" s="57"/>
      <c r="EX34" s="55"/>
      <c r="EY34" s="41"/>
      <c r="EZ34" s="57"/>
      <c r="FA34" s="56"/>
      <c r="FB34" s="57"/>
      <c r="FC34" s="55"/>
      <c r="FD34" s="40"/>
      <c r="FE34" s="40"/>
      <c r="FF34" s="41"/>
      <c r="FG34" s="57"/>
      <c r="FH34" s="55"/>
      <c r="FI34" s="40"/>
      <c r="FJ34" s="40"/>
      <c r="FK34" s="40"/>
      <c r="FL34" s="40"/>
      <c r="FM34" s="41"/>
      <c r="FN34" s="57"/>
      <c r="FO34" s="56"/>
      <c r="FP34" s="57"/>
      <c r="FQ34" s="55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1"/>
    </row>
    <row r="35" spans="2:1025" ht="25" customHeight="1" x14ac:dyDescent="0.2"/>
    <row r="36" spans="2:1025" ht="25" customHeight="1" x14ac:dyDescent="0.2"/>
    <row r="37" spans="2:1025" ht="25" customHeight="1" x14ac:dyDescent="0.2"/>
    <row r="38" spans="2:1025" ht="25" customHeight="1" x14ac:dyDescent="0.2">
      <c r="Q38" s="71" t="s">
        <v>34</v>
      </c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72"/>
      <c r="DG38" s="72"/>
      <c r="DH38" s="74"/>
      <c r="DI38" s="58" t="s">
        <v>35</v>
      </c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1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2:1025" ht="25" customHeight="1" x14ac:dyDescent="0.2">
      <c r="B39" s="53" t="s">
        <v>103</v>
      </c>
      <c r="C39" s="34"/>
      <c r="D39" s="35"/>
      <c r="Z39" s="39" t="s">
        <v>104</v>
      </c>
      <c r="AA39" s="40"/>
      <c r="AB39" s="40"/>
      <c r="AC39" s="41"/>
      <c r="AD39" s="42" t="s">
        <v>105</v>
      </c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1"/>
      <c r="DB39" s="39" t="s">
        <v>106</v>
      </c>
      <c r="DC39" s="40"/>
      <c r="DD39" s="40"/>
      <c r="DE39" s="41"/>
      <c r="DF39" s="42" t="s">
        <v>107</v>
      </c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1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2:1025" ht="25" customHeight="1" x14ac:dyDescent="0.2">
      <c r="B40" s="60"/>
      <c r="C40" s="61"/>
      <c r="D40" s="62"/>
      <c r="Z40" s="54" t="s">
        <v>73</v>
      </c>
      <c r="AA40" s="40"/>
      <c r="AB40" s="40"/>
      <c r="AC40" s="40"/>
      <c r="AD40" s="40"/>
      <c r="AE40" s="41"/>
      <c r="AF40" s="54" t="s">
        <v>88</v>
      </c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1"/>
      <c r="AZ40" s="59" t="s">
        <v>108</v>
      </c>
      <c r="BA40" s="41"/>
      <c r="DB40" s="54" t="s">
        <v>73</v>
      </c>
      <c r="DC40" s="40"/>
      <c r="DD40" s="40"/>
      <c r="DE40" s="40"/>
      <c r="DF40" s="40"/>
      <c r="DG40" s="41"/>
      <c r="DH40" s="54" t="s">
        <v>88</v>
      </c>
      <c r="DI40" s="40"/>
      <c r="DJ40" s="40"/>
      <c r="DK40" s="40"/>
      <c r="DL40" s="40"/>
      <c r="DM40" s="40"/>
      <c r="DN40" s="40"/>
      <c r="DO40" s="40"/>
      <c r="DP40" s="40"/>
      <c r="DQ40" s="41"/>
      <c r="DR40" s="59" t="s">
        <v>108</v>
      </c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1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2:1025" ht="25" customHeight="1" x14ac:dyDescent="0.2">
      <c r="B41" s="60"/>
      <c r="C41" s="61"/>
      <c r="D41" s="62"/>
      <c r="AF41" s="59" t="s">
        <v>108</v>
      </c>
      <c r="AG41" s="41"/>
      <c r="DH41" s="59" t="s">
        <v>108</v>
      </c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2">
      <c r="B42" s="60"/>
      <c r="C42" s="61"/>
      <c r="D42" s="6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2:1025" ht="25" customHeight="1" x14ac:dyDescent="0.2">
      <c r="B43" s="60"/>
      <c r="C43" s="61"/>
      <c r="D43" s="62"/>
      <c r="AU43" s="39" t="s">
        <v>109</v>
      </c>
      <c r="AV43" s="40"/>
      <c r="AW43" s="40"/>
      <c r="AX43" s="41"/>
      <c r="AY43" s="42" t="s">
        <v>105</v>
      </c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1"/>
      <c r="DO43" s="39" t="s">
        <v>110</v>
      </c>
      <c r="DP43" s="40"/>
      <c r="DQ43" s="40"/>
      <c r="DR43" s="41"/>
      <c r="DS43" s="42" t="s">
        <v>111</v>
      </c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  <c r="ER43" s="64"/>
      <c r="ES43" s="64"/>
      <c r="ET43" s="64"/>
      <c r="EU43" s="64"/>
      <c r="EV43" s="64"/>
      <c r="EW43" s="64"/>
      <c r="EX43" s="64"/>
      <c r="EY43" s="64"/>
      <c r="EZ43" s="64"/>
      <c r="FA43" s="64"/>
      <c r="FB43" s="64"/>
      <c r="FC43" s="64"/>
      <c r="FD43" s="65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2:1025" ht="25" customHeight="1" x14ac:dyDescent="0.2">
      <c r="B44" s="36"/>
      <c r="C44" s="37"/>
      <c r="D44" s="38"/>
      <c r="AU44" s="54" t="s">
        <v>73</v>
      </c>
      <c r="AV44" s="40"/>
      <c r="AW44" s="40"/>
      <c r="AX44" s="40"/>
      <c r="AY44" s="40"/>
      <c r="AZ44" s="41"/>
      <c r="BA44" s="54" t="s">
        <v>88</v>
      </c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1"/>
      <c r="BY44" s="59" t="s">
        <v>108</v>
      </c>
      <c r="BZ44" s="41"/>
      <c r="DO44" s="54" t="s">
        <v>73</v>
      </c>
      <c r="DP44" s="40"/>
      <c r="DQ44" s="40"/>
      <c r="DR44" s="40"/>
      <c r="DS44" s="40"/>
      <c r="DT44" s="41"/>
      <c r="DU44" s="54" t="s">
        <v>88</v>
      </c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7"/>
      <c r="EG44" s="59" t="s">
        <v>108</v>
      </c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1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2:1025" ht="25" customHeight="1" x14ac:dyDescent="0.2">
      <c r="BA45" s="59" t="s">
        <v>108</v>
      </c>
      <c r="BB45" s="41"/>
      <c r="DU45" s="59" t="s">
        <v>108</v>
      </c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1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</row>
    <row r="46" spans="2:1025" ht="25" customHeight="1" x14ac:dyDescent="0.2"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</row>
    <row r="47" spans="2:1025" ht="25" customHeight="1" x14ac:dyDescent="0.2">
      <c r="BS47" s="39" t="s">
        <v>112</v>
      </c>
      <c r="BT47" s="40"/>
      <c r="BU47" s="40"/>
      <c r="BV47" s="41"/>
      <c r="BW47" s="42" t="s">
        <v>113</v>
      </c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1"/>
      <c r="EA47" s="39" t="s">
        <v>114</v>
      </c>
      <c r="EB47" s="40"/>
      <c r="EC47" s="40"/>
      <c r="ED47" s="41"/>
      <c r="EE47" s="42" t="s">
        <v>115</v>
      </c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1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</row>
    <row r="48" spans="2:1025" ht="25" customHeight="1" x14ac:dyDescent="0.2">
      <c r="BS48" s="54" t="s">
        <v>73</v>
      </c>
      <c r="BT48" s="40"/>
      <c r="BU48" s="40"/>
      <c r="BV48" s="40"/>
      <c r="BW48" s="40"/>
      <c r="BX48" s="41"/>
      <c r="BY48" s="54" t="s">
        <v>88</v>
      </c>
      <c r="BZ48" s="40"/>
      <c r="CA48" s="40"/>
      <c r="CB48" s="40"/>
      <c r="CC48" s="40"/>
      <c r="CD48" s="40"/>
      <c r="CE48" s="40"/>
      <c r="CF48" s="40"/>
      <c r="CG48" s="40"/>
      <c r="CH48" s="40"/>
      <c r="CI48" s="41"/>
      <c r="CJ48" s="59" t="s">
        <v>108</v>
      </c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1"/>
      <c r="EA48" s="54" t="s">
        <v>73</v>
      </c>
      <c r="EB48" s="40"/>
      <c r="EC48" s="40"/>
      <c r="ED48" s="40"/>
      <c r="EE48" s="40"/>
      <c r="EF48" s="41"/>
      <c r="EG48" s="54" t="s">
        <v>88</v>
      </c>
      <c r="EH48" s="40"/>
      <c r="EI48" s="40"/>
      <c r="EJ48" s="40"/>
      <c r="EK48" s="40"/>
      <c r="EL48" s="40"/>
      <c r="EM48" s="40"/>
      <c r="EN48" s="40"/>
      <c r="EO48" s="40"/>
      <c r="EP48" s="40"/>
      <c r="EQ48" s="41"/>
      <c r="ER48" s="59" t="s">
        <v>108</v>
      </c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1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23:1025" ht="25" customHeight="1" x14ac:dyDescent="0.2">
      <c r="BY49" s="59" t="s">
        <v>108</v>
      </c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1"/>
      <c r="EG49" s="59" t="s">
        <v>108</v>
      </c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1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23:1025" ht="25" customHeight="1" x14ac:dyDescent="0.2"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23:1025" ht="25" customHeight="1" x14ac:dyDescent="0.2">
      <c r="CE51" s="39" t="s">
        <v>116</v>
      </c>
      <c r="CF51" s="40"/>
      <c r="CG51" s="40"/>
      <c r="CH51" s="41"/>
      <c r="CI51" s="42" t="s">
        <v>113</v>
      </c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1"/>
      <c r="EM51" s="39" t="s">
        <v>117</v>
      </c>
      <c r="EN51" s="40"/>
      <c r="EO51" s="40"/>
      <c r="EP51" s="41"/>
      <c r="EQ51" s="42" t="s">
        <v>118</v>
      </c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</row>
    <row r="52" spans="23:1025" ht="25" customHeight="1" x14ac:dyDescent="0.2">
      <c r="CE52" s="54" t="s">
        <v>73</v>
      </c>
      <c r="CF52" s="40"/>
      <c r="CG52" s="40"/>
      <c r="CH52" s="40"/>
      <c r="CI52" s="40"/>
      <c r="CJ52" s="41"/>
      <c r="CK52" s="54" t="s">
        <v>88</v>
      </c>
      <c r="CL52" s="40"/>
      <c r="CM52" s="40"/>
      <c r="CN52" s="40"/>
      <c r="CO52" s="40"/>
      <c r="CP52" s="40"/>
      <c r="CQ52" s="40"/>
      <c r="CR52" s="40"/>
      <c r="CS52" s="40"/>
      <c r="CT52" s="41"/>
      <c r="CU52" s="59" t="s">
        <v>108</v>
      </c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1"/>
      <c r="EM52" s="54" t="s">
        <v>73</v>
      </c>
      <c r="EN52" s="40"/>
      <c r="EO52" s="40"/>
      <c r="EP52" s="40"/>
      <c r="EQ52" s="40"/>
      <c r="ER52" s="41"/>
      <c r="ES52" s="54" t="s">
        <v>88</v>
      </c>
      <c r="ET52" s="40"/>
      <c r="EU52" s="40"/>
      <c r="EV52" s="40"/>
      <c r="EW52" s="40"/>
      <c r="EX52" s="40"/>
      <c r="EY52" s="40"/>
      <c r="EZ52" s="40"/>
      <c r="FA52" s="40"/>
      <c r="FB52" s="40"/>
      <c r="FC52" s="41"/>
      <c r="FD52" s="59" t="s">
        <v>108</v>
      </c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1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</row>
    <row r="53" spans="23:1025" ht="25" customHeight="1" x14ac:dyDescent="0.2">
      <c r="CK53" s="59" t="s">
        <v>108</v>
      </c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1"/>
      <c r="ES53" s="59" t="s">
        <v>108</v>
      </c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1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</row>
    <row r="54" spans="23:1025" ht="25" customHeight="1" x14ac:dyDescent="0.2"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</row>
    <row r="55" spans="23:1025" ht="25" customHeight="1" x14ac:dyDescent="0.2">
      <c r="CP55" s="39" t="s">
        <v>119</v>
      </c>
      <c r="CQ55" s="40"/>
      <c r="CR55" s="40"/>
      <c r="CS55" s="41"/>
      <c r="CT55" s="42" t="s">
        <v>113</v>
      </c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1"/>
      <c r="FD55" s="39" t="s">
        <v>120</v>
      </c>
      <c r="FE55" s="40"/>
      <c r="FF55" s="40"/>
      <c r="FG55" s="41"/>
      <c r="FH55" s="42" t="s">
        <v>121</v>
      </c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1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23:1025" ht="25" customHeight="1" x14ac:dyDescent="0.2">
      <c r="CP56" s="54" t="s">
        <v>73</v>
      </c>
      <c r="CQ56" s="40"/>
      <c r="CR56" s="40"/>
      <c r="CS56" s="40"/>
      <c r="CT56" s="40"/>
      <c r="CU56" s="41"/>
      <c r="CV56" s="54" t="s">
        <v>88</v>
      </c>
      <c r="CW56" s="40"/>
      <c r="CX56" s="40"/>
      <c r="CY56" s="40"/>
      <c r="CZ56" s="40"/>
      <c r="DA56" s="40"/>
      <c r="DB56" s="40"/>
      <c r="DC56" s="40"/>
      <c r="DD56" s="40"/>
      <c r="DE56" s="41"/>
      <c r="DF56" s="59" t="s">
        <v>108</v>
      </c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1"/>
      <c r="FD56" s="54" t="s">
        <v>73</v>
      </c>
      <c r="FE56" s="40"/>
      <c r="FF56" s="40"/>
      <c r="FG56" s="40"/>
      <c r="FH56" s="40"/>
      <c r="FI56" s="41"/>
      <c r="FJ56" s="54" t="s">
        <v>88</v>
      </c>
      <c r="FK56" s="40"/>
      <c r="FL56" s="40"/>
      <c r="FM56" s="40"/>
      <c r="FN56" s="40"/>
      <c r="FO56" s="40"/>
      <c r="FP56" s="40"/>
      <c r="FQ56" s="40"/>
      <c r="FR56" s="40"/>
      <c r="FS56" s="40"/>
      <c r="FT56" s="41"/>
      <c r="FU56" s="59" t="s">
        <v>108</v>
      </c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1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23:1025" ht="25" customHeight="1" x14ac:dyDescent="0.2">
      <c r="CV57" s="59" t="s">
        <v>108</v>
      </c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1"/>
      <c r="FJ57" s="59" t="s">
        <v>108</v>
      </c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1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23:1025" ht="25" customHeight="1" x14ac:dyDescent="0.2"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</row>
    <row r="59" spans="23:1025" ht="25" customHeight="1" x14ac:dyDescent="0.2">
      <c r="W59" s="71" t="s">
        <v>34</v>
      </c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4"/>
      <c r="DU59" s="58" t="s">
        <v>35</v>
      </c>
      <c r="DV59" s="81"/>
      <c r="DW59" s="81"/>
      <c r="DX59" s="81"/>
      <c r="DY59" s="81"/>
      <c r="DZ59" s="81"/>
      <c r="EA59" s="81"/>
      <c r="EB59" s="81"/>
      <c r="EC59" s="81"/>
      <c r="ED59" s="81"/>
      <c r="EE59" s="81"/>
      <c r="EF59" s="81"/>
      <c r="EG59" s="81"/>
      <c r="EH59" s="81"/>
      <c r="EI59" s="81"/>
      <c r="EJ59" s="81"/>
      <c r="EK59" s="81"/>
      <c r="EL59" s="81"/>
      <c r="EM59" s="81"/>
      <c r="EN59" s="81"/>
      <c r="EO59" s="81"/>
      <c r="EP59" s="81"/>
      <c r="EQ59" s="81"/>
      <c r="ER59" s="81"/>
      <c r="ES59" s="81"/>
      <c r="ET59" s="81"/>
      <c r="EU59" s="81"/>
      <c r="EV59" s="81"/>
      <c r="EW59" s="81"/>
      <c r="EX59" s="81"/>
      <c r="EY59" s="81"/>
      <c r="EZ59" s="81"/>
      <c r="FA59" s="81"/>
      <c r="FB59" s="81"/>
      <c r="FC59" s="81"/>
      <c r="FD59" s="81"/>
      <c r="FE59" s="81"/>
      <c r="FF59" s="81"/>
      <c r="FG59" s="81"/>
      <c r="FH59" s="81"/>
      <c r="FI59" s="81"/>
      <c r="FJ59" s="81"/>
      <c r="FK59" s="81"/>
      <c r="FL59" s="81"/>
      <c r="FM59" s="81"/>
      <c r="FN59" s="81"/>
      <c r="FO59" s="81"/>
      <c r="FP59" s="81"/>
      <c r="FQ59" s="81"/>
      <c r="FR59" s="81"/>
      <c r="FS59" s="81"/>
      <c r="FT59" s="81"/>
      <c r="FU59" s="81"/>
      <c r="FV59" s="81"/>
      <c r="FW59" s="81"/>
      <c r="FX59" s="81"/>
      <c r="FY59" s="81"/>
      <c r="FZ59" s="81"/>
      <c r="GA59" s="81"/>
      <c r="GB59" s="81"/>
      <c r="GC59" s="81"/>
      <c r="GD59" s="81"/>
      <c r="GE59" s="81"/>
      <c r="GF59" s="81"/>
      <c r="GG59" s="81"/>
      <c r="GH59" s="81"/>
      <c r="GI59" s="81"/>
      <c r="GJ59" s="81"/>
      <c r="GK59" s="81"/>
      <c r="GL59" s="81"/>
      <c r="GM59" s="81"/>
      <c r="GN59" s="81"/>
      <c r="GO59" s="81"/>
      <c r="GP59" s="81"/>
      <c r="GQ59" s="81"/>
      <c r="GR59" s="81"/>
      <c r="GS59" s="81"/>
      <c r="GT59" s="81"/>
      <c r="GU59" s="81"/>
      <c r="GV59" s="81"/>
      <c r="GW59" s="81"/>
      <c r="GX59" s="81"/>
      <c r="GY59" s="81"/>
      <c r="GZ59" s="82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</row>
    <row r="60" spans="23:1025" ht="25" customHeight="1" x14ac:dyDescent="0.2">
      <c r="AH60" s="39" t="s">
        <v>104</v>
      </c>
      <c r="AI60" s="40"/>
      <c r="AJ60" s="41"/>
      <c r="AK60" s="42" t="s">
        <v>122</v>
      </c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1"/>
      <c r="BC60" s="39" t="s">
        <v>109</v>
      </c>
      <c r="BD60" s="40"/>
      <c r="BE60" s="41"/>
      <c r="BF60" s="42" t="s">
        <v>123</v>
      </c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1"/>
      <c r="CQ60" s="39" t="s">
        <v>112</v>
      </c>
      <c r="CR60" s="40"/>
      <c r="CS60" s="41"/>
      <c r="CT60" s="42" t="s">
        <v>124</v>
      </c>
      <c r="CU60" s="40"/>
      <c r="CV60" s="40"/>
      <c r="CW60" s="40"/>
      <c r="CX60" s="40"/>
      <c r="CY60" s="40"/>
      <c r="CZ60" s="40"/>
      <c r="DA60" s="41"/>
      <c r="DC60" s="39" t="s">
        <v>116</v>
      </c>
      <c r="DD60" s="40"/>
      <c r="DE60" s="41"/>
      <c r="DF60" s="42" t="s">
        <v>125</v>
      </c>
      <c r="DG60" s="40"/>
      <c r="DH60" s="40"/>
      <c r="DI60" s="40"/>
      <c r="DJ60" s="40"/>
      <c r="DK60" s="40"/>
      <c r="DL60" s="41"/>
      <c r="DN60" s="39" t="s">
        <v>119</v>
      </c>
      <c r="DO60" s="40"/>
      <c r="DP60" s="41"/>
      <c r="DQ60" s="42" t="s">
        <v>125</v>
      </c>
      <c r="DR60" s="40"/>
      <c r="DS60" s="40"/>
      <c r="DT60" s="40"/>
      <c r="DU60" s="40"/>
      <c r="DV60" s="40"/>
      <c r="DW60" s="41"/>
      <c r="EF60" s="39" t="s">
        <v>106</v>
      </c>
      <c r="EG60" s="40"/>
      <c r="EH60" s="41"/>
      <c r="EI60" s="27" t="s">
        <v>126</v>
      </c>
      <c r="ES60" s="39" t="s">
        <v>110</v>
      </c>
      <c r="ET60" s="40"/>
      <c r="EU60" s="41"/>
      <c r="EV60" s="42" t="s">
        <v>127</v>
      </c>
      <c r="EW60" s="64"/>
      <c r="EX60" s="64"/>
      <c r="EY60" s="64"/>
      <c r="EZ60" s="64"/>
      <c r="FA60" s="64"/>
      <c r="FB60" s="68"/>
      <c r="FD60" s="39" t="s">
        <v>114</v>
      </c>
      <c r="FE60" s="40"/>
      <c r="FF60" s="41"/>
      <c r="FG60" s="42" t="s">
        <v>128</v>
      </c>
      <c r="FH60" s="40"/>
      <c r="FI60" s="40"/>
      <c r="FJ60" s="40"/>
      <c r="FK60" s="40"/>
      <c r="FL60" s="40"/>
      <c r="FM60" s="40"/>
      <c r="FN60" s="41"/>
      <c r="FT60" s="39" t="s">
        <v>117</v>
      </c>
      <c r="FU60" s="40"/>
      <c r="FV60" s="41"/>
      <c r="FW60" s="42" t="s">
        <v>129</v>
      </c>
      <c r="FX60" s="40"/>
      <c r="FY60" s="40"/>
      <c r="FZ60" s="40"/>
      <c r="GA60" s="40"/>
      <c r="GB60" s="40"/>
      <c r="GC60" s="40"/>
      <c r="GD60" s="41"/>
      <c r="GJ60" s="39" t="s">
        <v>120</v>
      </c>
      <c r="GK60" s="40"/>
      <c r="GL60" s="41"/>
      <c r="GM60" s="42" t="s">
        <v>130</v>
      </c>
      <c r="GN60" s="40"/>
      <c r="GO60" s="40"/>
      <c r="GP60" s="40"/>
      <c r="GQ60" s="40"/>
      <c r="GR60" s="40"/>
      <c r="GS60" s="40"/>
      <c r="GT60" s="41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</row>
    <row r="61" spans="23:1025" ht="25" customHeight="1" x14ac:dyDescent="0.2">
      <c r="AH61" s="55" t="s">
        <v>131</v>
      </c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1"/>
      <c r="BC61" s="55" t="s">
        <v>132</v>
      </c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1"/>
      <c r="CQ61" s="55" t="s">
        <v>133</v>
      </c>
      <c r="CR61" s="40"/>
      <c r="CS61" s="40"/>
      <c r="CT61" s="40"/>
      <c r="CU61" s="40"/>
      <c r="CV61" s="40"/>
      <c r="CW61" s="40"/>
      <c r="CX61" s="40"/>
      <c r="CY61" s="40"/>
      <c r="CZ61" s="40"/>
      <c r="DA61" s="41"/>
      <c r="DC61" s="55" t="s">
        <v>102</v>
      </c>
      <c r="DD61" s="40"/>
      <c r="DE61" s="40"/>
      <c r="DF61" s="40"/>
      <c r="DG61" s="40"/>
      <c r="DH61" s="40"/>
      <c r="DI61" s="40"/>
      <c r="DJ61" s="40"/>
      <c r="DK61" s="40"/>
      <c r="DL61" s="41"/>
      <c r="DN61" s="55" t="s">
        <v>102</v>
      </c>
      <c r="DO61" s="40"/>
      <c r="DP61" s="40"/>
      <c r="DQ61" s="40"/>
      <c r="DR61" s="40"/>
      <c r="DS61" s="40"/>
      <c r="DT61" s="40"/>
      <c r="DU61" s="40"/>
      <c r="DV61" s="40"/>
      <c r="DW61" s="41"/>
      <c r="EF61" s="55" t="s">
        <v>100</v>
      </c>
      <c r="EG61" s="40"/>
      <c r="EH61" s="40"/>
      <c r="EI61" s="41"/>
      <c r="ES61" s="55" t="s">
        <v>134</v>
      </c>
      <c r="ET61" s="69"/>
      <c r="EU61" s="69"/>
      <c r="EV61" s="69"/>
      <c r="EW61" s="69"/>
      <c r="EX61" s="69"/>
      <c r="EY61" s="69"/>
      <c r="EZ61" s="69"/>
      <c r="FA61" s="69"/>
      <c r="FB61" s="70"/>
      <c r="FD61" s="55" t="s">
        <v>131</v>
      </c>
      <c r="FE61" s="40"/>
      <c r="FF61" s="40"/>
      <c r="FG61" s="40"/>
      <c r="FH61" s="40"/>
      <c r="FI61" s="40"/>
      <c r="FJ61" s="40"/>
      <c r="FK61" s="40"/>
      <c r="FL61" s="40"/>
      <c r="FM61" s="40"/>
      <c r="FN61" s="41"/>
      <c r="FT61" s="55" t="s">
        <v>135</v>
      </c>
      <c r="FU61" s="40"/>
      <c r="FV61" s="40"/>
      <c r="FW61" s="40"/>
      <c r="FX61" s="40"/>
      <c r="FY61" s="40"/>
      <c r="FZ61" s="40"/>
      <c r="GA61" s="40"/>
      <c r="GB61" s="40"/>
      <c r="GC61" s="40"/>
      <c r="GD61" s="41"/>
      <c r="GJ61" s="55" t="s">
        <v>136</v>
      </c>
      <c r="GK61" s="40"/>
      <c r="GL61" s="40"/>
      <c r="GM61" s="40"/>
      <c r="GN61" s="40"/>
      <c r="GO61" s="40"/>
      <c r="GP61" s="40"/>
      <c r="GQ61" s="40"/>
      <c r="GR61" s="40"/>
      <c r="GS61" s="40"/>
      <c r="GT61" s="4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</row>
    <row r="62" spans="23:1025" ht="25" customHeight="1" x14ac:dyDescent="0.2">
      <c r="AH62" s="55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1"/>
      <c r="BB62" s="57"/>
      <c r="BC62" s="55"/>
      <c r="BD62" s="40"/>
      <c r="BE62" s="40"/>
      <c r="BF62" s="41"/>
      <c r="BG62" s="57"/>
      <c r="BH62" s="55"/>
      <c r="BI62" s="41"/>
      <c r="BJ62" s="57"/>
      <c r="BK62" s="55"/>
      <c r="BL62" s="41"/>
      <c r="BM62" s="57"/>
      <c r="BN62" s="55"/>
      <c r="BO62" s="40"/>
      <c r="BP62" s="41"/>
      <c r="BQ62" s="57"/>
      <c r="BR62" s="55"/>
      <c r="BS62" s="40"/>
      <c r="BT62" s="40"/>
      <c r="BU62" s="40"/>
      <c r="BV62" s="40"/>
      <c r="BW62" s="40"/>
      <c r="BX62" s="40"/>
      <c r="BY62" s="40"/>
      <c r="BZ62" s="41"/>
      <c r="CA62" s="63"/>
      <c r="CB62" s="40"/>
      <c r="CC62" s="40"/>
      <c r="CD62" s="40"/>
      <c r="CE62" s="41"/>
      <c r="CQ62" s="55"/>
      <c r="CR62" s="41"/>
      <c r="CS62" s="57"/>
      <c r="CT62" s="55"/>
      <c r="CU62" s="40"/>
      <c r="CV62" s="40"/>
      <c r="CW62" s="40"/>
      <c r="CX62" s="40"/>
      <c r="CY62" s="40"/>
      <c r="CZ62" s="40"/>
      <c r="DA62" s="41"/>
      <c r="DB62" s="57"/>
      <c r="DC62" s="55"/>
      <c r="DD62" s="40"/>
      <c r="DE62" s="40"/>
      <c r="DF62" s="40"/>
      <c r="DG62" s="40"/>
      <c r="DH62" s="40"/>
      <c r="DI62" s="40"/>
      <c r="DJ62" s="40"/>
      <c r="DK62" s="40"/>
      <c r="DL62" s="41"/>
      <c r="DM62" s="57"/>
      <c r="DN62" s="55"/>
      <c r="DO62" s="40"/>
      <c r="DP62" s="40"/>
      <c r="DQ62" s="40"/>
      <c r="DR62" s="40"/>
      <c r="DS62" s="40"/>
      <c r="DT62" s="40"/>
      <c r="DU62" s="40"/>
      <c r="DV62" s="40"/>
      <c r="DW62" s="41"/>
      <c r="DX62" s="57"/>
      <c r="EF62" s="55"/>
      <c r="EG62" s="40"/>
      <c r="EH62" s="40"/>
      <c r="EI62" s="41"/>
      <c r="EJ62" s="57"/>
      <c r="ES62" s="55"/>
      <c r="ET62" s="69"/>
      <c r="EU62" s="69"/>
      <c r="EV62" s="69"/>
      <c r="EW62" s="69"/>
      <c r="EX62" s="69"/>
      <c r="EY62" s="69"/>
      <c r="EZ62" s="69"/>
      <c r="FA62" s="69"/>
      <c r="FB62" s="70"/>
      <c r="FC62" s="57"/>
      <c r="FD62" s="56"/>
      <c r="FE62" s="57"/>
      <c r="FF62" s="55"/>
      <c r="FG62" s="40"/>
      <c r="FH62" s="40"/>
      <c r="FI62" s="40"/>
      <c r="FJ62" s="40"/>
      <c r="FK62" s="40"/>
      <c r="FL62" s="40"/>
      <c r="FM62" s="40"/>
      <c r="FN62" s="41"/>
      <c r="FO62" s="63"/>
      <c r="FP62" s="40"/>
      <c r="FQ62" s="40"/>
      <c r="FR62" s="40"/>
      <c r="FS62" s="41"/>
      <c r="FT62" s="55"/>
      <c r="FU62" s="41"/>
      <c r="FV62" s="57"/>
      <c r="FW62" s="55"/>
      <c r="FX62" s="40"/>
      <c r="FY62" s="40"/>
      <c r="FZ62" s="40"/>
      <c r="GA62" s="40"/>
      <c r="GB62" s="40"/>
      <c r="GC62" s="40"/>
      <c r="GD62" s="41"/>
      <c r="GE62" s="63"/>
      <c r="GF62" s="40"/>
      <c r="GG62" s="40"/>
      <c r="GH62" s="40"/>
      <c r="GI62" s="41"/>
      <c r="GJ62" s="56"/>
      <c r="GK62" s="57"/>
      <c r="GL62" s="55"/>
      <c r="GM62" s="40"/>
      <c r="GN62" s="40"/>
      <c r="GO62" s="40"/>
      <c r="GP62" s="40"/>
      <c r="GQ62" s="40"/>
      <c r="GR62" s="40"/>
      <c r="GS62" s="40"/>
      <c r="GT62" s="41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</row>
    <row r="63" spans="23:1025" ht="25" customHeight="1" x14ac:dyDescent="0.2">
      <c r="EF63" s="39" t="s">
        <v>106</v>
      </c>
      <c r="EG63" s="40"/>
      <c r="EH63" s="41"/>
      <c r="EI63" s="42" t="s">
        <v>137</v>
      </c>
      <c r="EJ63" s="40"/>
      <c r="EK63" s="40"/>
      <c r="EL63" s="40"/>
      <c r="EM63" s="40"/>
      <c r="EN63" s="40"/>
      <c r="EO63" s="41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</row>
    <row r="64" spans="23:1025" ht="25" customHeight="1" x14ac:dyDescent="0.2">
      <c r="EF64" s="55" t="s">
        <v>100</v>
      </c>
      <c r="EG64" s="40"/>
      <c r="EH64" s="40"/>
      <c r="EI64" s="40"/>
      <c r="EJ64" s="40"/>
      <c r="EK64" s="40"/>
      <c r="EL64" s="40"/>
      <c r="EM64" s="40"/>
      <c r="EN64" s="40"/>
      <c r="EO64" s="41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</row>
    <row r="65" spans="136:1025" ht="25" customHeight="1" x14ac:dyDescent="0.2">
      <c r="EF65" s="55"/>
      <c r="EG65" s="40"/>
      <c r="EH65" s="40"/>
      <c r="EI65" s="40"/>
      <c r="EJ65" s="40"/>
      <c r="EK65" s="40"/>
      <c r="EL65" s="40"/>
      <c r="EM65" s="40"/>
      <c r="EN65" s="40"/>
      <c r="EO65" s="41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</row>
    <row r="66" spans="136:1025" ht="25" customHeight="1" x14ac:dyDescent="0.2">
      <c r="EF66" s="39" t="s">
        <v>106</v>
      </c>
      <c r="EG66" s="40"/>
      <c r="EH66" s="41"/>
      <c r="EI66" s="42" t="s">
        <v>137</v>
      </c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1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</row>
    <row r="67" spans="136:1025" ht="25" customHeight="1" x14ac:dyDescent="0.2">
      <c r="EF67" s="55" t="s">
        <v>100</v>
      </c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1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</row>
    <row r="68" spans="136:1025" ht="25" customHeight="1" x14ac:dyDescent="0.2">
      <c r="EF68" s="55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1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  <row r="69" spans="136:1025" ht="25" customHeight="1" x14ac:dyDescent="0.2"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</row>
    <row r="70" spans="136:1025" ht="25" customHeight="1" x14ac:dyDescent="0.2"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</row>
    <row r="71" spans="136:1025" ht="25" customHeight="1" x14ac:dyDescent="0.2"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</row>
    <row r="72" spans="136:1025" ht="25" customHeight="1" x14ac:dyDescent="0.2"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</row>
    <row r="73" spans="136:1025" ht="25" customHeight="1" x14ac:dyDescent="0.2"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</row>
    <row r="74" spans="136:1025" ht="25" customHeight="1" x14ac:dyDescent="0.2"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</row>
    <row r="75" spans="136:1025" ht="25" customHeight="1" x14ac:dyDescent="0.2"/>
    <row r="76" spans="136:1025" ht="25" customHeight="1" x14ac:dyDescent="0.2"/>
    <row r="77" spans="136:1025" ht="25" customHeight="1" x14ac:dyDescent="0.2"/>
    <row r="78" spans="136:1025" ht="25" customHeight="1" x14ac:dyDescent="0.2"/>
    <row r="79" spans="136:1025" ht="25" customHeight="1" x14ac:dyDescent="0.2"/>
    <row r="80" spans="136:1025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</sheetData>
  <mergeCells count="1557">
    <mergeCell ref="EF63:EH63"/>
    <mergeCell ref="EI63:EO63"/>
    <mergeCell ref="EF64:EO64"/>
    <mergeCell ref="EF65:EO65"/>
    <mergeCell ref="EF66:EH66"/>
    <mergeCell ref="EI66:EV66"/>
    <mergeCell ref="EF67:EV67"/>
    <mergeCell ref="EF68:EV68"/>
    <mergeCell ref="DS43:FD43"/>
    <mergeCell ref="DU44:EF44"/>
    <mergeCell ref="EV60:FB60"/>
    <mergeCell ref="ES61:FB61"/>
    <mergeCell ref="ES62:FB62"/>
    <mergeCell ref="W2:DT2"/>
    <mergeCell ref="DU2:HM2"/>
    <mergeCell ref="Q24:CV24"/>
    <mergeCell ref="CW24:GO24"/>
    <mergeCell ref="AC31:GO31"/>
    <mergeCell ref="Q38:DH38"/>
    <mergeCell ref="W59:DT59"/>
    <mergeCell ref="DU59:GZ59"/>
    <mergeCell ref="FT60:FV60"/>
    <mergeCell ref="FW60:GD60"/>
    <mergeCell ref="FT61:GD61"/>
    <mergeCell ref="FT62:FU62"/>
    <mergeCell ref="FW62:GD62"/>
    <mergeCell ref="FV62"/>
    <mergeCell ref="GJ60:GL60"/>
    <mergeCell ref="GM60:GT60"/>
    <mergeCell ref="GJ61:GT61"/>
    <mergeCell ref="GJ62"/>
    <mergeCell ref="GL62:GT62"/>
    <mergeCell ref="GK62"/>
    <mergeCell ref="BB62"/>
    <mergeCell ref="CA62:CE62"/>
    <mergeCell ref="DB62"/>
    <mergeCell ref="DM62"/>
    <mergeCell ref="DX62"/>
    <mergeCell ref="EJ62"/>
    <mergeCell ref="FC62"/>
    <mergeCell ref="FO62:FS62"/>
    <mergeCell ref="GE62:GI62"/>
    <mergeCell ref="DN62:DW62"/>
    <mergeCell ref="EF60:EH60"/>
    <mergeCell ref="EI60"/>
    <mergeCell ref="EF61:EI61"/>
    <mergeCell ref="EF62:EI62"/>
    <mergeCell ref="ES60:EU60"/>
    <mergeCell ref="FD60:FF60"/>
    <mergeCell ref="FG60:FN60"/>
    <mergeCell ref="FD61:FN61"/>
    <mergeCell ref="FD62"/>
    <mergeCell ref="FF62:FN62"/>
    <mergeCell ref="FE62"/>
    <mergeCell ref="CQ60:CS60"/>
    <mergeCell ref="CT60:DA60"/>
    <mergeCell ref="CQ61:DA61"/>
    <mergeCell ref="CQ62:CR62"/>
    <mergeCell ref="CT62:DA62"/>
    <mergeCell ref="CS62"/>
    <mergeCell ref="DC60:DE60"/>
    <mergeCell ref="DF60:DL60"/>
    <mergeCell ref="DC61:DL61"/>
    <mergeCell ref="DC62:DL62"/>
    <mergeCell ref="B39:D44"/>
    <mergeCell ref="AH60:AJ60"/>
    <mergeCell ref="AK60:BA60"/>
    <mergeCell ref="AH61:BA61"/>
    <mergeCell ref="AH62:BA62"/>
    <mergeCell ref="BC60:BE60"/>
    <mergeCell ref="BF60:BZ60"/>
    <mergeCell ref="BC61:BZ61"/>
    <mergeCell ref="BC62:BF62"/>
    <mergeCell ref="BH62:BI62"/>
    <mergeCell ref="BK62:BL62"/>
    <mergeCell ref="BN62:BP62"/>
    <mergeCell ref="BR62:BZ62"/>
    <mergeCell ref="BG62"/>
    <mergeCell ref="BJ62"/>
    <mergeCell ref="BM62"/>
    <mergeCell ref="BQ62"/>
    <mergeCell ref="BS47:BV47"/>
    <mergeCell ref="BW47:DA47"/>
    <mergeCell ref="BS48:BX48"/>
    <mergeCell ref="BY48:CI48"/>
    <mergeCell ref="CJ48:DA48"/>
    <mergeCell ref="BY49:CP49"/>
    <mergeCell ref="DN60:DP60"/>
    <mergeCell ref="DQ60:DW60"/>
    <mergeCell ref="DN61:DW61"/>
    <mergeCell ref="CK53:DB53"/>
    <mergeCell ref="EM51:EP51"/>
    <mergeCell ref="EQ51:GA51"/>
    <mergeCell ref="EM52:ER52"/>
    <mergeCell ref="ES52:FC52"/>
    <mergeCell ref="FD52:GA52"/>
    <mergeCell ref="ES53:FP53"/>
    <mergeCell ref="CP55:CS55"/>
    <mergeCell ref="CT55:DW55"/>
    <mergeCell ref="CP56:CU56"/>
    <mergeCell ref="CV56:DE56"/>
    <mergeCell ref="DF56:DW56"/>
    <mergeCell ref="CV57:DM57"/>
    <mergeCell ref="FD55:FG55"/>
    <mergeCell ref="FH55:GR55"/>
    <mergeCell ref="FD56:FI56"/>
    <mergeCell ref="FJ56:FT56"/>
    <mergeCell ref="FU56:GR56"/>
    <mergeCell ref="FJ57:GG57"/>
    <mergeCell ref="EA47:ED47"/>
    <mergeCell ref="EE47:FO47"/>
    <mergeCell ref="EA48:EF48"/>
    <mergeCell ref="EG48:EQ48"/>
    <mergeCell ref="ER48:FO48"/>
    <mergeCell ref="EG49:FD49"/>
    <mergeCell ref="CE51:CH51"/>
    <mergeCell ref="CI51:DL51"/>
    <mergeCell ref="CE52:CJ52"/>
    <mergeCell ref="CK52:CT52"/>
    <mergeCell ref="CU52:DL52"/>
    <mergeCell ref="AF41:AG41"/>
    <mergeCell ref="DB39:DE39"/>
    <mergeCell ref="DF39:EO39"/>
    <mergeCell ref="DB40:DG40"/>
    <mergeCell ref="DH40:DQ40"/>
    <mergeCell ref="DR40:EO40"/>
    <mergeCell ref="DH41:EE41"/>
    <mergeCell ref="AU43:AX43"/>
    <mergeCell ref="AY43:BZ43"/>
    <mergeCell ref="AU44:AZ44"/>
    <mergeCell ref="BA44:BX44"/>
    <mergeCell ref="BY44:BZ44"/>
    <mergeCell ref="BA45:BB45"/>
    <mergeCell ref="DO43:DR43"/>
    <mergeCell ref="DO44:DT44"/>
    <mergeCell ref="EG44:FD44"/>
    <mergeCell ref="DU45:ER45"/>
    <mergeCell ref="FQ32:FS32"/>
    <mergeCell ref="FT32:GG32"/>
    <mergeCell ref="FQ33:GG33"/>
    <mergeCell ref="FQ34:GG34"/>
    <mergeCell ref="BM34"/>
    <mergeCell ref="CK34"/>
    <mergeCell ref="CV34"/>
    <mergeCell ref="DL34"/>
    <mergeCell ref="ED34"/>
    <mergeCell ref="ES34"/>
    <mergeCell ref="FP34"/>
    <mergeCell ref="DI38:GV38"/>
    <mergeCell ref="Z39:AC39"/>
    <mergeCell ref="AD39:BA39"/>
    <mergeCell ref="Z40:AE40"/>
    <mergeCell ref="AF40:AY40"/>
    <mergeCell ref="AZ40:BA40"/>
    <mergeCell ref="EE32:EG32"/>
    <mergeCell ref="EH32:ER32"/>
    <mergeCell ref="EE33:ER33"/>
    <mergeCell ref="EE34:ER34"/>
    <mergeCell ref="ET32:EV32"/>
    <mergeCell ref="EW32:FO32"/>
    <mergeCell ref="ET33:FO33"/>
    <mergeCell ref="ET34"/>
    <mergeCell ref="EV34"/>
    <mergeCell ref="EX34:EY34"/>
    <mergeCell ref="FA34"/>
    <mergeCell ref="FC34:FF34"/>
    <mergeCell ref="FH34:FM34"/>
    <mergeCell ref="FO34"/>
    <mergeCell ref="EU34"/>
    <mergeCell ref="EW34"/>
    <mergeCell ref="EZ34"/>
    <mergeCell ref="FB34"/>
    <mergeCell ref="FG34"/>
    <mergeCell ref="FN34"/>
    <mergeCell ref="CL32:CN32"/>
    <mergeCell ref="CO32:CU32"/>
    <mergeCell ref="CL33:CU33"/>
    <mergeCell ref="CL34"/>
    <mergeCell ref="CN34:CR34"/>
    <mergeCell ref="CT34:CU34"/>
    <mergeCell ref="CM34"/>
    <mergeCell ref="CS34"/>
    <mergeCell ref="CW32:CY32"/>
    <mergeCell ref="CZ32:DK32"/>
    <mergeCell ref="CW33:DK33"/>
    <mergeCell ref="CW34"/>
    <mergeCell ref="CY34:DK34"/>
    <mergeCell ref="CX34"/>
    <mergeCell ref="DO32:DQ32"/>
    <mergeCell ref="DR32:EC32"/>
    <mergeCell ref="DO33:EC33"/>
    <mergeCell ref="DO34:DR34"/>
    <mergeCell ref="DT34:EC34"/>
    <mergeCell ref="DS34"/>
    <mergeCell ref="CB29:CF29"/>
    <mergeCell ref="CG29:CP29"/>
    <mergeCell ref="AR32:AT32"/>
    <mergeCell ref="AU32:BL32"/>
    <mergeCell ref="AR33:BL33"/>
    <mergeCell ref="AR34"/>
    <mergeCell ref="AT34:AW34"/>
    <mergeCell ref="BD34"/>
    <mergeCell ref="BF34:BH34"/>
    <mergeCell ref="BJ34:BL34"/>
    <mergeCell ref="AS34"/>
    <mergeCell ref="AX34"/>
    <mergeCell ref="BE34"/>
    <mergeCell ref="BI34"/>
    <mergeCell ref="BO32:BQ32"/>
    <mergeCell ref="BR32:CJ32"/>
    <mergeCell ref="BO33:CJ33"/>
    <mergeCell ref="BO34:BT34"/>
    <mergeCell ref="BV34:BW34"/>
    <mergeCell ref="BY34:CB34"/>
    <mergeCell ref="CD34"/>
    <mergeCell ref="CF34"/>
    <mergeCell ref="CH34"/>
    <mergeCell ref="CJ34"/>
    <mergeCell ref="BU34"/>
    <mergeCell ref="BX34"/>
    <mergeCell ref="CC34"/>
    <mergeCell ref="CE34"/>
    <mergeCell ref="CG34"/>
    <mergeCell ref="CI34"/>
    <mergeCell ref="CS26:CV26"/>
    <mergeCell ref="CW26:DG26"/>
    <mergeCell ref="CS27:DG27"/>
    <mergeCell ref="DJ25:DO25"/>
    <mergeCell ref="DP26:DS26"/>
    <mergeCell ref="DT26:EC26"/>
    <mergeCell ref="DP27:EC27"/>
    <mergeCell ref="DX25:EC25"/>
    <mergeCell ref="ED26:EG26"/>
    <mergeCell ref="EH26:EQ26"/>
    <mergeCell ref="ED27:EQ27"/>
    <mergeCell ref="ES25:EX25"/>
    <mergeCell ref="EY26:FB26"/>
    <mergeCell ref="FC26:FL26"/>
    <mergeCell ref="EY27:FL27"/>
    <mergeCell ref="AI28:AM28"/>
    <mergeCell ref="AN28:AQ28"/>
    <mergeCell ref="AZ28:BD28"/>
    <mergeCell ref="BE28:BN28"/>
    <mergeCell ref="BO28:BS28"/>
    <mergeCell ref="BT28:CC28"/>
    <mergeCell ref="CS28:CW28"/>
    <mergeCell ref="CX28:DG28"/>
    <mergeCell ref="DP28:DT28"/>
    <mergeCell ref="DU28:DX28"/>
    <mergeCell ref="ED28:EH28"/>
    <mergeCell ref="EI28:EL28"/>
    <mergeCell ref="EY28:FC28"/>
    <mergeCell ref="FD28:FG28"/>
    <mergeCell ref="B25:D26"/>
    <mergeCell ref="AC25:AH25"/>
    <mergeCell ref="AI26:AL26"/>
    <mergeCell ref="AM26:AW26"/>
    <mergeCell ref="AI27:AW27"/>
    <mergeCell ref="AT25:AY25"/>
    <mergeCell ref="AZ26:BC26"/>
    <mergeCell ref="BD26:BN26"/>
    <mergeCell ref="AZ27:BN27"/>
    <mergeCell ref="BI25:BN25"/>
    <mergeCell ref="BO26:BR26"/>
    <mergeCell ref="BS26:BW26"/>
    <mergeCell ref="BO27:BW27"/>
    <mergeCell ref="BV25:CA25"/>
    <mergeCell ref="CB26:CE26"/>
    <mergeCell ref="CF26:CP26"/>
    <mergeCell ref="CB27:CP27"/>
    <mergeCell ref="CM25:CR25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GC18:GR18"/>
    <mergeCell ref="FW19:GD19"/>
    <mergeCell ref="GE19:GH19"/>
    <mergeCell ref="GI19:GL19"/>
    <mergeCell ref="GM19"/>
    <mergeCell ref="GN19:GP19"/>
    <mergeCell ref="GQ19:GR19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DU18:DZ18"/>
    <mergeCell ref="EA18:EP18"/>
    <mergeCell ref="DU19:EB19"/>
    <mergeCell ref="EC19:EF19"/>
    <mergeCell ref="EG19:EJ19"/>
    <mergeCell ref="EK19"/>
    <mergeCell ref="EL19:EN19"/>
    <mergeCell ref="EO19:EP19"/>
    <mergeCell ref="ER18:EW18"/>
    <mergeCell ref="EX18:FM18"/>
    <mergeCell ref="ER19:EY19"/>
    <mergeCell ref="EZ19:FC19"/>
    <mergeCell ref="FD19:FG19"/>
    <mergeCell ref="FH19"/>
    <mergeCell ref="FI19:FK19"/>
    <mergeCell ref="FL19:FM19"/>
    <mergeCell ref="FW18:GB18"/>
    <mergeCell ref="B19:D20"/>
    <mergeCell ref="BH18:BM18"/>
    <mergeCell ref="BN18:CC18"/>
    <mergeCell ref="BH19:BO19"/>
    <mergeCell ref="BP19:BS19"/>
    <mergeCell ref="BT19:BW19"/>
    <mergeCell ref="BX19"/>
    <mergeCell ref="BY19:CA19"/>
    <mergeCell ref="CB19:CC19"/>
    <mergeCell ref="CX18:DC18"/>
    <mergeCell ref="DD18:DS18"/>
    <mergeCell ref="CX19:DE19"/>
    <mergeCell ref="DF19:DI19"/>
    <mergeCell ref="DJ19:DM19"/>
    <mergeCell ref="DN19"/>
    <mergeCell ref="DO19:DQ19"/>
    <mergeCell ref="DR19:DS19"/>
    <mergeCell ref="DI16:DP16"/>
    <mergeCell ref="DQ16:DT16"/>
    <mergeCell ref="DU16:DX16"/>
    <mergeCell ref="DY16"/>
    <mergeCell ref="DZ16:EB16"/>
    <mergeCell ref="EC16:ED16"/>
    <mergeCell ref="EH15:EM15"/>
    <mergeCell ref="EN15:FC15"/>
    <mergeCell ref="EH16:EO16"/>
    <mergeCell ref="EP16:ES16"/>
    <mergeCell ref="ET16:EW16"/>
    <mergeCell ref="EX16"/>
    <mergeCell ref="EY16:FA16"/>
    <mergeCell ref="FB16:FC16"/>
    <mergeCell ref="FF15:FK15"/>
    <mergeCell ref="FL15:GA15"/>
    <mergeCell ref="FF16:FM16"/>
    <mergeCell ref="FN16:FQ16"/>
    <mergeCell ref="FR16:FU16"/>
    <mergeCell ref="FV16"/>
    <mergeCell ref="FW16:FY16"/>
    <mergeCell ref="FZ16:GA16"/>
    <mergeCell ref="EG8"/>
    <mergeCell ref="EH8:EJ8"/>
    <mergeCell ref="EK8:EL8"/>
    <mergeCell ref="EX7:FC7"/>
    <mergeCell ref="FD7:FU7"/>
    <mergeCell ref="EX8:FD8"/>
    <mergeCell ref="FE8:FH8"/>
    <mergeCell ref="FI8:FO8"/>
    <mergeCell ref="FP8"/>
    <mergeCell ref="FQ8:FS8"/>
    <mergeCell ref="FT8:FU8"/>
    <mergeCell ref="B11:D12"/>
    <mergeCell ref="GD11:GS12"/>
    <mergeCell ref="B15:D16"/>
    <mergeCell ref="AS15:AX15"/>
    <mergeCell ref="AY15:BN15"/>
    <mergeCell ref="AS16:AZ16"/>
    <mergeCell ref="BA16:BD16"/>
    <mergeCell ref="BE16:BH16"/>
    <mergeCell ref="BI16"/>
    <mergeCell ref="BJ16:BL16"/>
    <mergeCell ref="BM16:BN16"/>
    <mergeCell ref="CL15:CQ15"/>
    <mergeCell ref="CR15:DG15"/>
    <mergeCell ref="CL16:CS16"/>
    <mergeCell ref="CT16:CW16"/>
    <mergeCell ref="CX16:DA16"/>
    <mergeCell ref="DB16"/>
    <mergeCell ref="DC16:DE16"/>
    <mergeCell ref="DF16:DG16"/>
    <mergeCell ref="DI15:DN15"/>
    <mergeCell ref="DO15:ED15"/>
    <mergeCell ref="DK4:DM4"/>
    <mergeCell ref="DN4:DO4"/>
    <mergeCell ref="EB3:EG3"/>
    <mergeCell ref="EH3:EY3"/>
    <mergeCell ref="EB4:EH4"/>
    <mergeCell ref="EI4:EL4"/>
    <mergeCell ref="EM4:ES4"/>
    <mergeCell ref="ET4"/>
    <mergeCell ref="EU4:EW4"/>
    <mergeCell ref="EX4:EY4"/>
    <mergeCell ref="B7:D8"/>
    <mergeCell ref="AY7:BD7"/>
    <mergeCell ref="BE7:BV7"/>
    <mergeCell ref="AY8:BE8"/>
    <mergeCell ref="BF8:BI8"/>
    <mergeCell ref="BJ8:BP8"/>
    <mergeCell ref="BQ8"/>
    <mergeCell ref="BR8:BT8"/>
    <mergeCell ref="BU8:BV8"/>
    <mergeCell ref="CA7:CF7"/>
    <mergeCell ref="CG7:CX7"/>
    <mergeCell ref="CA8:CG8"/>
    <mergeCell ref="CH8:CL8"/>
    <mergeCell ref="CM8:CR8"/>
    <mergeCell ref="CS8"/>
    <mergeCell ref="CT8:CV8"/>
    <mergeCell ref="CW8:CX8"/>
    <mergeCell ref="DO7:DT7"/>
    <mergeCell ref="DU7:EL7"/>
    <mergeCell ref="DO8:DU8"/>
    <mergeCell ref="DV8:DZ8"/>
    <mergeCell ref="EA8:EF8"/>
    <mergeCell ref="UR1"/>
    <mergeCell ref="US1"/>
    <mergeCell ref="UT1"/>
    <mergeCell ref="UU1"/>
    <mergeCell ref="UV1"/>
    <mergeCell ref="UW1"/>
    <mergeCell ref="UX1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N3:BQ3"/>
    <mergeCell ref="BR3:CK3"/>
    <mergeCell ref="BN4:BT4"/>
    <mergeCell ref="BU4:BX4"/>
    <mergeCell ref="BY4:CE4"/>
    <mergeCell ref="CF4"/>
    <mergeCell ref="CG4:CI4"/>
    <mergeCell ref="CJ4:CK4"/>
    <mergeCell ref="CR3:CW3"/>
    <mergeCell ref="CX3:DO3"/>
    <mergeCell ref="CR4:CX4"/>
    <mergeCell ref="CY4:DC4"/>
    <mergeCell ref="DD4:DI4"/>
    <mergeCell ref="DJ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baseColWidth="10" defaultColWidth="8.83203125" defaultRowHeight="15" x14ac:dyDescent="0.2"/>
  <cols>
    <col min="1" max="1" width="8.5" style="3" customWidth="1"/>
    <col min="2" max="2" width="15" style="3" customWidth="1"/>
    <col min="3" max="7" width="10.33203125" style="3" customWidth="1"/>
    <col min="8" max="8" width="43.1640625" style="3" customWidth="1"/>
    <col min="9" max="9" width="10.33203125" style="3" customWidth="1"/>
    <col min="10" max="11" width="8.6640625" style="3" customWidth="1"/>
    <col min="12" max="12" width="8.6640625" style="4" customWidth="1"/>
    <col min="13" max="13" width="8.6640625" style="5" customWidth="1"/>
    <col min="14" max="14" width="8.6640625" style="6" customWidth="1"/>
    <col min="15" max="15" width="1.83203125" style="3" hidden="1" customWidth="1"/>
    <col min="16" max="17" width="5.5" style="3" hidden="1" customWidth="1"/>
    <col min="18" max="18" width="5" style="3" hidden="1" customWidth="1"/>
    <col min="19" max="19" width="7.5" style="3" hidden="1" customWidth="1"/>
    <col min="20" max="20" width="3.1640625" style="3" hidden="1" customWidth="1"/>
    <col min="21" max="21" width="4.5" style="3" hidden="1" customWidth="1"/>
    <col min="22" max="22" width="6.6640625" style="3" hidden="1" customWidth="1"/>
    <col min="23" max="23" width="8.83203125" style="3" hidden="1" customWidth="1"/>
    <col min="24" max="24" width="8.5" style="3" hidden="1" customWidth="1"/>
    <col min="25" max="1025" width="8.5" style="3" customWidth="1"/>
  </cols>
  <sheetData>
    <row r="1" spans="1:24" ht="34.5" customHeight="1" x14ac:dyDescent="0.2">
      <c r="A1" s="7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9" t="s">
        <v>150</v>
      </c>
      <c r="N1" s="9" t="s">
        <v>151</v>
      </c>
      <c r="O1" s="8" t="s">
        <v>152</v>
      </c>
      <c r="Q1" s="8" t="s">
        <v>153</v>
      </c>
      <c r="R1" s="8" t="s">
        <v>154</v>
      </c>
      <c r="S1" s="8">
        <v>0</v>
      </c>
      <c r="T1" s="7" t="s">
        <v>155</v>
      </c>
      <c r="U1" s="7" t="s">
        <v>156</v>
      </c>
      <c r="V1" s="7" t="s">
        <v>157</v>
      </c>
      <c r="W1" s="7" t="s">
        <v>158</v>
      </c>
      <c r="X1" s="10" t="s">
        <v>159</v>
      </c>
    </row>
    <row r="2" spans="1:24" ht="13.75" customHeight="1" x14ac:dyDescent="0.2">
      <c r="A2" s="11">
        <f t="shared" ref="A2:A33" ca="1" si="0">IF(O2="-", "", 1 + SUM(INDIRECT(ADDRESS(2,COLUMN(R2)) &amp; ":" &amp; ADDRESS(ROW(),COLUMN(R2)))))</f>
        <v>1</v>
      </c>
      <c r="B2" s="12" t="s">
        <v>160</v>
      </c>
      <c r="C2" s="11">
        <v>1050</v>
      </c>
      <c r="D2" s="11" t="s">
        <v>161</v>
      </c>
      <c r="E2" s="11" t="s">
        <v>162</v>
      </c>
      <c r="F2" s="11" t="s">
        <v>163</v>
      </c>
      <c r="G2" s="11" t="s">
        <v>164</v>
      </c>
      <c r="H2" s="11" t="s">
        <v>165</v>
      </c>
      <c r="I2" s="11">
        <v>70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70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1">
        <f t="shared" ca="1" si="0"/>
        <v>1</v>
      </c>
      <c r="B3" s="11" t="s">
        <v>160</v>
      </c>
      <c r="C3" s="11">
        <v>1050</v>
      </c>
      <c r="D3" s="11" t="s">
        <v>161</v>
      </c>
      <c r="E3" s="11" t="s">
        <v>162</v>
      </c>
      <c r="F3" s="11" t="s">
        <v>163</v>
      </c>
      <c r="G3" s="11" t="s">
        <v>164</v>
      </c>
      <c r="H3" s="11" t="s">
        <v>166</v>
      </c>
      <c r="I3" s="11">
        <v>268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268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2">
      <c r="A4" s="15">
        <f t="shared" ca="1" si="0"/>
        <v>1</v>
      </c>
      <c r="B4" s="15" t="s">
        <v>160</v>
      </c>
      <c r="C4" s="15">
        <v>1050</v>
      </c>
      <c r="D4" s="15" t="s">
        <v>167</v>
      </c>
      <c r="E4" s="15" t="s">
        <v>168</v>
      </c>
      <c r="F4" s="15" t="s">
        <v>169</v>
      </c>
      <c r="G4" s="15" t="s">
        <v>164</v>
      </c>
      <c r="H4" s="15" t="s">
        <v>170</v>
      </c>
      <c r="I4" s="15">
        <v>65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65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2">
      <c r="A5" s="15">
        <f t="shared" ca="1" si="0"/>
        <v>1</v>
      </c>
      <c r="B5" s="15" t="s">
        <v>160</v>
      </c>
      <c r="C5" s="15">
        <v>1050</v>
      </c>
      <c r="D5" s="15" t="s">
        <v>167</v>
      </c>
      <c r="E5" s="15" t="s">
        <v>168</v>
      </c>
      <c r="F5" s="15" t="s">
        <v>169</v>
      </c>
      <c r="G5" s="15" t="s">
        <v>164</v>
      </c>
      <c r="H5" s="15" t="s">
        <v>171</v>
      </c>
      <c r="I5" s="15">
        <v>311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311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2">
      <c r="A6" s="15">
        <f t="shared" ca="1" si="0"/>
        <v>1</v>
      </c>
      <c r="B6" s="15" t="s">
        <v>160</v>
      </c>
      <c r="C6" s="15">
        <v>1050</v>
      </c>
      <c r="D6" s="15" t="s">
        <v>167</v>
      </c>
      <c r="E6" s="15" t="s">
        <v>168</v>
      </c>
      <c r="F6" s="15" t="s">
        <v>169</v>
      </c>
      <c r="G6" s="15" t="s">
        <v>164</v>
      </c>
      <c r="H6" s="15" t="s">
        <v>172</v>
      </c>
      <c r="I6" s="15">
        <v>325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325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Альче, без лактозы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2">
      <c r="A7" s="16" t="str">
        <f t="shared" ca="1" si="0"/>
        <v/>
      </c>
      <c r="B7" s="16" t="s">
        <v>173</v>
      </c>
      <c r="C7" s="16" t="s">
        <v>173</v>
      </c>
      <c r="D7" s="16" t="s">
        <v>173</v>
      </c>
      <c r="E7" s="16" t="s">
        <v>173</v>
      </c>
      <c r="F7" s="16" t="s">
        <v>173</v>
      </c>
      <c r="G7" s="16" t="s">
        <v>173</v>
      </c>
      <c r="H7" s="16" t="s">
        <v>173</v>
      </c>
      <c r="J7" s="4">
        <f t="shared" ca="1" si="1"/>
        <v>11</v>
      </c>
      <c r="M7" s="17">
        <v>8000</v>
      </c>
      <c r="N7" s="13">
        <f t="shared" ca="1" si="2"/>
        <v>1050</v>
      </c>
      <c r="O7" s="16" t="s">
        <v>173</v>
      </c>
      <c r="P7" s="3">
        <f t="shared" ca="1" si="3"/>
        <v>-1050</v>
      </c>
      <c r="Q7" s="3">
        <f t="shared" ca="1" si="4"/>
        <v>-11</v>
      </c>
      <c r="R7" s="3">
        <f t="shared" si="5"/>
        <v>1</v>
      </c>
      <c r="S7" s="3">
        <f t="shared" ca="1" si="6"/>
        <v>-11</v>
      </c>
      <c r="T7" s="3" t="str">
        <f>IF(H7="","",VLOOKUP(H7,'Вода SKU'!$A$1:$B$150,2,0))</f>
        <v>-</v>
      </c>
      <c r="U7" s="3">
        <f t="shared" ca="1" si="7"/>
        <v>7.6190476190476186</v>
      </c>
      <c r="V7" s="3">
        <f t="shared" si="8"/>
        <v>8000</v>
      </c>
      <c r="W7" s="3">
        <f t="shared" ca="1" si="9"/>
        <v>1050</v>
      </c>
      <c r="X7" s="3">
        <f t="shared" ca="1" si="10"/>
        <v>1050</v>
      </c>
    </row>
    <row r="8" spans="1:24" ht="13.75" customHeight="1" x14ac:dyDescent="0.2">
      <c r="A8" s="15">
        <f t="shared" ca="1" si="0"/>
        <v>2</v>
      </c>
      <c r="B8" s="15" t="s">
        <v>174</v>
      </c>
      <c r="C8" s="15">
        <v>1050</v>
      </c>
      <c r="D8" s="15" t="s">
        <v>167</v>
      </c>
      <c r="E8" s="15" t="s">
        <v>168</v>
      </c>
      <c r="F8" s="15" t="s">
        <v>169</v>
      </c>
      <c r="G8" s="15" t="s">
        <v>164</v>
      </c>
      <c r="H8" s="15" t="s">
        <v>175</v>
      </c>
      <c r="I8" s="15">
        <v>220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220</v>
      </c>
      <c r="Q8" s="3">
        <f t="shared" ca="1" si="4"/>
        <v>0</v>
      </c>
      <c r="R8" s="3">
        <f t="shared" si="5"/>
        <v>0</v>
      </c>
      <c r="S8" s="3">
        <f t="shared" ca="1" si="6"/>
        <v>-11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2">
      <c r="A9" s="15">
        <f t="shared" ca="1" si="0"/>
        <v>2</v>
      </c>
      <c r="B9" s="15" t="s">
        <v>174</v>
      </c>
      <c r="C9" s="15">
        <v>1050</v>
      </c>
      <c r="D9" s="15" t="s">
        <v>167</v>
      </c>
      <c r="E9" s="15" t="s">
        <v>168</v>
      </c>
      <c r="F9" s="15" t="s">
        <v>169</v>
      </c>
      <c r="G9" s="15" t="s">
        <v>164</v>
      </c>
      <c r="H9" s="15" t="s">
        <v>176</v>
      </c>
      <c r="I9" s="15">
        <v>197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197</v>
      </c>
      <c r="Q9" s="3">
        <f t="shared" ca="1" si="4"/>
        <v>0</v>
      </c>
      <c r="R9" s="3">
        <f t="shared" si="5"/>
        <v>0</v>
      </c>
      <c r="S9" s="3">
        <f t="shared" ca="1" si="6"/>
        <v>-11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2">
      <c r="A10" s="15">
        <f t="shared" ca="1" si="0"/>
        <v>2</v>
      </c>
      <c r="B10" s="15" t="s">
        <v>174</v>
      </c>
      <c r="C10" s="15">
        <v>1050</v>
      </c>
      <c r="D10" s="15" t="s">
        <v>167</v>
      </c>
      <c r="E10" s="15" t="s">
        <v>168</v>
      </c>
      <c r="F10" s="15" t="s">
        <v>169</v>
      </c>
      <c r="G10" s="15" t="s">
        <v>164</v>
      </c>
      <c r="H10" s="15" t="s">
        <v>177</v>
      </c>
      <c r="I10" s="15">
        <v>325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325</v>
      </c>
      <c r="Q10" s="3">
        <f t="shared" ca="1" si="4"/>
        <v>0</v>
      </c>
      <c r="R10" s="3">
        <f t="shared" si="5"/>
        <v>0</v>
      </c>
      <c r="S10" s="3">
        <f t="shared" ca="1" si="6"/>
        <v>-11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2">
      <c r="A11" s="15">
        <f t="shared" ca="1" si="0"/>
        <v>2</v>
      </c>
      <c r="B11" s="15" t="s">
        <v>174</v>
      </c>
      <c r="C11" s="15">
        <v>1050</v>
      </c>
      <c r="D11" s="15" t="s">
        <v>167</v>
      </c>
      <c r="E11" s="15" t="s">
        <v>178</v>
      </c>
      <c r="F11" s="15" t="s">
        <v>179</v>
      </c>
      <c r="G11" s="15" t="s">
        <v>164</v>
      </c>
      <c r="H11" s="15" t="s">
        <v>180</v>
      </c>
      <c r="I11" s="15">
        <v>60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60</v>
      </c>
      <c r="Q11" s="3">
        <f t="shared" ca="1" si="4"/>
        <v>0</v>
      </c>
      <c r="R11" s="3">
        <f t="shared" si="5"/>
        <v>0</v>
      </c>
      <c r="S11" s="3">
        <f t="shared" ca="1" si="6"/>
        <v>-11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2">
      <c r="A12" s="15">
        <f t="shared" ca="1" si="0"/>
        <v>2</v>
      </c>
      <c r="B12" s="15" t="s">
        <v>174</v>
      </c>
      <c r="C12" s="15">
        <v>1050</v>
      </c>
      <c r="D12" s="15" t="s">
        <v>167</v>
      </c>
      <c r="E12" s="15" t="s">
        <v>178</v>
      </c>
      <c r="F12" s="15" t="s">
        <v>179</v>
      </c>
      <c r="G12" s="15" t="s">
        <v>164</v>
      </c>
      <c r="H12" s="15" t="s">
        <v>181</v>
      </c>
      <c r="I12" s="15">
        <v>73</v>
      </c>
      <c r="J12" s="4" t="str">
        <f t="shared" ca="1" si="1"/>
        <v/>
      </c>
      <c r="K12" s="15">
        <v>1</v>
      </c>
      <c r="L12" s="15"/>
      <c r="M12" s="14"/>
      <c r="N12" s="13" t="str">
        <f t="shared" ca="1" si="2"/>
        <v/>
      </c>
      <c r="P12" s="3">
        <f t="shared" si="3"/>
        <v>73</v>
      </c>
      <c r="Q12" s="3">
        <f t="shared" ca="1" si="4"/>
        <v>0</v>
      </c>
      <c r="R12" s="3">
        <f t="shared" si="5"/>
        <v>0</v>
      </c>
      <c r="S12" s="3">
        <f t="shared" ca="1" si="6"/>
        <v>-11</v>
      </c>
      <c r="T12" s="3" t="str">
        <f>IF(H12="","",VLOOKUP(H12,'Вода SKU'!$A$1:$B$150,2,0))</f>
        <v>3.3, Сакко</v>
      </c>
      <c r="U12" s="3">
        <f t="shared" ca="1" si="7"/>
        <v>7.6190476190476186</v>
      </c>
      <c r="V12" s="3">
        <f t="shared" si="8"/>
        <v>0</v>
      </c>
      <c r="W12" s="3">
        <f t="shared" ca="1" si="9"/>
        <v>0</v>
      </c>
      <c r="X12" s="3" t="str">
        <f t="shared" ca="1" si="10"/>
        <v/>
      </c>
    </row>
    <row r="13" spans="1:24" ht="13.75" customHeight="1" x14ac:dyDescent="0.2">
      <c r="A13" s="15">
        <f t="shared" ca="1" si="0"/>
        <v>2</v>
      </c>
      <c r="B13" s="15" t="s">
        <v>174</v>
      </c>
      <c r="C13" s="15">
        <v>1050</v>
      </c>
      <c r="D13" s="15" t="s">
        <v>167</v>
      </c>
      <c r="E13" s="15" t="s">
        <v>178</v>
      </c>
      <c r="F13" s="15" t="s">
        <v>179</v>
      </c>
      <c r="G13" s="15" t="s">
        <v>164</v>
      </c>
      <c r="H13" s="15" t="s">
        <v>182</v>
      </c>
      <c r="I13" s="15">
        <v>74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74</v>
      </c>
      <c r="Q13" s="3">
        <f t="shared" ca="1" si="4"/>
        <v>0</v>
      </c>
      <c r="R13" s="3">
        <f t="shared" si="5"/>
        <v>0</v>
      </c>
      <c r="S13" s="3">
        <f t="shared" ca="1" si="6"/>
        <v>-11</v>
      </c>
      <c r="T13" s="3" t="str">
        <f>IF(H13="","",VLOOKUP(H13,'Вода SKU'!$A$1:$B$150,2,0))</f>
        <v>3.3, Сакко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2">
      <c r="A14" s="15">
        <f t="shared" ca="1" si="0"/>
        <v>2</v>
      </c>
      <c r="B14" s="15" t="s">
        <v>174</v>
      </c>
      <c r="C14" s="15">
        <v>1050</v>
      </c>
      <c r="D14" s="15" t="s">
        <v>167</v>
      </c>
      <c r="E14" s="15" t="s">
        <v>178</v>
      </c>
      <c r="F14" s="15" t="s">
        <v>179</v>
      </c>
      <c r="G14" s="15" t="s">
        <v>164</v>
      </c>
      <c r="H14" s="15" t="s">
        <v>183</v>
      </c>
      <c r="I14" s="15">
        <v>100</v>
      </c>
      <c r="J14" s="4" t="str">
        <f t="shared" ca="1" si="1"/>
        <v/>
      </c>
      <c r="K14" s="15">
        <v>1</v>
      </c>
      <c r="L14" s="15"/>
      <c r="M14" s="14"/>
      <c r="N14" s="13" t="str">
        <f t="shared" ca="1" si="2"/>
        <v/>
      </c>
      <c r="P14" s="3">
        <f t="shared" si="3"/>
        <v>100</v>
      </c>
      <c r="Q14" s="3">
        <f t="shared" ca="1" si="4"/>
        <v>0</v>
      </c>
      <c r="R14" s="3">
        <f t="shared" si="5"/>
        <v>0</v>
      </c>
      <c r="S14" s="3">
        <f t="shared" ca="1" si="6"/>
        <v>-11</v>
      </c>
      <c r="T14" s="3" t="str">
        <f>IF(H14="","",VLOOKUP(H14,'Вода SKU'!$A$1:$B$150,2,0))</f>
        <v>3.3, Сакко</v>
      </c>
      <c r="U14" s="3">
        <f t="shared" ca="1" si="7"/>
        <v>7.6190476190476186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2">
      <c r="A15" s="16" t="str">
        <f t="shared" ca="1" si="0"/>
        <v/>
      </c>
      <c r="B15" s="16" t="s">
        <v>173</v>
      </c>
      <c r="C15" s="16" t="s">
        <v>173</v>
      </c>
      <c r="D15" s="16" t="s">
        <v>173</v>
      </c>
      <c r="E15" s="16" t="s">
        <v>173</v>
      </c>
      <c r="F15" s="16" t="s">
        <v>173</v>
      </c>
      <c r="G15" s="16" t="s">
        <v>173</v>
      </c>
      <c r="H15" s="16" t="s">
        <v>173</v>
      </c>
      <c r="J15" s="4">
        <f t="shared" ca="1" si="1"/>
        <v>1</v>
      </c>
      <c r="M15" s="17">
        <v>8000</v>
      </c>
      <c r="N15" s="13">
        <f t="shared" ca="1" si="2"/>
        <v>1050</v>
      </c>
      <c r="O15" s="16" t="s">
        <v>173</v>
      </c>
      <c r="P15" s="3">
        <f t="shared" ca="1" si="3"/>
        <v>-1050</v>
      </c>
      <c r="Q15" s="3">
        <f t="shared" ca="1" si="4"/>
        <v>-12</v>
      </c>
      <c r="R15" s="3">
        <f t="shared" si="5"/>
        <v>1</v>
      </c>
      <c r="S15" s="3">
        <f t="shared" ca="1" si="6"/>
        <v>-12</v>
      </c>
      <c r="T15" s="3" t="str">
        <f>IF(H15="","",VLOOKUP(H15,'Вода SKU'!$A$1:$B$150,2,0))</f>
        <v>-</v>
      </c>
      <c r="U15" s="3">
        <f t="shared" ca="1" si="7"/>
        <v>7.6190476190476186</v>
      </c>
      <c r="V15" s="3">
        <f t="shared" si="8"/>
        <v>8000</v>
      </c>
      <c r="W15" s="3">
        <f t="shared" ca="1" si="9"/>
        <v>1050</v>
      </c>
      <c r="X15" s="3">
        <f t="shared" ca="1" si="10"/>
        <v>1050</v>
      </c>
    </row>
    <row r="16" spans="1:24" ht="13.75" customHeight="1" x14ac:dyDescent="0.2">
      <c r="A16" s="15">
        <f t="shared" ca="1" si="0"/>
        <v>3</v>
      </c>
      <c r="B16" s="15" t="s">
        <v>174</v>
      </c>
      <c r="C16" s="15">
        <v>1050</v>
      </c>
      <c r="D16" s="15" t="s">
        <v>167</v>
      </c>
      <c r="E16" s="15" t="s">
        <v>178</v>
      </c>
      <c r="F16" s="15" t="s">
        <v>179</v>
      </c>
      <c r="G16" s="15" t="s">
        <v>164</v>
      </c>
      <c r="H16" s="15" t="s">
        <v>183</v>
      </c>
      <c r="I16" s="15">
        <v>57</v>
      </c>
      <c r="J16" s="4" t="str">
        <f t="shared" ca="1" si="1"/>
        <v/>
      </c>
      <c r="K16" s="15">
        <v>1</v>
      </c>
      <c r="L16" s="15"/>
      <c r="M16" s="14"/>
      <c r="N16" s="13" t="str">
        <f t="shared" ca="1" si="2"/>
        <v/>
      </c>
      <c r="P16" s="3">
        <f t="shared" si="3"/>
        <v>57</v>
      </c>
      <c r="Q16" s="3">
        <f t="shared" ca="1" si="4"/>
        <v>0</v>
      </c>
      <c r="R16" s="3">
        <f t="shared" si="5"/>
        <v>0</v>
      </c>
      <c r="S16" s="3">
        <f t="shared" ca="1" si="6"/>
        <v>-12</v>
      </c>
      <c r="T16" s="3" t="str">
        <f>IF(H16="","",VLOOKUP(H16,'Вода SKU'!$A$1:$B$150,2,0))</f>
        <v>3.3, Сакко</v>
      </c>
      <c r="U16" s="3">
        <f t="shared" ca="1" si="7"/>
        <v>7.6190476190476186</v>
      </c>
      <c r="V16" s="3">
        <f t="shared" si="8"/>
        <v>0</v>
      </c>
      <c r="W16" s="3">
        <f t="shared" ca="1" si="9"/>
        <v>0</v>
      </c>
      <c r="X16" s="3" t="str">
        <f t="shared" ca="1" si="10"/>
        <v/>
      </c>
    </row>
    <row r="17" spans="1:24" ht="13.75" customHeight="1" x14ac:dyDescent="0.2">
      <c r="A17" s="15">
        <f t="shared" ca="1" si="0"/>
        <v>3</v>
      </c>
      <c r="B17" s="15" t="s">
        <v>174</v>
      </c>
      <c r="C17" s="15">
        <v>1050</v>
      </c>
      <c r="D17" s="15" t="s">
        <v>167</v>
      </c>
      <c r="E17" s="15" t="s">
        <v>178</v>
      </c>
      <c r="F17" s="15" t="s">
        <v>179</v>
      </c>
      <c r="G17" s="15" t="s">
        <v>164</v>
      </c>
      <c r="H17" s="15" t="s">
        <v>184</v>
      </c>
      <c r="I17" s="15">
        <v>412</v>
      </c>
      <c r="J17" s="4" t="str">
        <f t="shared" ca="1" si="1"/>
        <v/>
      </c>
      <c r="K17" s="15">
        <v>1</v>
      </c>
      <c r="L17" s="15"/>
      <c r="M17" s="14"/>
      <c r="N17" s="13" t="str">
        <f t="shared" ca="1" si="2"/>
        <v/>
      </c>
      <c r="P17" s="3">
        <f t="shared" si="3"/>
        <v>412</v>
      </c>
      <c r="Q17" s="3">
        <f t="shared" ca="1" si="4"/>
        <v>0</v>
      </c>
      <c r="R17" s="3">
        <f t="shared" si="5"/>
        <v>0</v>
      </c>
      <c r="S17" s="3">
        <f t="shared" ca="1" si="6"/>
        <v>-12</v>
      </c>
      <c r="T17" s="3" t="str">
        <f>IF(H17="","",VLOOKUP(H17,'Вода SKU'!$A$1:$B$150,2,0))</f>
        <v>3.3, Сакко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2">
      <c r="A18" s="15">
        <f t="shared" ca="1" si="0"/>
        <v>3</v>
      </c>
      <c r="B18" s="15" t="s">
        <v>174</v>
      </c>
      <c r="C18" s="15">
        <v>1050</v>
      </c>
      <c r="D18" s="15" t="s">
        <v>167</v>
      </c>
      <c r="E18" s="15" t="s">
        <v>178</v>
      </c>
      <c r="F18" s="15" t="s">
        <v>179</v>
      </c>
      <c r="G18" s="15" t="s">
        <v>164</v>
      </c>
      <c r="H18" s="15" t="s">
        <v>185</v>
      </c>
      <c r="I18" s="15">
        <v>200</v>
      </c>
      <c r="J18" s="4" t="str">
        <f t="shared" ca="1" si="1"/>
        <v/>
      </c>
      <c r="K18" s="15">
        <v>1</v>
      </c>
      <c r="L18" s="15"/>
      <c r="M18" s="14"/>
      <c r="N18" s="13" t="str">
        <f t="shared" ca="1" si="2"/>
        <v/>
      </c>
      <c r="P18" s="3">
        <f t="shared" si="3"/>
        <v>200</v>
      </c>
      <c r="Q18" s="3">
        <f t="shared" ca="1" si="4"/>
        <v>0</v>
      </c>
      <c r="R18" s="3">
        <f t="shared" si="5"/>
        <v>0</v>
      </c>
      <c r="S18" s="3">
        <f t="shared" ca="1" si="6"/>
        <v>-12</v>
      </c>
      <c r="T18" s="3" t="str">
        <f>IF(H18="","",VLOOKUP(H18,'Вода SKU'!$A$1:$B$150,2,0))</f>
        <v>3.3, Сакко</v>
      </c>
      <c r="U18" s="3">
        <f t="shared" ca="1" si="7"/>
        <v>7.6190476190476186</v>
      </c>
      <c r="V18" s="3">
        <f t="shared" si="8"/>
        <v>0</v>
      </c>
      <c r="W18" s="3">
        <f t="shared" ca="1" si="9"/>
        <v>0</v>
      </c>
      <c r="X18" s="3" t="str">
        <f t="shared" ca="1" si="10"/>
        <v/>
      </c>
    </row>
    <row r="19" spans="1:24" ht="13.75" customHeight="1" x14ac:dyDescent="0.2">
      <c r="A19" s="16" t="str">
        <f t="shared" ca="1" si="0"/>
        <v/>
      </c>
      <c r="B19" s="16" t="s">
        <v>173</v>
      </c>
      <c r="C19" s="16" t="s">
        <v>173</v>
      </c>
      <c r="D19" s="16" t="s">
        <v>173</v>
      </c>
      <c r="E19" s="16" t="s">
        <v>173</v>
      </c>
      <c r="F19" s="16" t="s">
        <v>173</v>
      </c>
      <c r="G19" s="16" t="s">
        <v>173</v>
      </c>
      <c r="H19" s="16" t="s">
        <v>173</v>
      </c>
      <c r="J19" s="4">
        <f t="shared" ca="1" si="1"/>
        <v>-12.75</v>
      </c>
      <c r="M19" s="17">
        <v>5000</v>
      </c>
      <c r="N19" s="13">
        <f t="shared" ca="1" si="2"/>
        <v>656.25</v>
      </c>
      <c r="O19" s="16" t="s">
        <v>173</v>
      </c>
      <c r="P19" s="3">
        <f t="shared" ca="1" si="3"/>
        <v>-656.25</v>
      </c>
      <c r="Q19" s="3">
        <f t="shared" ca="1" si="4"/>
        <v>0.75</v>
      </c>
      <c r="R19" s="3">
        <f t="shared" si="5"/>
        <v>1</v>
      </c>
      <c r="S19" s="3">
        <f t="shared" ca="1" si="6"/>
        <v>0.75</v>
      </c>
      <c r="T19" s="3" t="str">
        <f>IF(H19="","",VLOOKUP(H19,'Вода SKU'!$A$1:$B$150,2,0))</f>
        <v>-</v>
      </c>
      <c r="U19" s="3">
        <f t="shared" ca="1" si="7"/>
        <v>7.6190476190476186</v>
      </c>
      <c r="V19" s="3">
        <f t="shared" si="8"/>
        <v>5000</v>
      </c>
      <c r="W19" s="3">
        <f t="shared" ca="1" si="9"/>
        <v>656.25</v>
      </c>
      <c r="X19" s="3">
        <f t="shared" ca="1" si="10"/>
        <v>1050</v>
      </c>
    </row>
    <row r="20" spans="1:24" ht="13.75" customHeight="1" x14ac:dyDescent="0.2">
      <c r="A20" s="18">
        <f t="shared" ca="1" si="0"/>
        <v>4</v>
      </c>
      <c r="B20" s="18" t="s">
        <v>186</v>
      </c>
      <c r="C20" s="18">
        <v>850</v>
      </c>
      <c r="D20" s="18" t="s">
        <v>187</v>
      </c>
      <c r="E20" s="18" t="s">
        <v>188</v>
      </c>
      <c r="F20" s="18" t="s">
        <v>189</v>
      </c>
      <c r="G20" s="18" t="s">
        <v>190</v>
      </c>
      <c r="H20" s="18" t="s">
        <v>191</v>
      </c>
      <c r="I20" s="18">
        <v>850</v>
      </c>
      <c r="J20" s="4" t="str">
        <f t="shared" ca="1" si="1"/>
        <v/>
      </c>
      <c r="K20" s="18">
        <v>1</v>
      </c>
      <c r="L20" s="18"/>
      <c r="M20" s="14"/>
      <c r="N20" s="13" t="str">
        <f t="shared" ca="1" si="2"/>
        <v/>
      </c>
      <c r="P20" s="3">
        <f t="shared" si="3"/>
        <v>850</v>
      </c>
      <c r="Q20" s="3">
        <f t="shared" ca="1" si="4"/>
        <v>0</v>
      </c>
      <c r="R20" s="3">
        <f t="shared" si="5"/>
        <v>0</v>
      </c>
      <c r="S20" s="3">
        <f t="shared" ca="1" si="6"/>
        <v>0.75</v>
      </c>
      <c r="T20" s="3" t="str">
        <f>IF(H20="","",VLOOKUP(H20,'Вода SKU'!$A$1:$B$150,2,0))</f>
        <v>2.7, Альче</v>
      </c>
      <c r="U20" s="3">
        <f t="shared" ca="1" si="7"/>
        <v>9.4117647058823533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2">
      <c r="A21" s="16" t="str">
        <f t="shared" ca="1" si="0"/>
        <v/>
      </c>
      <c r="B21" s="16" t="s">
        <v>173</v>
      </c>
      <c r="C21" s="16" t="s">
        <v>173</v>
      </c>
      <c r="D21" s="16" t="s">
        <v>173</v>
      </c>
      <c r="E21" s="16" t="s">
        <v>173</v>
      </c>
      <c r="F21" s="16" t="s">
        <v>173</v>
      </c>
      <c r="G21" s="16" t="s">
        <v>173</v>
      </c>
      <c r="H21" s="16" t="s">
        <v>173</v>
      </c>
      <c r="J21" s="4">
        <f t="shared" ca="1" si="1"/>
        <v>0</v>
      </c>
      <c r="M21" s="17">
        <v>8000</v>
      </c>
      <c r="N21" s="13">
        <f t="shared" ca="1" si="2"/>
        <v>850</v>
      </c>
      <c r="O21" s="16" t="s">
        <v>173</v>
      </c>
      <c r="P21" s="3">
        <f t="shared" ca="1" si="3"/>
        <v>-850</v>
      </c>
      <c r="Q21" s="3">
        <f t="shared" ca="1" si="4"/>
        <v>0.75</v>
      </c>
      <c r="R21" s="3">
        <f t="shared" si="5"/>
        <v>1</v>
      </c>
      <c r="S21" s="3">
        <f t="shared" ca="1" si="6"/>
        <v>0.75</v>
      </c>
      <c r="T21" s="3" t="str">
        <f>IF(H21="","",VLOOKUP(H21,'Вода SKU'!$A$1:$B$150,2,0))</f>
        <v>-</v>
      </c>
      <c r="U21" s="3">
        <f t="shared" ca="1" si="7"/>
        <v>9.4117647058823533</v>
      </c>
      <c r="V21" s="3">
        <f t="shared" si="8"/>
        <v>8000</v>
      </c>
      <c r="W21" s="3">
        <f t="shared" ca="1" si="9"/>
        <v>850</v>
      </c>
      <c r="X21" s="3">
        <f t="shared" ca="1" si="10"/>
        <v>850</v>
      </c>
    </row>
    <row r="22" spans="1:24" ht="13.75" customHeight="1" x14ac:dyDescent="0.2">
      <c r="A22" s="15">
        <f t="shared" ca="1" si="0"/>
        <v>5</v>
      </c>
      <c r="B22" s="15" t="s">
        <v>192</v>
      </c>
      <c r="C22" s="15">
        <v>1050</v>
      </c>
      <c r="D22" s="15" t="s">
        <v>167</v>
      </c>
      <c r="E22" s="15" t="s">
        <v>193</v>
      </c>
      <c r="F22" s="15" t="s">
        <v>194</v>
      </c>
      <c r="G22" s="15" t="s">
        <v>195</v>
      </c>
      <c r="H22" s="15" t="s">
        <v>196</v>
      </c>
      <c r="I22" s="15">
        <v>72</v>
      </c>
      <c r="J22" s="4" t="str">
        <f t="shared" ca="1" si="1"/>
        <v/>
      </c>
      <c r="K22" s="15">
        <v>1</v>
      </c>
      <c r="L22" s="15"/>
      <c r="M22" s="14"/>
      <c r="N22" s="13" t="str">
        <f t="shared" ca="1" si="2"/>
        <v/>
      </c>
      <c r="P22" s="3">
        <f t="shared" si="3"/>
        <v>72</v>
      </c>
      <c r="Q22" s="3">
        <f t="shared" ca="1" si="4"/>
        <v>0</v>
      </c>
      <c r="R22" s="3">
        <f t="shared" si="5"/>
        <v>0</v>
      </c>
      <c r="S22" s="3">
        <f t="shared" ca="1" si="6"/>
        <v>0.75</v>
      </c>
      <c r="T22" s="3" t="str">
        <f>IF(H22="","",VLOOKUP(H22,'Вода SKU'!$A$1:$B$150,2,0))</f>
        <v>3.6, Альче</v>
      </c>
      <c r="U22" s="3">
        <f t="shared" ca="1" si="7"/>
        <v>7.6190476190476186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2">
      <c r="A23" s="15">
        <f t="shared" ca="1" si="0"/>
        <v>5</v>
      </c>
      <c r="B23" s="15" t="s">
        <v>192</v>
      </c>
      <c r="C23" s="15">
        <v>1050</v>
      </c>
      <c r="D23" s="15" t="s">
        <v>167</v>
      </c>
      <c r="E23" s="15" t="s">
        <v>168</v>
      </c>
      <c r="F23" s="15" t="s">
        <v>169</v>
      </c>
      <c r="G23" s="15" t="s">
        <v>164</v>
      </c>
      <c r="H23" s="15" t="s">
        <v>197</v>
      </c>
      <c r="I23" s="15">
        <v>928</v>
      </c>
      <c r="J23" s="4" t="str">
        <f t="shared" ca="1" si="1"/>
        <v/>
      </c>
      <c r="K23" s="15">
        <v>1</v>
      </c>
      <c r="L23" s="15"/>
      <c r="M23" s="14"/>
      <c r="N23" s="13" t="str">
        <f t="shared" ca="1" si="2"/>
        <v/>
      </c>
      <c r="P23" s="3">
        <f t="shared" si="3"/>
        <v>928</v>
      </c>
      <c r="Q23" s="3">
        <f t="shared" ca="1" si="4"/>
        <v>0</v>
      </c>
      <c r="R23" s="3">
        <f t="shared" si="5"/>
        <v>0</v>
      </c>
      <c r="S23" s="3">
        <f t="shared" ca="1" si="6"/>
        <v>0.75</v>
      </c>
      <c r="T23" s="3" t="str">
        <f>IF(H23="","",VLOOKUP(H23,'Вода SKU'!$A$1:$B$150,2,0))</f>
        <v>3.6, Альче</v>
      </c>
      <c r="U23" s="3">
        <f t="shared" ca="1" si="7"/>
        <v>7.6190476190476186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2">
      <c r="A24" s="16" t="str">
        <f t="shared" ca="1" si="0"/>
        <v/>
      </c>
      <c r="B24" s="16" t="s">
        <v>173</v>
      </c>
      <c r="C24" s="16" t="s">
        <v>173</v>
      </c>
      <c r="D24" s="16" t="s">
        <v>173</v>
      </c>
      <c r="E24" s="16" t="s">
        <v>173</v>
      </c>
      <c r="F24" s="16" t="s">
        <v>173</v>
      </c>
      <c r="G24" s="16" t="s">
        <v>173</v>
      </c>
      <c r="H24" s="16" t="s">
        <v>173</v>
      </c>
      <c r="J24" s="4">
        <f t="shared" ca="1" si="1"/>
        <v>50</v>
      </c>
      <c r="M24" s="17">
        <v>8000</v>
      </c>
      <c r="N24" s="13">
        <f t="shared" ca="1" si="2"/>
        <v>1050</v>
      </c>
      <c r="O24" s="16" t="s">
        <v>173</v>
      </c>
      <c r="P24" s="3">
        <f t="shared" ca="1" si="3"/>
        <v>-1050</v>
      </c>
      <c r="Q24" s="3">
        <f t="shared" ca="1" si="4"/>
        <v>-49.25</v>
      </c>
      <c r="R24" s="3">
        <f t="shared" si="5"/>
        <v>1</v>
      </c>
      <c r="S24" s="3">
        <f t="shared" ca="1" si="6"/>
        <v>-49.25</v>
      </c>
      <c r="T24" s="3" t="str">
        <f>IF(H24="","",VLOOKUP(H24,'Вода SKU'!$A$1:$B$150,2,0))</f>
        <v>-</v>
      </c>
      <c r="U24" s="3">
        <f t="shared" ca="1" si="7"/>
        <v>7.6190476190476186</v>
      </c>
      <c r="V24" s="3">
        <f t="shared" si="8"/>
        <v>8000</v>
      </c>
      <c r="W24" s="3">
        <f t="shared" ca="1" si="9"/>
        <v>1050</v>
      </c>
      <c r="X24" s="3">
        <f t="shared" ca="1" si="10"/>
        <v>1050</v>
      </c>
    </row>
    <row r="25" spans="1:24" ht="13.75" customHeight="1" x14ac:dyDescent="0.2">
      <c r="A25" s="18">
        <f t="shared" ca="1" si="0"/>
        <v>6</v>
      </c>
      <c r="B25" s="18" t="s">
        <v>186</v>
      </c>
      <c r="C25" s="18">
        <v>850</v>
      </c>
      <c r="D25" s="18" t="s">
        <v>187</v>
      </c>
      <c r="E25" s="18" t="s">
        <v>188</v>
      </c>
      <c r="F25" s="18" t="s">
        <v>189</v>
      </c>
      <c r="G25" s="18" t="s">
        <v>190</v>
      </c>
      <c r="H25" s="18" t="s">
        <v>191</v>
      </c>
      <c r="I25" s="18">
        <v>164</v>
      </c>
      <c r="J25" s="4" t="str">
        <f t="shared" ca="1" si="1"/>
        <v/>
      </c>
      <c r="K25" s="18">
        <v>1</v>
      </c>
      <c r="L25" s="18"/>
      <c r="M25" s="14"/>
      <c r="N25" s="13" t="str">
        <f t="shared" ca="1" si="2"/>
        <v/>
      </c>
      <c r="P25" s="3">
        <f t="shared" si="3"/>
        <v>164</v>
      </c>
      <c r="Q25" s="3">
        <f t="shared" ca="1" si="4"/>
        <v>0</v>
      </c>
      <c r="R25" s="3">
        <f t="shared" si="5"/>
        <v>0</v>
      </c>
      <c r="S25" s="3">
        <f t="shared" ca="1" si="6"/>
        <v>-49.25</v>
      </c>
      <c r="T25" s="3" t="str">
        <f>IF(H25="","",VLOOKUP(H25,'Вода SKU'!$A$1:$B$150,2,0))</f>
        <v>2.7, Альче</v>
      </c>
      <c r="U25" s="3">
        <f t="shared" ca="1" si="7"/>
        <v>9.4117647058823533</v>
      </c>
      <c r="V25" s="3">
        <f t="shared" si="8"/>
        <v>0</v>
      </c>
      <c r="W25" s="3">
        <f t="shared" ca="1" si="9"/>
        <v>0</v>
      </c>
      <c r="X25" s="3" t="str">
        <f t="shared" ca="1" si="10"/>
        <v/>
      </c>
    </row>
    <row r="26" spans="1:24" ht="13.75" customHeight="1" x14ac:dyDescent="0.2">
      <c r="A26" s="18">
        <f t="shared" ca="1" si="0"/>
        <v>6</v>
      </c>
      <c r="B26" s="18" t="s">
        <v>186</v>
      </c>
      <c r="C26" s="18">
        <v>850</v>
      </c>
      <c r="D26" s="18" t="s">
        <v>187</v>
      </c>
      <c r="E26" s="18" t="s">
        <v>188</v>
      </c>
      <c r="F26" s="18" t="s">
        <v>189</v>
      </c>
      <c r="G26" s="18" t="s">
        <v>190</v>
      </c>
      <c r="H26" s="18" t="s">
        <v>198</v>
      </c>
      <c r="I26" s="18">
        <v>100</v>
      </c>
      <c r="J26" s="4" t="str">
        <f t="shared" ca="1" si="1"/>
        <v/>
      </c>
      <c r="K26" s="18">
        <v>1</v>
      </c>
      <c r="L26" s="18"/>
      <c r="M26" s="14"/>
      <c r="N26" s="13" t="str">
        <f t="shared" ca="1" si="2"/>
        <v/>
      </c>
      <c r="P26" s="3">
        <f t="shared" si="3"/>
        <v>100</v>
      </c>
      <c r="Q26" s="3">
        <f t="shared" ca="1" si="4"/>
        <v>0</v>
      </c>
      <c r="R26" s="3">
        <f t="shared" si="5"/>
        <v>0</v>
      </c>
      <c r="S26" s="3">
        <f t="shared" ca="1" si="6"/>
        <v>-49.25</v>
      </c>
      <c r="T26" s="3" t="str">
        <f>IF(H26="","",VLOOKUP(H26,'Вода SKU'!$A$1:$B$150,2,0))</f>
        <v>2.7, Альче</v>
      </c>
      <c r="U26" s="3">
        <f t="shared" ca="1" si="7"/>
        <v>9.4117647058823533</v>
      </c>
      <c r="V26" s="3">
        <f t="shared" si="8"/>
        <v>0</v>
      </c>
      <c r="W26" s="3">
        <f t="shared" ca="1" si="9"/>
        <v>0</v>
      </c>
      <c r="X26" s="3" t="str">
        <f t="shared" ca="1" si="10"/>
        <v/>
      </c>
    </row>
    <row r="27" spans="1:24" ht="13.75" customHeight="1" x14ac:dyDescent="0.2">
      <c r="A27" s="18">
        <f t="shared" ca="1" si="0"/>
        <v>6</v>
      </c>
      <c r="B27" s="18" t="s">
        <v>186</v>
      </c>
      <c r="C27" s="18">
        <v>850</v>
      </c>
      <c r="D27" s="18" t="s">
        <v>187</v>
      </c>
      <c r="E27" s="18" t="s">
        <v>188</v>
      </c>
      <c r="F27" s="18" t="s">
        <v>189</v>
      </c>
      <c r="G27" s="18" t="s">
        <v>190</v>
      </c>
      <c r="H27" s="18" t="s">
        <v>199</v>
      </c>
      <c r="I27" s="18">
        <v>109</v>
      </c>
      <c r="J27" s="4" t="str">
        <f t="shared" ca="1" si="1"/>
        <v/>
      </c>
      <c r="K27" s="18">
        <v>1</v>
      </c>
      <c r="L27" s="18"/>
      <c r="M27" s="14"/>
      <c r="N27" s="13" t="str">
        <f t="shared" ca="1" si="2"/>
        <v/>
      </c>
      <c r="P27" s="3">
        <f t="shared" si="3"/>
        <v>109</v>
      </c>
      <c r="Q27" s="3">
        <f t="shared" ca="1" si="4"/>
        <v>0</v>
      </c>
      <c r="R27" s="3">
        <f t="shared" si="5"/>
        <v>0</v>
      </c>
      <c r="S27" s="3">
        <f t="shared" ca="1" si="6"/>
        <v>-49.25</v>
      </c>
      <c r="T27" s="3" t="str">
        <f>IF(H27="","",VLOOKUP(H27,'Вода SKU'!$A$1:$B$150,2,0))</f>
        <v>2.7, Альче</v>
      </c>
      <c r="U27" s="3">
        <f t="shared" ca="1" si="7"/>
        <v>9.4117647058823533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2">
      <c r="A28" s="19">
        <f t="shared" ca="1" si="0"/>
        <v>6</v>
      </c>
      <c r="B28" s="19" t="s">
        <v>186</v>
      </c>
      <c r="C28" s="19">
        <v>850</v>
      </c>
      <c r="D28" s="19" t="s">
        <v>200</v>
      </c>
      <c r="E28" s="19" t="s">
        <v>188</v>
      </c>
      <c r="F28" s="19" t="s">
        <v>189</v>
      </c>
      <c r="G28" s="19" t="s">
        <v>190</v>
      </c>
      <c r="H28" s="19" t="s">
        <v>201</v>
      </c>
      <c r="I28" s="19">
        <v>100</v>
      </c>
      <c r="J28" s="4" t="str">
        <f t="shared" ca="1" si="1"/>
        <v/>
      </c>
      <c r="K28" s="19">
        <v>1</v>
      </c>
      <c r="L28" s="19"/>
      <c r="M28" s="14"/>
      <c r="N28" s="13" t="str">
        <f t="shared" ca="1" si="2"/>
        <v/>
      </c>
      <c r="P28" s="3">
        <f t="shared" si="3"/>
        <v>100</v>
      </c>
      <c r="Q28" s="3">
        <f t="shared" ca="1" si="4"/>
        <v>0</v>
      </c>
      <c r="R28" s="3">
        <f t="shared" si="5"/>
        <v>0</v>
      </c>
      <c r="S28" s="3">
        <f t="shared" ca="1" si="6"/>
        <v>-49.25</v>
      </c>
      <c r="T28" s="3" t="str">
        <f>IF(H28="","",VLOOKUP(H28,'Вода SKU'!$A$1:$B$150,2,0))</f>
        <v>2.7, Альче</v>
      </c>
      <c r="U28" s="3">
        <f t="shared" ca="1" si="7"/>
        <v>9.4117647058823533</v>
      </c>
      <c r="V28" s="3">
        <f t="shared" si="8"/>
        <v>0</v>
      </c>
      <c r="W28" s="3">
        <f t="shared" ca="1" si="9"/>
        <v>0</v>
      </c>
      <c r="X28" s="3" t="str">
        <f t="shared" ca="1" si="10"/>
        <v/>
      </c>
    </row>
    <row r="29" spans="1:24" ht="13.75" customHeight="1" x14ac:dyDescent="0.2">
      <c r="A29" s="19">
        <f t="shared" ca="1" si="0"/>
        <v>6</v>
      </c>
      <c r="B29" s="19" t="s">
        <v>186</v>
      </c>
      <c r="C29" s="19">
        <v>850</v>
      </c>
      <c r="D29" s="19" t="s">
        <v>200</v>
      </c>
      <c r="E29" s="19" t="s">
        <v>188</v>
      </c>
      <c r="F29" s="19" t="s">
        <v>189</v>
      </c>
      <c r="G29" s="19" t="s">
        <v>190</v>
      </c>
      <c r="H29" s="19" t="s">
        <v>202</v>
      </c>
      <c r="I29" s="19">
        <v>400</v>
      </c>
      <c r="J29" s="4" t="str">
        <f t="shared" ca="1" si="1"/>
        <v/>
      </c>
      <c r="K29" s="19">
        <v>1</v>
      </c>
      <c r="L29" s="19"/>
      <c r="M29" s="14"/>
      <c r="N29" s="13" t="str">
        <f t="shared" ca="1" si="2"/>
        <v/>
      </c>
      <c r="P29" s="3">
        <f t="shared" si="3"/>
        <v>400</v>
      </c>
      <c r="Q29" s="3">
        <f t="shared" ca="1" si="4"/>
        <v>0</v>
      </c>
      <c r="R29" s="3">
        <f t="shared" si="5"/>
        <v>0</v>
      </c>
      <c r="S29" s="3">
        <f t="shared" ca="1" si="6"/>
        <v>-49.25</v>
      </c>
      <c r="T29" s="3" t="str">
        <f>IF(H29="","",VLOOKUP(H29,'Вода SKU'!$A$1:$B$150,2,0))</f>
        <v>2.7, Альче</v>
      </c>
      <c r="U29" s="3">
        <f t="shared" ca="1" si="7"/>
        <v>9.4117647058823533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2">
      <c r="A30" s="16" t="str">
        <f t="shared" ca="1" si="0"/>
        <v/>
      </c>
      <c r="B30" s="16" t="s">
        <v>173</v>
      </c>
      <c r="C30" s="16" t="s">
        <v>173</v>
      </c>
      <c r="D30" s="16" t="s">
        <v>173</v>
      </c>
      <c r="E30" s="16" t="s">
        <v>173</v>
      </c>
      <c r="F30" s="16" t="s">
        <v>173</v>
      </c>
      <c r="G30" s="16" t="s">
        <v>173</v>
      </c>
      <c r="H30" s="16" t="s">
        <v>173</v>
      </c>
      <c r="J30" s="4">
        <f t="shared" ca="1" si="1"/>
        <v>-23</v>
      </c>
      <c r="M30" s="17">
        <v>8000</v>
      </c>
      <c r="N30" s="13">
        <f t="shared" ca="1" si="2"/>
        <v>850</v>
      </c>
      <c r="O30" s="16" t="s">
        <v>173</v>
      </c>
      <c r="P30" s="3">
        <f t="shared" ca="1" si="3"/>
        <v>-850</v>
      </c>
      <c r="Q30" s="3">
        <f t="shared" ca="1" si="4"/>
        <v>-26.25</v>
      </c>
      <c r="R30" s="3">
        <f t="shared" si="5"/>
        <v>1</v>
      </c>
      <c r="S30" s="3">
        <f t="shared" ca="1" si="6"/>
        <v>-26.25</v>
      </c>
      <c r="T30" s="3" t="str">
        <f>IF(H30="","",VLOOKUP(H30,'Вода SKU'!$A$1:$B$150,2,0))</f>
        <v>-</v>
      </c>
      <c r="U30" s="3">
        <f t="shared" ca="1" si="7"/>
        <v>9.4117647058823533</v>
      </c>
      <c r="V30" s="3">
        <f t="shared" si="8"/>
        <v>8000</v>
      </c>
      <c r="W30" s="3">
        <f t="shared" ca="1" si="9"/>
        <v>850</v>
      </c>
      <c r="X30" s="3">
        <f t="shared" ca="1" si="10"/>
        <v>850</v>
      </c>
    </row>
    <row r="31" spans="1:24" ht="13.75" customHeight="1" x14ac:dyDescent="0.2">
      <c r="A31" s="15">
        <f t="shared" ca="1" si="0"/>
        <v>7</v>
      </c>
      <c r="B31" s="15" t="s">
        <v>192</v>
      </c>
      <c r="C31" s="15">
        <v>1050</v>
      </c>
      <c r="D31" s="15" t="s">
        <v>167</v>
      </c>
      <c r="E31" s="15" t="s">
        <v>168</v>
      </c>
      <c r="F31" s="15" t="s">
        <v>169</v>
      </c>
      <c r="G31" s="15" t="s">
        <v>164</v>
      </c>
      <c r="H31" s="15" t="s">
        <v>197</v>
      </c>
      <c r="I31" s="15">
        <v>300</v>
      </c>
      <c r="J31" s="4" t="str">
        <f t="shared" ca="1" si="1"/>
        <v/>
      </c>
      <c r="K31" s="15">
        <v>1</v>
      </c>
      <c r="L31" s="15"/>
      <c r="M31" s="14"/>
      <c r="N31" s="13" t="str">
        <f t="shared" ca="1" si="2"/>
        <v/>
      </c>
      <c r="P31" s="3">
        <f t="shared" si="3"/>
        <v>300</v>
      </c>
      <c r="Q31" s="3">
        <f t="shared" ca="1" si="4"/>
        <v>0</v>
      </c>
      <c r="R31" s="3">
        <f t="shared" si="5"/>
        <v>0</v>
      </c>
      <c r="S31" s="3">
        <f t="shared" ca="1" si="6"/>
        <v>-26.25</v>
      </c>
      <c r="T31" s="3" t="str">
        <f>IF(H31="","",VLOOKUP(H31,'Вода SKU'!$A$1:$B$150,2,0))</f>
        <v>3.6, Альче</v>
      </c>
      <c r="U31" s="3">
        <f t="shared" ca="1" si="7"/>
        <v>7.6190476190476186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2">
      <c r="A32" s="11">
        <f t="shared" ca="1" si="0"/>
        <v>7</v>
      </c>
      <c r="B32" s="11" t="s">
        <v>192</v>
      </c>
      <c r="C32" s="11">
        <v>1050</v>
      </c>
      <c r="D32" s="11" t="s">
        <v>161</v>
      </c>
      <c r="E32" s="11" t="s">
        <v>162</v>
      </c>
      <c r="F32" s="11" t="s">
        <v>163</v>
      </c>
      <c r="G32" s="11" t="s">
        <v>164</v>
      </c>
      <c r="H32" s="11" t="s">
        <v>203</v>
      </c>
      <c r="I32" s="11">
        <v>750</v>
      </c>
      <c r="J32" s="4" t="str">
        <f t="shared" ca="1" si="1"/>
        <v/>
      </c>
      <c r="K32" s="11">
        <v>1</v>
      </c>
      <c r="L32" s="11"/>
      <c r="M32" s="14"/>
      <c r="N32" s="13" t="str">
        <f t="shared" ca="1" si="2"/>
        <v/>
      </c>
      <c r="P32" s="3">
        <f t="shared" si="3"/>
        <v>750</v>
      </c>
      <c r="Q32" s="3">
        <f t="shared" ca="1" si="4"/>
        <v>0</v>
      </c>
      <c r="R32" s="3">
        <f t="shared" si="5"/>
        <v>0</v>
      </c>
      <c r="S32" s="3">
        <f t="shared" ca="1" si="6"/>
        <v>-26.25</v>
      </c>
      <c r="T32" s="3" t="str">
        <f>IF(H32="","",VLOOKUP(H32,'Вода SKU'!$A$1:$B$150,2,0))</f>
        <v>3.6, Альче</v>
      </c>
      <c r="U32" s="3">
        <f t="shared" ca="1" si="7"/>
        <v>7.6190476190476186</v>
      </c>
      <c r="V32" s="3">
        <f t="shared" si="8"/>
        <v>0</v>
      </c>
      <c r="W32" s="3">
        <f t="shared" ca="1" si="9"/>
        <v>0</v>
      </c>
      <c r="X32" s="3" t="str">
        <f t="shared" ca="1" si="10"/>
        <v/>
      </c>
    </row>
    <row r="33" spans="1:24" ht="13.75" customHeight="1" x14ac:dyDescent="0.2">
      <c r="A33" s="16" t="str">
        <f t="shared" ca="1" si="0"/>
        <v/>
      </c>
      <c r="B33" s="16" t="s">
        <v>173</v>
      </c>
      <c r="C33" s="16" t="s">
        <v>173</v>
      </c>
      <c r="D33" s="16" t="s">
        <v>173</v>
      </c>
      <c r="E33" s="16" t="s">
        <v>173</v>
      </c>
      <c r="F33" s="16" t="s">
        <v>173</v>
      </c>
      <c r="G33" s="16" t="s">
        <v>173</v>
      </c>
      <c r="H33" s="16" t="s">
        <v>173</v>
      </c>
      <c r="J33" s="4">
        <f t="shared" ca="1" si="1"/>
        <v>0</v>
      </c>
      <c r="M33" s="17">
        <v>8000</v>
      </c>
      <c r="N33" s="13">
        <f t="shared" ca="1" si="2"/>
        <v>1050</v>
      </c>
      <c r="O33" s="16" t="s">
        <v>173</v>
      </c>
      <c r="P33" s="3">
        <f t="shared" ca="1" si="3"/>
        <v>-1050</v>
      </c>
      <c r="Q33" s="3">
        <f t="shared" ca="1" si="4"/>
        <v>-26.25</v>
      </c>
      <c r="R33" s="3">
        <f t="shared" si="5"/>
        <v>1</v>
      </c>
      <c r="S33" s="3">
        <f t="shared" ca="1" si="6"/>
        <v>-26.25</v>
      </c>
      <c r="T33" s="3" t="str">
        <f>IF(H33="","",VLOOKUP(H33,'Вода SKU'!$A$1:$B$150,2,0))</f>
        <v>-</v>
      </c>
      <c r="U33" s="3">
        <f t="shared" ca="1" si="7"/>
        <v>7.6190476190476186</v>
      </c>
      <c r="V33" s="3">
        <f t="shared" si="8"/>
        <v>8000</v>
      </c>
      <c r="W33" s="3">
        <f t="shared" ca="1" si="9"/>
        <v>1050</v>
      </c>
      <c r="X33" s="3">
        <f t="shared" ca="1" si="10"/>
        <v>1050</v>
      </c>
    </row>
    <row r="34" spans="1:24" ht="13.75" customHeight="1" x14ac:dyDescent="0.2">
      <c r="A34" s="18">
        <f t="shared" ref="A34:A69" ca="1" si="11">IF(O34="-", "", 1 + SUM(INDIRECT(ADDRESS(2,COLUMN(R34)) &amp; ":" &amp; ADDRESS(ROW(),COLUMN(R34)))))</f>
        <v>8</v>
      </c>
      <c r="B34" s="18" t="s">
        <v>204</v>
      </c>
      <c r="C34" s="18">
        <v>850</v>
      </c>
      <c r="D34" s="18" t="s">
        <v>187</v>
      </c>
      <c r="E34" s="18" t="s">
        <v>193</v>
      </c>
      <c r="F34" s="18" t="s">
        <v>205</v>
      </c>
      <c r="G34" s="18" t="s">
        <v>190</v>
      </c>
      <c r="H34" s="18" t="s">
        <v>206</v>
      </c>
      <c r="I34" s="18">
        <v>176</v>
      </c>
      <c r="J34" s="4" t="str">
        <f t="shared" ref="J34:J65" ca="1" si="12">IF(M34="", IF(O34="","",X34+(INDIRECT("S" &amp; ROW() - 1) - S34)),IF(O34="", "", INDIRECT("S" &amp; ROW() - 1) - S34))</f>
        <v/>
      </c>
      <c r="K34" s="18">
        <v>1</v>
      </c>
      <c r="L34" s="18"/>
      <c r="M34" s="14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176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-26.25</v>
      </c>
      <c r="T34" s="3" t="str">
        <f>IF(H34="","",VLOOKUP(H34,'Вода SKU'!$A$1:$B$150,2,0))</f>
        <v>2.7, Сакко</v>
      </c>
      <c r="U34" s="3">
        <f t="shared" ref="U34:U65" ca="1" si="18">IF(C34 = "", 8, IF(C34 = "-", 8000 / INDIRECT("C" &amp; ROW() - 1), 8000/C34))</f>
        <v>9.4117647058823533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8">
        <f t="shared" ca="1" si="11"/>
        <v>8</v>
      </c>
      <c r="B35" s="18" t="s">
        <v>204</v>
      </c>
      <c r="C35" s="18">
        <v>850</v>
      </c>
      <c r="D35" s="18" t="s">
        <v>187</v>
      </c>
      <c r="E35" s="18" t="s">
        <v>193</v>
      </c>
      <c r="F35" s="18" t="s">
        <v>205</v>
      </c>
      <c r="G35" s="18" t="s">
        <v>190</v>
      </c>
      <c r="H35" s="18" t="s">
        <v>207</v>
      </c>
      <c r="I35" s="18">
        <v>674</v>
      </c>
      <c r="J35" s="4" t="str">
        <f t="shared" ca="1" si="12"/>
        <v/>
      </c>
      <c r="K35" s="18">
        <v>1</v>
      </c>
      <c r="L35" s="18"/>
      <c r="M35" s="14"/>
      <c r="N35" s="13" t="str">
        <f t="shared" ca="1" si="13"/>
        <v/>
      </c>
      <c r="P35" s="3">
        <f t="shared" si="14"/>
        <v>674</v>
      </c>
      <c r="Q35" s="3">
        <f t="shared" ca="1" si="15"/>
        <v>0</v>
      </c>
      <c r="R35" s="3">
        <f t="shared" si="16"/>
        <v>0</v>
      </c>
      <c r="S35" s="3">
        <f t="shared" ca="1" si="17"/>
        <v>-26.25</v>
      </c>
      <c r="T35" s="3" t="str">
        <f>IF(H35="","",VLOOKUP(H35,'Вода SKU'!$A$1:$B$150,2,0))</f>
        <v>2.7, Сакко</v>
      </c>
      <c r="U35" s="3">
        <f t="shared" ca="1" si="18"/>
        <v>9.4117647058823533</v>
      </c>
      <c r="V35" s="3">
        <f t="shared" si="19"/>
        <v>0</v>
      </c>
      <c r="W35" s="3">
        <f t="shared" ca="1" si="20"/>
        <v>0</v>
      </c>
      <c r="X35" s="3" t="str">
        <f t="shared" ca="1" si="21"/>
        <v/>
      </c>
    </row>
    <row r="36" spans="1:24" ht="13.75" customHeight="1" x14ac:dyDescent="0.2">
      <c r="A36" s="16" t="str">
        <f t="shared" ca="1" si="11"/>
        <v/>
      </c>
      <c r="B36" s="16" t="s">
        <v>173</v>
      </c>
      <c r="C36" s="16" t="s">
        <v>173</v>
      </c>
      <c r="D36" s="16" t="s">
        <v>173</v>
      </c>
      <c r="E36" s="16" t="s">
        <v>173</v>
      </c>
      <c r="F36" s="16" t="s">
        <v>173</v>
      </c>
      <c r="G36" s="16" t="s">
        <v>173</v>
      </c>
      <c r="H36" s="16" t="s">
        <v>173</v>
      </c>
      <c r="J36" s="4">
        <f t="shared" ca="1" si="12"/>
        <v>0</v>
      </c>
      <c r="M36" s="17">
        <v>8000</v>
      </c>
      <c r="N36" s="13">
        <f t="shared" ca="1" si="13"/>
        <v>850</v>
      </c>
      <c r="O36" s="16" t="s">
        <v>173</v>
      </c>
      <c r="P36" s="3">
        <f t="shared" ca="1" si="14"/>
        <v>-850</v>
      </c>
      <c r="Q36" s="3">
        <f t="shared" ca="1" si="15"/>
        <v>-26.25</v>
      </c>
      <c r="R36" s="3">
        <f t="shared" si="16"/>
        <v>1</v>
      </c>
      <c r="S36" s="3">
        <f t="shared" ca="1" si="17"/>
        <v>-26.25</v>
      </c>
      <c r="T36" s="3" t="str">
        <f>IF(H36="","",VLOOKUP(H36,'Вода SKU'!$A$1:$B$150,2,0))</f>
        <v>-</v>
      </c>
      <c r="U36" s="3">
        <f t="shared" ca="1" si="18"/>
        <v>9.4117647058823533</v>
      </c>
      <c r="V36" s="3">
        <f t="shared" si="19"/>
        <v>8000</v>
      </c>
      <c r="W36" s="3">
        <f t="shared" ca="1" si="20"/>
        <v>850</v>
      </c>
      <c r="X36" s="3">
        <f t="shared" ca="1" si="21"/>
        <v>850</v>
      </c>
    </row>
    <row r="37" spans="1:24" ht="13.75" customHeight="1" x14ac:dyDescent="0.2">
      <c r="A37" s="11">
        <f t="shared" ca="1" si="11"/>
        <v>9</v>
      </c>
      <c r="B37" s="11" t="s">
        <v>192</v>
      </c>
      <c r="C37" s="11">
        <v>1050</v>
      </c>
      <c r="D37" s="11" t="s">
        <v>161</v>
      </c>
      <c r="E37" s="11" t="s">
        <v>162</v>
      </c>
      <c r="F37" s="11" t="s">
        <v>163</v>
      </c>
      <c r="G37" s="11" t="s">
        <v>164</v>
      </c>
      <c r="H37" s="11" t="s">
        <v>203</v>
      </c>
      <c r="I37" s="11">
        <v>1000</v>
      </c>
      <c r="J37" s="4" t="str">
        <f t="shared" ca="1" si="12"/>
        <v/>
      </c>
      <c r="K37" s="11">
        <v>1</v>
      </c>
      <c r="L37" s="11"/>
      <c r="M37" s="14"/>
      <c r="N37" s="13" t="str">
        <f t="shared" ca="1" si="13"/>
        <v/>
      </c>
      <c r="P37" s="3">
        <f t="shared" si="14"/>
        <v>1000</v>
      </c>
      <c r="Q37" s="3">
        <f t="shared" ca="1" si="15"/>
        <v>0</v>
      </c>
      <c r="R37" s="3">
        <f t="shared" si="16"/>
        <v>0</v>
      </c>
      <c r="S37" s="3">
        <f t="shared" ca="1" si="17"/>
        <v>-26.25</v>
      </c>
      <c r="T37" s="3" t="str">
        <f>IF(H37="","",VLOOKUP(H37,'Вода SKU'!$A$1:$B$150,2,0))</f>
        <v>3.6, Альче</v>
      </c>
      <c r="U37" s="3">
        <f t="shared" ca="1" si="18"/>
        <v>7.6190476190476186</v>
      </c>
      <c r="V37" s="3">
        <f t="shared" si="19"/>
        <v>0</v>
      </c>
      <c r="W37" s="3">
        <f t="shared" ca="1" si="20"/>
        <v>0</v>
      </c>
      <c r="X37" s="3" t="str">
        <f t="shared" ca="1" si="21"/>
        <v/>
      </c>
    </row>
    <row r="38" spans="1:24" ht="13.75" customHeight="1" x14ac:dyDescent="0.2">
      <c r="A38" s="16" t="str">
        <f t="shared" ca="1" si="11"/>
        <v/>
      </c>
      <c r="B38" s="16" t="s">
        <v>173</v>
      </c>
      <c r="C38" s="16" t="s">
        <v>173</v>
      </c>
      <c r="D38" s="16" t="s">
        <v>173</v>
      </c>
      <c r="E38" s="16" t="s">
        <v>173</v>
      </c>
      <c r="F38" s="16" t="s">
        <v>173</v>
      </c>
      <c r="G38" s="16" t="s">
        <v>173</v>
      </c>
      <c r="H38" s="16" t="s">
        <v>173</v>
      </c>
      <c r="J38" s="4">
        <f t="shared" ca="1" si="12"/>
        <v>50</v>
      </c>
      <c r="M38" s="17">
        <v>8000</v>
      </c>
      <c r="N38" s="13">
        <f t="shared" ca="1" si="13"/>
        <v>1050</v>
      </c>
      <c r="O38" s="16" t="s">
        <v>173</v>
      </c>
      <c r="P38" s="3">
        <f t="shared" ca="1" si="14"/>
        <v>-1050</v>
      </c>
      <c r="Q38" s="3">
        <f t="shared" ca="1" si="15"/>
        <v>-76.25</v>
      </c>
      <c r="R38" s="3">
        <f t="shared" si="16"/>
        <v>1</v>
      </c>
      <c r="S38" s="3">
        <f t="shared" ca="1" si="17"/>
        <v>-76.25</v>
      </c>
      <c r="T38" s="3" t="str">
        <f>IF(H38="","",VLOOKUP(H38,'Вода SKU'!$A$1:$B$150,2,0))</f>
        <v>-</v>
      </c>
      <c r="U38" s="3">
        <f t="shared" ca="1" si="18"/>
        <v>7.6190476190476186</v>
      </c>
      <c r="V38" s="3">
        <f t="shared" si="19"/>
        <v>8000</v>
      </c>
      <c r="W38" s="3">
        <f t="shared" ca="1" si="20"/>
        <v>1050</v>
      </c>
      <c r="X38" s="3">
        <f t="shared" ca="1" si="21"/>
        <v>1050</v>
      </c>
    </row>
    <row r="39" spans="1:24" ht="13.75" customHeight="1" x14ac:dyDescent="0.2">
      <c r="A39" s="18">
        <f t="shared" ca="1" si="11"/>
        <v>10</v>
      </c>
      <c r="B39" s="18" t="s">
        <v>204</v>
      </c>
      <c r="C39" s="18">
        <v>850</v>
      </c>
      <c r="D39" s="18" t="s">
        <v>187</v>
      </c>
      <c r="E39" s="18" t="s">
        <v>193</v>
      </c>
      <c r="F39" s="18" t="s">
        <v>205</v>
      </c>
      <c r="G39" s="18" t="s">
        <v>190</v>
      </c>
      <c r="H39" s="18" t="s">
        <v>207</v>
      </c>
      <c r="I39" s="18">
        <v>850</v>
      </c>
      <c r="J39" s="4" t="str">
        <f t="shared" ca="1" si="12"/>
        <v/>
      </c>
      <c r="K39" s="18">
        <v>1</v>
      </c>
      <c r="L39" s="18"/>
      <c r="M39" s="14"/>
      <c r="N39" s="13" t="str">
        <f t="shared" ca="1" si="13"/>
        <v/>
      </c>
      <c r="P39" s="3">
        <f t="shared" si="14"/>
        <v>850</v>
      </c>
      <c r="Q39" s="3">
        <f t="shared" ca="1" si="15"/>
        <v>0</v>
      </c>
      <c r="R39" s="3">
        <f t="shared" si="16"/>
        <v>0</v>
      </c>
      <c r="S39" s="3">
        <f t="shared" ca="1" si="17"/>
        <v>-76.25</v>
      </c>
      <c r="T39" s="3" t="str">
        <f>IF(H39="","",VLOOKUP(H39,'Вода SKU'!$A$1:$B$150,2,0))</f>
        <v>2.7, Сакко</v>
      </c>
      <c r="U39" s="3">
        <f t="shared" ca="1" si="18"/>
        <v>9.4117647058823533</v>
      </c>
      <c r="V39" s="3">
        <f t="shared" si="19"/>
        <v>0</v>
      </c>
      <c r="W39" s="3">
        <f t="shared" ca="1" si="20"/>
        <v>0</v>
      </c>
      <c r="X39" s="3" t="str">
        <f t="shared" ca="1" si="21"/>
        <v/>
      </c>
    </row>
    <row r="40" spans="1:24" ht="13.75" customHeight="1" x14ac:dyDescent="0.2">
      <c r="A40" s="16" t="str">
        <f t="shared" ca="1" si="11"/>
        <v/>
      </c>
      <c r="B40" s="16" t="s">
        <v>173</v>
      </c>
      <c r="C40" s="16" t="s">
        <v>173</v>
      </c>
      <c r="D40" s="16" t="s">
        <v>173</v>
      </c>
      <c r="E40" s="16" t="s">
        <v>173</v>
      </c>
      <c r="F40" s="16" t="s">
        <v>173</v>
      </c>
      <c r="G40" s="16" t="s">
        <v>173</v>
      </c>
      <c r="H40" s="16" t="s">
        <v>173</v>
      </c>
      <c r="J40" s="4">
        <f t="shared" ca="1" si="12"/>
        <v>0</v>
      </c>
      <c r="M40" s="17">
        <v>8000</v>
      </c>
      <c r="N40" s="13">
        <f t="shared" ca="1" si="13"/>
        <v>850</v>
      </c>
      <c r="O40" s="16" t="s">
        <v>173</v>
      </c>
      <c r="P40" s="3">
        <f t="shared" ca="1" si="14"/>
        <v>-850</v>
      </c>
      <c r="Q40" s="3">
        <f t="shared" ca="1" si="15"/>
        <v>-76.25</v>
      </c>
      <c r="R40" s="3">
        <f t="shared" si="16"/>
        <v>1</v>
      </c>
      <c r="S40" s="3">
        <f t="shared" ca="1" si="17"/>
        <v>-76.25</v>
      </c>
      <c r="T40" s="3" t="str">
        <f>IF(H40="","",VLOOKUP(H40,'Вода SKU'!$A$1:$B$150,2,0))</f>
        <v>-</v>
      </c>
      <c r="U40" s="3">
        <f t="shared" ca="1" si="18"/>
        <v>9.4117647058823533</v>
      </c>
      <c r="V40" s="3">
        <f t="shared" si="19"/>
        <v>8000</v>
      </c>
      <c r="W40" s="3">
        <f t="shared" ca="1" si="20"/>
        <v>850</v>
      </c>
      <c r="X40" s="3">
        <f t="shared" ca="1" si="21"/>
        <v>850</v>
      </c>
    </row>
    <row r="41" spans="1:24" ht="13.75" customHeight="1" x14ac:dyDescent="0.2">
      <c r="A41" s="11">
        <f t="shared" ca="1" si="11"/>
        <v>11</v>
      </c>
      <c r="B41" s="11" t="s">
        <v>174</v>
      </c>
      <c r="C41" s="11">
        <v>1050</v>
      </c>
      <c r="D41" s="11" t="s">
        <v>161</v>
      </c>
      <c r="E41" s="11" t="s">
        <v>162</v>
      </c>
      <c r="F41" s="11" t="s">
        <v>163</v>
      </c>
      <c r="G41" s="11" t="s">
        <v>164</v>
      </c>
      <c r="H41" s="11" t="s">
        <v>208</v>
      </c>
      <c r="I41" s="11">
        <v>30</v>
      </c>
      <c r="J41" s="4" t="str">
        <f t="shared" ca="1" si="12"/>
        <v/>
      </c>
      <c r="K41" s="11">
        <v>1</v>
      </c>
      <c r="L41" s="11"/>
      <c r="M41" s="14"/>
      <c r="N41" s="13" t="str">
        <f t="shared" ca="1" si="13"/>
        <v/>
      </c>
      <c r="P41" s="3">
        <f t="shared" si="14"/>
        <v>30</v>
      </c>
      <c r="Q41" s="3">
        <f t="shared" ca="1" si="15"/>
        <v>0</v>
      </c>
      <c r="R41" s="3">
        <f t="shared" si="16"/>
        <v>0</v>
      </c>
      <c r="S41" s="3">
        <f t="shared" ca="1" si="17"/>
        <v>-76.25</v>
      </c>
      <c r="T41" s="3" t="str">
        <f>IF(H41="","",VLOOKUP(H41,'Вода SKU'!$A$1:$B$150,2,0))</f>
        <v>3.3, Сакко</v>
      </c>
      <c r="U41" s="3">
        <f t="shared" ca="1" si="18"/>
        <v>7.6190476190476186</v>
      </c>
      <c r="V41" s="3">
        <f t="shared" si="19"/>
        <v>0</v>
      </c>
      <c r="W41" s="3">
        <f t="shared" ca="1" si="20"/>
        <v>0</v>
      </c>
      <c r="X41" s="3" t="str">
        <f t="shared" ca="1" si="21"/>
        <v/>
      </c>
    </row>
    <row r="42" spans="1:24" ht="13.75" customHeight="1" x14ac:dyDescent="0.2">
      <c r="A42" s="11">
        <f t="shared" ca="1" si="11"/>
        <v>11</v>
      </c>
      <c r="B42" s="11" t="s">
        <v>174</v>
      </c>
      <c r="C42" s="11">
        <v>1050</v>
      </c>
      <c r="D42" s="11" t="s">
        <v>161</v>
      </c>
      <c r="E42" s="11" t="s">
        <v>162</v>
      </c>
      <c r="F42" s="11" t="s">
        <v>163</v>
      </c>
      <c r="G42" s="11" t="s">
        <v>164</v>
      </c>
      <c r="H42" s="11" t="s">
        <v>209</v>
      </c>
      <c r="I42" s="11">
        <v>48</v>
      </c>
      <c r="J42" s="4" t="str">
        <f t="shared" ca="1" si="12"/>
        <v/>
      </c>
      <c r="K42" s="11">
        <v>1</v>
      </c>
      <c r="L42" s="11"/>
      <c r="M42" s="14"/>
      <c r="N42" s="13" t="str">
        <f t="shared" ca="1" si="13"/>
        <v/>
      </c>
      <c r="P42" s="3">
        <f t="shared" si="14"/>
        <v>48</v>
      </c>
      <c r="Q42" s="3">
        <f t="shared" ca="1" si="15"/>
        <v>0</v>
      </c>
      <c r="R42" s="3">
        <f t="shared" si="16"/>
        <v>0</v>
      </c>
      <c r="S42" s="3">
        <f t="shared" ca="1" si="17"/>
        <v>-76.25</v>
      </c>
      <c r="T42" s="3" t="str">
        <f>IF(H42="","",VLOOKUP(H42,'Вода SKU'!$A$1:$B$150,2,0))</f>
        <v>3.3, Сакко</v>
      </c>
      <c r="U42" s="3">
        <f t="shared" ca="1" si="18"/>
        <v>7.6190476190476186</v>
      </c>
      <c r="V42" s="3">
        <f t="shared" si="19"/>
        <v>0</v>
      </c>
      <c r="W42" s="3">
        <f t="shared" ca="1" si="20"/>
        <v>0</v>
      </c>
      <c r="X42" s="3" t="str">
        <f t="shared" ca="1" si="21"/>
        <v/>
      </c>
    </row>
    <row r="43" spans="1:24" ht="13.75" customHeight="1" x14ac:dyDescent="0.2">
      <c r="A43" s="11">
        <f t="shared" ca="1" si="11"/>
        <v>11</v>
      </c>
      <c r="B43" s="11" t="s">
        <v>174</v>
      </c>
      <c r="C43" s="11">
        <v>1050</v>
      </c>
      <c r="D43" s="11" t="s">
        <v>161</v>
      </c>
      <c r="E43" s="11" t="s">
        <v>162</v>
      </c>
      <c r="F43" s="11" t="s">
        <v>163</v>
      </c>
      <c r="G43" s="11" t="s">
        <v>164</v>
      </c>
      <c r="H43" s="11" t="s">
        <v>210</v>
      </c>
      <c r="I43" s="11">
        <v>233</v>
      </c>
      <c r="J43" s="4" t="str">
        <f t="shared" ca="1" si="12"/>
        <v/>
      </c>
      <c r="K43" s="11">
        <v>1</v>
      </c>
      <c r="L43" s="11"/>
      <c r="M43" s="14"/>
      <c r="N43" s="13" t="str">
        <f t="shared" ca="1" si="13"/>
        <v/>
      </c>
      <c r="P43" s="3">
        <f t="shared" si="14"/>
        <v>233</v>
      </c>
      <c r="Q43" s="3">
        <f t="shared" ca="1" si="15"/>
        <v>0</v>
      </c>
      <c r="R43" s="3">
        <f t="shared" si="16"/>
        <v>0</v>
      </c>
      <c r="S43" s="3">
        <f t="shared" ca="1" si="17"/>
        <v>-76.25</v>
      </c>
      <c r="T43" s="3" t="str">
        <f>IF(H43="","",VLOOKUP(H43,'Вода SKU'!$A$1:$B$150,2,0))</f>
        <v>3.3, Сакко</v>
      </c>
      <c r="U43" s="3">
        <f t="shared" ca="1" si="18"/>
        <v>7.6190476190476186</v>
      </c>
      <c r="V43" s="3">
        <f t="shared" si="19"/>
        <v>0</v>
      </c>
      <c r="W43" s="3">
        <f t="shared" ca="1" si="20"/>
        <v>0</v>
      </c>
      <c r="X43" s="3" t="str">
        <f t="shared" ca="1" si="21"/>
        <v/>
      </c>
    </row>
    <row r="44" spans="1:24" ht="13.75" customHeight="1" x14ac:dyDescent="0.2">
      <c r="A44" s="11">
        <f t="shared" ca="1" si="11"/>
        <v>11</v>
      </c>
      <c r="B44" s="11" t="s">
        <v>174</v>
      </c>
      <c r="C44" s="11">
        <v>1050</v>
      </c>
      <c r="D44" s="11" t="s">
        <v>161</v>
      </c>
      <c r="E44" s="11" t="s">
        <v>162</v>
      </c>
      <c r="F44" s="11" t="s">
        <v>163</v>
      </c>
      <c r="G44" s="11" t="s">
        <v>164</v>
      </c>
      <c r="H44" s="11" t="s">
        <v>211</v>
      </c>
      <c r="I44" s="11">
        <v>10</v>
      </c>
      <c r="J44" s="4" t="str">
        <f t="shared" ca="1" si="12"/>
        <v/>
      </c>
      <c r="K44" s="11">
        <v>1</v>
      </c>
      <c r="L44" s="11"/>
      <c r="M44" s="14"/>
      <c r="N44" s="13" t="str">
        <f t="shared" ca="1" si="13"/>
        <v/>
      </c>
      <c r="P44" s="3">
        <f t="shared" si="14"/>
        <v>10</v>
      </c>
      <c r="Q44" s="3">
        <f t="shared" ca="1" si="15"/>
        <v>0</v>
      </c>
      <c r="R44" s="3">
        <f t="shared" si="16"/>
        <v>0</v>
      </c>
      <c r="S44" s="3">
        <f t="shared" ca="1" si="17"/>
        <v>-76.25</v>
      </c>
      <c r="T44" s="3" t="str">
        <f>IF(H44="","",VLOOKUP(H44,'Вода SKU'!$A$1:$B$150,2,0))</f>
        <v>3.3, Сакко</v>
      </c>
      <c r="U44" s="3">
        <f t="shared" ca="1" si="18"/>
        <v>7.6190476190476186</v>
      </c>
      <c r="V44" s="3">
        <f t="shared" si="19"/>
        <v>0</v>
      </c>
      <c r="W44" s="3">
        <f t="shared" ca="1" si="20"/>
        <v>0</v>
      </c>
      <c r="X44" s="3" t="str">
        <f t="shared" ca="1" si="21"/>
        <v/>
      </c>
    </row>
    <row r="45" spans="1:24" ht="13.75" customHeight="1" x14ac:dyDescent="0.2">
      <c r="A45" s="11">
        <f t="shared" ca="1" si="11"/>
        <v>11</v>
      </c>
      <c r="B45" s="11" t="s">
        <v>174</v>
      </c>
      <c r="C45" s="11">
        <v>1050</v>
      </c>
      <c r="D45" s="11" t="s">
        <v>161</v>
      </c>
      <c r="E45" s="11" t="s">
        <v>162</v>
      </c>
      <c r="F45" s="11" t="s">
        <v>163</v>
      </c>
      <c r="G45" s="11" t="s">
        <v>164</v>
      </c>
      <c r="H45" s="11" t="s">
        <v>212</v>
      </c>
      <c r="I45" s="11">
        <v>252</v>
      </c>
      <c r="J45" s="4" t="str">
        <f t="shared" ca="1" si="12"/>
        <v/>
      </c>
      <c r="K45" s="11">
        <v>1</v>
      </c>
      <c r="L45" s="11"/>
      <c r="M45" s="14"/>
      <c r="N45" s="13" t="str">
        <f t="shared" ca="1" si="13"/>
        <v/>
      </c>
      <c r="P45" s="3">
        <f t="shared" si="14"/>
        <v>252</v>
      </c>
      <c r="Q45" s="3">
        <f t="shared" ca="1" si="15"/>
        <v>0</v>
      </c>
      <c r="R45" s="3">
        <f t="shared" si="16"/>
        <v>0</v>
      </c>
      <c r="S45" s="3">
        <f t="shared" ca="1" si="17"/>
        <v>-76.25</v>
      </c>
      <c r="T45" s="3" t="str">
        <f>IF(H45="","",VLOOKUP(H45,'Вода SKU'!$A$1:$B$150,2,0))</f>
        <v>3.3, Сакко</v>
      </c>
      <c r="U45" s="3">
        <f t="shared" ca="1" si="18"/>
        <v>7.6190476190476186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2">
      <c r="A46" s="11">
        <f t="shared" ca="1" si="11"/>
        <v>11</v>
      </c>
      <c r="B46" s="11" t="s">
        <v>174</v>
      </c>
      <c r="C46" s="11">
        <v>1050</v>
      </c>
      <c r="D46" s="11" t="s">
        <v>161</v>
      </c>
      <c r="E46" s="11" t="s">
        <v>162</v>
      </c>
      <c r="F46" s="11" t="s">
        <v>163</v>
      </c>
      <c r="G46" s="11" t="s">
        <v>164</v>
      </c>
      <c r="H46" s="11" t="s">
        <v>213</v>
      </c>
      <c r="I46" s="11">
        <v>316</v>
      </c>
      <c r="J46" s="4" t="str">
        <f t="shared" ca="1" si="12"/>
        <v/>
      </c>
      <c r="K46" s="11">
        <v>1</v>
      </c>
      <c r="L46" s="11"/>
      <c r="M46" s="14"/>
      <c r="N46" s="13" t="str">
        <f t="shared" ca="1" si="13"/>
        <v/>
      </c>
      <c r="P46" s="3">
        <f t="shared" si="14"/>
        <v>316</v>
      </c>
      <c r="Q46" s="3">
        <f t="shared" ca="1" si="15"/>
        <v>0</v>
      </c>
      <c r="R46" s="3">
        <f t="shared" si="16"/>
        <v>0</v>
      </c>
      <c r="S46" s="3">
        <f t="shared" ca="1" si="17"/>
        <v>-76.25</v>
      </c>
      <c r="T46" s="3" t="str">
        <f>IF(H46="","",VLOOKUP(H46,'Вода SKU'!$A$1:$B$150,2,0))</f>
        <v>3.3, Сакко</v>
      </c>
      <c r="U46" s="3">
        <f t="shared" ca="1" si="18"/>
        <v>7.6190476190476186</v>
      </c>
      <c r="V46" s="3">
        <f t="shared" si="19"/>
        <v>0</v>
      </c>
      <c r="W46" s="3">
        <f t="shared" ca="1" si="20"/>
        <v>0</v>
      </c>
      <c r="X46" s="3" t="str">
        <f t="shared" ca="1" si="21"/>
        <v/>
      </c>
    </row>
    <row r="47" spans="1:24" ht="13.75" customHeight="1" x14ac:dyDescent="0.2">
      <c r="A47" s="11">
        <f t="shared" ca="1" si="11"/>
        <v>11</v>
      </c>
      <c r="B47" s="11" t="s">
        <v>174</v>
      </c>
      <c r="C47" s="11">
        <v>1050</v>
      </c>
      <c r="D47" s="11" t="s">
        <v>161</v>
      </c>
      <c r="E47" s="11" t="s">
        <v>162</v>
      </c>
      <c r="F47" s="11" t="s">
        <v>163</v>
      </c>
      <c r="G47" s="11" t="s">
        <v>164</v>
      </c>
      <c r="H47" s="11" t="s">
        <v>214</v>
      </c>
      <c r="I47" s="11">
        <v>111</v>
      </c>
      <c r="J47" s="4" t="str">
        <f t="shared" ca="1" si="12"/>
        <v/>
      </c>
      <c r="K47" s="11">
        <v>1</v>
      </c>
      <c r="L47" s="11"/>
      <c r="M47" s="14"/>
      <c r="N47" s="13" t="str">
        <f t="shared" ca="1" si="13"/>
        <v/>
      </c>
      <c r="P47" s="3">
        <f t="shared" si="14"/>
        <v>111</v>
      </c>
      <c r="Q47" s="3">
        <f t="shared" ca="1" si="15"/>
        <v>0</v>
      </c>
      <c r="R47" s="3">
        <f t="shared" si="16"/>
        <v>0</v>
      </c>
      <c r="S47" s="3">
        <f t="shared" ca="1" si="17"/>
        <v>-76.25</v>
      </c>
      <c r="T47" s="3" t="str">
        <f>IF(H47="","",VLOOKUP(H47,'Вода SKU'!$A$1:$B$150,2,0))</f>
        <v>3.3, Сакко</v>
      </c>
      <c r="U47" s="3">
        <f t="shared" ca="1" si="18"/>
        <v>7.6190476190476186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2">
      <c r="A48" s="16" t="str">
        <f t="shared" ca="1" si="11"/>
        <v/>
      </c>
      <c r="B48" s="16" t="s">
        <v>173</v>
      </c>
      <c r="C48" s="16" t="s">
        <v>173</v>
      </c>
      <c r="D48" s="16" t="s">
        <v>173</v>
      </c>
      <c r="E48" s="16" t="s">
        <v>173</v>
      </c>
      <c r="F48" s="16" t="s">
        <v>173</v>
      </c>
      <c r="G48" s="16" t="s">
        <v>173</v>
      </c>
      <c r="H48" s="16" t="s">
        <v>173</v>
      </c>
      <c r="J48" s="4">
        <f t="shared" ca="1" si="12"/>
        <v>50</v>
      </c>
      <c r="M48" s="17">
        <v>8000</v>
      </c>
      <c r="N48" s="13">
        <f t="shared" ca="1" si="13"/>
        <v>1050</v>
      </c>
      <c r="O48" s="16" t="s">
        <v>173</v>
      </c>
      <c r="P48" s="3">
        <f t="shared" ca="1" si="14"/>
        <v>-1050</v>
      </c>
      <c r="Q48" s="3">
        <f t="shared" ca="1" si="15"/>
        <v>-126.25</v>
      </c>
      <c r="R48" s="3">
        <f t="shared" si="16"/>
        <v>1</v>
      </c>
      <c r="S48" s="3">
        <f t="shared" ca="1" si="17"/>
        <v>-126.25</v>
      </c>
      <c r="T48" s="3" t="str">
        <f>IF(H48="","",VLOOKUP(H48,'Вода SKU'!$A$1:$B$150,2,0))</f>
        <v>-</v>
      </c>
      <c r="U48" s="3">
        <f t="shared" ca="1" si="18"/>
        <v>7.6190476190476186</v>
      </c>
      <c r="V48" s="3">
        <f t="shared" si="19"/>
        <v>8000</v>
      </c>
      <c r="W48" s="3">
        <f t="shared" ca="1" si="20"/>
        <v>1050</v>
      </c>
      <c r="X48" s="3">
        <f t="shared" ca="1" si="21"/>
        <v>1050</v>
      </c>
    </row>
    <row r="49" spans="1:24" ht="13.75" customHeight="1" x14ac:dyDescent="0.2">
      <c r="A49" s="18">
        <f t="shared" ca="1" si="11"/>
        <v>12</v>
      </c>
      <c r="B49" s="18" t="s">
        <v>204</v>
      </c>
      <c r="C49" s="18">
        <v>850</v>
      </c>
      <c r="D49" s="18" t="s">
        <v>187</v>
      </c>
      <c r="E49" s="18" t="s">
        <v>193</v>
      </c>
      <c r="F49" s="18" t="s">
        <v>205</v>
      </c>
      <c r="G49" s="18" t="s">
        <v>190</v>
      </c>
      <c r="H49" s="18" t="s">
        <v>207</v>
      </c>
      <c r="I49" s="18">
        <v>850</v>
      </c>
      <c r="J49" s="4" t="str">
        <f t="shared" ca="1" si="12"/>
        <v/>
      </c>
      <c r="K49" s="18">
        <v>1</v>
      </c>
      <c r="L49" s="18"/>
      <c r="M49" s="14"/>
      <c r="N49" s="13" t="str">
        <f t="shared" ca="1" si="13"/>
        <v/>
      </c>
      <c r="P49" s="3">
        <f t="shared" si="14"/>
        <v>850</v>
      </c>
      <c r="Q49" s="3">
        <f t="shared" ca="1" si="15"/>
        <v>0</v>
      </c>
      <c r="R49" s="3">
        <f t="shared" si="16"/>
        <v>0</v>
      </c>
      <c r="S49" s="3">
        <f t="shared" ca="1" si="17"/>
        <v>-126.25</v>
      </c>
      <c r="T49" s="3" t="str">
        <f>IF(H49="","",VLOOKUP(H49,'Вода SKU'!$A$1:$B$150,2,0))</f>
        <v>2.7, Сакко</v>
      </c>
      <c r="U49" s="3">
        <f t="shared" ca="1" si="18"/>
        <v>9.4117647058823533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2">
      <c r="A50" s="16" t="str">
        <f t="shared" ca="1" si="11"/>
        <v/>
      </c>
      <c r="B50" s="16" t="s">
        <v>173</v>
      </c>
      <c r="C50" s="16" t="s">
        <v>173</v>
      </c>
      <c r="D50" s="16" t="s">
        <v>173</v>
      </c>
      <c r="E50" s="16" t="s">
        <v>173</v>
      </c>
      <c r="F50" s="16" t="s">
        <v>173</v>
      </c>
      <c r="G50" s="16" t="s">
        <v>173</v>
      </c>
      <c r="H50" s="16" t="s">
        <v>173</v>
      </c>
      <c r="J50" s="4">
        <f t="shared" ca="1" si="12"/>
        <v>0</v>
      </c>
      <c r="M50" s="17">
        <v>8000</v>
      </c>
      <c r="N50" s="13">
        <f t="shared" ca="1" si="13"/>
        <v>850</v>
      </c>
      <c r="O50" s="16" t="s">
        <v>173</v>
      </c>
      <c r="P50" s="3">
        <f t="shared" ca="1" si="14"/>
        <v>-850</v>
      </c>
      <c r="Q50" s="3">
        <f t="shared" ca="1" si="15"/>
        <v>-126.25</v>
      </c>
      <c r="R50" s="3">
        <f t="shared" si="16"/>
        <v>1</v>
      </c>
      <c r="S50" s="3">
        <f t="shared" ca="1" si="17"/>
        <v>-126.25</v>
      </c>
      <c r="T50" s="3" t="str">
        <f>IF(H50="","",VLOOKUP(H50,'Вода SKU'!$A$1:$B$150,2,0))</f>
        <v>-</v>
      </c>
      <c r="U50" s="3">
        <f t="shared" ca="1" si="18"/>
        <v>9.4117647058823533</v>
      </c>
      <c r="V50" s="3">
        <f t="shared" si="19"/>
        <v>8000</v>
      </c>
      <c r="W50" s="3">
        <f t="shared" ca="1" si="20"/>
        <v>850</v>
      </c>
      <c r="X50" s="3">
        <f t="shared" ca="1" si="21"/>
        <v>850</v>
      </c>
    </row>
    <row r="51" spans="1:24" ht="13.75" customHeight="1" x14ac:dyDescent="0.2">
      <c r="A51" s="11">
        <f t="shared" ca="1" si="11"/>
        <v>13</v>
      </c>
      <c r="B51" s="11" t="s">
        <v>174</v>
      </c>
      <c r="C51" s="11">
        <v>1050</v>
      </c>
      <c r="D51" s="11" t="s">
        <v>161</v>
      </c>
      <c r="E51" s="11" t="s">
        <v>162</v>
      </c>
      <c r="F51" s="11" t="s">
        <v>163</v>
      </c>
      <c r="G51" s="11" t="s">
        <v>164</v>
      </c>
      <c r="H51" s="11" t="s">
        <v>214</v>
      </c>
      <c r="I51" s="11">
        <v>1100</v>
      </c>
      <c r="J51" s="4" t="str">
        <f t="shared" ca="1" si="12"/>
        <v/>
      </c>
      <c r="K51" s="11">
        <v>1</v>
      </c>
      <c r="L51" s="11"/>
      <c r="M51" s="14"/>
      <c r="N51" s="13" t="str">
        <f t="shared" ca="1" si="13"/>
        <v/>
      </c>
      <c r="P51" s="3">
        <f t="shared" si="14"/>
        <v>1100</v>
      </c>
      <c r="Q51" s="3">
        <f t="shared" ca="1" si="15"/>
        <v>0</v>
      </c>
      <c r="R51" s="3">
        <f t="shared" si="16"/>
        <v>0</v>
      </c>
      <c r="S51" s="3">
        <f t="shared" ca="1" si="17"/>
        <v>-126.25</v>
      </c>
      <c r="T51" s="3" t="str">
        <f>IF(H51="","",VLOOKUP(H51,'Вода SKU'!$A$1:$B$150,2,0))</f>
        <v>3.3, Сакко</v>
      </c>
      <c r="U51" s="3">
        <f t="shared" ca="1" si="18"/>
        <v>7.6190476190476186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2">
      <c r="A52" s="16" t="str">
        <f t="shared" ca="1" si="11"/>
        <v/>
      </c>
      <c r="B52" s="16" t="s">
        <v>173</v>
      </c>
      <c r="C52" s="16" t="s">
        <v>173</v>
      </c>
      <c r="D52" s="16" t="s">
        <v>173</v>
      </c>
      <c r="E52" s="16" t="s">
        <v>173</v>
      </c>
      <c r="F52" s="16" t="s">
        <v>173</v>
      </c>
      <c r="G52" s="16" t="s">
        <v>173</v>
      </c>
      <c r="H52" s="16" t="s">
        <v>173</v>
      </c>
      <c r="J52" s="4">
        <f t="shared" ca="1" si="12"/>
        <v>-50</v>
      </c>
      <c r="M52" s="17">
        <v>8000</v>
      </c>
      <c r="N52" s="13">
        <f t="shared" ca="1" si="13"/>
        <v>1050</v>
      </c>
      <c r="O52" s="16" t="s">
        <v>173</v>
      </c>
      <c r="P52" s="3">
        <f t="shared" ca="1" si="14"/>
        <v>-1050</v>
      </c>
      <c r="Q52" s="3">
        <f t="shared" ca="1" si="15"/>
        <v>-76.25</v>
      </c>
      <c r="R52" s="3">
        <f t="shared" si="16"/>
        <v>1</v>
      </c>
      <c r="S52" s="3">
        <f t="shared" ca="1" si="17"/>
        <v>-76.25</v>
      </c>
      <c r="T52" s="3" t="str">
        <f>IF(H52="","",VLOOKUP(H52,'Вода SKU'!$A$1:$B$150,2,0))</f>
        <v>-</v>
      </c>
      <c r="U52" s="3">
        <f t="shared" ca="1" si="18"/>
        <v>7.6190476190476186</v>
      </c>
      <c r="V52" s="3">
        <f t="shared" si="19"/>
        <v>8000</v>
      </c>
      <c r="W52" s="3">
        <f t="shared" ca="1" si="20"/>
        <v>1050</v>
      </c>
      <c r="X52" s="3">
        <f t="shared" ca="1" si="21"/>
        <v>1050</v>
      </c>
    </row>
    <row r="53" spans="1:24" ht="13.75" customHeight="1" x14ac:dyDescent="0.2">
      <c r="A53" s="20">
        <f t="shared" ca="1" si="11"/>
        <v>14</v>
      </c>
      <c r="B53" s="20" t="s">
        <v>186</v>
      </c>
      <c r="C53" s="20">
        <v>850</v>
      </c>
      <c r="D53" s="20" t="s">
        <v>215</v>
      </c>
      <c r="E53" s="20" t="s">
        <v>216</v>
      </c>
      <c r="F53" s="20" t="s">
        <v>217</v>
      </c>
      <c r="G53" s="20" t="s">
        <v>218</v>
      </c>
      <c r="H53" s="20" t="s">
        <v>219</v>
      </c>
      <c r="I53" s="20">
        <v>528</v>
      </c>
      <c r="J53" s="4" t="str">
        <f t="shared" ca="1" si="12"/>
        <v/>
      </c>
      <c r="K53" s="20">
        <v>2</v>
      </c>
      <c r="L53" s="20"/>
      <c r="M53" s="14"/>
      <c r="N53" s="13" t="str">
        <f t="shared" ca="1" si="13"/>
        <v/>
      </c>
      <c r="P53" s="3">
        <f t="shared" si="14"/>
        <v>528</v>
      </c>
      <c r="Q53" s="3">
        <f t="shared" ca="1" si="15"/>
        <v>0</v>
      </c>
      <c r="R53" s="3">
        <f t="shared" si="16"/>
        <v>0</v>
      </c>
      <c r="S53" s="3">
        <f t="shared" ca="1" si="17"/>
        <v>-76.25</v>
      </c>
      <c r="T53" s="3" t="str">
        <f>IF(H53="","",VLOOKUP(H53,'Вода SKU'!$A$1:$B$150,2,0))</f>
        <v>2.7, Альче</v>
      </c>
      <c r="U53" s="3">
        <f t="shared" ca="1" si="18"/>
        <v>9.4117647058823533</v>
      </c>
      <c r="V53" s="3">
        <f t="shared" si="19"/>
        <v>0</v>
      </c>
      <c r="W53" s="3">
        <f t="shared" ca="1" si="20"/>
        <v>0</v>
      </c>
      <c r="X53" s="3" t="str">
        <f t="shared" ca="1" si="21"/>
        <v/>
      </c>
    </row>
    <row r="54" spans="1:24" ht="13.75" customHeight="1" x14ac:dyDescent="0.2">
      <c r="A54" s="18">
        <f t="shared" ca="1" si="11"/>
        <v>14</v>
      </c>
      <c r="B54" s="18" t="s">
        <v>186</v>
      </c>
      <c r="C54" s="18">
        <v>850</v>
      </c>
      <c r="D54" s="18" t="s">
        <v>187</v>
      </c>
      <c r="E54" s="18" t="s">
        <v>220</v>
      </c>
      <c r="F54" s="18" t="s">
        <v>217</v>
      </c>
      <c r="G54" s="18" t="s">
        <v>221</v>
      </c>
      <c r="H54" s="18" t="s">
        <v>222</v>
      </c>
      <c r="I54" s="18">
        <v>272</v>
      </c>
      <c r="J54" s="4" t="str">
        <f t="shared" ca="1" si="12"/>
        <v/>
      </c>
      <c r="K54" s="18">
        <v>1</v>
      </c>
      <c r="L54" s="18"/>
      <c r="M54" s="14"/>
      <c r="N54" s="13" t="str">
        <f t="shared" ca="1" si="13"/>
        <v/>
      </c>
      <c r="P54" s="3">
        <f t="shared" si="14"/>
        <v>272</v>
      </c>
      <c r="Q54" s="3">
        <f t="shared" ca="1" si="15"/>
        <v>0</v>
      </c>
      <c r="R54" s="3">
        <f t="shared" si="16"/>
        <v>0</v>
      </c>
      <c r="S54" s="3">
        <f t="shared" ca="1" si="17"/>
        <v>-76.25</v>
      </c>
      <c r="T54" s="3" t="str">
        <f>IF(H54="","",VLOOKUP(H54,'Вода SKU'!$A$1:$B$150,2,0))</f>
        <v>2.7, Альче</v>
      </c>
      <c r="U54" s="3">
        <f t="shared" ca="1" si="18"/>
        <v>9.4117647058823533</v>
      </c>
      <c r="V54" s="3">
        <f t="shared" si="19"/>
        <v>0</v>
      </c>
      <c r="W54" s="3">
        <f t="shared" ca="1" si="20"/>
        <v>0</v>
      </c>
      <c r="X54" s="3" t="str">
        <f t="shared" ca="1" si="21"/>
        <v/>
      </c>
    </row>
    <row r="55" spans="1:24" ht="13.75" customHeight="1" x14ac:dyDescent="0.2">
      <c r="A55" s="18">
        <f t="shared" ca="1" si="11"/>
        <v>14</v>
      </c>
      <c r="B55" s="18" t="s">
        <v>186</v>
      </c>
      <c r="C55" s="18">
        <v>850</v>
      </c>
      <c r="D55" s="18" t="s">
        <v>187</v>
      </c>
      <c r="E55" s="18" t="s">
        <v>220</v>
      </c>
      <c r="F55" s="18" t="s">
        <v>217</v>
      </c>
      <c r="G55" s="18" t="s">
        <v>190</v>
      </c>
      <c r="H55" s="18" t="s">
        <v>223</v>
      </c>
      <c r="I55" s="18">
        <v>90</v>
      </c>
      <c r="J55" s="4" t="str">
        <f t="shared" ca="1" si="12"/>
        <v/>
      </c>
      <c r="K55" s="18">
        <v>1</v>
      </c>
      <c r="L55" s="18"/>
      <c r="M55" s="14"/>
      <c r="N55" s="13" t="str">
        <f t="shared" ca="1" si="13"/>
        <v/>
      </c>
      <c r="P55" s="3">
        <f t="shared" si="14"/>
        <v>90</v>
      </c>
      <c r="Q55" s="3">
        <f t="shared" ca="1" si="15"/>
        <v>0</v>
      </c>
      <c r="R55" s="3">
        <f t="shared" si="16"/>
        <v>0</v>
      </c>
      <c r="S55" s="3">
        <f t="shared" ca="1" si="17"/>
        <v>-76.25</v>
      </c>
      <c r="T55" s="3" t="str">
        <f>IF(H55="","",VLOOKUP(H55,'Вода SKU'!$A$1:$B$150,2,0))</f>
        <v>2.7, Сакко</v>
      </c>
      <c r="U55" s="3">
        <f t="shared" ca="1" si="18"/>
        <v>9.4117647058823533</v>
      </c>
      <c r="V55" s="3">
        <f t="shared" si="19"/>
        <v>0</v>
      </c>
      <c r="W55" s="3">
        <f t="shared" ca="1" si="20"/>
        <v>0</v>
      </c>
      <c r="X55" s="3" t="str">
        <f t="shared" ca="1" si="21"/>
        <v/>
      </c>
    </row>
    <row r="56" spans="1:24" ht="13.75" customHeight="1" x14ac:dyDescent="0.2">
      <c r="A56" s="16" t="str">
        <f t="shared" ca="1" si="11"/>
        <v/>
      </c>
      <c r="B56" s="16" t="s">
        <v>173</v>
      </c>
      <c r="C56" s="16" t="s">
        <v>173</v>
      </c>
      <c r="D56" s="16" t="s">
        <v>173</v>
      </c>
      <c r="E56" s="16" t="s">
        <v>173</v>
      </c>
      <c r="F56" s="16" t="s">
        <v>173</v>
      </c>
      <c r="G56" s="16" t="s">
        <v>173</v>
      </c>
      <c r="H56" s="16" t="s">
        <v>173</v>
      </c>
      <c r="J56" s="4">
        <f t="shared" ca="1" si="12"/>
        <v>-40</v>
      </c>
      <c r="M56" s="17">
        <v>8000</v>
      </c>
      <c r="N56" s="13">
        <f t="shared" ca="1" si="13"/>
        <v>850</v>
      </c>
      <c r="O56" s="16" t="s">
        <v>173</v>
      </c>
      <c r="P56" s="3">
        <f t="shared" ca="1" si="14"/>
        <v>-850</v>
      </c>
      <c r="Q56" s="3">
        <f t="shared" ca="1" si="15"/>
        <v>-36.25</v>
      </c>
      <c r="R56" s="3">
        <f t="shared" si="16"/>
        <v>1</v>
      </c>
      <c r="S56" s="3">
        <f t="shared" ca="1" si="17"/>
        <v>-36.25</v>
      </c>
      <c r="T56" s="3" t="str">
        <f>IF(H56="","",VLOOKUP(H56,'Вода SKU'!$A$1:$B$150,2,0))</f>
        <v>-</v>
      </c>
      <c r="U56" s="3">
        <f t="shared" ca="1" si="18"/>
        <v>9.4117647058823533</v>
      </c>
      <c r="V56" s="3">
        <f t="shared" si="19"/>
        <v>8000</v>
      </c>
      <c r="W56" s="3">
        <f t="shared" ca="1" si="20"/>
        <v>850</v>
      </c>
      <c r="X56" s="3">
        <f t="shared" ca="1" si="21"/>
        <v>850</v>
      </c>
    </row>
    <row r="57" spans="1:24" ht="13.75" customHeight="1" x14ac:dyDescent="0.2">
      <c r="A57" s="18">
        <f t="shared" ca="1" si="11"/>
        <v>15</v>
      </c>
      <c r="B57" s="18" t="s">
        <v>204</v>
      </c>
      <c r="C57" s="18">
        <v>850</v>
      </c>
      <c r="D57" s="18" t="s">
        <v>187</v>
      </c>
      <c r="E57" s="18" t="s">
        <v>220</v>
      </c>
      <c r="F57" s="18" t="s">
        <v>217</v>
      </c>
      <c r="G57" s="18" t="s">
        <v>190</v>
      </c>
      <c r="H57" s="18" t="s">
        <v>223</v>
      </c>
      <c r="I57" s="18">
        <v>300</v>
      </c>
      <c r="J57" s="4" t="str">
        <f t="shared" ca="1" si="12"/>
        <v/>
      </c>
      <c r="K57" s="18">
        <v>1</v>
      </c>
      <c r="L57" s="18"/>
      <c r="M57" s="14"/>
      <c r="N57" s="13" t="str">
        <f t="shared" ca="1" si="13"/>
        <v/>
      </c>
      <c r="P57" s="3">
        <f t="shared" si="14"/>
        <v>300</v>
      </c>
      <c r="Q57" s="3">
        <f t="shared" ca="1" si="15"/>
        <v>0</v>
      </c>
      <c r="R57" s="3">
        <f t="shared" si="16"/>
        <v>0</v>
      </c>
      <c r="S57" s="3">
        <f t="shared" ca="1" si="17"/>
        <v>-36.25</v>
      </c>
      <c r="T57" s="3" t="str">
        <f>IF(H57="","",VLOOKUP(H57,'Вода SKU'!$A$1:$B$150,2,0))</f>
        <v>2.7, Сакко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2">
      <c r="A58" s="18">
        <f t="shared" ca="1" si="11"/>
        <v>15</v>
      </c>
      <c r="B58" s="18" t="s">
        <v>204</v>
      </c>
      <c r="C58" s="18">
        <v>850</v>
      </c>
      <c r="D58" s="18" t="s">
        <v>187</v>
      </c>
      <c r="E58" s="18" t="s">
        <v>224</v>
      </c>
      <c r="F58" s="18" t="s">
        <v>225</v>
      </c>
      <c r="G58" s="18" t="s">
        <v>190</v>
      </c>
      <c r="H58" s="18" t="s">
        <v>226</v>
      </c>
      <c r="I58" s="18">
        <v>300</v>
      </c>
      <c r="J58" s="4" t="str">
        <f t="shared" ca="1" si="12"/>
        <v/>
      </c>
      <c r="K58" s="18">
        <v>1</v>
      </c>
      <c r="L58" s="18"/>
      <c r="M58" s="14"/>
      <c r="N58" s="13" t="str">
        <f t="shared" ca="1" si="13"/>
        <v/>
      </c>
      <c r="P58" s="3">
        <f t="shared" si="14"/>
        <v>300</v>
      </c>
      <c r="Q58" s="3">
        <f t="shared" ca="1" si="15"/>
        <v>0</v>
      </c>
      <c r="R58" s="3">
        <f t="shared" si="16"/>
        <v>0</v>
      </c>
      <c r="S58" s="3">
        <f t="shared" ca="1" si="17"/>
        <v>-36.25</v>
      </c>
      <c r="T58" s="3" t="str">
        <f>IF(H58="","",VLOOKUP(H58,'Вода SKU'!$A$1:$B$150,2,0))</f>
        <v>2.7, Сакко</v>
      </c>
      <c r="U58" s="3">
        <f t="shared" ca="1" si="18"/>
        <v>9.4117647058823533</v>
      </c>
      <c r="V58" s="3">
        <f t="shared" si="19"/>
        <v>0</v>
      </c>
      <c r="W58" s="3">
        <f t="shared" ca="1" si="20"/>
        <v>0</v>
      </c>
      <c r="X58" s="3" t="str">
        <f t="shared" ca="1" si="21"/>
        <v/>
      </c>
    </row>
    <row r="59" spans="1:24" ht="13.75" customHeight="1" x14ac:dyDescent="0.2">
      <c r="A59" s="19">
        <f t="shared" ca="1" si="11"/>
        <v>15</v>
      </c>
      <c r="B59" s="19" t="s">
        <v>204</v>
      </c>
      <c r="C59" s="19">
        <v>850</v>
      </c>
      <c r="D59" s="19" t="s">
        <v>200</v>
      </c>
      <c r="E59" s="19" t="s">
        <v>224</v>
      </c>
      <c r="F59" s="19" t="s">
        <v>225</v>
      </c>
      <c r="G59" s="19" t="s">
        <v>190</v>
      </c>
      <c r="H59" s="19" t="s">
        <v>227</v>
      </c>
      <c r="I59" s="19">
        <v>250</v>
      </c>
      <c r="J59" s="4" t="str">
        <f t="shared" ca="1" si="12"/>
        <v/>
      </c>
      <c r="K59" s="19">
        <v>1</v>
      </c>
      <c r="L59" s="19"/>
      <c r="M59" s="13"/>
      <c r="N59" s="13" t="str">
        <f t="shared" ca="1" si="13"/>
        <v/>
      </c>
      <c r="P59" s="3">
        <f t="shared" si="14"/>
        <v>250</v>
      </c>
      <c r="Q59" s="3">
        <f t="shared" ca="1" si="15"/>
        <v>0</v>
      </c>
      <c r="R59" s="3">
        <f t="shared" si="16"/>
        <v>0</v>
      </c>
      <c r="S59" s="3">
        <f t="shared" ca="1" si="17"/>
        <v>-36.25</v>
      </c>
      <c r="T59" s="3" t="str">
        <f>IF(H59="","",VLOOKUP(H59,'Вода SKU'!$A$1:$B$150,2,0))</f>
        <v>2.7, Сакко</v>
      </c>
      <c r="U59" s="3">
        <f t="shared" ca="1" si="18"/>
        <v>9.4117647058823533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2">
      <c r="A60" s="16" t="str">
        <f t="shared" ca="1" si="11"/>
        <v/>
      </c>
      <c r="B60" s="16" t="s">
        <v>173</v>
      </c>
      <c r="C60" s="16" t="s">
        <v>173</v>
      </c>
      <c r="D60" s="16" t="s">
        <v>173</v>
      </c>
      <c r="E60" s="16" t="s">
        <v>173</v>
      </c>
      <c r="F60" s="16" t="s">
        <v>173</v>
      </c>
      <c r="G60" s="16" t="s">
        <v>173</v>
      </c>
      <c r="H60" s="16" t="s">
        <v>173</v>
      </c>
      <c r="J60" s="4">
        <f t="shared" ca="1" si="12"/>
        <v>0</v>
      </c>
      <c r="M60" s="17">
        <v>8000</v>
      </c>
      <c r="N60" s="13">
        <f t="shared" ca="1" si="13"/>
        <v>850</v>
      </c>
      <c r="O60" s="16" t="s">
        <v>173</v>
      </c>
      <c r="P60" s="3">
        <f t="shared" ca="1" si="14"/>
        <v>-850</v>
      </c>
      <c r="Q60" s="3">
        <f t="shared" ca="1" si="15"/>
        <v>-36.25</v>
      </c>
      <c r="R60" s="3">
        <f t="shared" si="16"/>
        <v>1</v>
      </c>
      <c r="S60" s="3">
        <f t="shared" ca="1" si="17"/>
        <v>-36.25</v>
      </c>
      <c r="T60" s="3" t="str">
        <f>IF(H60="","",VLOOKUP(H60,'Вода SKU'!$A$1:$B$150,2,0))</f>
        <v>-</v>
      </c>
      <c r="U60" s="3">
        <f t="shared" ca="1" si="18"/>
        <v>9.4117647058823533</v>
      </c>
      <c r="V60" s="3">
        <f t="shared" si="19"/>
        <v>8000</v>
      </c>
      <c r="W60" s="3">
        <f t="shared" ca="1" si="20"/>
        <v>850</v>
      </c>
      <c r="X60" s="3">
        <f t="shared" ca="1" si="21"/>
        <v>850</v>
      </c>
    </row>
    <row r="61" spans="1:24" ht="13.75" customHeight="1" x14ac:dyDescent="0.2">
      <c r="A61" s="19">
        <f t="shared" ca="1" si="11"/>
        <v>16</v>
      </c>
      <c r="B61" s="19" t="s">
        <v>186</v>
      </c>
      <c r="C61" s="19">
        <v>850</v>
      </c>
      <c r="D61" s="19" t="s">
        <v>200</v>
      </c>
      <c r="E61" s="19" t="s">
        <v>224</v>
      </c>
      <c r="F61" s="19" t="s">
        <v>225</v>
      </c>
      <c r="G61" s="19" t="s">
        <v>190</v>
      </c>
      <c r="H61" s="19" t="s">
        <v>228</v>
      </c>
      <c r="I61" s="19">
        <v>105</v>
      </c>
      <c r="J61" s="4" t="str">
        <f t="shared" ca="1" si="12"/>
        <v/>
      </c>
      <c r="K61" s="19">
        <v>1</v>
      </c>
      <c r="L61" s="19"/>
      <c r="M61" s="14"/>
      <c r="N61" s="13" t="str">
        <f t="shared" ca="1" si="13"/>
        <v/>
      </c>
      <c r="P61" s="3">
        <f t="shared" si="14"/>
        <v>105</v>
      </c>
      <c r="Q61" s="3">
        <f t="shared" ca="1" si="15"/>
        <v>0</v>
      </c>
      <c r="R61" s="3">
        <f t="shared" si="16"/>
        <v>0</v>
      </c>
      <c r="S61" s="3">
        <f t="shared" ca="1" si="17"/>
        <v>-36.25</v>
      </c>
      <c r="T61" s="3" t="str">
        <f>IF(H61="","",VLOOKUP(H61,'Вода SKU'!$A$1:$B$150,2,0))</f>
        <v>2.7, Альче</v>
      </c>
      <c r="U61" s="3">
        <f t="shared" ca="1" si="18"/>
        <v>9.4117647058823533</v>
      </c>
      <c r="V61" s="3">
        <f t="shared" si="19"/>
        <v>0</v>
      </c>
      <c r="W61" s="3">
        <f t="shared" ca="1" si="20"/>
        <v>0</v>
      </c>
      <c r="X61" s="3" t="str">
        <f t="shared" ca="1" si="21"/>
        <v/>
      </c>
    </row>
    <row r="62" spans="1:24" ht="13.75" customHeight="1" x14ac:dyDescent="0.2">
      <c r="A62" s="19">
        <f t="shared" ca="1" si="11"/>
        <v>16</v>
      </c>
      <c r="B62" s="19" t="s">
        <v>186</v>
      </c>
      <c r="C62" s="19">
        <v>850</v>
      </c>
      <c r="D62" s="19" t="s">
        <v>200</v>
      </c>
      <c r="E62" s="19" t="s">
        <v>224</v>
      </c>
      <c r="F62" s="19" t="s">
        <v>225</v>
      </c>
      <c r="G62" s="19" t="s">
        <v>190</v>
      </c>
      <c r="H62" s="19" t="s">
        <v>229</v>
      </c>
      <c r="I62" s="19">
        <v>775</v>
      </c>
      <c r="J62" s="4" t="str">
        <f t="shared" ca="1" si="12"/>
        <v/>
      </c>
      <c r="K62" s="19">
        <v>1</v>
      </c>
      <c r="L62" s="19" t="s">
        <v>56</v>
      </c>
      <c r="M62" s="14"/>
      <c r="N62" s="13" t="str">
        <f t="shared" ca="1" si="13"/>
        <v/>
      </c>
      <c r="P62" s="3">
        <f t="shared" si="14"/>
        <v>775</v>
      </c>
      <c r="Q62" s="3">
        <f t="shared" ca="1" si="15"/>
        <v>0</v>
      </c>
      <c r="R62" s="3">
        <f t="shared" si="16"/>
        <v>0</v>
      </c>
      <c r="S62" s="3">
        <f t="shared" ca="1" si="17"/>
        <v>-36.25</v>
      </c>
      <c r="T62" s="3" t="str">
        <f>IF(H62="","",VLOOKUP(H62,'Вода SKU'!$A$1:$B$150,2,0))</f>
        <v>2.7, Альче</v>
      </c>
      <c r="U62" s="3">
        <f t="shared" ca="1" si="18"/>
        <v>9.4117647058823533</v>
      </c>
      <c r="V62" s="3">
        <f t="shared" si="19"/>
        <v>0</v>
      </c>
      <c r="W62" s="3">
        <f t="shared" ca="1" si="20"/>
        <v>0</v>
      </c>
      <c r="X62" s="3" t="str">
        <f t="shared" ca="1" si="21"/>
        <v/>
      </c>
    </row>
    <row r="63" spans="1:24" ht="13.75" customHeight="1" x14ac:dyDescent="0.2">
      <c r="A63" s="16" t="str">
        <f t="shared" ca="1" si="11"/>
        <v/>
      </c>
      <c r="B63" s="16" t="s">
        <v>173</v>
      </c>
      <c r="C63" s="16" t="s">
        <v>173</v>
      </c>
      <c r="D63" s="16" t="s">
        <v>173</v>
      </c>
      <c r="E63" s="16" t="s">
        <v>173</v>
      </c>
      <c r="F63" s="16" t="s">
        <v>173</v>
      </c>
      <c r="G63" s="16" t="s">
        <v>173</v>
      </c>
      <c r="H63" s="16" t="s">
        <v>173</v>
      </c>
      <c r="J63" s="4">
        <f t="shared" ca="1" si="12"/>
        <v>-30</v>
      </c>
      <c r="M63" s="17">
        <v>8000</v>
      </c>
      <c r="N63" s="13">
        <f t="shared" ca="1" si="13"/>
        <v>850</v>
      </c>
      <c r="O63" s="16" t="s">
        <v>173</v>
      </c>
      <c r="P63" s="3">
        <f t="shared" ca="1" si="14"/>
        <v>-850</v>
      </c>
      <c r="Q63" s="3">
        <f t="shared" ca="1" si="15"/>
        <v>-6.25</v>
      </c>
      <c r="R63" s="3">
        <f t="shared" si="16"/>
        <v>1</v>
      </c>
      <c r="S63" s="3">
        <f t="shared" ca="1" si="17"/>
        <v>-6.25</v>
      </c>
      <c r="T63" s="3" t="str">
        <f>IF(H63="","",VLOOKUP(H63,'Вода SKU'!$A$1:$B$150,2,0))</f>
        <v>-</v>
      </c>
      <c r="U63" s="3">
        <f t="shared" ca="1" si="18"/>
        <v>9.4117647058823533</v>
      </c>
      <c r="V63" s="3">
        <f t="shared" si="19"/>
        <v>8000</v>
      </c>
      <c r="W63" s="3">
        <f t="shared" ca="1" si="20"/>
        <v>850</v>
      </c>
      <c r="X63" s="3">
        <f t="shared" ca="1" si="21"/>
        <v>850</v>
      </c>
    </row>
    <row r="64" spans="1:24" ht="13.75" customHeight="1" x14ac:dyDescent="0.2">
      <c r="A64" s="18">
        <f t="shared" ca="1" si="11"/>
        <v>17</v>
      </c>
      <c r="B64" s="18" t="s">
        <v>186</v>
      </c>
      <c r="C64" s="18">
        <v>850</v>
      </c>
      <c r="D64" s="18" t="s">
        <v>187</v>
      </c>
      <c r="E64" s="18" t="s">
        <v>230</v>
      </c>
      <c r="F64" s="18" t="s">
        <v>231</v>
      </c>
      <c r="G64" s="18" t="s">
        <v>190</v>
      </c>
      <c r="H64" s="18" t="s">
        <v>232</v>
      </c>
      <c r="I64" s="18">
        <v>150</v>
      </c>
      <c r="J64" s="4" t="str">
        <f t="shared" ca="1" si="12"/>
        <v/>
      </c>
      <c r="K64" s="18">
        <v>1</v>
      </c>
      <c r="L64" s="18"/>
      <c r="M64" s="14"/>
      <c r="N64" s="13" t="str">
        <f t="shared" ca="1" si="13"/>
        <v/>
      </c>
      <c r="P64" s="3">
        <f t="shared" si="14"/>
        <v>150</v>
      </c>
      <c r="Q64" s="3">
        <f t="shared" ca="1" si="15"/>
        <v>0</v>
      </c>
      <c r="R64" s="3">
        <f t="shared" si="16"/>
        <v>0</v>
      </c>
      <c r="S64" s="3">
        <f t="shared" ca="1" si="17"/>
        <v>-6.25</v>
      </c>
      <c r="T64" s="3" t="str">
        <f>IF(H64="","",VLOOKUP(H64,'Вода SKU'!$A$1:$B$150,2,0))</f>
        <v>2.7, Сакко</v>
      </c>
      <c r="U64" s="3">
        <f t="shared" ca="1" si="18"/>
        <v>9.4117647058823533</v>
      </c>
      <c r="V64" s="3">
        <f t="shared" si="19"/>
        <v>0</v>
      </c>
      <c r="W64" s="3">
        <f t="shared" ca="1" si="20"/>
        <v>0</v>
      </c>
      <c r="X64" s="3" t="str">
        <f t="shared" ca="1" si="21"/>
        <v/>
      </c>
    </row>
    <row r="65" spans="1:24" ht="13.75" customHeight="1" x14ac:dyDescent="0.2">
      <c r="A65" s="19">
        <f t="shared" ca="1" si="11"/>
        <v>17</v>
      </c>
      <c r="B65" s="19" t="s">
        <v>186</v>
      </c>
      <c r="C65" s="19">
        <v>850</v>
      </c>
      <c r="D65" s="19" t="s">
        <v>200</v>
      </c>
      <c r="E65" s="19" t="s">
        <v>230</v>
      </c>
      <c r="F65" s="19" t="s">
        <v>231</v>
      </c>
      <c r="G65" s="19" t="s">
        <v>190</v>
      </c>
      <c r="H65" s="19" t="s">
        <v>233</v>
      </c>
      <c r="I65" s="19">
        <v>700</v>
      </c>
      <c r="J65" s="4" t="str">
        <f t="shared" ca="1" si="12"/>
        <v/>
      </c>
      <c r="K65" s="19">
        <v>1</v>
      </c>
      <c r="L65" s="19"/>
      <c r="M65" s="14"/>
      <c r="N65" s="13" t="str">
        <f t="shared" ca="1" si="13"/>
        <v/>
      </c>
      <c r="P65" s="3">
        <f t="shared" si="14"/>
        <v>700</v>
      </c>
      <c r="Q65" s="3">
        <f t="shared" ca="1" si="15"/>
        <v>0</v>
      </c>
      <c r="R65" s="3">
        <f t="shared" si="16"/>
        <v>0</v>
      </c>
      <c r="S65" s="3">
        <f t="shared" ca="1" si="17"/>
        <v>-6.25</v>
      </c>
      <c r="T65" s="3" t="str">
        <f>IF(H65="","",VLOOKUP(H65,'Вода SKU'!$A$1:$B$150,2,0))</f>
        <v>2.7, Альче</v>
      </c>
      <c r="U65" s="3">
        <f t="shared" ca="1" si="18"/>
        <v>9.4117647058823533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:24" ht="13.75" customHeight="1" x14ac:dyDescent="0.2">
      <c r="A66" s="16" t="str">
        <f t="shared" ca="1" si="11"/>
        <v/>
      </c>
      <c r="B66" s="16" t="s">
        <v>173</v>
      </c>
      <c r="C66" s="16" t="s">
        <v>173</v>
      </c>
      <c r="D66" s="16" t="s">
        <v>173</v>
      </c>
      <c r="E66" s="16" t="s">
        <v>173</v>
      </c>
      <c r="F66" s="16" t="s">
        <v>173</v>
      </c>
      <c r="G66" s="16" t="s">
        <v>173</v>
      </c>
      <c r="H66" s="16" t="s">
        <v>173</v>
      </c>
      <c r="J66" s="4">
        <f t="shared" ref="J66:J97" ca="1" si="22">IF(M66="", IF(O66="","",X66+(INDIRECT("S" &amp; ROW() - 1) - S66)),IF(O66="", "", INDIRECT("S" &amp; ROW() - 1) - S66))</f>
        <v>0</v>
      </c>
      <c r="M66" s="17">
        <v>8000</v>
      </c>
      <c r="N66" s="13">
        <f t="shared" ref="N66:N97" ca="1" si="23">IF(M66="", IF(X66=0, "", X66), IF(V66 = "", "", IF(V66/U66 = 0, "", V66/U66)))</f>
        <v>850</v>
      </c>
      <c r="O66" s="16" t="s">
        <v>173</v>
      </c>
      <c r="P66" s="3">
        <f t="shared" ref="P66:P97" ca="1" si="24">IF(O66 = "-", -W66,I66)</f>
        <v>-850</v>
      </c>
      <c r="Q66" s="3">
        <f t="shared" ref="Q66:Q73" ca="1" si="25">IF(O66 = "-", SUM(INDIRECT(ADDRESS(2,COLUMN(P66)) &amp; ":" &amp; ADDRESS(ROW(),COLUMN(P66)))), 0)</f>
        <v>-6.25</v>
      </c>
      <c r="R66" s="3">
        <f t="shared" ref="R66:R97" si="26">IF(O66="-",1,0)</f>
        <v>1</v>
      </c>
      <c r="S66" s="3">
        <f t="shared" ref="S66:S97" ca="1" si="27">IF(Q66 = 0, INDIRECT("S" &amp; ROW() - 1), Q66)</f>
        <v>-6.25</v>
      </c>
      <c r="T66" s="3" t="str">
        <f>IF(H66="","",VLOOKUP(H66,'Вода SKU'!$A$1:$B$150,2,0))</f>
        <v>-</v>
      </c>
      <c r="U66" s="3">
        <f t="shared" ref="U66:U97" ca="1" si="28">IF(C66 = "", 8, IF(C66 = "-", 8000 / INDIRECT("C" &amp; ROW() - 1), 8000/C66))</f>
        <v>9.4117647058823533</v>
      </c>
      <c r="V66" s="3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3">
        <f t="shared" ref="W66:W97" ca="1" si="30">IF(V66 = "", "", V66/U66)</f>
        <v>850</v>
      </c>
      <c r="X66" s="3">
        <f t="shared" ref="X66:X97" ca="1" si="31">IF(O66="", "", MAX(ROUND(-(INDIRECT("S" &amp; ROW() - 1) - S66)/INDIRECT("C" &amp; ROW() - 1), 0), 1) * INDIRECT("C" &amp; ROW() - 1))</f>
        <v>850</v>
      </c>
    </row>
    <row r="67" spans="1:24" ht="13.75" customHeight="1" x14ac:dyDescent="0.2">
      <c r="A67" s="18">
        <f t="shared" ca="1" si="11"/>
        <v>18</v>
      </c>
      <c r="B67" s="18" t="s">
        <v>204</v>
      </c>
      <c r="C67" s="18">
        <v>850</v>
      </c>
      <c r="D67" s="18" t="s">
        <v>187</v>
      </c>
      <c r="E67" s="18" t="s">
        <v>234</v>
      </c>
      <c r="F67" s="18" t="s">
        <v>235</v>
      </c>
      <c r="G67" s="18" t="s">
        <v>190</v>
      </c>
      <c r="H67" s="18" t="s">
        <v>236</v>
      </c>
      <c r="I67" s="18">
        <v>115</v>
      </c>
      <c r="J67" s="4" t="str">
        <f t="shared" ca="1" si="22"/>
        <v/>
      </c>
      <c r="K67" s="18">
        <v>1</v>
      </c>
      <c r="L67" s="18"/>
      <c r="M67" s="14"/>
      <c r="N67" s="13" t="str">
        <f t="shared" ca="1" si="23"/>
        <v/>
      </c>
      <c r="P67" s="3">
        <f t="shared" si="24"/>
        <v>115</v>
      </c>
      <c r="Q67" s="3">
        <f t="shared" ca="1" si="25"/>
        <v>0</v>
      </c>
      <c r="R67" s="3">
        <f t="shared" si="26"/>
        <v>0</v>
      </c>
      <c r="S67" s="3">
        <f t="shared" ca="1" si="27"/>
        <v>-6.25</v>
      </c>
      <c r="T67" s="3" t="str">
        <f>IF(H67="","",VLOOKUP(H67,'Вода SKU'!$A$1:$B$150,2,0))</f>
        <v>2.7, Сакко</v>
      </c>
      <c r="U67" s="3">
        <f t="shared" ca="1" si="28"/>
        <v>9.4117647058823533</v>
      </c>
      <c r="V67" s="3">
        <f t="shared" si="29"/>
        <v>0</v>
      </c>
      <c r="W67" s="3">
        <f t="shared" ca="1" si="30"/>
        <v>0</v>
      </c>
      <c r="X67" s="3" t="str">
        <f t="shared" ca="1" si="31"/>
        <v/>
      </c>
    </row>
    <row r="68" spans="1:24" ht="13.75" customHeight="1" x14ac:dyDescent="0.2">
      <c r="A68" s="18">
        <f t="shared" ca="1" si="11"/>
        <v>18</v>
      </c>
      <c r="B68" s="18" t="s">
        <v>204</v>
      </c>
      <c r="C68" s="18">
        <v>850</v>
      </c>
      <c r="D68" s="18" t="s">
        <v>187</v>
      </c>
      <c r="E68" s="18" t="s">
        <v>234</v>
      </c>
      <c r="F68" s="18" t="s">
        <v>235</v>
      </c>
      <c r="G68" s="18" t="s">
        <v>190</v>
      </c>
      <c r="H68" s="18" t="s">
        <v>237</v>
      </c>
      <c r="I68" s="18">
        <v>750</v>
      </c>
      <c r="J68" s="4" t="str">
        <f t="shared" ca="1" si="22"/>
        <v/>
      </c>
      <c r="K68" s="18">
        <v>1</v>
      </c>
      <c r="L68" s="18"/>
      <c r="M68" s="14"/>
      <c r="N68" s="13" t="str">
        <f t="shared" ca="1" si="23"/>
        <v/>
      </c>
      <c r="P68" s="3">
        <f t="shared" si="24"/>
        <v>750</v>
      </c>
      <c r="Q68" s="3">
        <f t="shared" ca="1" si="25"/>
        <v>0</v>
      </c>
      <c r="R68" s="3">
        <f t="shared" si="26"/>
        <v>0</v>
      </c>
      <c r="S68" s="3">
        <f t="shared" ca="1" si="27"/>
        <v>-6.25</v>
      </c>
      <c r="T68" s="3" t="str">
        <f>IF(H68="","",VLOOKUP(H68,'Вода SKU'!$A$1:$B$150,2,0))</f>
        <v>2.7, Сакко</v>
      </c>
      <c r="U68" s="3">
        <f t="shared" ca="1" si="28"/>
        <v>9.4117647058823533</v>
      </c>
      <c r="V68" s="3">
        <f t="shared" si="29"/>
        <v>0</v>
      </c>
      <c r="W68" s="3">
        <f t="shared" ca="1" si="30"/>
        <v>0</v>
      </c>
      <c r="X68" s="3" t="str">
        <f t="shared" ca="1" si="31"/>
        <v/>
      </c>
    </row>
    <row r="69" spans="1:24" ht="13.75" customHeight="1" x14ac:dyDescent="0.2">
      <c r="A69" s="16" t="str">
        <f t="shared" ca="1" si="11"/>
        <v/>
      </c>
      <c r="B69" s="16" t="s">
        <v>173</v>
      </c>
      <c r="C69" s="16" t="s">
        <v>173</v>
      </c>
      <c r="D69" s="16" t="s">
        <v>173</v>
      </c>
      <c r="E69" s="16" t="s">
        <v>173</v>
      </c>
      <c r="F69" s="16" t="s">
        <v>173</v>
      </c>
      <c r="G69" s="16" t="s">
        <v>173</v>
      </c>
      <c r="H69" s="16" t="s">
        <v>173</v>
      </c>
      <c r="J69" s="4">
        <f t="shared" ca="1" si="22"/>
        <v>-15</v>
      </c>
      <c r="M69" s="17">
        <v>8000</v>
      </c>
      <c r="N69" s="13">
        <f t="shared" ca="1" si="23"/>
        <v>850</v>
      </c>
      <c r="O69" s="16" t="s">
        <v>173</v>
      </c>
      <c r="P69" s="3">
        <f t="shared" ca="1" si="24"/>
        <v>-850</v>
      </c>
      <c r="Q69" s="3">
        <f t="shared" ca="1" si="25"/>
        <v>8.75</v>
      </c>
      <c r="R69" s="3">
        <f t="shared" si="26"/>
        <v>1</v>
      </c>
      <c r="S69" s="3">
        <f t="shared" ca="1" si="27"/>
        <v>8.75</v>
      </c>
      <c r="T69" s="3" t="str">
        <f>IF(H69="","",VLOOKUP(H69,'Вода SKU'!$A$1:$B$150,2,0))</f>
        <v>-</v>
      </c>
      <c r="U69" s="3">
        <f t="shared" ca="1" si="28"/>
        <v>9.4117647058823533</v>
      </c>
      <c r="V69" s="3">
        <f t="shared" si="29"/>
        <v>8000</v>
      </c>
      <c r="W69" s="3">
        <f t="shared" ca="1" si="30"/>
        <v>850</v>
      </c>
      <c r="X69" s="3">
        <f t="shared" ca="1" si="31"/>
        <v>850</v>
      </c>
    </row>
    <row r="70" spans="1:24" ht="13.75" customHeight="1" x14ac:dyDescent="0.2">
      <c r="J70" s="4" t="str">
        <f t="shared" ca="1" si="22"/>
        <v/>
      </c>
      <c r="M70" s="14"/>
      <c r="N70" s="13" t="str">
        <f t="shared" ca="1" si="23"/>
        <v/>
      </c>
      <c r="P70" s="3">
        <f t="shared" si="24"/>
        <v>0</v>
      </c>
      <c r="Q70" s="3">
        <f t="shared" ca="1" si="25"/>
        <v>0</v>
      </c>
      <c r="R70" s="3">
        <f t="shared" si="26"/>
        <v>0</v>
      </c>
      <c r="S70" s="3">
        <f t="shared" ca="1" si="27"/>
        <v>8.75</v>
      </c>
      <c r="T70" s="3" t="str">
        <f>IF(H70="","",VLOOKUP(H70,'Вода SKU'!$A$1:$B$150,2,0))</f>
        <v/>
      </c>
      <c r="U70" s="3">
        <f t="shared" ca="1" si="28"/>
        <v>8</v>
      </c>
      <c r="V70" s="3">
        <f t="shared" si="29"/>
        <v>0</v>
      </c>
      <c r="W70" s="3">
        <f t="shared" ca="1" si="30"/>
        <v>0</v>
      </c>
      <c r="X70" s="3" t="str">
        <f t="shared" ca="1" si="31"/>
        <v/>
      </c>
    </row>
    <row r="71" spans="1:24" ht="13.75" customHeight="1" x14ac:dyDescent="0.2">
      <c r="J71" s="4" t="str">
        <f t="shared" ca="1" si="22"/>
        <v/>
      </c>
      <c r="M71" s="14"/>
      <c r="N71" s="13" t="str">
        <f t="shared" ca="1" si="23"/>
        <v/>
      </c>
      <c r="P71" s="3">
        <f t="shared" si="24"/>
        <v>0</v>
      </c>
      <c r="Q71" s="3">
        <f t="shared" ca="1" si="25"/>
        <v>0</v>
      </c>
      <c r="R71" s="3">
        <f t="shared" si="26"/>
        <v>0</v>
      </c>
      <c r="S71" s="3">
        <f t="shared" ca="1" si="27"/>
        <v>8.75</v>
      </c>
      <c r="T71" s="3" t="str">
        <f>IF(H71="","",VLOOKUP(H71,'Вода SKU'!$A$1:$B$150,2,0))</f>
        <v/>
      </c>
      <c r="U71" s="3">
        <f t="shared" ca="1" si="28"/>
        <v>8</v>
      </c>
      <c r="V71" s="3">
        <f t="shared" si="29"/>
        <v>0</v>
      </c>
      <c r="W71" s="3">
        <f t="shared" ca="1" si="30"/>
        <v>0</v>
      </c>
      <c r="X71" s="3" t="str">
        <f t="shared" ca="1" si="31"/>
        <v/>
      </c>
    </row>
    <row r="72" spans="1:24" ht="13.75" customHeight="1" x14ac:dyDescent="0.2">
      <c r="J72" s="4" t="str">
        <f t="shared" ca="1" si="22"/>
        <v/>
      </c>
      <c r="M72" s="14"/>
      <c r="N72" s="13" t="str">
        <f t="shared" ca="1" si="23"/>
        <v/>
      </c>
      <c r="P72" s="3">
        <f t="shared" si="24"/>
        <v>0</v>
      </c>
      <c r="Q72" s="3">
        <f t="shared" ca="1" si="25"/>
        <v>0</v>
      </c>
      <c r="R72" s="3">
        <f t="shared" si="26"/>
        <v>0</v>
      </c>
      <c r="S72" s="3">
        <f t="shared" ca="1" si="27"/>
        <v>8.75</v>
      </c>
      <c r="T72" s="3" t="str">
        <f>IF(H72="","",VLOOKUP(H72,'Вода SKU'!$A$1:$B$150,2,0))</f>
        <v/>
      </c>
      <c r="U72" s="3">
        <f t="shared" ca="1" si="28"/>
        <v>8</v>
      </c>
      <c r="V72" s="3">
        <f t="shared" si="29"/>
        <v>0</v>
      </c>
      <c r="W72" s="3">
        <f t="shared" ca="1" si="30"/>
        <v>0</v>
      </c>
      <c r="X72" s="3" t="str">
        <f t="shared" ca="1" si="31"/>
        <v/>
      </c>
    </row>
    <row r="73" spans="1:24" ht="13.75" customHeight="1" x14ac:dyDescent="0.2">
      <c r="J73" s="4" t="str">
        <f t="shared" ca="1" si="22"/>
        <v/>
      </c>
      <c r="M73" s="14"/>
      <c r="N73" s="13" t="str">
        <f t="shared" ca="1" si="23"/>
        <v/>
      </c>
      <c r="P73" s="3">
        <f t="shared" si="24"/>
        <v>0</v>
      </c>
      <c r="Q73" s="3">
        <f t="shared" ca="1" si="25"/>
        <v>0</v>
      </c>
      <c r="R73" s="3">
        <f t="shared" si="26"/>
        <v>0</v>
      </c>
      <c r="S73" s="3">
        <f t="shared" ca="1" si="27"/>
        <v>8.75</v>
      </c>
      <c r="T73" s="3" t="str">
        <f>IF(H73="","",VLOOKUP(H73,'Вода SKU'!$A$1:$B$150,2,0))</f>
        <v/>
      </c>
      <c r="U73" s="3">
        <f t="shared" ca="1" si="28"/>
        <v>8</v>
      </c>
      <c r="V73" s="3">
        <f t="shared" si="29"/>
        <v>0</v>
      </c>
      <c r="W73" s="3">
        <f t="shared" ca="1" si="30"/>
        <v>0</v>
      </c>
      <c r="X73" s="3" t="str">
        <f t="shared" ca="1" si="31"/>
        <v/>
      </c>
    </row>
    <row r="74" spans="1:24" ht="13.75" customHeight="1" x14ac:dyDescent="0.2">
      <c r="J74" s="4" t="str">
        <f t="shared" ca="1" si="22"/>
        <v/>
      </c>
      <c r="M74" s="14"/>
      <c r="N74" s="13" t="str">
        <f t="shared" ca="1" si="23"/>
        <v/>
      </c>
      <c r="P74" s="3">
        <f t="shared" si="24"/>
        <v>0</v>
      </c>
      <c r="Q74" s="3">
        <f t="shared" ref="Q74:Q99" ca="1" si="32">IF(O74="-",SUM(INDIRECT(ADDRESS(2,COLUMN(P74))&amp;":"&amp;ADDRESS(ROW(),COLUMN(P74)))),0)</f>
        <v>0</v>
      </c>
      <c r="R74" s="3">
        <f t="shared" si="26"/>
        <v>0</v>
      </c>
      <c r="S74" s="3">
        <f t="shared" ca="1" si="27"/>
        <v>8.75</v>
      </c>
      <c r="T74" s="3" t="str">
        <f>IF(H74="","",VLOOKUP(H74,'Вода SKU'!$A$1:$B$150,2,0))</f>
        <v/>
      </c>
      <c r="U74" s="3">
        <f t="shared" ca="1" si="28"/>
        <v>8</v>
      </c>
      <c r="V74" s="3">
        <f t="shared" si="29"/>
        <v>0</v>
      </c>
      <c r="W74" s="3">
        <f t="shared" ca="1" si="30"/>
        <v>0</v>
      </c>
      <c r="X74" s="3" t="str">
        <f t="shared" ca="1" si="31"/>
        <v/>
      </c>
    </row>
    <row r="75" spans="1:24" ht="13.75" customHeight="1" x14ac:dyDescent="0.2">
      <c r="J75" s="4" t="str">
        <f t="shared" ca="1" si="22"/>
        <v/>
      </c>
      <c r="M75" s="14"/>
      <c r="N75" s="13" t="str">
        <f t="shared" ca="1" si="23"/>
        <v/>
      </c>
      <c r="P75" s="3">
        <f t="shared" si="24"/>
        <v>0</v>
      </c>
      <c r="Q75" s="3">
        <f t="shared" ca="1" si="32"/>
        <v>0</v>
      </c>
      <c r="R75" s="3">
        <f t="shared" si="26"/>
        <v>0</v>
      </c>
      <c r="S75" s="3">
        <f t="shared" ca="1" si="27"/>
        <v>8.75</v>
      </c>
      <c r="T75" s="3" t="str">
        <f>IF(H75="","",VLOOKUP(H75,'Вода SKU'!$A$1:$B$150,2,0))</f>
        <v/>
      </c>
      <c r="U75" s="3">
        <f t="shared" ca="1" si="28"/>
        <v>8</v>
      </c>
      <c r="V75" s="3">
        <f t="shared" si="29"/>
        <v>0</v>
      </c>
      <c r="W75" s="3">
        <f t="shared" ca="1" si="30"/>
        <v>0</v>
      </c>
      <c r="X75" s="3" t="str">
        <f t="shared" ca="1" si="31"/>
        <v/>
      </c>
    </row>
    <row r="76" spans="1:24" ht="13.75" customHeight="1" x14ac:dyDescent="0.2">
      <c r="J76" s="4" t="str">
        <f t="shared" ca="1" si="22"/>
        <v/>
      </c>
      <c r="M76" s="14"/>
      <c r="N76" s="13" t="str">
        <f t="shared" ca="1" si="23"/>
        <v/>
      </c>
      <c r="P76" s="3">
        <f t="shared" si="24"/>
        <v>0</v>
      </c>
      <c r="Q76" s="3">
        <f t="shared" ca="1" si="32"/>
        <v>0</v>
      </c>
      <c r="R76" s="3">
        <f t="shared" si="26"/>
        <v>0</v>
      </c>
      <c r="S76" s="3">
        <f t="shared" ca="1" si="27"/>
        <v>8.75</v>
      </c>
      <c r="T76" s="3" t="str">
        <f>IF(H76="","",VLOOKUP(H76,'Вода SKU'!$A$1:$B$150,2,0))</f>
        <v/>
      </c>
      <c r="U76" s="3">
        <f t="shared" ca="1" si="28"/>
        <v>8</v>
      </c>
      <c r="V76" s="3">
        <f t="shared" si="29"/>
        <v>0</v>
      </c>
      <c r="W76" s="3">
        <f t="shared" ca="1" si="30"/>
        <v>0</v>
      </c>
      <c r="X76" s="3" t="str">
        <f t="shared" ca="1" si="31"/>
        <v/>
      </c>
    </row>
    <row r="77" spans="1:24" ht="13.75" customHeight="1" x14ac:dyDescent="0.2">
      <c r="J77" s="4" t="str">
        <f t="shared" ca="1" si="22"/>
        <v/>
      </c>
      <c r="M77" s="14"/>
      <c r="N77" s="13" t="str">
        <f t="shared" ca="1" si="23"/>
        <v/>
      </c>
      <c r="P77" s="3">
        <f t="shared" si="24"/>
        <v>0</v>
      </c>
      <c r="Q77" s="3">
        <f t="shared" ca="1" si="32"/>
        <v>0</v>
      </c>
      <c r="R77" s="3">
        <f t="shared" si="26"/>
        <v>0</v>
      </c>
      <c r="S77" s="3">
        <f t="shared" ca="1" si="27"/>
        <v>8.75</v>
      </c>
      <c r="T77" s="3" t="str">
        <f>IF(H77="","",VLOOKUP(H77,'Вода SKU'!$A$1:$B$150,2,0))</f>
        <v/>
      </c>
      <c r="U77" s="3">
        <f t="shared" ca="1" si="28"/>
        <v>8</v>
      </c>
      <c r="V77" s="3">
        <f t="shared" si="29"/>
        <v>0</v>
      </c>
      <c r="W77" s="3">
        <f t="shared" ca="1" si="30"/>
        <v>0</v>
      </c>
      <c r="X77" s="3" t="str">
        <f t="shared" ca="1" si="31"/>
        <v/>
      </c>
    </row>
    <row r="78" spans="1:24" ht="13.75" customHeight="1" x14ac:dyDescent="0.2">
      <c r="J78" s="4" t="str">
        <f t="shared" ca="1" si="22"/>
        <v/>
      </c>
      <c r="M78" s="14"/>
      <c r="N78" s="13" t="str">
        <f t="shared" ca="1" si="23"/>
        <v/>
      </c>
      <c r="P78" s="3">
        <f t="shared" si="24"/>
        <v>0</v>
      </c>
      <c r="Q78" s="3">
        <f t="shared" ca="1" si="32"/>
        <v>0</v>
      </c>
      <c r="R78" s="3">
        <f t="shared" si="26"/>
        <v>0</v>
      </c>
      <c r="S78" s="3">
        <f t="shared" ca="1" si="27"/>
        <v>8.75</v>
      </c>
      <c r="T78" s="3" t="str">
        <f>IF(H78="","",VLOOKUP(H78,'Вода SKU'!$A$1:$B$150,2,0))</f>
        <v/>
      </c>
      <c r="U78" s="3">
        <f t="shared" ca="1" si="28"/>
        <v>8</v>
      </c>
      <c r="V78" s="3">
        <f t="shared" si="29"/>
        <v>0</v>
      </c>
      <c r="W78" s="3">
        <f t="shared" ca="1" si="30"/>
        <v>0</v>
      </c>
      <c r="X78" s="3" t="str">
        <f t="shared" ca="1" si="31"/>
        <v/>
      </c>
    </row>
    <row r="79" spans="1:24" ht="13.75" customHeight="1" x14ac:dyDescent="0.2">
      <c r="J79" s="4" t="str">
        <f t="shared" ca="1" si="22"/>
        <v/>
      </c>
      <c r="M79" s="14"/>
      <c r="N79" s="13" t="str">
        <f t="shared" ca="1" si="23"/>
        <v/>
      </c>
      <c r="P79" s="3">
        <f t="shared" si="24"/>
        <v>0</v>
      </c>
      <c r="Q79" s="3">
        <f t="shared" ca="1" si="32"/>
        <v>0</v>
      </c>
      <c r="R79" s="3">
        <f t="shared" si="26"/>
        <v>0</v>
      </c>
      <c r="S79" s="3">
        <f t="shared" ca="1" si="27"/>
        <v>8.75</v>
      </c>
      <c r="T79" s="3" t="str">
        <f>IF(H79="","",VLOOKUP(H79,'Вода SKU'!$A$1:$B$150,2,0))</f>
        <v/>
      </c>
      <c r="U79" s="3">
        <f t="shared" ca="1" si="28"/>
        <v>8</v>
      </c>
      <c r="V79" s="3">
        <f t="shared" si="29"/>
        <v>0</v>
      </c>
      <c r="W79" s="3">
        <f t="shared" ca="1" si="30"/>
        <v>0</v>
      </c>
      <c r="X79" s="3" t="str">
        <f t="shared" ca="1" si="31"/>
        <v/>
      </c>
    </row>
    <row r="80" spans="1:24" ht="13.75" customHeight="1" x14ac:dyDescent="0.2">
      <c r="J80" s="4" t="str">
        <f t="shared" ca="1" si="22"/>
        <v/>
      </c>
      <c r="M80" s="14"/>
      <c r="N80" s="13" t="str">
        <f t="shared" ca="1" si="23"/>
        <v/>
      </c>
      <c r="P80" s="3">
        <f t="shared" si="24"/>
        <v>0</v>
      </c>
      <c r="Q80" s="3">
        <f t="shared" ca="1" si="32"/>
        <v>0</v>
      </c>
      <c r="R80" s="3">
        <f t="shared" si="26"/>
        <v>0</v>
      </c>
      <c r="S80" s="3">
        <f t="shared" ca="1" si="27"/>
        <v>8.75</v>
      </c>
      <c r="T80" s="3" t="str">
        <f>IF(H80="","",VLOOKUP(H80,'Вода SKU'!$A$1:$B$150,2,0))</f>
        <v/>
      </c>
      <c r="U80" s="3">
        <f t="shared" ca="1" si="28"/>
        <v>8</v>
      </c>
      <c r="V80" s="3">
        <f t="shared" si="29"/>
        <v>0</v>
      </c>
      <c r="W80" s="3">
        <f t="shared" ca="1" si="30"/>
        <v>0</v>
      </c>
      <c r="X80" s="3" t="str">
        <f t="shared" ca="1" si="31"/>
        <v/>
      </c>
    </row>
    <row r="81" spans="10:24" ht="13.75" customHeight="1" x14ac:dyDescent="0.2">
      <c r="J81" s="4" t="str">
        <f t="shared" ca="1" si="22"/>
        <v/>
      </c>
      <c r="M81" s="14"/>
      <c r="N81" s="13" t="str">
        <f t="shared" ca="1" si="23"/>
        <v/>
      </c>
      <c r="P81" s="3">
        <f t="shared" si="24"/>
        <v>0</v>
      </c>
      <c r="Q81" s="3">
        <f t="shared" ca="1" si="32"/>
        <v>0</v>
      </c>
      <c r="R81" s="3">
        <f t="shared" si="26"/>
        <v>0</v>
      </c>
      <c r="S81" s="3">
        <f t="shared" ca="1" si="27"/>
        <v>8.75</v>
      </c>
      <c r="T81" s="3" t="str">
        <f>IF(H81="","",VLOOKUP(H81,'Вода SKU'!$A$1:$B$150,2,0))</f>
        <v/>
      </c>
      <c r="U81" s="3">
        <f t="shared" ca="1" si="28"/>
        <v>8</v>
      </c>
      <c r="V81" s="3">
        <f t="shared" si="29"/>
        <v>0</v>
      </c>
      <c r="W81" s="3">
        <f t="shared" ca="1" si="30"/>
        <v>0</v>
      </c>
      <c r="X81" s="3" t="str">
        <f t="shared" ca="1" si="31"/>
        <v/>
      </c>
    </row>
    <row r="82" spans="10:24" ht="13.75" customHeight="1" x14ac:dyDescent="0.2">
      <c r="J82" s="4" t="str">
        <f t="shared" ca="1" si="22"/>
        <v/>
      </c>
      <c r="M82" s="14"/>
      <c r="N82" s="13" t="str">
        <f t="shared" ca="1" si="23"/>
        <v/>
      </c>
      <c r="P82" s="3">
        <f t="shared" si="24"/>
        <v>0</v>
      </c>
      <c r="Q82" s="3">
        <f t="shared" ca="1" si="32"/>
        <v>0</v>
      </c>
      <c r="R82" s="3">
        <f t="shared" si="26"/>
        <v>0</v>
      </c>
      <c r="S82" s="3">
        <f t="shared" ca="1" si="27"/>
        <v>8.75</v>
      </c>
      <c r="T82" s="3" t="str">
        <f>IF(H82="","",VLOOKUP(H82,'Вода SKU'!$A$1:$B$150,2,0))</f>
        <v/>
      </c>
      <c r="U82" s="3">
        <f t="shared" ca="1" si="28"/>
        <v>8</v>
      </c>
      <c r="V82" s="3">
        <f t="shared" si="29"/>
        <v>0</v>
      </c>
      <c r="W82" s="3">
        <f t="shared" ca="1" si="30"/>
        <v>0</v>
      </c>
      <c r="X82" s="3" t="str">
        <f t="shared" ca="1" si="31"/>
        <v/>
      </c>
    </row>
    <row r="83" spans="10:24" ht="13.75" customHeight="1" x14ac:dyDescent="0.2">
      <c r="J83" s="4" t="str">
        <f t="shared" ca="1" si="22"/>
        <v/>
      </c>
      <c r="M83" s="14"/>
      <c r="N83" s="13" t="str">
        <f t="shared" ca="1" si="23"/>
        <v/>
      </c>
      <c r="P83" s="3">
        <f t="shared" si="24"/>
        <v>0</v>
      </c>
      <c r="Q83" s="3">
        <f t="shared" ca="1" si="32"/>
        <v>0</v>
      </c>
      <c r="R83" s="3">
        <f t="shared" si="26"/>
        <v>0</v>
      </c>
      <c r="S83" s="3">
        <f t="shared" ca="1" si="27"/>
        <v>8.75</v>
      </c>
      <c r="T83" s="3" t="str">
        <f>IF(H83="","",VLOOKUP(H83,'Вода SKU'!$A$1:$B$150,2,0))</f>
        <v/>
      </c>
      <c r="U83" s="3">
        <f t="shared" ca="1" si="28"/>
        <v>8</v>
      </c>
      <c r="V83" s="3">
        <f t="shared" si="29"/>
        <v>0</v>
      </c>
      <c r="W83" s="3">
        <f t="shared" ca="1" si="30"/>
        <v>0</v>
      </c>
      <c r="X83" s="3" t="str">
        <f t="shared" ca="1" si="31"/>
        <v/>
      </c>
    </row>
    <row r="84" spans="10:24" ht="13.75" customHeight="1" x14ac:dyDescent="0.2">
      <c r="J84" s="4" t="str">
        <f t="shared" ca="1" si="22"/>
        <v/>
      </c>
      <c r="M84" s="14"/>
      <c r="N84" s="13" t="str">
        <f t="shared" ca="1" si="23"/>
        <v/>
      </c>
      <c r="P84" s="3">
        <f t="shared" si="24"/>
        <v>0</v>
      </c>
      <c r="Q84" s="3">
        <f t="shared" ca="1" si="32"/>
        <v>0</v>
      </c>
      <c r="R84" s="3">
        <f t="shared" si="26"/>
        <v>0</v>
      </c>
      <c r="S84" s="3">
        <f t="shared" ca="1" si="27"/>
        <v>8.75</v>
      </c>
      <c r="T84" s="3" t="str">
        <f>IF(H84="","",VLOOKUP(H84,'Вода SKU'!$A$1:$B$150,2,0))</f>
        <v/>
      </c>
      <c r="U84" s="3">
        <f t="shared" ca="1" si="28"/>
        <v>8</v>
      </c>
      <c r="V84" s="3">
        <f t="shared" si="29"/>
        <v>0</v>
      </c>
      <c r="W84" s="3">
        <f t="shared" ca="1" si="30"/>
        <v>0</v>
      </c>
      <c r="X84" s="3" t="str">
        <f t="shared" ca="1" si="31"/>
        <v/>
      </c>
    </row>
    <row r="85" spans="10:24" ht="13.75" customHeight="1" x14ac:dyDescent="0.2">
      <c r="J85" s="4" t="str">
        <f t="shared" ca="1" si="22"/>
        <v/>
      </c>
      <c r="M85" s="14"/>
      <c r="N85" s="13" t="str">
        <f t="shared" ca="1" si="23"/>
        <v/>
      </c>
      <c r="P85" s="3">
        <f t="shared" si="24"/>
        <v>0</v>
      </c>
      <c r="Q85" s="3">
        <f t="shared" ca="1" si="32"/>
        <v>0</v>
      </c>
      <c r="R85" s="3">
        <f t="shared" si="26"/>
        <v>0</v>
      </c>
      <c r="S85" s="3">
        <f t="shared" ca="1" si="27"/>
        <v>8.75</v>
      </c>
      <c r="T85" s="3" t="str">
        <f>IF(H85="","",VLOOKUP(H85,'Вода SKU'!$A$1:$B$150,2,0))</f>
        <v/>
      </c>
      <c r="U85" s="3">
        <f t="shared" ca="1" si="28"/>
        <v>8</v>
      </c>
      <c r="V85" s="3">
        <f t="shared" si="29"/>
        <v>0</v>
      </c>
      <c r="W85" s="3">
        <f t="shared" ca="1" si="30"/>
        <v>0</v>
      </c>
      <c r="X85" s="3" t="str">
        <f t="shared" ca="1" si="31"/>
        <v/>
      </c>
    </row>
    <row r="86" spans="10:24" ht="13.75" customHeight="1" x14ac:dyDescent="0.2">
      <c r="J86" s="4" t="str">
        <f t="shared" ca="1" si="22"/>
        <v/>
      </c>
      <c r="M86" s="14"/>
      <c r="N86" s="13" t="str">
        <f t="shared" ca="1" si="23"/>
        <v/>
      </c>
      <c r="P86" s="3">
        <f t="shared" si="24"/>
        <v>0</v>
      </c>
      <c r="Q86" s="3">
        <f t="shared" ca="1" si="32"/>
        <v>0</v>
      </c>
      <c r="R86" s="3">
        <f t="shared" si="26"/>
        <v>0</v>
      </c>
      <c r="S86" s="3">
        <f t="shared" ca="1" si="27"/>
        <v>8.75</v>
      </c>
      <c r="T86" s="3" t="str">
        <f>IF(H86="","",VLOOKUP(H86,'Вода SKU'!$A$1:$B$150,2,0))</f>
        <v/>
      </c>
      <c r="U86" s="3">
        <f t="shared" ca="1" si="28"/>
        <v>8</v>
      </c>
      <c r="V86" s="3">
        <f t="shared" si="29"/>
        <v>0</v>
      </c>
      <c r="W86" s="3">
        <f t="shared" ca="1" si="30"/>
        <v>0</v>
      </c>
      <c r="X86" s="3" t="str">
        <f t="shared" ca="1" si="31"/>
        <v/>
      </c>
    </row>
    <row r="87" spans="10:24" ht="13.75" customHeight="1" x14ac:dyDescent="0.2">
      <c r="J87" s="4" t="str">
        <f t="shared" ca="1" si="22"/>
        <v/>
      </c>
      <c r="M87" s="14"/>
      <c r="N87" s="13" t="str">
        <f t="shared" ca="1" si="23"/>
        <v/>
      </c>
      <c r="P87" s="3">
        <f t="shared" si="24"/>
        <v>0</v>
      </c>
      <c r="Q87" s="3">
        <f t="shared" ca="1" si="32"/>
        <v>0</v>
      </c>
      <c r="R87" s="3">
        <f t="shared" si="26"/>
        <v>0</v>
      </c>
      <c r="S87" s="3">
        <f t="shared" ca="1" si="27"/>
        <v>8.75</v>
      </c>
      <c r="T87" s="3" t="str">
        <f>IF(H87="","",VLOOKUP(H87,'Вода SKU'!$A$1:$B$150,2,0))</f>
        <v/>
      </c>
      <c r="U87" s="3">
        <f t="shared" ca="1" si="28"/>
        <v>8</v>
      </c>
      <c r="V87" s="3">
        <f t="shared" si="29"/>
        <v>0</v>
      </c>
      <c r="W87" s="3">
        <f t="shared" ca="1" si="30"/>
        <v>0</v>
      </c>
      <c r="X87" s="3" t="str">
        <f t="shared" ca="1" si="31"/>
        <v/>
      </c>
    </row>
    <row r="88" spans="10:24" ht="13.75" customHeight="1" x14ac:dyDescent="0.2">
      <c r="J88" s="4" t="str">
        <f t="shared" ca="1" si="22"/>
        <v/>
      </c>
      <c r="M88" s="14"/>
      <c r="N88" s="13" t="str">
        <f t="shared" ca="1" si="23"/>
        <v/>
      </c>
      <c r="P88" s="3">
        <f t="shared" si="24"/>
        <v>0</v>
      </c>
      <c r="Q88" s="3">
        <f t="shared" ca="1" si="32"/>
        <v>0</v>
      </c>
      <c r="R88" s="3">
        <f t="shared" si="26"/>
        <v>0</v>
      </c>
      <c r="S88" s="3">
        <f t="shared" ca="1" si="27"/>
        <v>8.75</v>
      </c>
      <c r="T88" s="3" t="str">
        <f>IF(H88="","",VLOOKUP(H88,'Вода SKU'!$A$1:$B$150,2,0))</f>
        <v/>
      </c>
      <c r="U88" s="3">
        <f t="shared" ca="1" si="28"/>
        <v>8</v>
      </c>
      <c r="V88" s="3">
        <f t="shared" si="29"/>
        <v>0</v>
      </c>
      <c r="W88" s="3">
        <f t="shared" ca="1" si="30"/>
        <v>0</v>
      </c>
      <c r="X88" s="3" t="str">
        <f t="shared" ca="1" si="31"/>
        <v/>
      </c>
    </row>
    <row r="89" spans="10:24" ht="13.75" customHeight="1" x14ac:dyDescent="0.2">
      <c r="J89" s="4" t="str">
        <f t="shared" ca="1" si="22"/>
        <v/>
      </c>
      <c r="M89" s="14"/>
      <c r="N89" s="13" t="str">
        <f t="shared" ca="1" si="23"/>
        <v/>
      </c>
      <c r="P89" s="3">
        <f t="shared" si="24"/>
        <v>0</v>
      </c>
      <c r="Q89" s="3">
        <f t="shared" ca="1" si="32"/>
        <v>0</v>
      </c>
      <c r="R89" s="3">
        <f t="shared" si="26"/>
        <v>0</v>
      </c>
      <c r="S89" s="3">
        <f t="shared" ca="1" si="27"/>
        <v>8.75</v>
      </c>
      <c r="T89" s="3" t="str">
        <f>IF(H89="","",VLOOKUP(H89,'Вода SKU'!$A$1:$B$150,2,0))</f>
        <v/>
      </c>
      <c r="U89" s="3">
        <f t="shared" ca="1" si="28"/>
        <v>8</v>
      </c>
      <c r="V89" s="3">
        <f t="shared" si="29"/>
        <v>0</v>
      </c>
      <c r="W89" s="3">
        <f t="shared" ca="1" si="30"/>
        <v>0</v>
      </c>
      <c r="X89" s="3" t="str">
        <f t="shared" ca="1" si="31"/>
        <v/>
      </c>
    </row>
    <row r="90" spans="10:24" ht="13.75" customHeight="1" x14ac:dyDescent="0.2">
      <c r="J90" s="4" t="str">
        <f t="shared" ca="1" si="22"/>
        <v/>
      </c>
      <c r="M90" s="14"/>
      <c r="N90" s="13" t="str">
        <f t="shared" ca="1" si="23"/>
        <v/>
      </c>
      <c r="P90" s="3">
        <f t="shared" si="24"/>
        <v>0</v>
      </c>
      <c r="Q90" s="3">
        <f t="shared" ca="1" si="32"/>
        <v>0</v>
      </c>
      <c r="R90" s="3">
        <f t="shared" si="26"/>
        <v>0</v>
      </c>
      <c r="S90" s="3">
        <f t="shared" ca="1" si="27"/>
        <v>8.75</v>
      </c>
      <c r="T90" s="3" t="str">
        <f>IF(H90="","",VLOOKUP(H90,'Вода SKU'!$A$1:$B$150,2,0))</f>
        <v/>
      </c>
      <c r="U90" s="3">
        <f t="shared" ca="1" si="28"/>
        <v>8</v>
      </c>
      <c r="V90" s="3">
        <f t="shared" si="29"/>
        <v>0</v>
      </c>
      <c r="W90" s="3">
        <f t="shared" ca="1" si="30"/>
        <v>0</v>
      </c>
      <c r="X90" s="3" t="str">
        <f t="shared" ca="1" si="31"/>
        <v/>
      </c>
    </row>
    <row r="91" spans="10:24" ht="13.75" customHeight="1" x14ac:dyDescent="0.2">
      <c r="J91" s="4" t="str">
        <f t="shared" ca="1" si="22"/>
        <v/>
      </c>
      <c r="M91" s="14"/>
      <c r="N91" s="13" t="str">
        <f t="shared" ca="1" si="23"/>
        <v/>
      </c>
      <c r="P91" s="3">
        <f t="shared" si="24"/>
        <v>0</v>
      </c>
      <c r="Q91" s="3">
        <f t="shared" ca="1" si="32"/>
        <v>0</v>
      </c>
      <c r="R91" s="3">
        <f t="shared" si="26"/>
        <v>0</v>
      </c>
      <c r="S91" s="3">
        <f t="shared" ca="1" si="27"/>
        <v>8.75</v>
      </c>
      <c r="T91" s="3" t="str">
        <f>IF(H91="","",VLOOKUP(H91,'Вода SKU'!$A$1:$B$150,2,0))</f>
        <v/>
      </c>
      <c r="U91" s="3">
        <f t="shared" ca="1" si="28"/>
        <v>8</v>
      </c>
      <c r="V91" s="3">
        <f t="shared" si="29"/>
        <v>0</v>
      </c>
      <c r="W91" s="3">
        <f t="shared" ca="1" si="30"/>
        <v>0</v>
      </c>
      <c r="X91" s="3" t="str">
        <f t="shared" ca="1" si="31"/>
        <v/>
      </c>
    </row>
    <row r="92" spans="10:24" ht="13.75" customHeight="1" x14ac:dyDescent="0.2">
      <c r="J92" s="4" t="str">
        <f t="shared" ca="1" si="22"/>
        <v/>
      </c>
      <c r="M92" s="14"/>
      <c r="N92" s="13" t="str">
        <f t="shared" ca="1" si="23"/>
        <v/>
      </c>
      <c r="P92" s="3">
        <f t="shared" si="24"/>
        <v>0</v>
      </c>
      <c r="Q92" s="3">
        <f t="shared" ca="1" si="32"/>
        <v>0</v>
      </c>
      <c r="R92" s="3">
        <f t="shared" si="26"/>
        <v>0</v>
      </c>
      <c r="S92" s="3">
        <f t="shared" ca="1" si="27"/>
        <v>8.75</v>
      </c>
      <c r="T92" s="3" t="str">
        <f>IF(H92="","",VLOOKUP(H92,'Вода SKU'!$A$1:$B$150,2,0))</f>
        <v/>
      </c>
      <c r="U92" s="3">
        <f t="shared" ca="1" si="28"/>
        <v>8</v>
      </c>
      <c r="V92" s="3">
        <f t="shared" si="29"/>
        <v>0</v>
      </c>
      <c r="W92" s="3">
        <f t="shared" ca="1" si="30"/>
        <v>0</v>
      </c>
      <c r="X92" s="3" t="str">
        <f t="shared" ca="1" si="31"/>
        <v/>
      </c>
    </row>
    <row r="93" spans="10:24" ht="13.75" customHeight="1" x14ac:dyDescent="0.2">
      <c r="J93" s="4" t="str">
        <f t="shared" ca="1" si="22"/>
        <v/>
      </c>
      <c r="M93" s="14"/>
      <c r="N93" s="13" t="str">
        <f t="shared" ca="1" si="23"/>
        <v/>
      </c>
      <c r="P93" s="3">
        <f t="shared" si="24"/>
        <v>0</v>
      </c>
      <c r="Q93" s="3">
        <f t="shared" ca="1" si="32"/>
        <v>0</v>
      </c>
      <c r="R93" s="3">
        <f t="shared" si="26"/>
        <v>0</v>
      </c>
      <c r="S93" s="3">
        <f t="shared" ca="1" si="27"/>
        <v>8.75</v>
      </c>
      <c r="T93" s="3" t="str">
        <f>IF(H93="","",VLOOKUP(H93,'Вода SKU'!$A$1:$B$150,2,0))</f>
        <v/>
      </c>
      <c r="U93" s="3">
        <f t="shared" ca="1" si="28"/>
        <v>8</v>
      </c>
      <c r="V93" s="3">
        <f t="shared" si="29"/>
        <v>0</v>
      </c>
      <c r="W93" s="3">
        <f t="shared" ca="1" si="30"/>
        <v>0</v>
      </c>
      <c r="X93" s="3" t="str">
        <f t="shared" ca="1" si="31"/>
        <v/>
      </c>
    </row>
    <row r="94" spans="10:24" ht="13.75" customHeight="1" x14ac:dyDescent="0.2">
      <c r="J94" s="4" t="str">
        <f t="shared" ca="1" si="22"/>
        <v/>
      </c>
      <c r="M94" s="14"/>
      <c r="N94" s="13" t="str">
        <f t="shared" ca="1" si="23"/>
        <v/>
      </c>
      <c r="P94" s="3">
        <f t="shared" si="24"/>
        <v>0</v>
      </c>
      <c r="Q94" s="3">
        <f t="shared" ca="1" si="32"/>
        <v>0</v>
      </c>
      <c r="R94" s="3">
        <f t="shared" si="26"/>
        <v>0</v>
      </c>
      <c r="S94" s="3">
        <f t="shared" ca="1" si="27"/>
        <v>8.75</v>
      </c>
      <c r="T94" s="3" t="str">
        <f>IF(H94="","",VLOOKUP(H94,'Вода SKU'!$A$1:$B$150,2,0))</f>
        <v/>
      </c>
      <c r="U94" s="3">
        <f t="shared" ca="1" si="28"/>
        <v>8</v>
      </c>
      <c r="V94" s="3">
        <f t="shared" si="29"/>
        <v>0</v>
      </c>
      <c r="W94" s="3">
        <f t="shared" ca="1" si="30"/>
        <v>0</v>
      </c>
      <c r="X94" s="3" t="str">
        <f t="shared" ca="1" si="31"/>
        <v/>
      </c>
    </row>
    <row r="95" spans="10:24" ht="13.75" customHeight="1" x14ac:dyDescent="0.2">
      <c r="J95" s="4" t="str">
        <f t="shared" ca="1" si="22"/>
        <v/>
      </c>
      <c r="M95" s="14"/>
      <c r="N95" s="13" t="str">
        <f t="shared" ca="1" si="23"/>
        <v/>
      </c>
      <c r="P95" s="3">
        <f t="shared" si="24"/>
        <v>0</v>
      </c>
      <c r="Q95" s="3">
        <f t="shared" ca="1" si="32"/>
        <v>0</v>
      </c>
      <c r="R95" s="3">
        <f t="shared" si="26"/>
        <v>0</v>
      </c>
      <c r="S95" s="3">
        <f t="shared" ca="1" si="27"/>
        <v>8.75</v>
      </c>
      <c r="T95" s="3" t="str">
        <f>IF(H95="","",VLOOKUP(H95,'Вода SKU'!$A$1:$B$150,2,0))</f>
        <v/>
      </c>
      <c r="U95" s="3">
        <f t="shared" ca="1" si="28"/>
        <v>8</v>
      </c>
      <c r="V95" s="3">
        <f t="shared" si="29"/>
        <v>0</v>
      </c>
      <c r="W95" s="3">
        <f t="shared" ca="1" si="30"/>
        <v>0</v>
      </c>
      <c r="X95" s="3" t="str">
        <f t="shared" ca="1" si="31"/>
        <v/>
      </c>
    </row>
    <row r="96" spans="10:24" ht="13.75" customHeight="1" x14ac:dyDescent="0.2">
      <c r="J96" s="4" t="str">
        <f t="shared" ca="1" si="22"/>
        <v/>
      </c>
      <c r="M96" s="14"/>
      <c r="N96" s="13" t="str">
        <f t="shared" ca="1" si="23"/>
        <v/>
      </c>
      <c r="P96" s="3">
        <f t="shared" si="24"/>
        <v>0</v>
      </c>
      <c r="Q96" s="3">
        <f t="shared" ca="1" si="32"/>
        <v>0</v>
      </c>
      <c r="R96" s="3">
        <f t="shared" si="26"/>
        <v>0</v>
      </c>
      <c r="S96" s="3">
        <f t="shared" ca="1" si="27"/>
        <v>8.75</v>
      </c>
      <c r="T96" s="3" t="str">
        <f>IF(H96="","",VLOOKUP(H96,'Вода SKU'!$A$1:$B$150,2,0))</f>
        <v/>
      </c>
      <c r="U96" s="3">
        <f t="shared" ca="1" si="28"/>
        <v>8</v>
      </c>
      <c r="V96" s="3">
        <f t="shared" si="29"/>
        <v>0</v>
      </c>
      <c r="W96" s="3">
        <f t="shared" ca="1" si="30"/>
        <v>0</v>
      </c>
      <c r="X96" s="3" t="str">
        <f t="shared" ca="1" si="31"/>
        <v/>
      </c>
    </row>
    <row r="97" spans="10:24" ht="13.75" customHeight="1" x14ac:dyDescent="0.2">
      <c r="J97" s="4" t="str">
        <f t="shared" ca="1" si="22"/>
        <v/>
      </c>
      <c r="M97" s="14"/>
      <c r="N97" s="13" t="str">
        <f t="shared" ca="1" si="23"/>
        <v/>
      </c>
      <c r="P97" s="3">
        <f t="shared" si="24"/>
        <v>0</v>
      </c>
      <c r="Q97" s="3">
        <f t="shared" ca="1" si="32"/>
        <v>0</v>
      </c>
      <c r="R97" s="3">
        <f t="shared" si="26"/>
        <v>0</v>
      </c>
      <c r="S97" s="3">
        <f t="shared" ca="1" si="27"/>
        <v>8.75</v>
      </c>
      <c r="T97" s="3" t="str">
        <f>IF(H97="","",VLOOKUP(H97,'Вода SKU'!$A$1:$B$150,2,0))</f>
        <v/>
      </c>
      <c r="U97" s="3">
        <f t="shared" ca="1" si="28"/>
        <v>8</v>
      </c>
      <c r="V97" s="3">
        <f t="shared" si="29"/>
        <v>0</v>
      </c>
      <c r="W97" s="3">
        <f t="shared" ca="1" si="30"/>
        <v>0</v>
      </c>
      <c r="X97" s="3" t="str">
        <f t="shared" ca="1" si="31"/>
        <v/>
      </c>
    </row>
    <row r="98" spans="10:24" ht="13.75" customHeight="1" x14ac:dyDescent="0.2">
      <c r="J98" s="4" t="str">
        <f t="shared" ref="J98:J122" ca="1" si="33">IF(M98="", IF(O98="","",X98+(INDIRECT("S" &amp; ROW() - 1) - S98)),IF(O98="", "", INDIRECT("S" &amp; ROW() - 1) - S98))</f>
        <v/>
      </c>
      <c r="M98" s="14"/>
      <c r="N98" s="13" t="str">
        <f t="shared" ref="N98:N122" ca="1" si="34">IF(M98="", IF(X98=0, "", X98), IF(V98 = "", "", IF(V98/U98 = 0, "", V98/U98)))</f>
        <v/>
      </c>
      <c r="P98" s="3">
        <f t="shared" ref="P98:P122" si="35">IF(O98 = "-", -W98,I98)</f>
        <v>0</v>
      </c>
      <c r="Q98" s="3">
        <f t="shared" ca="1" si="32"/>
        <v>0</v>
      </c>
      <c r="R98" s="3">
        <f t="shared" ref="R98:R122" si="36">IF(O98="-",1,0)</f>
        <v>0</v>
      </c>
      <c r="S98" s="3">
        <f t="shared" ref="S98:S122" ca="1" si="37">IF(Q98 = 0, INDIRECT("S" &amp; ROW() - 1), Q98)</f>
        <v>8.75</v>
      </c>
      <c r="T98" s="3" t="str">
        <f>IF(H98="","",VLOOKUP(H98,'Вода SKU'!$A$1:$B$150,2,0))</f>
        <v/>
      </c>
      <c r="U98" s="3">
        <f t="shared" ref="U98:U122" ca="1" si="38">IF(C98 = "", 8, IF(C98 = "-", 8000 / INDIRECT("C" &amp; ROW() - 1), 8000/C98))</f>
        <v>8</v>
      </c>
      <c r="V98" s="3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2" ca="1" si="40">IF(V98 = "", "", V98/U98)</f>
        <v>0</v>
      </c>
      <c r="X98" s="3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4" t="str">
        <f t="shared" ca="1" si="33"/>
        <v/>
      </c>
      <c r="M99" s="14"/>
      <c r="N99" s="13" t="str">
        <f t="shared" ca="1" si="34"/>
        <v/>
      </c>
      <c r="P99" s="3">
        <f t="shared" si="35"/>
        <v>0</v>
      </c>
      <c r="Q99" s="3">
        <f t="shared" ca="1" si="32"/>
        <v>0</v>
      </c>
      <c r="R99" s="3">
        <f t="shared" si="36"/>
        <v>0</v>
      </c>
      <c r="S99" s="3">
        <f t="shared" ca="1" si="37"/>
        <v>8.75</v>
      </c>
      <c r="T99" s="3" t="str">
        <f>IF(H99="","",VLOOKUP(H99,'Вода SKU'!$A$1:$B$150,2,0))</f>
        <v/>
      </c>
      <c r="U99" s="3">
        <f t="shared" ca="1" si="38"/>
        <v>8</v>
      </c>
      <c r="V99" s="3">
        <f t="shared" si="39"/>
        <v>0</v>
      </c>
      <c r="W99" s="3">
        <f t="shared" ca="1" si="40"/>
        <v>0</v>
      </c>
      <c r="X99" s="3" t="str">
        <f t="shared" ca="1" si="41"/>
        <v/>
      </c>
    </row>
    <row r="100" spans="10:24" ht="13.75" customHeight="1" x14ac:dyDescent="0.2">
      <c r="J100" s="4" t="str">
        <f t="shared" ca="1" si="33"/>
        <v/>
      </c>
      <c r="M100" s="14"/>
      <c r="N100" s="13" t="str">
        <f t="shared" ca="1" si="34"/>
        <v/>
      </c>
      <c r="P100" s="3">
        <f t="shared" si="35"/>
        <v>0</v>
      </c>
      <c r="Q100" s="3">
        <f t="shared" ref="Q100:Q122" ca="1" si="42">IF(O100 = "-", SUM(INDIRECT(ADDRESS(2,COLUMN(P100)) &amp; ":" &amp; ADDRESS(ROW(),COLUMN(P100)))), 0)</f>
        <v>0</v>
      </c>
      <c r="R100" s="3">
        <f t="shared" si="36"/>
        <v>0</v>
      </c>
      <c r="S100" s="3">
        <f t="shared" ca="1" si="37"/>
        <v>8.75</v>
      </c>
      <c r="T100" s="3" t="str">
        <f>IF(H100="","",VLOOKUP(H100,'Вода SKU'!$A$1:$B$150,2,0))</f>
        <v/>
      </c>
      <c r="U100" s="3">
        <f t="shared" ca="1" si="38"/>
        <v>8</v>
      </c>
      <c r="V100" s="3">
        <f t="shared" si="39"/>
        <v>0</v>
      </c>
      <c r="W100" s="3">
        <f t="shared" ca="1" si="40"/>
        <v>0</v>
      </c>
      <c r="X100" s="3" t="str">
        <f t="shared" ca="1" si="41"/>
        <v/>
      </c>
    </row>
    <row r="101" spans="10:24" ht="13.75" customHeight="1" x14ac:dyDescent="0.2">
      <c r="J101" s="4" t="str">
        <f t="shared" ca="1" si="33"/>
        <v/>
      </c>
      <c r="M101" s="14"/>
      <c r="N101" s="13" t="str">
        <f t="shared" ca="1" si="34"/>
        <v/>
      </c>
      <c r="P101" s="3">
        <f t="shared" si="35"/>
        <v>0</v>
      </c>
      <c r="Q101" s="3">
        <f t="shared" ca="1" si="42"/>
        <v>0</v>
      </c>
      <c r="R101" s="3">
        <f t="shared" si="36"/>
        <v>0</v>
      </c>
      <c r="S101" s="3">
        <f t="shared" ca="1" si="37"/>
        <v>8.75</v>
      </c>
      <c r="T101" s="3" t="str">
        <f>IF(H101="","",VLOOKUP(H101,'Вода SKU'!$A$1:$B$150,2,0))</f>
        <v/>
      </c>
      <c r="U101" s="3">
        <f t="shared" ca="1" si="38"/>
        <v>8</v>
      </c>
      <c r="V101" s="3">
        <f t="shared" si="39"/>
        <v>0</v>
      </c>
      <c r="W101" s="3">
        <f t="shared" ca="1" si="40"/>
        <v>0</v>
      </c>
      <c r="X101" s="3" t="str">
        <f t="shared" ca="1" si="41"/>
        <v/>
      </c>
    </row>
    <row r="102" spans="10:24" ht="13.75" customHeight="1" x14ac:dyDescent="0.2">
      <c r="J102" s="4" t="str">
        <f t="shared" ca="1" si="33"/>
        <v/>
      </c>
      <c r="M102" s="14"/>
      <c r="N102" s="13" t="str">
        <f t="shared" ca="1" si="34"/>
        <v/>
      </c>
      <c r="P102" s="3">
        <f t="shared" si="35"/>
        <v>0</v>
      </c>
      <c r="Q102" s="3">
        <f t="shared" ca="1" si="42"/>
        <v>0</v>
      </c>
      <c r="R102" s="3">
        <f t="shared" si="36"/>
        <v>0</v>
      </c>
      <c r="S102" s="3">
        <f t="shared" ca="1" si="37"/>
        <v>8.75</v>
      </c>
      <c r="T102" s="3" t="str">
        <f>IF(H102="","",VLOOKUP(H102,'Вода SKU'!$A$1:$B$150,2,0))</f>
        <v/>
      </c>
      <c r="U102" s="3">
        <f t="shared" ca="1" si="38"/>
        <v>8</v>
      </c>
      <c r="V102" s="3">
        <f t="shared" si="39"/>
        <v>0</v>
      </c>
      <c r="W102" s="3">
        <f t="shared" ca="1" si="40"/>
        <v>0</v>
      </c>
      <c r="X102" s="3" t="str">
        <f t="shared" ca="1" si="41"/>
        <v/>
      </c>
    </row>
    <row r="103" spans="10:24" ht="13.75" customHeight="1" x14ac:dyDescent="0.2">
      <c r="J103" s="4" t="str">
        <f t="shared" ca="1" si="33"/>
        <v/>
      </c>
      <c r="M103" s="14"/>
      <c r="N103" s="13" t="str">
        <f t="shared" ca="1" si="34"/>
        <v/>
      </c>
      <c r="P103" s="3">
        <f t="shared" si="35"/>
        <v>0</v>
      </c>
      <c r="Q103" s="3">
        <f t="shared" ca="1" si="42"/>
        <v>0</v>
      </c>
      <c r="R103" s="3">
        <f t="shared" si="36"/>
        <v>0</v>
      </c>
      <c r="S103" s="3">
        <f t="shared" ca="1" si="37"/>
        <v>8.75</v>
      </c>
      <c r="T103" s="3" t="str">
        <f>IF(H103="","",VLOOKUP(H103,'Вода SKU'!$A$1:$B$150,2,0))</f>
        <v/>
      </c>
      <c r="U103" s="3">
        <f t="shared" ca="1" si="38"/>
        <v>8</v>
      </c>
      <c r="V103" s="3">
        <f t="shared" si="39"/>
        <v>0</v>
      </c>
      <c r="W103" s="3">
        <f t="shared" ca="1" si="40"/>
        <v>0</v>
      </c>
      <c r="X103" s="3" t="str">
        <f t="shared" ca="1" si="41"/>
        <v/>
      </c>
    </row>
    <row r="104" spans="10:24" ht="13.75" customHeight="1" x14ac:dyDescent="0.2">
      <c r="J104" s="4" t="str">
        <f t="shared" ca="1" si="33"/>
        <v/>
      </c>
      <c r="M104" s="14"/>
      <c r="N104" s="13" t="str">
        <f t="shared" ca="1" si="34"/>
        <v/>
      </c>
      <c r="P104" s="3">
        <f t="shared" si="35"/>
        <v>0</v>
      </c>
      <c r="Q104" s="3">
        <f t="shared" ca="1" si="42"/>
        <v>0</v>
      </c>
      <c r="R104" s="3">
        <f t="shared" si="36"/>
        <v>0</v>
      </c>
      <c r="S104" s="3">
        <f t="shared" ca="1" si="37"/>
        <v>8.75</v>
      </c>
      <c r="T104" s="3" t="str">
        <f>IF(H104="","",VLOOKUP(H104,'Вода SKU'!$A$1:$B$150,2,0))</f>
        <v/>
      </c>
      <c r="U104" s="3">
        <f t="shared" ca="1" si="38"/>
        <v>8</v>
      </c>
      <c r="V104" s="3">
        <f t="shared" si="39"/>
        <v>0</v>
      </c>
      <c r="W104" s="3">
        <f t="shared" ca="1" si="40"/>
        <v>0</v>
      </c>
      <c r="X104" s="3" t="str">
        <f t="shared" ca="1" si="41"/>
        <v/>
      </c>
    </row>
    <row r="105" spans="10:24" ht="13.75" customHeight="1" x14ac:dyDescent="0.2">
      <c r="J105" s="4" t="str">
        <f t="shared" ca="1" si="33"/>
        <v/>
      </c>
      <c r="M105" s="14"/>
      <c r="N105" s="13" t="str">
        <f t="shared" ca="1" si="34"/>
        <v/>
      </c>
      <c r="P105" s="3">
        <f t="shared" si="35"/>
        <v>0</v>
      </c>
      <c r="Q105" s="3">
        <f t="shared" ca="1" si="42"/>
        <v>0</v>
      </c>
      <c r="R105" s="3">
        <f t="shared" si="36"/>
        <v>0</v>
      </c>
      <c r="S105" s="3">
        <f t="shared" ca="1" si="37"/>
        <v>8.75</v>
      </c>
      <c r="T105" s="3" t="str">
        <f>IF(H105="","",VLOOKUP(H105,'Вода SKU'!$A$1:$B$150,2,0))</f>
        <v/>
      </c>
      <c r="U105" s="3">
        <f t="shared" ca="1" si="38"/>
        <v>8</v>
      </c>
      <c r="V105" s="3">
        <f t="shared" si="39"/>
        <v>0</v>
      </c>
      <c r="W105" s="3">
        <f t="shared" ca="1" si="40"/>
        <v>0</v>
      </c>
      <c r="X105" s="3" t="str">
        <f t="shared" ca="1" si="41"/>
        <v/>
      </c>
    </row>
    <row r="106" spans="10:24" ht="13.75" customHeight="1" x14ac:dyDescent="0.2">
      <c r="J106" s="4" t="str">
        <f t="shared" ca="1" si="33"/>
        <v/>
      </c>
      <c r="M106" s="14"/>
      <c r="N106" s="13" t="str">
        <f t="shared" ca="1" si="34"/>
        <v/>
      </c>
      <c r="P106" s="3">
        <f t="shared" si="35"/>
        <v>0</v>
      </c>
      <c r="Q106" s="3">
        <f t="shared" ca="1" si="42"/>
        <v>0</v>
      </c>
      <c r="R106" s="3">
        <f t="shared" si="36"/>
        <v>0</v>
      </c>
      <c r="S106" s="3">
        <f t="shared" ca="1" si="37"/>
        <v>8.75</v>
      </c>
      <c r="T106" s="3" t="str">
        <f>IF(H106="","",VLOOKUP(H106,'Вода SKU'!$A$1:$B$150,2,0))</f>
        <v/>
      </c>
      <c r="U106" s="3">
        <f t="shared" ca="1" si="38"/>
        <v>8</v>
      </c>
      <c r="V106" s="3">
        <f t="shared" si="39"/>
        <v>0</v>
      </c>
      <c r="W106" s="3">
        <f t="shared" ca="1" si="40"/>
        <v>0</v>
      </c>
      <c r="X106" s="3" t="str">
        <f t="shared" ca="1" si="41"/>
        <v/>
      </c>
    </row>
    <row r="107" spans="10:24" ht="13.75" customHeight="1" x14ac:dyDescent="0.2">
      <c r="J107" s="4" t="str">
        <f t="shared" ca="1" si="33"/>
        <v/>
      </c>
      <c r="M107" s="14"/>
      <c r="N107" s="13" t="str">
        <f t="shared" ca="1" si="34"/>
        <v/>
      </c>
      <c r="P107" s="3">
        <f t="shared" si="35"/>
        <v>0</v>
      </c>
      <c r="Q107" s="3">
        <f t="shared" ca="1" si="42"/>
        <v>0</v>
      </c>
      <c r="R107" s="3">
        <f t="shared" si="36"/>
        <v>0</v>
      </c>
      <c r="S107" s="3">
        <f t="shared" ca="1" si="37"/>
        <v>8.75</v>
      </c>
      <c r="T107" s="3" t="str">
        <f>IF(H107="","",VLOOKUP(H107,'Вода SKU'!$A$1:$B$150,2,0))</f>
        <v/>
      </c>
      <c r="U107" s="3">
        <f t="shared" ca="1" si="38"/>
        <v>8</v>
      </c>
      <c r="V107" s="3">
        <f t="shared" si="39"/>
        <v>0</v>
      </c>
      <c r="W107" s="3">
        <f t="shared" ca="1" si="40"/>
        <v>0</v>
      </c>
      <c r="X107" s="3" t="str">
        <f t="shared" ca="1" si="41"/>
        <v/>
      </c>
    </row>
    <row r="108" spans="10:24" ht="13.75" customHeight="1" x14ac:dyDescent="0.2">
      <c r="J108" s="4" t="str">
        <f t="shared" ca="1" si="33"/>
        <v/>
      </c>
      <c r="M108" s="14"/>
      <c r="N108" s="13" t="str">
        <f t="shared" ca="1" si="34"/>
        <v/>
      </c>
      <c r="P108" s="3">
        <f t="shared" si="35"/>
        <v>0</v>
      </c>
      <c r="Q108" s="3">
        <f t="shared" ca="1" si="42"/>
        <v>0</v>
      </c>
      <c r="R108" s="3">
        <f t="shared" si="36"/>
        <v>0</v>
      </c>
      <c r="S108" s="3">
        <f t="shared" ca="1" si="37"/>
        <v>8.75</v>
      </c>
      <c r="T108" s="3" t="str">
        <f>IF(H108="","",VLOOKUP(H108,'Вода SKU'!$A$1:$B$150,2,0))</f>
        <v/>
      </c>
      <c r="U108" s="3">
        <f t="shared" ca="1" si="38"/>
        <v>8</v>
      </c>
      <c r="V108" s="3">
        <f t="shared" si="39"/>
        <v>0</v>
      </c>
      <c r="W108" s="3">
        <f t="shared" ca="1" si="40"/>
        <v>0</v>
      </c>
      <c r="X108" s="3" t="str">
        <f t="shared" ca="1" si="41"/>
        <v/>
      </c>
    </row>
    <row r="109" spans="10:24" ht="13.75" customHeight="1" x14ac:dyDescent="0.2">
      <c r="J109" s="4" t="str">
        <f t="shared" ca="1" si="33"/>
        <v/>
      </c>
      <c r="M109" s="14"/>
      <c r="N109" s="13" t="str">
        <f t="shared" ca="1" si="34"/>
        <v/>
      </c>
      <c r="P109" s="3">
        <f t="shared" si="35"/>
        <v>0</v>
      </c>
      <c r="Q109" s="3">
        <f t="shared" ca="1" si="42"/>
        <v>0</v>
      </c>
      <c r="R109" s="3">
        <f t="shared" si="36"/>
        <v>0</v>
      </c>
      <c r="S109" s="3">
        <f t="shared" ca="1" si="37"/>
        <v>8.75</v>
      </c>
      <c r="T109" s="3" t="str">
        <f>IF(H109="","",VLOOKUP(H109,'Вода SKU'!$A$1:$B$150,2,0))</f>
        <v/>
      </c>
      <c r="U109" s="3">
        <f t="shared" ca="1" si="38"/>
        <v>8</v>
      </c>
      <c r="V109" s="3">
        <f t="shared" si="39"/>
        <v>0</v>
      </c>
      <c r="W109" s="3">
        <f t="shared" ca="1" si="40"/>
        <v>0</v>
      </c>
      <c r="X109" s="3" t="str">
        <f t="shared" ca="1" si="41"/>
        <v/>
      </c>
    </row>
    <row r="110" spans="10:24" ht="13.75" customHeight="1" x14ac:dyDescent="0.2">
      <c r="J110" s="4" t="str">
        <f t="shared" ca="1" si="33"/>
        <v/>
      </c>
      <c r="M110" s="14"/>
      <c r="N110" s="13" t="str">
        <f t="shared" ca="1" si="34"/>
        <v/>
      </c>
      <c r="P110" s="3">
        <f t="shared" si="35"/>
        <v>0</v>
      </c>
      <c r="Q110" s="3">
        <f t="shared" ca="1" si="42"/>
        <v>0</v>
      </c>
      <c r="R110" s="3">
        <f t="shared" si="36"/>
        <v>0</v>
      </c>
      <c r="S110" s="3">
        <f t="shared" ca="1" si="37"/>
        <v>8.75</v>
      </c>
      <c r="T110" s="3" t="str">
        <f>IF(H110="","",VLOOKUP(H110,'Вода SKU'!$A$1:$B$150,2,0))</f>
        <v/>
      </c>
      <c r="U110" s="3">
        <f t="shared" ca="1" si="38"/>
        <v>8</v>
      </c>
      <c r="V110" s="3">
        <f t="shared" si="39"/>
        <v>0</v>
      </c>
      <c r="W110" s="3">
        <f t="shared" ca="1" si="40"/>
        <v>0</v>
      </c>
      <c r="X110" s="3" t="str">
        <f t="shared" ca="1" si="41"/>
        <v/>
      </c>
    </row>
    <row r="111" spans="10:24" ht="13.75" customHeight="1" x14ac:dyDescent="0.2">
      <c r="J111" s="4" t="str">
        <f t="shared" ca="1" si="33"/>
        <v/>
      </c>
      <c r="M111" s="14"/>
      <c r="N111" s="13" t="str">
        <f t="shared" ca="1" si="34"/>
        <v/>
      </c>
      <c r="P111" s="3">
        <f t="shared" si="35"/>
        <v>0</v>
      </c>
      <c r="Q111" s="3">
        <f t="shared" ca="1" si="42"/>
        <v>0</v>
      </c>
      <c r="R111" s="3">
        <f t="shared" si="36"/>
        <v>0</v>
      </c>
      <c r="S111" s="3">
        <f t="shared" ca="1" si="37"/>
        <v>8.75</v>
      </c>
      <c r="T111" s="3" t="str">
        <f>IF(H111="","",VLOOKUP(H111,'Вода SKU'!$A$1:$B$150,2,0))</f>
        <v/>
      </c>
      <c r="U111" s="3">
        <f t="shared" ca="1" si="38"/>
        <v>8</v>
      </c>
      <c r="V111" s="3">
        <f t="shared" si="39"/>
        <v>0</v>
      </c>
      <c r="W111" s="3">
        <f t="shared" ca="1" si="40"/>
        <v>0</v>
      </c>
      <c r="X111" s="3" t="str">
        <f t="shared" ca="1" si="41"/>
        <v/>
      </c>
    </row>
    <row r="112" spans="10:24" ht="13.75" customHeight="1" x14ac:dyDescent="0.2">
      <c r="J112" s="4" t="str">
        <f t="shared" ca="1" si="33"/>
        <v/>
      </c>
      <c r="M112" s="14"/>
      <c r="N112" s="13" t="str">
        <f t="shared" ca="1" si="34"/>
        <v/>
      </c>
      <c r="P112" s="3">
        <f t="shared" si="35"/>
        <v>0</v>
      </c>
      <c r="Q112" s="3">
        <f t="shared" ca="1" si="42"/>
        <v>0</v>
      </c>
      <c r="R112" s="3">
        <f t="shared" si="36"/>
        <v>0</v>
      </c>
      <c r="S112" s="3">
        <f t="shared" ca="1" si="37"/>
        <v>8.75</v>
      </c>
      <c r="T112" s="3" t="str">
        <f>IF(H112="","",VLOOKUP(H112,'Вода SKU'!$A$1:$B$150,2,0))</f>
        <v/>
      </c>
      <c r="U112" s="3">
        <f t="shared" ca="1" si="38"/>
        <v>8</v>
      </c>
      <c r="V112" s="3">
        <f t="shared" si="39"/>
        <v>0</v>
      </c>
      <c r="W112" s="3">
        <f t="shared" ca="1" si="40"/>
        <v>0</v>
      </c>
      <c r="X112" s="3" t="str">
        <f t="shared" ca="1" si="41"/>
        <v/>
      </c>
    </row>
    <row r="113" spans="10:24" ht="13.75" customHeight="1" x14ac:dyDescent="0.2">
      <c r="J113" s="4" t="str">
        <f t="shared" ca="1" si="33"/>
        <v/>
      </c>
      <c r="M113" s="14"/>
      <c r="N113" s="13" t="str">
        <f t="shared" ca="1" si="34"/>
        <v/>
      </c>
      <c r="P113" s="3">
        <f t="shared" si="35"/>
        <v>0</v>
      </c>
      <c r="Q113" s="3">
        <f t="shared" ca="1" si="42"/>
        <v>0</v>
      </c>
      <c r="R113" s="3">
        <f t="shared" si="36"/>
        <v>0</v>
      </c>
      <c r="S113" s="3">
        <f t="shared" ca="1" si="37"/>
        <v>8.75</v>
      </c>
      <c r="T113" s="3" t="str">
        <f>IF(H113="","",VLOOKUP(H113,'Вода SKU'!$A$1:$B$150,2,0))</f>
        <v/>
      </c>
      <c r="U113" s="3">
        <f t="shared" ca="1" si="38"/>
        <v>8</v>
      </c>
      <c r="V113" s="3">
        <f t="shared" si="39"/>
        <v>0</v>
      </c>
      <c r="W113" s="3">
        <f t="shared" ca="1" si="40"/>
        <v>0</v>
      </c>
      <c r="X113" s="3" t="str">
        <f t="shared" ca="1" si="41"/>
        <v/>
      </c>
    </row>
    <row r="114" spans="10:24" ht="13.75" customHeight="1" x14ac:dyDescent="0.2">
      <c r="J114" s="4" t="str">
        <f t="shared" ca="1" si="33"/>
        <v/>
      </c>
      <c r="M114" s="14"/>
      <c r="N114" s="13" t="str">
        <f t="shared" ca="1" si="34"/>
        <v/>
      </c>
      <c r="P114" s="3">
        <f t="shared" si="35"/>
        <v>0</v>
      </c>
      <c r="Q114" s="3">
        <f t="shared" ca="1" si="42"/>
        <v>0</v>
      </c>
      <c r="R114" s="3">
        <f t="shared" si="36"/>
        <v>0</v>
      </c>
      <c r="S114" s="3">
        <f t="shared" ca="1" si="37"/>
        <v>8.75</v>
      </c>
      <c r="T114" s="3" t="str">
        <f>IF(H114="","",VLOOKUP(H114,'Вода SKU'!$A$1:$B$150,2,0))</f>
        <v/>
      </c>
      <c r="U114" s="3">
        <f t="shared" ca="1" si="38"/>
        <v>8</v>
      </c>
      <c r="V114" s="3">
        <f t="shared" si="39"/>
        <v>0</v>
      </c>
      <c r="W114" s="3">
        <f t="shared" ca="1" si="40"/>
        <v>0</v>
      </c>
      <c r="X114" s="3" t="str">
        <f t="shared" ca="1" si="41"/>
        <v/>
      </c>
    </row>
    <row r="115" spans="10:24" ht="13.75" customHeight="1" x14ac:dyDescent="0.2">
      <c r="J115" s="4" t="str">
        <f t="shared" ca="1" si="33"/>
        <v/>
      </c>
      <c r="M115" s="14"/>
      <c r="N115" s="13" t="str">
        <f t="shared" ca="1" si="34"/>
        <v/>
      </c>
      <c r="P115" s="3">
        <f t="shared" si="35"/>
        <v>0</v>
      </c>
      <c r="Q115" s="3">
        <f t="shared" ca="1" si="42"/>
        <v>0</v>
      </c>
      <c r="R115" s="3">
        <f t="shared" si="36"/>
        <v>0</v>
      </c>
      <c r="S115" s="3">
        <f t="shared" ca="1" si="37"/>
        <v>8.75</v>
      </c>
      <c r="T115" s="3" t="str">
        <f>IF(H115="","",VLOOKUP(H115,'Вода SKU'!$A$1:$B$150,2,0))</f>
        <v/>
      </c>
      <c r="U115" s="3">
        <f t="shared" ca="1" si="38"/>
        <v>8</v>
      </c>
      <c r="V115" s="3">
        <f t="shared" si="39"/>
        <v>0</v>
      </c>
      <c r="W115" s="3">
        <f t="shared" ca="1" si="40"/>
        <v>0</v>
      </c>
      <c r="X115" s="3" t="str">
        <f t="shared" ca="1" si="41"/>
        <v/>
      </c>
    </row>
    <row r="116" spans="10:24" ht="13.75" customHeight="1" x14ac:dyDescent="0.2">
      <c r="J116" s="4" t="str">
        <f t="shared" ca="1" si="33"/>
        <v/>
      </c>
      <c r="M116" s="14"/>
      <c r="N116" s="13" t="str">
        <f t="shared" ca="1" si="34"/>
        <v/>
      </c>
      <c r="P116" s="3">
        <f t="shared" si="35"/>
        <v>0</v>
      </c>
      <c r="Q116" s="3">
        <f t="shared" ca="1" si="42"/>
        <v>0</v>
      </c>
      <c r="R116" s="3">
        <f t="shared" si="36"/>
        <v>0</v>
      </c>
      <c r="S116" s="3">
        <f t="shared" ca="1" si="37"/>
        <v>8.75</v>
      </c>
      <c r="T116" s="3" t="str">
        <f>IF(H116="","",VLOOKUP(H116,'Вода SKU'!$A$1:$B$150,2,0))</f>
        <v/>
      </c>
      <c r="U116" s="3">
        <f t="shared" ca="1" si="38"/>
        <v>8</v>
      </c>
      <c r="V116" s="3">
        <f t="shared" si="39"/>
        <v>0</v>
      </c>
      <c r="W116" s="3">
        <f t="shared" ca="1" si="40"/>
        <v>0</v>
      </c>
      <c r="X116" s="3" t="str">
        <f t="shared" ca="1" si="41"/>
        <v/>
      </c>
    </row>
    <row r="117" spans="10:24" ht="13.75" customHeight="1" x14ac:dyDescent="0.2">
      <c r="J117" s="4" t="str">
        <f t="shared" ca="1" si="33"/>
        <v/>
      </c>
      <c r="M117" s="14"/>
      <c r="N117" s="13" t="str">
        <f t="shared" ca="1" si="34"/>
        <v/>
      </c>
      <c r="P117" s="3">
        <f t="shared" si="35"/>
        <v>0</v>
      </c>
      <c r="Q117" s="3">
        <f t="shared" ca="1" si="42"/>
        <v>0</v>
      </c>
      <c r="R117" s="3">
        <f t="shared" si="36"/>
        <v>0</v>
      </c>
      <c r="S117" s="3">
        <f t="shared" ca="1" si="37"/>
        <v>8.75</v>
      </c>
      <c r="T117" s="3" t="str">
        <f>IF(H117="","",VLOOKUP(H117,'Вода SKU'!$A$1:$B$150,2,0))</f>
        <v/>
      </c>
      <c r="U117" s="3">
        <f t="shared" ca="1" si="38"/>
        <v>8</v>
      </c>
      <c r="V117" s="3">
        <f t="shared" si="39"/>
        <v>0</v>
      </c>
      <c r="W117" s="3">
        <f t="shared" ca="1" si="40"/>
        <v>0</v>
      </c>
      <c r="X117" s="3" t="str">
        <f t="shared" ca="1" si="41"/>
        <v/>
      </c>
    </row>
    <row r="118" spans="10:24" ht="13.75" customHeight="1" x14ac:dyDescent="0.2">
      <c r="J118" s="4" t="str">
        <f t="shared" ca="1" si="33"/>
        <v/>
      </c>
      <c r="M118" s="14"/>
      <c r="N118" s="13" t="str">
        <f t="shared" ca="1" si="34"/>
        <v/>
      </c>
      <c r="P118" s="3">
        <f t="shared" si="35"/>
        <v>0</v>
      </c>
      <c r="Q118" s="3">
        <f t="shared" ca="1" si="42"/>
        <v>0</v>
      </c>
      <c r="R118" s="3">
        <f t="shared" si="36"/>
        <v>0</v>
      </c>
      <c r="S118" s="3">
        <f t="shared" ca="1" si="37"/>
        <v>8.75</v>
      </c>
      <c r="T118" s="3" t="str">
        <f>IF(H118="","",VLOOKUP(H118,'Вода SKU'!$A$1:$B$150,2,0))</f>
        <v/>
      </c>
      <c r="U118" s="3">
        <f t="shared" ca="1" si="38"/>
        <v>8</v>
      </c>
      <c r="V118" s="3">
        <f t="shared" si="39"/>
        <v>0</v>
      </c>
      <c r="W118" s="3">
        <f t="shared" ca="1" si="40"/>
        <v>0</v>
      </c>
      <c r="X118" s="3" t="str">
        <f t="shared" ca="1" si="41"/>
        <v/>
      </c>
    </row>
    <row r="119" spans="10:24" ht="13.75" customHeight="1" x14ac:dyDescent="0.2">
      <c r="J119" s="4" t="str">
        <f t="shared" ca="1" si="33"/>
        <v/>
      </c>
      <c r="M119" s="14"/>
      <c r="N119" s="13" t="str">
        <f t="shared" ca="1" si="34"/>
        <v/>
      </c>
      <c r="P119" s="3">
        <f t="shared" si="35"/>
        <v>0</v>
      </c>
      <c r="Q119" s="3">
        <f t="shared" ca="1" si="42"/>
        <v>0</v>
      </c>
      <c r="R119" s="3">
        <f t="shared" si="36"/>
        <v>0</v>
      </c>
      <c r="S119" s="3">
        <f t="shared" ca="1" si="37"/>
        <v>8.75</v>
      </c>
      <c r="T119" s="3" t="str">
        <f>IF(H119="","",VLOOKUP(H119,'Вода SKU'!$A$1:$B$150,2,0))</f>
        <v/>
      </c>
      <c r="U119" s="3">
        <f t="shared" ca="1" si="38"/>
        <v>8</v>
      </c>
      <c r="V119" s="3">
        <f t="shared" si="39"/>
        <v>0</v>
      </c>
      <c r="W119" s="3">
        <f t="shared" ca="1" si="40"/>
        <v>0</v>
      </c>
      <c r="X119" s="3" t="str">
        <f t="shared" ca="1" si="41"/>
        <v/>
      </c>
    </row>
    <row r="120" spans="10:24" ht="13.75" customHeight="1" x14ac:dyDescent="0.2">
      <c r="J120" s="4" t="str">
        <f t="shared" ca="1" si="33"/>
        <v/>
      </c>
      <c r="M120" s="14"/>
      <c r="N120" s="13" t="str">
        <f t="shared" ca="1" si="34"/>
        <v/>
      </c>
      <c r="P120" s="3">
        <f t="shared" si="35"/>
        <v>0</v>
      </c>
      <c r="Q120" s="3">
        <f t="shared" ca="1" si="42"/>
        <v>0</v>
      </c>
      <c r="R120" s="3">
        <f t="shared" si="36"/>
        <v>0</v>
      </c>
      <c r="S120" s="3">
        <f t="shared" ca="1" si="37"/>
        <v>8.75</v>
      </c>
      <c r="T120" s="3" t="str">
        <f>IF(H120="","",VLOOKUP(H120,'Вода SKU'!$A$1:$B$150,2,0))</f>
        <v/>
      </c>
      <c r="U120" s="3">
        <f t="shared" ca="1" si="38"/>
        <v>8</v>
      </c>
      <c r="V120" s="3">
        <f t="shared" si="39"/>
        <v>0</v>
      </c>
      <c r="W120" s="3">
        <f t="shared" ca="1" si="40"/>
        <v>0</v>
      </c>
      <c r="X120" s="3" t="str">
        <f t="shared" ca="1" si="41"/>
        <v/>
      </c>
    </row>
    <row r="121" spans="10:24" ht="13.75" customHeight="1" x14ac:dyDescent="0.2">
      <c r="J121" s="4" t="str">
        <f t="shared" ca="1" si="33"/>
        <v/>
      </c>
      <c r="M121" s="14"/>
      <c r="N121" s="13" t="str">
        <f t="shared" ca="1" si="34"/>
        <v/>
      </c>
      <c r="P121" s="3">
        <f t="shared" si="35"/>
        <v>0</v>
      </c>
      <c r="Q121" s="3">
        <f t="shared" ca="1" si="42"/>
        <v>0</v>
      </c>
      <c r="R121" s="3">
        <f t="shared" si="36"/>
        <v>0</v>
      </c>
      <c r="S121" s="3">
        <f t="shared" ca="1" si="37"/>
        <v>8.75</v>
      </c>
      <c r="T121" s="3" t="str">
        <f>IF(H121="","",VLOOKUP(H121,'Вода SKU'!$A$1:$B$150,2,0))</f>
        <v/>
      </c>
      <c r="U121" s="3">
        <f t="shared" ca="1" si="38"/>
        <v>8</v>
      </c>
      <c r="V121" s="3">
        <f t="shared" si="39"/>
        <v>0</v>
      </c>
      <c r="W121" s="3">
        <f t="shared" ca="1" si="40"/>
        <v>0</v>
      </c>
      <c r="X121" s="3" t="str">
        <f t="shared" ca="1" si="41"/>
        <v/>
      </c>
    </row>
    <row r="122" spans="10:24" ht="13.75" customHeight="1" x14ac:dyDescent="0.2">
      <c r="J122" s="4" t="str">
        <f t="shared" ca="1" si="33"/>
        <v/>
      </c>
      <c r="M122" s="14"/>
      <c r="N122" s="13" t="str">
        <f t="shared" ca="1" si="34"/>
        <v/>
      </c>
      <c r="P122" s="3">
        <f t="shared" si="35"/>
        <v>0</v>
      </c>
      <c r="Q122" s="3">
        <f t="shared" ca="1" si="42"/>
        <v>0</v>
      </c>
      <c r="R122" s="3">
        <f t="shared" si="36"/>
        <v>0</v>
      </c>
      <c r="S122" s="3">
        <f t="shared" ca="1" si="37"/>
        <v>8.75</v>
      </c>
      <c r="T122" s="3" t="str">
        <f>IF(H122="","",VLOOKUP(H122,'Вода SKU'!$A$1:$B$150,2,0))</f>
        <v/>
      </c>
      <c r="U122" s="3">
        <f t="shared" ca="1" si="38"/>
        <v>8</v>
      </c>
      <c r="V122" s="3">
        <f t="shared" si="39"/>
        <v>0</v>
      </c>
      <c r="W122" s="3">
        <f t="shared" ca="1" si="40"/>
        <v>0</v>
      </c>
      <c r="X122" s="3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>
    <row r="1" spans="1:1" ht="14.5" customHeight="1" x14ac:dyDescent="0.2">
      <c r="A1" s="3" t="s">
        <v>173</v>
      </c>
    </row>
    <row r="2" spans="1:1" ht="14.5" customHeight="1" x14ac:dyDescent="0.2">
      <c r="A2" s="3" t="s">
        <v>56</v>
      </c>
    </row>
    <row r="3" spans="1:1" ht="14.5" customHeight="1" x14ac:dyDescent="0.2">
      <c r="A3" s="3" t="s">
        <v>238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6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>
    <row r="1" spans="1:2" x14ac:dyDescent="0.2">
      <c r="A1" s="16" t="s">
        <v>173</v>
      </c>
      <c r="B1" s="16" t="s">
        <v>173</v>
      </c>
    </row>
    <row r="2" spans="1:2" x14ac:dyDescent="0.2">
      <c r="A2" s="16" t="s">
        <v>239</v>
      </c>
      <c r="B2" s="16" t="s">
        <v>192</v>
      </c>
    </row>
    <row r="3" spans="1:2" x14ac:dyDescent="0.2">
      <c r="A3" s="16" t="s">
        <v>240</v>
      </c>
      <c r="B3" s="16" t="s">
        <v>192</v>
      </c>
    </row>
    <row r="4" spans="1:2" x14ac:dyDescent="0.2">
      <c r="A4" s="16" t="s">
        <v>241</v>
      </c>
      <c r="B4" s="16" t="s">
        <v>192</v>
      </c>
    </row>
    <row r="5" spans="1:2" x14ac:dyDescent="0.2">
      <c r="A5" s="16" t="s">
        <v>242</v>
      </c>
      <c r="B5" s="16" t="s">
        <v>192</v>
      </c>
    </row>
    <row r="6" spans="1:2" x14ac:dyDescent="0.2">
      <c r="A6" s="16" t="s">
        <v>243</v>
      </c>
      <c r="B6" s="16" t="s">
        <v>192</v>
      </c>
    </row>
    <row r="7" spans="1:2" x14ac:dyDescent="0.2">
      <c r="A7" s="16" t="s">
        <v>244</v>
      </c>
      <c r="B7" s="16" t="s">
        <v>192</v>
      </c>
    </row>
    <row r="8" spans="1:2" x14ac:dyDescent="0.2">
      <c r="A8" s="16" t="s">
        <v>207</v>
      </c>
      <c r="B8" s="16" t="s">
        <v>204</v>
      </c>
    </row>
    <row r="9" spans="1:2" x14ac:dyDescent="0.2">
      <c r="A9" s="16" t="s">
        <v>237</v>
      </c>
      <c r="B9" s="16" t="s">
        <v>204</v>
      </c>
    </row>
    <row r="10" spans="1:2" x14ac:dyDescent="0.2">
      <c r="A10" s="16" t="s">
        <v>245</v>
      </c>
      <c r="B10" s="16" t="s">
        <v>186</v>
      </c>
    </row>
    <row r="11" spans="1:2" x14ac:dyDescent="0.2">
      <c r="A11" s="16" t="s">
        <v>246</v>
      </c>
      <c r="B11" s="16" t="s">
        <v>186</v>
      </c>
    </row>
    <row r="12" spans="1:2" x14ac:dyDescent="0.2">
      <c r="A12" s="16" t="s">
        <v>219</v>
      </c>
      <c r="B12" s="16" t="s">
        <v>186</v>
      </c>
    </row>
    <row r="13" spans="1:2" x14ac:dyDescent="0.2">
      <c r="A13" s="16" t="s">
        <v>247</v>
      </c>
      <c r="B13" s="16" t="s">
        <v>186</v>
      </c>
    </row>
    <row r="14" spans="1:2" x14ac:dyDescent="0.2">
      <c r="A14" s="16" t="s">
        <v>196</v>
      </c>
      <c r="B14" s="16" t="s">
        <v>192</v>
      </c>
    </row>
    <row r="15" spans="1:2" x14ac:dyDescent="0.2">
      <c r="A15" s="16" t="s">
        <v>248</v>
      </c>
      <c r="B15" s="16" t="s">
        <v>249</v>
      </c>
    </row>
    <row r="16" spans="1:2" x14ac:dyDescent="0.2">
      <c r="A16" s="16" t="s">
        <v>181</v>
      </c>
      <c r="B16" s="16" t="s">
        <v>174</v>
      </c>
    </row>
    <row r="17" spans="1:2" x14ac:dyDescent="0.2">
      <c r="A17" s="16" t="s">
        <v>250</v>
      </c>
      <c r="B17" s="16" t="s">
        <v>174</v>
      </c>
    </row>
    <row r="18" spans="1:2" x14ac:dyDescent="0.2">
      <c r="A18" s="16" t="s">
        <v>180</v>
      </c>
      <c r="B18" s="16" t="s">
        <v>174</v>
      </c>
    </row>
    <row r="19" spans="1:2" x14ac:dyDescent="0.2">
      <c r="A19" s="16" t="s">
        <v>184</v>
      </c>
      <c r="B19" s="16" t="s">
        <v>174</v>
      </c>
    </row>
    <row r="20" spans="1:2" x14ac:dyDescent="0.2">
      <c r="A20" s="16" t="s">
        <v>185</v>
      </c>
      <c r="B20" s="16" t="s">
        <v>174</v>
      </c>
    </row>
    <row r="21" spans="1:2" x14ac:dyDescent="0.2">
      <c r="A21" s="16" t="s">
        <v>251</v>
      </c>
      <c r="B21" s="16" t="s">
        <v>174</v>
      </c>
    </row>
    <row r="22" spans="1:2" x14ac:dyDescent="0.2">
      <c r="A22" s="16" t="s">
        <v>175</v>
      </c>
      <c r="B22" s="16" t="s">
        <v>174</v>
      </c>
    </row>
    <row r="23" spans="1:2" x14ac:dyDescent="0.2">
      <c r="A23" s="16" t="s">
        <v>197</v>
      </c>
      <c r="B23" s="16" t="s">
        <v>192</v>
      </c>
    </row>
    <row r="24" spans="1:2" x14ac:dyDescent="0.2">
      <c r="A24" s="16" t="s">
        <v>182</v>
      </c>
      <c r="B24" s="16" t="s">
        <v>174</v>
      </c>
    </row>
    <row r="25" spans="1:2" x14ac:dyDescent="0.2">
      <c r="A25" s="16" t="s">
        <v>177</v>
      </c>
      <c r="B25" s="16" t="s">
        <v>174</v>
      </c>
    </row>
    <row r="26" spans="1:2" x14ac:dyDescent="0.2">
      <c r="A26" s="16" t="s">
        <v>183</v>
      </c>
      <c r="B26" s="16" t="s">
        <v>174</v>
      </c>
    </row>
    <row r="27" spans="1:2" x14ac:dyDescent="0.2">
      <c r="A27" s="16" t="s">
        <v>176</v>
      </c>
      <c r="B27" s="16" t="s">
        <v>174</v>
      </c>
    </row>
    <row r="28" spans="1:2" x14ac:dyDescent="0.2">
      <c r="A28" s="16" t="s">
        <v>172</v>
      </c>
      <c r="B28" s="16" t="s">
        <v>160</v>
      </c>
    </row>
    <row r="29" spans="1:2" x14ac:dyDescent="0.2">
      <c r="A29" s="16" t="s">
        <v>170</v>
      </c>
      <c r="B29" s="16" t="s">
        <v>160</v>
      </c>
    </row>
    <row r="30" spans="1:2" x14ac:dyDescent="0.2">
      <c r="A30" s="16" t="s">
        <v>171</v>
      </c>
      <c r="B30" s="16" t="s">
        <v>160</v>
      </c>
    </row>
    <row r="31" spans="1:2" x14ac:dyDescent="0.2">
      <c r="A31" s="16" t="s">
        <v>211</v>
      </c>
      <c r="B31" s="16" t="s">
        <v>174</v>
      </c>
    </row>
    <row r="32" spans="1:2" x14ac:dyDescent="0.2">
      <c r="A32" s="16" t="s">
        <v>252</v>
      </c>
      <c r="B32" s="16" t="s">
        <v>174</v>
      </c>
    </row>
    <row r="33" spans="1:2" x14ac:dyDescent="0.2">
      <c r="A33" s="16" t="s">
        <v>209</v>
      </c>
      <c r="B33" s="16" t="s">
        <v>174</v>
      </c>
    </row>
    <row r="34" spans="1:2" x14ac:dyDescent="0.2">
      <c r="A34" s="16" t="s">
        <v>213</v>
      </c>
      <c r="B34" s="16" t="s">
        <v>174</v>
      </c>
    </row>
    <row r="35" spans="1:2" x14ac:dyDescent="0.2">
      <c r="A35" s="16" t="s">
        <v>214</v>
      </c>
      <c r="B35" s="16" t="s">
        <v>174</v>
      </c>
    </row>
    <row r="36" spans="1:2" x14ac:dyDescent="0.2">
      <c r="A36" s="16" t="s">
        <v>208</v>
      </c>
      <c r="B36" s="16" t="s">
        <v>174</v>
      </c>
    </row>
    <row r="37" spans="1:2" x14ac:dyDescent="0.2">
      <c r="A37" s="16" t="s">
        <v>203</v>
      </c>
      <c r="B37" s="16" t="s">
        <v>192</v>
      </c>
    </row>
    <row r="38" spans="1:2" x14ac:dyDescent="0.2">
      <c r="A38" s="16" t="s">
        <v>253</v>
      </c>
      <c r="B38" s="16" t="s">
        <v>192</v>
      </c>
    </row>
    <row r="39" spans="1:2" x14ac:dyDescent="0.2">
      <c r="A39" s="16" t="s">
        <v>212</v>
      </c>
      <c r="B39" s="16" t="s">
        <v>174</v>
      </c>
    </row>
    <row r="40" spans="1:2" x14ac:dyDescent="0.2">
      <c r="A40" s="16" t="s">
        <v>210</v>
      </c>
      <c r="B40" s="16" t="s">
        <v>174</v>
      </c>
    </row>
    <row r="41" spans="1:2" x14ac:dyDescent="0.2">
      <c r="A41" s="16" t="s">
        <v>166</v>
      </c>
      <c r="B41" s="16" t="s">
        <v>160</v>
      </c>
    </row>
    <row r="42" spans="1:2" x14ac:dyDescent="0.2">
      <c r="A42" s="16" t="s">
        <v>165</v>
      </c>
      <c r="B42" s="16" t="s">
        <v>160</v>
      </c>
    </row>
    <row r="43" spans="1:2" x14ac:dyDescent="0.2">
      <c r="A43" s="16" t="s">
        <v>206</v>
      </c>
      <c r="B43" s="16" t="s">
        <v>204</v>
      </c>
    </row>
    <row r="44" spans="1:2" x14ac:dyDescent="0.2">
      <c r="A44" s="16" t="s">
        <v>232</v>
      </c>
      <c r="B44" s="16" t="s">
        <v>204</v>
      </c>
    </row>
    <row r="45" spans="1:2" x14ac:dyDescent="0.2">
      <c r="A45" s="16" t="s">
        <v>236</v>
      </c>
      <c r="B45" s="16" t="s">
        <v>204</v>
      </c>
    </row>
    <row r="46" spans="1:2" x14ac:dyDescent="0.2">
      <c r="A46" s="16" t="s">
        <v>223</v>
      </c>
      <c r="B46" s="16" t="s">
        <v>204</v>
      </c>
    </row>
    <row r="47" spans="1:2" x14ac:dyDescent="0.2">
      <c r="A47" s="16" t="s">
        <v>254</v>
      </c>
      <c r="B47" s="16" t="s">
        <v>186</v>
      </c>
    </row>
    <row r="48" spans="1:2" x14ac:dyDescent="0.2">
      <c r="A48" s="16" t="s">
        <v>222</v>
      </c>
      <c r="B48" s="16" t="s">
        <v>186</v>
      </c>
    </row>
    <row r="49" spans="1:2" x14ac:dyDescent="0.2">
      <c r="A49" s="16" t="s">
        <v>255</v>
      </c>
      <c r="B49" s="16" t="s">
        <v>186</v>
      </c>
    </row>
    <row r="50" spans="1:2" x14ac:dyDescent="0.2">
      <c r="A50" s="16" t="s">
        <v>256</v>
      </c>
      <c r="B50" s="16" t="s">
        <v>204</v>
      </c>
    </row>
    <row r="51" spans="1:2" x14ac:dyDescent="0.2">
      <c r="A51" s="16" t="s">
        <v>226</v>
      </c>
      <c r="B51" s="16" t="s">
        <v>204</v>
      </c>
    </row>
    <row r="52" spans="1:2" x14ac:dyDescent="0.2">
      <c r="A52" s="16" t="s">
        <v>257</v>
      </c>
      <c r="B52" s="16" t="s">
        <v>204</v>
      </c>
    </row>
    <row r="53" spans="1:2" x14ac:dyDescent="0.2">
      <c r="A53" s="16" t="s">
        <v>258</v>
      </c>
      <c r="B53" s="16" t="s">
        <v>204</v>
      </c>
    </row>
    <row r="54" spans="1:2" x14ac:dyDescent="0.2">
      <c r="A54" s="16" t="s">
        <v>259</v>
      </c>
      <c r="B54" s="16" t="s">
        <v>186</v>
      </c>
    </row>
    <row r="55" spans="1:2" x14ac:dyDescent="0.2">
      <c r="A55" s="16" t="s">
        <v>199</v>
      </c>
      <c r="B55" s="16" t="s">
        <v>186</v>
      </c>
    </row>
    <row r="56" spans="1:2" x14ac:dyDescent="0.2">
      <c r="A56" s="16" t="s">
        <v>260</v>
      </c>
      <c r="B56" s="16" t="s">
        <v>186</v>
      </c>
    </row>
    <row r="57" spans="1:2" x14ac:dyDescent="0.2">
      <c r="A57" s="16" t="s">
        <v>191</v>
      </c>
      <c r="B57" s="16" t="s">
        <v>186</v>
      </c>
    </row>
    <row r="58" spans="1:2" x14ac:dyDescent="0.2">
      <c r="A58" s="16" t="s">
        <v>198</v>
      </c>
      <c r="B58" s="16" t="s">
        <v>186</v>
      </c>
    </row>
    <row r="59" spans="1:2" x14ac:dyDescent="0.2">
      <c r="A59" s="16" t="s">
        <v>261</v>
      </c>
      <c r="B59" s="16" t="s">
        <v>186</v>
      </c>
    </row>
    <row r="60" spans="1:2" x14ac:dyDescent="0.2">
      <c r="A60" s="16" t="s">
        <v>262</v>
      </c>
      <c r="B60" s="16" t="s">
        <v>204</v>
      </c>
    </row>
    <row r="61" spans="1:2" x14ac:dyDescent="0.2">
      <c r="A61" s="16" t="s">
        <v>263</v>
      </c>
      <c r="B61" s="16" t="s">
        <v>186</v>
      </c>
    </row>
    <row r="62" spans="1:2" x14ac:dyDescent="0.2">
      <c r="A62" s="16" t="s">
        <v>264</v>
      </c>
      <c r="B62" s="16" t="s">
        <v>186</v>
      </c>
    </row>
    <row r="63" spans="1:2" x14ac:dyDescent="0.2">
      <c r="A63" s="16" t="s">
        <v>265</v>
      </c>
      <c r="B63" s="16" t="s">
        <v>186</v>
      </c>
    </row>
    <row r="64" spans="1:2" x14ac:dyDescent="0.2">
      <c r="A64" s="16" t="s">
        <v>229</v>
      </c>
      <c r="B64" s="16" t="s">
        <v>186</v>
      </c>
    </row>
    <row r="65" spans="1:2" x14ac:dyDescent="0.2">
      <c r="A65" s="16" t="s">
        <v>228</v>
      </c>
      <c r="B65" s="16" t="s">
        <v>186</v>
      </c>
    </row>
    <row r="66" spans="1:2" x14ac:dyDescent="0.2">
      <c r="A66" s="16" t="s">
        <v>227</v>
      </c>
      <c r="B66" s="16" t="s">
        <v>204</v>
      </c>
    </row>
    <row r="67" spans="1:2" x14ac:dyDescent="0.2">
      <c r="A67" s="16" t="s">
        <v>266</v>
      </c>
      <c r="B67" s="16" t="s">
        <v>186</v>
      </c>
    </row>
    <row r="68" spans="1:2" x14ac:dyDescent="0.2">
      <c r="A68" s="16" t="s">
        <v>267</v>
      </c>
      <c r="B68" s="16" t="s">
        <v>186</v>
      </c>
    </row>
    <row r="69" spans="1:2" x14ac:dyDescent="0.2">
      <c r="A69" s="16" t="s">
        <v>268</v>
      </c>
      <c r="B69" s="16" t="s">
        <v>186</v>
      </c>
    </row>
    <row r="70" spans="1:2" x14ac:dyDescent="0.2">
      <c r="A70" s="16" t="s">
        <v>269</v>
      </c>
      <c r="B70" s="16" t="s">
        <v>186</v>
      </c>
    </row>
    <row r="71" spans="1:2" x14ac:dyDescent="0.2">
      <c r="A71" s="16" t="s">
        <v>233</v>
      </c>
      <c r="B71" s="16" t="s">
        <v>186</v>
      </c>
    </row>
    <row r="72" spans="1:2" x14ac:dyDescent="0.2">
      <c r="A72" s="16" t="s">
        <v>270</v>
      </c>
      <c r="B72" s="16" t="s">
        <v>186</v>
      </c>
    </row>
    <row r="73" spans="1:2" x14ac:dyDescent="0.2">
      <c r="A73" s="16" t="s">
        <v>271</v>
      </c>
      <c r="B73" s="16" t="s">
        <v>249</v>
      </c>
    </row>
    <row r="74" spans="1:2" x14ac:dyDescent="0.2">
      <c r="A74" s="16" t="s">
        <v>272</v>
      </c>
      <c r="B74" s="16" t="s">
        <v>186</v>
      </c>
    </row>
    <row r="75" spans="1:2" x14ac:dyDescent="0.2">
      <c r="A75" s="16" t="s">
        <v>201</v>
      </c>
      <c r="B75" s="16" t="s">
        <v>186</v>
      </c>
    </row>
    <row r="76" spans="1:2" x14ac:dyDescent="0.2">
      <c r="A76" s="16" t="s">
        <v>202</v>
      </c>
      <c r="B76" s="16" t="s">
        <v>186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3" customWidth="1"/>
    <col min="2" max="1025" width="8.5" style="3" customWidth="1"/>
  </cols>
  <sheetData>
    <row r="1" spans="1:1" x14ac:dyDescent="0.2">
      <c r="A1" s="21" t="s">
        <v>173</v>
      </c>
    </row>
    <row r="2" spans="1:1" x14ac:dyDescent="0.2">
      <c r="A2" s="16" t="s">
        <v>174</v>
      </c>
    </row>
    <row r="3" spans="1:1" x14ac:dyDescent="0.2">
      <c r="A3" s="16" t="s">
        <v>186</v>
      </c>
    </row>
    <row r="4" spans="1:1" x14ac:dyDescent="0.2">
      <c r="A4" s="16" t="s">
        <v>249</v>
      </c>
    </row>
    <row r="5" spans="1:1" x14ac:dyDescent="0.2">
      <c r="A5" s="16" t="s">
        <v>192</v>
      </c>
    </row>
    <row r="6" spans="1:1" x14ac:dyDescent="0.2">
      <c r="A6" s="16" t="s">
        <v>204</v>
      </c>
    </row>
    <row r="7" spans="1:1" x14ac:dyDescent="0.2">
      <c r="A7" s="16" t="s">
        <v>160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3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83" t="s">
        <v>273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2:14" ht="30" customHeight="1" x14ac:dyDescent="0.2">
      <c r="B3" s="85">
        <v>44568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2:14" ht="28" customHeight="1" x14ac:dyDescent="0.2">
      <c r="B4" s="22" t="s">
        <v>274</v>
      </c>
      <c r="C4" s="86" t="s">
        <v>275</v>
      </c>
      <c r="D4" s="84"/>
      <c r="E4" s="84"/>
      <c r="F4" s="84"/>
      <c r="G4" s="84"/>
      <c r="H4" s="84"/>
      <c r="I4" s="22" t="s">
        <v>276</v>
      </c>
      <c r="J4" s="22" t="s">
        <v>277</v>
      </c>
      <c r="K4" s="22" t="s">
        <v>278</v>
      </c>
      <c r="L4" s="22" t="s">
        <v>279</v>
      </c>
      <c r="M4" s="86" t="s">
        <v>280</v>
      </c>
      <c r="N4" s="84"/>
    </row>
    <row r="5" spans="2:14" ht="22" customHeight="1" x14ac:dyDescent="0.2">
      <c r="B5" s="23">
        <v>1</v>
      </c>
      <c r="C5" s="87" t="s">
        <v>196</v>
      </c>
      <c r="D5" s="84"/>
      <c r="E5" s="84"/>
      <c r="F5" s="84"/>
      <c r="G5" s="84"/>
      <c r="H5" s="84"/>
      <c r="I5" s="24">
        <v>8</v>
      </c>
      <c r="J5" s="24">
        <v>72</v>
      </c>
      <c r="K5" s="24">
        <v>45</v>
      </c>
      <c r="L5" s="24"/>
      <c r="M5" s="87" t="s">
        <v>281</v>
      </c>
      <c r="N5" s="84"/>
    </row>
    <row r="6" spans="2:14" ht="22" customHeight="1" x14ac:dyDescent="0.2">
      <c r="B6" s="23">
        <v>2</v>
      </c>
      <c r="C6" s="87" t="s">
        <v>181</v>
      </c>
      <c r="D6" s="84"/>
      <c r="E6" s="84"/>
      <c r="F6" s="84"/>
      <c r="G6" s="84"/>
      <c r="H6" s="84"/>
      <c r="I6" s="24">
        <v>8</v>
      </c>
      <c r="J6" s="24">
        <v>73</v>
      </c>
      <c r="K6" s="24">
        <v>92</v>
      </c>
      <c r="L6" s="24"/>
      <c r="M6" s="87" t="s">
        <v>282</v>
      </c>
      <c r="N6" s="84"/>
    </row>
    <row r="7" spans="2:14" ht="22" customHeight="1" x14ac:dyDescent="0.2">
      <c r="B7" s="23">
        <v>3</v>
      </c>
      <c r="C7" s="87" t="s">
        <v>180</v>
      </c>
      <c r="D7" s="84"/>
      <c r="E7" s="84"/>
      <c r="F7" s="84"/>
      <c r="G7" s="84"/>
      <c r="H7" s="84"/>
      <c r="I7" s="24">
        <v>8</v>
      </c>
      <c r="J7" s="24">
        <v>60</v>
      </c>
      <c r="K7" s="24">
        <v>60</v>
      </c>
      <c r="L7" s="24"/>
      <c r="M7" s="87" t="s">
        <v>283</v>
      </c>
      <c r="N7" s="84"/>
    </row>
    <row r="8" spans="2:14" ht="22" customHeight="1" x14ac:dyDescent="0.2">
      <c r="B8" s="23">
        <v>4</v>
      </c>
      <c r="C8" s="87" t="s">
        <v>184</v>
      </c>
      <c r="D8" s="84"/>
      <c r="E8" s="84"/>
      <c r="F8" s="84"/>
      <c r="G8" s="84"/>
      <c r="H8" s="84"/>
      <c r="I8" s="24">
        <v>8</v>
      </c>
      <c r="J8" s="24">
        <v>412</v>
      </c>
      <c r="K8" s="24">
        <v>515</v>
      </c>
      <c r="L8" s="24"/>
      <c r="M8" s="87" t="s">
        <v>284</v>
      </c>
      <c r="N8" s="84"/>
    </row>
    <row r="9" spans="2:14" ht="22" customHeight="1" x14ac:dyDescent="0.2">
      <c r="B9" s="23">
        <v>5</v>
      </c>
      <c r="C9" s="87" t="s">
        <v>185</v>
      </c>
      <c r="D9" s="84"/>
      <c r="E9" s="84"/>
      <c r="F9" s="84"/>
      <c r="G9" s="84"/>
      <c r="H9" s="84"/>
      <c r="I9" s="24">
        <v>8</v>
      </c>
      <c r="J9" s="24">
        <v>200</v>
      </c>
      <c r="K9" s="24">
        <v>250</v>
      </c>
      <c r="L9" s="24"/>
      <c r="M9" s="87" t="s">
        <v>285</v>
      </c>
      <c r="N9" s="84"/>
    </row>
    <row r="10" spans="2:14" ht="22" customHeight="1" x14ac:dyDescent="0.2">
      <c r="B10" s="23">
        <v>6</v>
      </c>
      <c r="C10" s="87" t="s">
        <v>175</v>
      </c>
      <c r="D10" s="84"/>
      <c r="E10" s="84"/>
      <c r="F10" s="84"/>
      <c r="G10" s="84"/>
      <c r="H10" s="84"/>
      <c r="I10" s="24">
        <v>2</v>
      </c>
      <c r="J10" s="24">
        <v>220</v>
      </c>
      <c r="K10" s="24">
        <v>110</v>
      </c>
      <c r="L10" s="24"/>
      <c r="M10" s="87" t="s">
        <v>286</v>
      </c>
      <c r="N10" s="84"/>
    </row>
    <row r="11" spans="2:14" ht="22" customHeight="1" x14ac:dyDescent="0.2">
      <c r="B11" s="23">
        <v>7</v>
      </c>
      <c r="C11" s="87" t="s">
        <v>197</v>
      </c>
      <c r="D11" s="84"/>
      <c r="E11" s="84"/>
      <c r="F11" s="84"/>
      <c r="G11" s="84"/>
      <c r="H11" s="84"/>
      <c r="I11" s="24">
        <v>8</v>
      </c>
      <c r="J11" s="24">
        <v>1228</v>
      </c>
      <c r="K11" s="24">
        <v>1228</v>
      </c>
      <c r="L11" s="24"/>
      <c r="M11" s="87" t="s">
        <v>287</v>
      </c>
      <c r="N11" s="84"/>
    </row>
    <row r="12" spans="2:14" ht="22" customHeight="1" x14ac:dyDescent="0.2">
      <c r="B12" s="23">
        <v>8</v>
      </c>
      <c r="C12" s="87" t="s">
        <v>182</v>
      </c>
      <c r="D12" s="84"/>
      <c r="E12" s="84"/>
      <c r="F12" s="84"/>
      <c r="G12" s="84"/>
      <c r="H12" s="84"/>
      <c r="I12" s="24">
        <v>8</v>
      </c>
      <c r="J12" s="24">
        <v>74</v>
      </c>
      <c r="K12" s="24">
        <v>93</v>
      </c>
      <c r="L12" s="24"/>
      <c r="M12" s="87" t="s">
        <v>288</v>
      </c>
      <c r="N12" s="84"/>
    </row>
    <row r="13" spans="2:14" ht="22" customHeight="1" x14ac:dyDescent="0.2">
      <c r="B13" s="23">
        <v>9</v>
      </c>
      <c r="C13" s="87" t="s">
        <v>177</v>
      </c>
      <c r="D13" s="84"/>
      <c r="E13" s="84"/>
      <c r="F13" s="84"/>
      <c r="G13" s="84"/>
      <c r="H13" s="84"/>
      <c r="I13" s="24">
        <v>8</v>
      </c>
      <c r="J13" s="24">
        <v>325</v>
      </c>
      <c r="K13" s="24">
        <v>325</v>
      </c>
      <c r="L13" s="24"/>
      <c r="M13" s="87" t="s">
        <v>289</v>
      </c>
      <c r="N13" s="84"/>
    </row>
    <row r="14" spans="2:14" ht="22" customHeight="1" x14ac:dyDescent="0.2">
      <c r="B14" s="23">
        <v>10</v>
      </c>
      <c r="C14" s="87" t="s">
        <v>183</v>
      </c>
      <c r="D14" s="84"/>
      <c r="E14" s="84"/>
      <c r="F14" s="84"/>
      <c r="G14" s="84"/>
      <c r="H14" s="84"/>
      <c r="I14" s="24">
        <v>12</v>
      </c>
      <c r="J14" s="24">
        <v>157</v>
      </c>
      <c r="K14" s="24">
        <v>131</v>
      </c>
      <c r="L14" s="24"/>
      <c r="M14" s="87" t="s">
        <v>290</v>
      </c>
      <c r="N14" s="84"/>
    </row>
    <row r="15" spans="2:14" ht="22" customHeight="1" x14ac:dyDescent="0.2">
      <c r="B15" s="23">
        <v>11</v>
      </c>
      <c r="C15" s="87" t="s">
        <v>176</v>
      </c>
      <c r="D15" s="84"/>
      <c r="E15" s="84"/>
      <c r="F15" s="84"/>
      <c r="G15" s="84"/>
      <c r="H15" s="84"/>
      <c r="I15" s="24">
        <v>12</v>
      </c>
      <c r="J15" s="24">
        <v>197</v>
      </c>
      <c r="K15" s="24">
        <v>132</v>
      </c>
      <c r="L15" s="24"/>
      <c r="M15" s="87" t="s">
        <v>291</v>
      </c>
      <c r="N15" s="84"/>
    </row>
    <row r="16" spans="2:14" ht="22" customHeight="1" x14ac:dyDescent="0.2">
      <c r="B16" s="23">
        <v>12</v>
      </c>
      <c r="C16" s="87" t="s">
        <v>172</v>
      </c>
      <c r="D16" s="84"/>
      <c r="E16" s="84"/>
      <c r="F16" s="84"/>
      <c r="G16" s="84"/>
      <c r="H16" s="84"/>
      <c r="I16" s="24">
        <v>8</v>
      </c>
      <c r="J16" s="24">
        <v>325</v>
      </c>
      <c r="K16" s="24">
        <v>325</v>
      </c>
      <c r="L16" s="24"/>
      <c r="M16" s="87" t="s">
        <v>292</v>
      </c>
      <c r="N16" s="84"/>
    </row>
    <row r="17" spans="2:14" ht="22" customHeight="1" x14ac:dyDescent="0.2">
      <c r="B17" s="23">
        <v>13</v>
      </c>
      <c r="C17" s="87" t="s">
        <v>170</v>
      </c>
      <c r="D17" s="84"/>
      <c r="E17" s="84"/>
      <c r="F17" s="84"/>
      <c r="G17" s="84"/>
      <c r="H17" s="84"/>
      <c r="I17" s="24">
        <v>8</v>
      </c>
      <c r="J17" s="24">
        <v>65</v>
      </c>
      <c r="K17" s="24">
        <v>65</v>
      </c>
      <c r="L17" s="24"/>
      <c r="M17" s="87" t="s">
        <v>293</v>
      </c>
      <c r="N17" s="84"/>
    </row>
    <row r="18" spans="2:14" ht="22" customHeight="1" x14ac:dyDescent="0.2">
      <c r="B18" s="23">
        <v>14</v>
      </c>
      <c r="C18" s="87" t="s">
        <v>171</v>
      </c>
      <c r="D18" s="84"/>
      <c r="E18" s="84"/>
      <c r="F18" s="84"/>
      <c r="G18" s="84"/>
      <c r="H18" s="84"/>
      <c r="I18" s="24">
        <v>8</v>
      </c>
      <c r="J18" s="24">
        <v>311</v>
      </c>
      <c r="K18" s="24">
        <v>311</v>
      </c>
      <c r="L18" s="24"/>
      <c r="M18" s="87" t="s">
        <v>294</v>
      </c>
      <c r="N18" s="84"/>
    </row>
    <row r="19" spans="2:14" ht="22" customHeight="1" x14ac:dyDescent="0.2">
      <c r="B19" s="23">
        <v>15</v>
      </c>
      <c r="C19" s="87" t="s">
        <v>211</v>
      </c>
      <c r="D19" s="84"/>
      <c r="E19" s="84"/>
      <c r="F19" s="84"/>
      <c r="G19" s="84"/>
      <c r="H19" s="84"/>
      <c r="I19" s="24">
        <v>8</v>
      </c>
      <c r="J19" s="24">
        <v>10</v>
      </c>
      <c r="K19" s="24">
        <v>13</v>
      </c>
      <c r="L19" s="24"/>
      <c r="M19" s="87" t="s">
        <v>295</v>
      </c>
      <c r="N19" s="84"/>
    </row>
    <row r="20" spans="2:14" ht="22" customHeight="1" x14ac:dyDescent="0.2">
      <c r="B20" s="23">
        <v>16</v>
      </c>
      <c r="C20" s="87" t="s">
        <v>209</v>
      </c>
      <c r="D20" s="84"/>
      <c r="E20" s="84"/>
      <c r="F20" s="84"/>
      <c r="G20" s="84"/>
      <c r="H20" s="84"/>
      <c r="I20" s="24">
        <v>8</v>
      </c>
      <c r="J20" s="24">
        <v>48</v>
      </c>
      <c r="K20" s="24">
        <v>48</v>
      </c>
      <c r="L20" s="24"/>
      <c r="M20" s="87" t="s">
        <v>296</v>
      </c>
      <c r="N20" s="84"/>
    </row>
    <row r="21" spans="2:14" ht="22" customHeight="1" x14ac:dyDescent="0.2">
      <c r="B21" s="23">
        <v>17</v>
      </c>
      <c r="C21" s="87" t="s">
        <v>213</v>
      </c>
      <c r="D21" s="84"/>
      <c r="E21" s="84"/>
      <c r="F21" s="84"/>
      <c r="G21" s="84"/>
      <c r="H21" s="84"/>
      <c r="I21" s="24">
        <v>8</v>
      </c>
      <c r="J21" s="24">
        <v>316</v>
      </c>
      <c r="K21" s="24">
        <v>395</v>
      </c>
      <c r="L21" s="24"/>
      <c r="M21" s="87" t="s">
        <v>297</v>
      </c>
      <c r="N21" s="84"/>
    </row>
    <row r="22" spans="2:14" ht="22" customHeight="1" x14ac:dyDescent="0.2">
      <c r="B22" s="23">
        <v>18</v>
      </c>
      <c r="C22" s="87" t="s">
        <v>214</v>
      </c>
      <c r="D22" s="84"/>
      <c r="E22" s="84"/>
      <c r="F22" s="84"/>
      <c r="G22" s="84"/>
      <c r="H22" s="84"/>
      <c r="I22" s="24">
        <v>8</v>
      </c>
      <c r="J22" s="24">
        <v>1211</v>
      </c>
      <c r="K22" s="24">
        <v>1514</v>
      </c>
      <c r="L22" s="24"/>
      <c r="M22" s="87" t="s">
        <v>298</v>
      </c>
      <c r="N22" s="84"/>
    </row>
    <row r="23" spans="2:14" ht="22" customHeight="1" x14ac:dyDescent="0.2">
      <c r="B23" s="23">
        <v>19</v>
      </c>
      <c r="C23" s="87" t="s">
        <v>208</v>
      </c>
      <c r="D23" s="84"/>
      <c r="E23" s="84"/>
      <c r="F23" s="84"/>
      <c r="G23" s="84"/>
      <c r="H23" s="84"/>
      <c r="I23" s="24">
        <v>8</v>
      </c>
      <c r="J23" s="24">
        <v>30</v>
      </c>
      <c r="K23" s="24">
        <v>4</v>
      </c>
      <c r="L23" s="24"/>
      <c r="M23" s="87" t="s">
        <v>299</v>
      </c>
      <c r="N23" s="84"/>
    </row>
    <row r="24" spans="2:14" ht="22" customHeight="1" x14ac:dyDescent="0.2">
      <c r="B24" s="23">
        <v>20</v>
      </c>
      <c r="C24" s="87" t="s">
        <v>203</v>
      </c>
      <c r="D24" s="84"/>
      <c r="E24" s="84"/>
      <c r="F24" s="84"/>
      <c r="G24" s="84"/>
      <c r="H24" s="84"/>
      <c r="I24" s="24">
        <v>8</v>
      </c>
      <c r="J24" s="24">
        <v>1750</v>
      </c>
      <c r="K24" s="24">
        <v>1750</v>
      </c>
      <c r="L24" s="24"/>
      <c r="M24" s="87" t="s">
        <v>300</v>
      </c>
      <c r="N24" s="84"/>
    </row>
    <row r="25" spans="2:14" ht="22" customHeight="1" x14ac:dyDescent="0.2">
      <c r="B25" s="23">
        <v>21</v>
      </c>
      <c r="C25" s="87" t="s">
        <v>212</v>
      </c>
      <c r="D25" s="84"/>
      <c r="E25" s="84"/>
      <c r="F25" s="84"/>
      <c r="G25" s="84"/>
      <c r="H25" s="84"/>
      <c r="I25" s="24">
        <v>12</v>
      </c>
      <c r="J25" s="24">
        <v>252</v>
      </c>
      <c r="K25" s="24">
        <v>210</v>
      </c>
      <c r="L25" s="24"/>
      <c r="M25" s="87" t="s">
        <v>301</v>
      </c>
      <c r="N25" s="84"/>
    </row>
    <row r="26" spans="2:14" ht="22" customHeight="1" x14ac:dyDescent="0.2">
      <c r="B26" s="23">
        <v>22</v>
      </c>
      <c r="C26" s="87" t="s">
        <v>210</v>
      </c>
      <c r="D26" s="84"/>
      <c r="E26" s="84"/>
      <c r="F26" s="84"/>
      <c r="G26" s="84"/>
      <c r="H26" s="84"/>
      <c r="I26" s="24">
        <v>12</v>
      </c>
      <c r="J26" s="24">
        <v>233</v>
      </c>
      <c r="K26" s="24">
        <v>156</v>
      </c>
      <c r="L26" s="24"/>
      <c r="M26" s="87" t="s">
        <v>302</v>
      </c>
      <c r="N26" s="84"/>
    </row>
    <row r="27" spans="2:14" ht="22" customHeight="1" x14ac:dyDescent="0.2">
      <c r="B27" s="23">
        <v>23</v>
      </c>
      <c r="C27" s="87" t="s">
        <v>166</v>
      </c>
      <c r="D27" s="84"/>
      <c r="E27" s="84"/>
      <c r="F27" s="84"/>
      <c r="G27" s="84"/>
      <c r="H27" s="84"/>
      <c r="I27" s="24">
        <v>8</v>
      </c>
      <c r="J27" s="24">
        <v>268</v>
      </c>
      <c r="K27" s="24">
        <v>268</v>
      </c>
      <c r="L27" s="24"/>
      <c r="M27" s="87" t="s">
        <v>303</v>
      </c>
      <c r="N27" s="84"/>
    </row>
    <row r="28" spans="2:14" ht="22" customHeight="1" x14ac:dyDescent="0.2">
      <c r="B28" s="23">
        <v>24</v>
      </c>
      <c r="C28" s="87" t="s">
        <v>165</v>
      </c>
      <c r="D28" s="84"/>
      <c r="E28" s="84"/>
      <c r="F28" s="84"/>
      <c r="G28" s="84"/>
      <c r="H28" s="84"/>
      <c r="I28" s="24">
        <v>8</v>
      </c>
      <c r="J28" s="24">
        <v>70</v>
      </c>
      <c r="K28" s="24">
        <v>70</v>
      </c>
      <c r="L28" s="24"/>
      <c r="M28" s="87" t="s">
        <v>304</v>
      </c>
      <c r="N28" s="84"/>
    </row>
    <row r="33" spans="2:14" ht="30" customHeight="1" x14ac:dyDescent="0.2">
      <c r="B33" s="83" t="s">
        <v>305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</row>
    <row r="34" spans="2:14" ht="30" customHeight="1" x14ac:dyDescent="0.2">
      <c r="B34" s="85">
        <v>44568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</row>
    <row r="35" spans="2:14" ht="28" customHeight="1" x14ac:dyDescent="0.2">
      <c r="B35" s="22" t="s">
        <v>274</v>
      </c>
      <c r="C35" s="86" t="s">
        <v>275</v>
      </c>
      <c r="D35" s="84"/>
      <c r="E35" s="84"/>
      <c r="F35" s="84"/>
      <c r="G35" s="84"/>
      <c r="H35" s="84"/>
      <c r="I35" s="22" t="s">
        <v>276</v>
      </c>
      <c r="J35" s="22" t="s">
        <v>277</v>
      </c>
      <c r="K35" s="22" t="s">
        <v>278</v>
      </c>
      <c r="L35" s="22" t="s">
        <v>279</v>
      </c>
      <c r="M35" s="86" t="s">
        <v>280</v>
      </c>
      <c r="N35" s="84"/>
    </row>
    <row r="36" spans="2:14" ht="22" customHeight="1" x14ac:dyDescent="0.2">
      <c r="B36" s="23">
        <v>1</v>
      </c>
      <c r="C36" s="87" t="s">
        <v>207</v>
      </c>
      <c r="D36" s="84"/>
      <c r="E36" s="84"/>
      <c r="F36" s="84"/>
      <c r="G36" s="84"/>
      <c r="H36" s="84"/>
      <c r="I36" s="24">
        <v>9</v>
      </c>
      <c r="J36" s="24">
        <v>2374</v>
      </c>
      <c r="K36" s="24">
        <v>1319</v>
      </c>
      <c r="L36" s="24"/>
      <c r="M36" s="87" t="s">
        <v>306</v>
      </c>
      <c r="N36" s="84"/>
    </row>
    <row r="37" spans="2:14" ht="22" customHeight="1" x14ac:dyDescent="0.2">
      <c r="B37" s="23">
        <v>2</v>
      </c>
      <c r="C37" s="87" t="s">
        <v>237</v>
      </c>
      <c r="D37" s="84"/>
      <c r="E37" s="84"/>
      <c r="F37" s="84"/>
      <c r="G37" s="84"/>
      <c r="H37" s="84"/>
      <c r="I37" s="24">
        <v>8</v>
      </c>
      <c r="J37" s="24">
        <v>750</v>
      </c>
      <c r="K37" s="24">
        <v>79</v>
      </c>
      <c r="L37" s="24"/>
      <c r="M37" s="87" t="s">
        <v>307</v>
      </c>
      <c r="N37" s="84"/>
    </row>
    <row r="38" spans="2:14" ht="22" customHeight="1" x14ac:dyDescent="0.2">
      <c r="B38" s="23">
        <v>3</v>
      </c>
      <c r="C38" s="87" t="s">
        <v>219</v>
      </c>
      <c r="D38" s="84"/>
      <c r="E38" s="84"/>
      <c r="F38" s="84"/>
      <c r="G38" s="84"/>
      <c r="H38" s="84"/>
      <c r="I38" s="24">
        <v>2</v>
      </c>
      <c r="J38" s="24">
        <v>528</v>
      </c>
      <c r="K38" s="24">
        <v>88</v>
      </c>
      <c r="L38" s="24"/>
      <c r="M38" s="87" t="s">
        <v>308</v>
      </c>
      <c r="N38" s="84"/>
    </row>
    <row r="39" spans="2:14" ht="22" customHeight="1" x14ac:dyDescent="0.2">
      <c r="B39" s="23">
        <v>4</v>
      </c>
      <c r="C39" s="87" t="s">
        <v>206</v>
      </c>
      <c r="D39" s="84"/>
      <c r="E39" s="84"/>
      <c r="F39" s="84"/>
      <c r="G39" s="84"/>
      <c r="H39" s="84"/>
      <c r="I39" s="24">
        <v>9</v>
      </c>
      <c r="J39" s="24">
        <v>176</v>
      </c>
      <c r="K39" s="24">
        <v>98</v>
      </c>
      <c r="L39" s="24"/>
      <c r="M39" s="87" t="s">
        <v>309</v>
      </c>
      <c r="N39" s="84"/>
    </row>
    <row r="40" spans="2:14" ht="22" customHeight="1" x14ac:dyDescent="0.2">
      <c r="B40" s="23">
        <v>5</v>
      </c>
      <c r="C40" s="87" t="s">
        <v>232</v>
      </c>
      <c r="D40" s="84"/>
      <c r="E40" s="84"/>
      <c r="F40" s="84"/>
      <c r="G40" s="84"/>
      <c r="H40" s="84"/>
      <c r="I40" s="24">
        <v>6</v>
      </c>
      <c r="J40" s="24">
        <v>150</v>
      </c>
      <c r="K40" s="24">
        <v>68</v>
      </c>
      <c r="L40" s="24"/>
      <c r="M40" s="87" t="s">
        <v>310</v>
      </c>
      <c r="N40" s="84"/>
    </row>
    <row r="41" spans="2:14" ht="22" customHeight="1" x14ac:dyDescent="0.2">
      <c r="B41" s="23">
        <v>6</v>
      </c>
      <c r="C41" s="87" t="s">
        <v>236</v>
      </c>
      <c r="D41" s="84"/>
      <c r="E41" s="84"/>
      <c r="F41" s="84"/>
      <c r="G41" s="84"/>
      <c r="H41" s="84"/>
      <c r="I41" s="24">
        <v>8</v>
      </c>
      <c r="J41" s="24">
        <v>115</v>
      </c>
      <c r="K41" s="24">
        <v>12</v>
      </c>
      <c r="L41" s="24"/>
      <c r="M41" s="87" t="s">
        <v>311</v>
      </c>
      <c r="N41" s="84"/>
    </row>
    <row r="42" spans="2:14" ht="22" customHeight="1" x14ac:dyDescent="0.2">
      <c r="B42" s="23">
        <v>7</v>
      </c>
      <c r="C42" s="87" t="s">
        <v>223</v>
      </c>
      <c r="D42" s="84"/>
      <c r="E42" s="84"/>
      <c r="F42" s="84"/>
      <c r="G42" s="84"/>
      <c r="H42" s="84"/>
      <c r="I42" s="24">
        <v>8</v>
      </c>
      <c r="J42" s="24">
        <v>390</v>
      </c>
      <c r="K42" s="24">
        <v>106</v>
      </c>
      <c r="L42" s="24"/>
      <c r="M42" s="87" t="s">
        <v>312</v>
      </c>
      <c r="N42" s="84"/>
    </row>
    <row r="43" spans="2:14" ht="22" customHeight="1" x14ac:dyDescent="0.2">
      <c r="B43" s="23">
        <v>8</v>
      </c>
      <c r="C43" s="87" t="s">
        <v>222</v>
      </c>
      <c r="D43" s="84"/>
      <c r="E43" s="84"/>
      <c r="F43" s="84"/>
      <c r="G43" s="84"/>
      <c r="H43" s="84"/>
      <c r="I43" s="24">
        <v>8</v>
      </c>
      <c r="J43" s="24">
        <v>272</v>
      </c>
      <c r="K43" s="24">
        <v>74</v>
      </c>
      <c r="L43" s="24"/>
      <c r="M43" s="87" t="s">
        <v>313</v>
      </c>
      <c r="N43" s="84"/>
    </row>
    <row r="44" spans="2:14" ht="22" customHeight="1" x14ac:dyDescent="0.2">
      <c r="B44" s="23">
        <v>9</v>
      </c>
      <c r="C44" s="87" t="s">
        <v>226</v>
      </c>
      <c r="D44" s="84"/>
      <c r="E44" s="84"/>
      <c r="F44" s="84"/>
      <c r="G44" s="84"/>
      <c r="H44" s="84"/>
      <c r="I44" s="24">
        <v>8</v>
      </c>
      <c r="J44" s="24">
        <v>300</v>
      </c>
      <c r="K44" s="24">
        <v>134</v>
      </c>
      <c r="L44" s="24"/>
      <c r="M44" s="87" t="s">
        <v>314</v>
      </c>
      <c r="N44" s="84"/>
    </row>
    <row r="45" spans="2:14" ht="22" customHeight="1" x14ac:dyDescent="0.2">
      <c r="B45" s="23">
        <v>10</v>
      </c>
      <c r="C45" s="87" t="s">
        <v>199</v>
      </c>
      <c r="D45" s="84"/>
      <c r="E45" s="84"/>
      <c r="F45" s="84"/>
      <c r="G45" s="84"/>
      <c r="H45" s="84"/>
      <c r="I45" s="24">
        <v>10</v>
      </c>
      <c r="J45" s="24">
        <v>109</v>
      </c>
      <c r="K45" s="24">
        <v>91</v>
      </c>
      <c r="L45" s="24"/>
      <c r="M45" s="87" t="s">
        <v>315</v>
      </c>
      <c r="N45" s="84"/>
    </row>
    <row r="46" spans="2:14" ht="22" customHeight="1" x14ac:dyDescent="0.2">
      <c r="B46" s="23">
        <v>11</v>
      </c>
      <c r="C46" s="87" t="s">
        <v>191</v>
      </c>
      <c r="D46" s="84"/>
      <c r="E46" s="84"/>
      <c r="F46" s="84"/>
      <c r="G46" s="84"/>
      <c r="H46" s="84"/>
      <c r="I46" s="24">
        <v>10</v>
      </c>
      <c r="J46" s="24">
        <v>1014</v>
      </c>
      <c r="K46" s="24">
        <v>845</v>
      </c>
      <c r="L46" s="24"/>
      <c r="M46" s="87" t="s">
        <v>316</v>
      </c>
      <c r="N46" s="84"/>
    </row>
    <row r="47" spans="2:14" ht="22" customHeight="1" x14ac:dyDescent="0.2">
      <c r="B47" s="23">
        <v>12</v>
      </c>
      <c r="C47" s="87" t="s">
        <v>198</v>
      </c>
      <c r="D47" s="84"/>
      <c r="E47" s="84"/>
      <c r="F47" s="84"/>
      <c r="G47" s="84"/>
      <c r="H47" s="84"/>
      <c r="I47" s="24">
        <v>10</v>
      </c>
      <c r="J47" s="24">
        <v>100</v>
      </c>
      <c r="K47" s="24">
        <v>84</v>
      </c>
      <c r="L47" s="24"/>
      <c r="M47" s="87" t="s">
        <v>317</v>
      </c>
      <c r="N47" s="84"/>
    </row>
    <row r="48" spans="2:14" ht="22" customHeight="1" x14ac:dyDescent="0.2">
      <c r="B48" s="23">
        <v>13</v>
      </c>
      <c r="C48" s="87" t="s">
        <v>229</v>
      </c>
      <c r="D48" s="84"/>
      <c r="E48" s="84"/>
      <c r="F48" s="84"/>
      <c r="G48" s="84"/>
      <c r="H48" s="84"/>
      <c r="I48" s="24">
        <v>8</v>
      </c>
      <c r="J48" s="24">
        <v>775</v>
      </c>
      <c r="K48" s="24">
        <v>346</v>
      </c>
      <c r="L48" s="24"/>
      <c r="M48" s="87" t="s">
        <v>318</v>
      </c>
      <c r="N48" s="84"/>
    </row>
    <row r="49" spans="2:14" ht="22" customHeight="1" x14ac:dyDescent="0.2">
      <c r="B49" s="23">
        <v>14</v>
      </c>
      <c r="C49" s="87" t="s">
        <v>228</v>
      </c>
      <c r="D49" s="84"/>
      <c r="E49" s="84"/>
      <c r="F49" s="84"/>
      <c r="G49" s="84"/>
      <c r="H49" s="84"/>
      <c r="I49" s="24">
        <v>8</v>
      </c>
      <c r="J49" s="24">
        <v>105</v>
      </c>
      <c r="K49" s="24">
        <v>47</v>
      </c>
      <c r="L49" s="24"/>
      <c r="M49" s="87" t="s">
        <v>319</v>
      </c>
      <c r="N49" s="84"/>
    </row>
    <row r="50" spans="2:14" ht="22" customHeight="1" x14ac:dyDescent="0.2">
      <c r="B50" s="23">
        <v>15</v>
      </c>
      <c r="C50" s="87" t="s">
        <v>227</v>
      </c>
      <c r="D50" s="84"/>
      <c r="E50" s="84"/>
      <c r="F50" s="84"/>
      <c r="G50" s="84"/>
      <c r="H50" s="84"/>
      <c r="I50" s="24">
        <v>8</v>
      </c>
      <c r="J50" s="24">
        <v>250</v>
      </c>
      <c r="K50" s="24">
        <v>112</v>
      </c>
      <c r="L50" s="24"/>
      <c r="M50" s="87" t="s">
        <v>320</v>
      </c>
      <c r="N50" s="84"/>
    </row>
    <row r="51" spans="2:14" ht="22" customHeight="1" x14ac:dyDescent="0.2">
      <c r="B51" s="23">
        <v>16</v>
      </c>
      <c r="C51" s="87" t="s">
        <v>233</v>
      </c>
      <c r="D51" s="84"/>
      <c r="E51" s="84"/>
      <c r="F51" s="84"/>
      <c r="G51" s="84"/>
      <c r="H51" s="84"/>
      <c r="I51" s="24">
        <v>6</v>
      </c>
      <c r="J51" s="24">
        <v>700</v>
      </c>
      <c r="K51" s="24">
        <v>316</v>
      </c>
      <c r="L51" s="24"/>
      <c r="M51" s="87" t="s">
        <v>321</v>
      </c>
      <c r="N51" s="84"/>
    </row>
    <row r="52" spans="2:14" ht="22" customHeight="1" x14ac:dyDescent="0.2">
      <c r="B52" s="23">
        <v>17</v>
      </c>
      <c r="C52" s="87" t="s">
        <v>201</v>
      </c>
      <c r="D52" s="84"/>
      <c r="E52" s="84"/>
      <c r="F52" s="84"/>
      <c r="G52" s="84"/>
      <c r="H52" s="84"/>
      <c r="I52" s="24">
        <v>10</v>
      </c>
      <c r="J52" s="24">
        <v>100</v>
      </c>
      <c r="K52" s="24">
        <v>84</v>
      </c>
      <c r="L52" s="24"/>
      <c r="M52" s="87" t="s">
        <v>322</v>
      </c>
      <c r="N52" s="84"/>
    </row>
    <row r="53" spans="2:14" ht="22" customHeight="1" x14ac:dyDescent="0.2">
      <c r="B53" s="23">
        <v>18</v>
      </c>
      <c r="C53" s="87" t="s">
        <v>202</v>
      </c>
      <c r="D53" s="84"/>
      <c r="E53" s="84"/>
      <c r="F53" s="84"/>
      <c r="G53" s="84"/>
      <c r="H53" s="84"/>
      <c r="I53" s="24">
        <v>10</v>
      </c>
      <c r="J53" s="24">
        <v>400</v>
      </c>
      <c r="K53" s="24">
        <v>334</v>
      </c>
      <c r="L53" s="24"/>
      <c r="M53" s="87" t="s">
        <v>323</v>
      </c>
      <c r="N53" s="84"/>
    </row>
  </sheetData>
  <mergeCells count="92">
    <mergeCell ref="C52:H52"/>
    <mergeCell ref="M52:N52"/>
    <mergeCell ref="C53:H53"/>
    <mergeCell ref="M53:N53"/>
    <mergeCell ref="C49:H49"/>
    <mergeCell ref="M49:N49"/>
    <mergeCell ref="C50:H50"/>
    <mergeCell ref="M50:N50"/>
    <mergeCell ref="C51:H51"/>
    <mergeCell ref="M51:N51"/>
    <mergeCell ref="C46:H46"/>
    <mergeCell ref="M46:N46"/>
    <mergeCell ref="C47:H47"/>
    <mergeCell ref="M47:N47"/>
    <mergeCell ref="C48:H48"/>
    <mergeCell ref="M48:N48"/>
    <mergeCell ref="C43:H43"/>
    <mergeCell ref="M43:N43"/>
    <mergeCell ref="C44:H44"/>
    <mergeCell ref="M44:N44"/>
    <mergeCell ref="C45:H45"/>
    <mergeCell ref="M45:N45"/>
    <mergeCell ref="C40:H40"/>
    <mergeCell ref="M40:N40"/>
    <mergeCell ref="C41:H41"/>
    <mergeCell ref="M41:N41"/>
    <mergeCell ref="C42:H42"/>
    <mergeCell ref="M42:N42"/>
    <mergeCell ref="C37:H37"/>
    <mergeCell ref="M37:N37"/>
    <mergeCell ref="C38:H38"/>
    <mergeCell ref="M38:N38"/>
    <mergeCell ref="C39:H39"/>
    <mergeCell ref="M39:N39"/>
    <mergeCell ref="B34:N34"/>
    <mergeCell ref="C35:H35"/>
    <mergeCell ref="M35:N35"/>
    <mergeCell ref="C36:H36"/>
    <mergeCell ref="M36:N36"/>
    <mergeCell ref="C27:H27"/>
    <mergeCell ref="M27:N27"/>
    <mergeCell ref="C28:H28"/>
    <mergeCell ref="M28:N28"/>
    <mergeCell ref="B33:N33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81"/>
  <sheetViews>
    <sheetView topLeftCell="A58" workbookViewId="0">
      <selection activeCell="O66" sqref="O66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83" t="s">
        <v>273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2:14" ht="30" customHeight="1" x14ac:dyDescent="0.2">
      <c r="B3" s="85">
        <v>44568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2:14" ht="28" customHeight="1" x14ac:dyDescent="0.2">
      <c r="B4" s="22" t="s">
        <v>138</v>
      </c>
      <c r="C4" s="86" t="s">
        <v>275</v>
      </c>
      <c r="D4" s="84"/>
      <c r="E4" s="84"/>
      <c r="F4" s="84"/>
      <c r="G4" s="84"/>
      <c r="H4" s="84"/>
      <c r="I4" s="22" t="s">
        <v>276</v>
      </c>
      <c r="J4" s="22" t="s">
        <v>277</v>
      </c>
      <c r="K4" s="22" t="s">
        <v>278</v>
      </c>
      <c r="L4" s="22" t="s">
        <v>279</v>
      </c>
      <c r="M4" s="86" t="s">
        <v>280</v>
      </c>
      <c r="N4" s="84"/>
    </row>
    <row r="5" spans="2:14" ht="22" customHeight="1" x14ac:dyDescent="0.2">
      <c r="B5" s="23">
        <v>69</v>
      </c>
      <c r="C5" s="87" t="s">
        <v>165</v>
      </c>
      <c r="D5" s="84"/>
      <c r="E5" s="84"/>
      <c r="F5" s="84"/>
      <c r="G5" s="84"/>
      <c r="H5" s="84"/>
      <c r="I5" s="24">
        <v>8</v>
      </c>
      <c r="J5" s="24">
        <v>70</v>
      </c>
      <c r="K5" s="24">
        <v>70</v>
      </c>
      <c r="L5" s="24"/>
      <c r="M5" s="87" t="s">
        <v>304</v>
      </c>
      <c r="N5" s="84"/>
    </row>
    <row r="6" spans="2:14" ht="22" customHeight="1" x14ac:dyDescent="0.2">
      <c r="B6" s="23">
        <v>69</v>
      </c>
      <c r="C6" s="87" t="s">
        <v>166</v>
      </c>
      <c r="D6" s="84"/>
      <c r="E6" s="84"/>
      <c r="F6" s="84"/>
      <c r="G6" s="84"/>
      <c r="H6" s="84"/>
      <c r="I6" s="24">
        <v>8</v>
      </c>
      <c r="J6" s="24">
        <v>268</v>
      </c>
      <c r="K6" s="24">
        <v>268</v>
      </c>
      <c r="L6" s="24"/>
      <c r="M6" s="87" t="s">
        <v>303</v>
      </c>
      <c r="N6" s="84"/>
    </row>
    <row r="7" spans="2:14" ht="22" customHeight="1" x14ac:dyDescent="0.2">
      <c r="B7" s="23">
        <v>69</v>
      </c>
      <c r="C7" s="87" t="s">
        <v>170</v>
      </c>
      <c r="D7" s="84"/>
      <c r="E7" s="84"/>
      <c r="F7" s="84"/>
      <c r="G7" s="84"/>
      <c r="H7" s="84"/>
      <c r="I7" s="24">
        <v>8</v>
      </c>
      <c r="J7" s="24">
        <v>65</v>
      </c>
      <c r="K7" s="24">
        <v>65</v>
      </c>
      <c r="L7" s="24"/>
      <c r="M7" s="87" t="s">
        <v>293</v>
      </c>
      <c r="N7" s="84"/>
    </row>
    <row r="8" spans="2:14" ht="22" customHeight="1" x14ac:dyDescent="0.2">
      <c r="B8" s="23">
        <v>69</v>
      </c>
      <c r="C8" s="87" t="s">
        <v>171</v>
      </c>
      <c r="D8" s="84"/>
      <c r="E8" s="84"/>
      <c r="F8" s="84"/>
      <c r="G8" s="84"/>
      <c r="H8" s="84"/>
      <c r="I8" s="24">
        <v>8</v>
      </c>
      <c r="J8" s="24">
        <v>311</v>
      </c>
      <c r="K8" s="24">
        <v>311</v>
      </c>
      <c r="L8" s="24"/>
      <c r="M8" s="87" t="s">
        <v>294</v>
      </c>
      <c r="N8" s="84"/>
    </row>
    <row r="9" spans="2:14" ht="22" customHeight="1" x14ac:dyDescent="0.2">
      <c r="B9" s="23">
        <v>69</v>
      </c>
      <c r="C9" s="87" t="s">
        <v>172</v>
      </c>
      <c r="D9" s="84"/>
      <c r="E9" s="84"/>
      <c r="F9" s="84"/>
      <c r="G9" s="84"/>
      <c r="H9" s="84"/>
      <c r="I9" s="24">
        <v>8</v>
      </c>
      <c r="J9" s="24">
        <v>325</v>
      </c>
      <c r="K9" s="24">
        <v>325</v>
      </c>
      <c r="L9" s="24"/>
      <c r="M9" s="87" t="s">
        <v>292</v>
      </c>
      <c r="N9" s="84"/>
    </row>
    <row r="10" spans="2:14" x14ac:dyDescent="0.2">
      <c r="B10" s="23"/>
      <c r="C10" s="88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</row>
    <row r="11" spans="2:14" ht="22" customHeight="1" x14ac:dyDescent="0.2">
      <c r="B11" s="23">
        <v>70</v>
      </c>
      <c r="C11" s="87" t="s">
        <v>175</v>
      </c>
      <c r="D11" s="84"/>
      <c r="E11" s="84"/>
      <c r="F11" s="84"/>
      <c r="G11" s="84"/>
      <c r="H11" s="84"/>
      <c r="I11" s="24">
        <v>2</v>
      </c>
      <c r="J11" s="24">
        <v>220</v>
      </c>
      <c r="K11" s="24">
        <v>110</v>
      </c>
      <c r="L11" s="24"/>
      <c r="M11" s="87" t="s">
        <v>286</v>
      </c>
      <c r="N11" s="84"/>
    </row>
    <row r="12" spans="2:14" ht="22" customHeight="1" x14ac:dyDescent="0.2">
      <c r="B12" s="23">
        <v>70</v>
      </c>
      <c r="C12" s="87" t="s">
        <v>176</v>
      </c>
      <c r="D12" s="84"/>
      <c r="E12" s="84"/>
      <c r="F12" s="84"/>
      <c r="G12" s="84"/>
      <c r="H12" s="84"/>
      <c r="I12" s="24">
        <v>12</v>
      </c>
      <c r="J12" s="24">
        <v>197</v>
      </c>
      <c r="K12" s="24">
        <v>132</v>
      </c>
      <c r="L12" s="24"/>
      <c r="M12" s="87" t="s">
        <v>291</v>
      </c>
      <c r="N12" s="84"/>
    </row>
    <row r="13" spans="2:14" ht="22" customHeight="1" x14ac:dyDescent="0.2">
      <c r="B13" s="23">
        <v>70</v>
      </c>
      <c r="C13" s="87" t="s">
        <v>177</v>
      </c>
      <c r="D13" s="84"/>
      <c r="E13" s="84"/>
      <c r="F13" s="84"/>
      <c r="G13" s="84"/>
      <c r="H13" s="84"/>
      <c r="I13" s="24">
        <v>8</v>
      </c>
      <c r="J13" s="24">
        <v>325</v>
      </c>
      <c r="K13" s="24">
        <v>325</v>
      </c>
      <c r="L13" s="24"/>
      <c r="M13" s="87" t="s">
        <v>289</v>
      </c>
      <c r="N13" s="84"/>
    </row>
    <row r="14" spans="2:14" ht="22" customHeight="1" x14ac:dyDescent="0.2">
      <c r="B14" s="23">
        <v>70</v>
      </c>
      <c r="C14" s="87" t="s">
        <v>180</v>
      </c>
      <c r="D14" s="84"/>
      <c r="E14" s="84"/>
      <c r="F14" s="84"/>
      <c r="G14" s="84"/>
      <c r="H14" s="84"/>
      <c r="I14" s="24">
        <v>8</v>
      </c>
      <c r="J14" s="24">
        <v>60</v>
      </c>
      <c r="K14" s="24">
        <v>60</v>
      </c>
      <c r="L14" s="24"/>
      <c r="M14" s="87" t="s">
        <v>283</v>
      </c>
      <c r="N14" s="84"/>
    </row>
    <row r="15" spans="2:14" ht="22" customHeight="1" x14ac:dyDescent="0.2">
      <c r="B15" s="23">
        <v>70</v>
      </c>
      <c r="C15" s="87" t="s">
        <v>181</v>
      </c>
      <c r="D15" s="84"/>
      <c r="E15" s="84"/>
      <c r="F15" s="84"/>
      <c r="G15" s="84"/>
      <c r="H15" s="84"/>
      <c r="I15" s="24">
        <v>8</v>
      </c>
      <c r="J15" s="24">
        <v>73</v>
      </c>
      <c r="K15" s="24">
        <v>92</v>
      </c>
      <c r="L15" s="24"/>
      <c r="M15" s="87" t="s">
        <v>282</v>
      </c>
      <c r="N15" s="84"/>
    </row>
    <row r="16" spans="2:14" ht="22" customHeight="1" x14ac:dyDescent="0.2">
      <c r="B16" s="23">
        <v>70</v>
      </c>
      <c r="C16" s="87" t="s">
        <v>182</v>
      </c>
      <c r="D16" s="84"/>
      <c r="E16" s="84"/>
      <c r="F16" s="84"/>
      <c r="G16" s="84"/>
      <c r="H16" s="84"/>
      <c r="I16" s="24">
        <v>8</v>
      </c>
      <c r="J16" s="24">
        <v>74</v>
      </c>
      <c r="K16" s="24">
        <v>93</v>
      </c>
      <c r="L16" s="24"/>
      <c r="M16" s="87" t="s">
        <v>288</v>
      </c>
      <c r="N16" s="84"/>
    </row>
    <row r="17" spans="2:14" ht="22" customHeight="1" x14ac:dyDescent="0.2">
      <c r="B17" s="23">
        <v>70</v>
      </c>
      <c r="C17" s="87" t="s">
        <v>183</v>
      </c>
      <c r="D17" s="84"/>
      <c r="E17" s="84"/>
      <c r="F17" s="84"/>
      <c r="G17" s="84"/>
      <c r="H17" s="84"/>
      <c r="I17" s="24">
        <v>12</v>
      </c>
      <c r="J17" s="24">
        <v>100</v>
      </c>
      <c r="K17" s="24">
        <v>84</v>
      </c>
      <c r="L17" s="24"/>
      <c r="M17" s="87" t="s">
        <v>290</v>
      </c>
      <c r="N17" s="84"/>
    </row>
    <row r="18" spans="2:14" x14ac:dyDescent="0.2">
      <c r="B18" s="23"/>
      <c r="C18" s="88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</row>
    <row r="19" spans="2:14" ht="22" customHeight="1" x14ac:dyDescent="0.2">
      <c r="B19" s="23">
        <v>71</v>
      </c>
      <c r="C19" s="87" t="s">
        <v>183</v>
      </c>
      <c r="D19" s="84"/>
      <c r="E19" s="84"/>
      <c r="F19" s="84"/>
      <c r="G19" s="84"/>
      <c r="H19" s="84"/>
      <c r="I19" s="24">
        <v>12</v>
      </c>
      <c r="J19" s="24">
        <v>57</v>
      </c>
      <c r="K19" s="24">
        <v>48</v>
      </c>
      <c r="L19" s="24"/>
      <c r="M19" s="87" t="s">
        <v>290</v>
      </c>
      <c r="N19" s="84"/>
    </row>
    <row r="20" spans="2:14" ht="22" customHeight="1" x14ac:dyDescent="0.2">
      <c r="B20" s="23">
        <v>71</v>
      </c>
      <c r="C20" s="87" t="s">
        <v>184</v>
      </c>
      <c r="D20" s="84"/>
      <c r="E20" s="84"/>
      <c r="F20" s="84"/>
      <c r="G20" s="84"/>
      <c r="H20" s="84"/>
      <c r="I20" s="24">
        <v>8</v>
      </c>
      <c r="J20" s="24">
        <v>412</v>
      </c>
      <c r="K20" s="24">
        <v>515</v>
      </c>
      <c r="L20" s="24"/>
      <c r="M20" s="87" t="s">
        <v>284</v>
      </c>
      <c r="N20" s="84"/>
    </row>
    <row r="21" spans="2:14" ht="22" customHeight="1" x14ac:dyDescent="0.2">
      <c r="B21" s="23">
        <v>71</v>
      </c>
      <c r="C21" s="87" t="s">
        <v>185</v>
      </c>
      <c r="D21" s="84"/>
      <c r="E21" s="84"/>
      <c r="F21" s="84"/>
      <c r="G21" s="84"/>
      <c r="H21" s="84"/>
      <c r="I21" s="24">
        <v>8</v>
      </c>
      <c r="J21" s="24">
        <v>200</v>
      </c>
      <c r="K21" s="24">
        <v>250</v>
      </c>
      <c r="L21" s="24"/>
      <c r="M21" s="87" t="s">
        <v>285</v>
      </c>
      <c r="N21" s="84"/>
    </row>
    <row r="22" spans="2:14" x14ac:dyDescent="0.2">
      <c r="B22" s="23"/>
      <c r="C22" s="88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</row>
    <row r="23" spans="2:14" ht="22" customHeight="1" x14ac:dyDescent="0.2">
      <c r="B23" s="23">
        <v>72</v>
      </c>
      <c r="C23" s="87" t="s">
        <v>196</v>
      </c>
      <c r="D23" s="84"/>
      <c r="E23" s="84"/>
      <c r="F23" s="84"/>
      <c r="G23" s="84"/>
      <c r="H23" s="84"/>
      <c r="I23" s="24">
        <v>8</v>
      </c>
      <c r="J23" s="24">
        <v>72</v>
      </c>
      <c r="K23" s="24">
        <v>45</v>
      </c>
      <c r="L23" s="24"/>
      <c r="M23" s="87" t="s">
        <v>281</v>
      </c>
      <c r="N23" s="84"/>
    </row>
    <row r="24" spans="2:14" ht="22" customHeight="1" x14ac:dyDescent="0.2">
      <c r="B24" s="23">
        <v>72</v>
      </c>
      <c r="C24" s="87" t="s">
        <v>197</v>
      </c>
      <c r="D24" s="84"/>
      <c r="E24" s="84"/>
      <c r="F24" s="84"/>
      <c r="G24" s="84"/>
      <c r="H24" s="84"/>
      <c r="I24" s="24">
        <v>8</v>
      </c>
      <c r="J24" s="24">
        <v>928</v>
      </c>
      <c r="K24" s="24">
        <v>928</v>
      </c>
      <c r="L24" s="24"/>
      <c r="M24" s="87" t="s">
        <v>287</v>
      </c>
      <c r="N24" s="84"/>
    </row>
    <row r="25" spans="2:14" x14ac:dyDescent="0.2">
      <c r="B25" s="23"/>
      <c r="C25" s="88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</row>
    <row r="26" spans="2:14" ht="22" customHeight="1" x14ac:dyDescent="0.2">
      <c r="B26" s="23">
        <v>73</v>
      </c>
      <c r="C26" s="87" t="s">
        <v>197</v>
      </c>
      <c r="D26" s="84"/>
      <c r="E26" s="84"/>
      <c r="F26" s="84"/>
      <c r="G26" s="84"/>
      <c r="H26" s="84"/>
      <c r="I26" s="24">
        <v>8</v>
      </c>
      <c r="J26" s="24">
        <v>300</v>
      </c>
      <c r="K26" s="24">
        <v>300</v>
      </c>
      <c r="L26" s="24"/>
      <c r="M26" s="87" t="s">
        <v>287</v>
      </c>
      <c r="N26" s="84"/>
    </row>
    <row r="27" spans="2:14" ht="22" customHeight="1" x14ac:dyDescent="0.2">
      <c r="B27" s="23">
        <v>73</v>
      </c>
      <c r="C27" s="87" t="s">
        <v>203</v>
      </c>
      <c r="D27" s="84"/>
      <c r="E27" s="84"/>
      <c r="F27" s="84"/>
      <c r="G27" s="84"/>
      <c r="H27" s="84"/>
      <c r="I27" s="24">
        <v>8</v>
      </c>
      <c r="J27" s="24">
        <v>750</v>
      </c>
      <c r="K27" s="24">
        <v>750</v>
      </c>
      <c r="L27" s="24"/>
      <c r="M27" s="87" t="s">
        <v>300</v>
      </c>
      <c r="N27" s="84"/>
    </row>
    <row r="28" spans="2:14" x14ac:dyDescent="0.2">
      <c r="B28" s="23"/>
      <c r="C28" s="88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</row>
    <row r="29" spans="2:14" ht="22" customHeight="1" x14ac:dyDescent="0.2">
      <c r="B29" s="23">
        <v>74</v>
      </c>
      <c r="C29" s="87" t="s">
        <v>203</v>
      </c>
      <c r="D29" s="84"/>
      <c r="E29" s="84"/>
      <c r="F29" s="84"/>
      <c r="G29" s="84"/>
      <c r="H29" s="84"/>
      <c r="I29" s="24">
        <v>8</v>
      </c>
      <c r="J29" s="24">
        <v>1000</v>
      </c>
      <c r="K29" s="24">
        <v>1000</v>
      </c>
      <c r="L29" s="24"/>
      <c r="M29" s="87" t="s">
        <v>300</v>
      </c>
      <c r="N29" s="84"/>
    </row>
    <row r="30" spans="2:14" x14ac:dyDescent="0.2">
      <c r="B30" s="23"/>
      <c r="C30" s="88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</row>
    <row r="31" spans="2:14" ht="22" customHeight="1" x14ac:dyDescent="0.2">
      <c r="B31" s="23">
        <v>75</v>
      </c>
      <c r="C31" s="87" t="s">
        <v>208</v>
      </c>
      <c r="D31" s="84"/>
      <c r="E31" s="84"/>
      <c r="F31" s="84"/>
      <c r="G31" s="84"/>
      <c r="H31" s="84"/>
      <c r="I31" s="24">
        <v>8</v>
      </c>
      <c r="J31" s="24">
        <v>30</v>
      </c>
      <c r="K31" s="24">
        <v>4</v>
      </c>
      <c r="L31" s="24"/>
      <c r="M31" s="87" t="s">
        <v>299</v>
      </c>
      <c r="N31" s="84"/>
    </row>
    <row r="32" spans="2:14" ht="22" customHeight="1" x14ac:dyDescent="0.2">
      <c r="B32" s="23">
        <v>75</v>
      </c>
      <c r="C32" s="87" t="s">
        <v>209</v>
      </c>
      <c r="D32" s="84"/>
      <c r="E32" s="84"/>
      <c r="F32" s="84"/>
      <c r="G32" s="84"/>
      <c r="H32" s="84"/>
      <c r="I32" s="24">
        <v>8</v>
      </c>
      <c r="J32" s="24">
        <v>48</v>
      </c>
      <c r="K32" s="24">
        <v>48</v>
      </c>
      <c r="L32" s="24"/>
      <c r="M32" s="87" t="s">
        <v>296</v>
      </c>
      <c r="N32" s="84"/>
    </row>
    <row r="33" spans="2:14" ht="22" customHeight="1" x14ac:dyDescent="0.2">
      <c r="B33" s="23">
        <v>75</v>
      </c>
      <c r="C33" s="87" t="s">
        <v>210</v>
      </c>
      <c r="D33" s="84"/>
      <c r="E33" s="84"/>
      <c r="F33" s="84"/>
      <c r="G33" s="84"/>
      <c r="H33" s="84"/>
      <c r="I33" s="24">
        <v>12</v>
      </c>
      <c r="J33" s="24">
        <v>233</v>
      </c>
      <c r="K33" s="24">
        <v>156</v>
      </c>
      <c r="L33" s="24"/>
      <c r="M33" s="87" t="s">
        <v>302</v>
      </c>
      <c r="N33" s="84"/>
    </row>
    <row r="34" spans="2:14" ht="22" customHeight="1" x14ac:dyDescent="0.2">
      <c r="B34" s="23">
        <v>75</v>
      </c>
      <c r="C34" s="87" t="s">
        <v>211</v>
      </c>
      <c r="D34" s="84"/>
      <c r="E34" s="84"/>
      <c r="F34" s="84"/>
      <c r="G34" s="84"/>
      <c r="H34" s="84"/>
      <c r="I34" s="24">
        <v>8</v>
      </c>
      <c r="J34" s="24">
        <v>10</v>
      </c>
      <c r="K34" s="24">
        <v>13</v>
      </c>
      <c r="L34" s="24"/>
      <c r="M34" s="87" t="s">
        <v>295</v>
      </c>
      <c r="N34" s="84"/>
    </row>
    <row r="35" spans="2:14" ht="22" customHeight="1" x14ac:dyDescent="0.2">
      <c r="B35" s="23">
        <v>75</v>
      </c>
      <c r="C35" s="87" t="s">
        <v>212</v>
      </c>
      <c r="D35" s="84"/>
      <c r="E35" s="84"/>
      <c r="F35" s="84"/>
      <c r="G35" s="84"/>
      <c r="H35" s="84"/>
      <c r="I35" s="24">
        <v>12</v>
      </c>
      <c r="J35" s="24">
        <v>252</v>
      </c>
      <c r="K35" s="24">
        <v>210</v>
      </c>
      <c r="L35" s="24"/>
      <c r="M35" s="87" t="s">
        <v>301</v>
      </c>
      <c r="N35" s="84"/>
    </row>
    <row r="36" spans="2:14" ht="22" customHeight="1" x14ac:dyDescent="0.2">
      <c r="B36" s="23">
        <v>75</v>
      </c>
      <c r="C36" s="87" t="s">
        <v>213</v>
      </c>
      <c r="D36" s="84"/>
      <c r="E36" s="84"/>
      <c r="F36" s="84"/>
      <c r="G36" s="84"/>
      <c r="H36" s="84"/>
      <c r="I36" s="24">
        <v>8</v>
      </c>
      <c r="J36" s="24">
        <v>316</v>
      </c>
      <c r="K36" s="24">
        <v>395</v>
      </c>
      <c r="L36" s="24"/>
      <c r="M36" s="87" t="s">
        <v>297</v>
      </c>
      <c r="N36" s="84"/>
    </row>
    <row r="37" spans="2:14" ht="22" customHeight="1" x14ac:dyDescent="0.2">
      <c r="B37" s="23">
        <v>75</v>
      </c>
      <c r="C37" s="87" t="s">
        <v>214</v>
      </c>
      <c r="D37" s="84"/>
      <c r="E37" s="84"/>
      <c r="F37" s="84"/>
      <c r="G37" s="84"/>
      <c r="H37" s="84"/>
      <c r="I37" s="24">
        <v>8</v>
      </c>
      <c r="J37" s="24">
        <v>111</v>
      </c>
      <c r="K37" s="24">
        <v>139</v>
      </c>
      <c r="L37" s="24"/>
      <c r="M37" s="87" t="s">
        <v>298</v>
      </c>
      <c r="N37" s="84"/>
    </row>
    <row r="38" spans="2:14" x14ac:dyDescent="0.2">
      <c r="B38" s="23"/>
      <c r="C38" s="88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</row>
    <row r="39" spans="2:14" ht="22" customHeight="1" x14ac:dyDescent="0.2">
      <c r="B39" s="23">
        <v>76</v>
      </c>
      <c r="C39" s="87" t="s">
        <v>214</v>
      </c>
      <c r="D39" s="84"/>
      <c r="E39" s="84"/>
      <c r="F39" s="84"/>
      <c r="G39" s="84"/>
      <c r="H39" s="84"/>
      <c r="I39" s="24">
        <v>8</v>
      </c>
      <c r="J39" s="24">
        <v>1100</v>
      </c>
      <c r="K39" s="24">
        <v>1375</v>
      </c>
      <c r="L39" s="24"/>
      <c r="M39" s="87" t="s">
        <v>298</v>
      </c>
      <c r="N39" s="84"/>
    </row>
    <row r="40" spans="2:14" x14ac:dyDescent="0.2">
      <c r="B40" s="23"/>
      <c r="C40" s="88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</row>
    <row r="41" spans="2:14" x14ac:dyDescent="0.2">
      <c r="B41" s="23"/>
      <c r="C41" s="88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</row>
    <row r="46" spans="2:14" ht="30" customHeight="1" x14ac:dyDescent="0.2">
      <c r="B46" s="83" t="s">
        <v>305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</row>
    <row r="47" spans="2:14" ht="30" customHeight="1" x14ac:dyDescent="0.2">
      <c r="B47" s="85">
        <v>44568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</row>
    <row r="48" spans="2:14" ht="28" customHeight="1" x14ac:dyDescent="0.2">
      <c r="B48" s="22" t="s">
        <v>138</v>
      </c>
      <c r="C48" s="86" t="s">
        <v>275</v>
      </c>
      <c r="D48" s="84"/>
      <c r="E48" s="84"/>
      <c r="F48" s="84"/>
      <c r="G48" s="84"/>
      <c r="H48" s="84"/>
      <c r="I48" s="22" t="s">
        <v>276</v>
      </c>
      <c r="J48" s="22" t="s">
        <v>277</v>
      </c>
      <c r="K48" s="22" t="s">
        <v>278</v>
      </c>
      <c r="L48" s="22" t="s">
        <v>279</v>
      </c>
      <c r="M48" s="86" t="s">
        <v>280</v>
      </c>
      <c r="N48" s="84"/>
    </row>
    <row r="49" spans="2:14" ht="22" customHeight="1" x14ac:dyDescent="0.2">
      <c r="B49" s="23">
        <v>77</v>
      </c>
      <c r="C49" s="87" t="s">
        <v>191</v>
      </c>
      <c r="D49" s="84"/>
      <c r="E49" s="84"/>
      <c r="F49" s="84"/>
      <c r="G49" s="84"/>
      <c r="H49" s="84"/>
      <c r="I49" s="24">
        <v>10</v>
      </c>
      <c r="J49" s="24">
        <v>850</v>
      </c>
      <c r="K49" s="24">
        <v>709</v>
      </c>
      <c r="L49" s="24"/>
      <c r="M49" s="87" t="s">
        <v>316</v>
      </c>
      <c r="N49" s="84"/>
    </row>
    <row r="50" spans="2:14" x14ac:dyDescent="0.2">
      <c r="B50" s="23"/>
      <c r="C50" s="88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</row>
    <row r="51" spans="2:14" ht="22" customHeight="1" x14ac:dyDescent="0.2">
      <c r="B51" s="23">
        <v>78</v>
      </c>
      <c r="C51" s="87" t="s">
        <v>191</v>
      </c>
      <c r="D51" s="84"/>
      <c r="E51" s="84"/>
      <c r="F51" s="84"/>
      <c r="G51" s="84"/>
      <c r="H51" s="84"/>
      <c r="I51" s="24">
        <v>10</v>
      </c>
      <c r="J51" s="24">
        <v>164</v>
      </c>
      <c r="K51" s="24">
        <v>137</v>
      </c>
      <c r="L51" s="24"/>
      <c r="M51" s="87" t="s">
        <v>316</v>
      </c>
      <c r="N51" s="84"/>
    </row>
    <row r="52" spans="2:14" ht="22" customHeight="1" x14ac:dyDescent="0.2">
      <c r="B52" s="23">
        <v>78</v>
      </c>
      <c r="C52" s="87" t="s">
        <v>198</v>
      </c>
      <c r="D52" s="84"/>
      <c r="E52" s="84"/>
      <c r="F52" s="84"/>
      <c r="G52" s="84"/>
      <c r="H52" s="84"/>
      <c r="I52" s="24">
        <v>10</v>
      </c>
      <c r="J52" s="24">
        <v>100</v>
      </c>
      <c r="K52" s="24">
        <v>84</v>
      </c>
      <c r="L52" s="24"/>
      <c r="M52" s="87" t="s">
        <v>317</v>
      </c>
      <c r="N52" s="84"/>
    </row>
    <row r="53" spans="2:14" ht="22" customHeight="1" x14ac:dyDescent="0.2">
      <c r="B53" s="23">
        <v>78</v>
      </c>
      <c r="C53" s="87" t="s">
        <v>199</v>
      </c>
      <c r="D53" s="84"/>
      <c r="E53" s="84"/>
      <c r="F53" s="84"/>
      <c r="G53" s="84"/>
      <c r="H53" s="84"/>
      <c r="I53" s="24">
        <v>10</v>
      </c>
      <c r="J53" s="24">
        <v>109</v>
      </c>
      <c r="K53" s="24">
        <v>91</v>
      </c>
      <c r="L53" s="24"/>
      <c r="M53" s="87" t="s">
        <v>315</v>
      </c>
      <c r="N53" s="84"/>
    </row>
    <row r="54" spans="2:14" ht="22" customHeight="1" x14ac:dyDescent="0.2">
      <c r="B54" s="23">
        <v>78</v>
      </c>
      <c r="C54" s="87" t="s">
        <v>201</v>
      </c>
      <c r="D54" s="84"/>
      <c r="E54" s="84"/>
      <c r="F54" s="84"/>
      <c r="G54" s="84"/>
      <c r="H54" s="84"/>
      <c r="I54" s="24">
        <v>10</v>
      </c>
      <c r="J54" s="24">
        <v>100</v>
      </c>
      <c r="K54" s="24">
        <v>84</v>
      </c>
      <c r="L54" s="24"/>
      <c r="M54" s="87" t="s">
        <v>322</v>
      </c>
      <c r="N54" s="84"/>
    </row>
    <row r="55" spans="2:14" ht="22" customHeight="1" x14ac:dyDescent="0.2">
      <c r="B55" s="23">
        <v>78</v>
      </c>
      <c r="C55" s="87" t="s">
        <v>202</v>
      </c>
      <c r="D55" s="84"/>
      <c r="E55" s="84"/>
      <c r="F55" s="84"/>
      <c r="G55" s="84"/>
      <c r="H55" s="84"/>
      <c r="I55" s="24">
        <v>10</v>
      </c>
      <c r="J55" s="24">
        <v>400</v>
      </c>
      <c r="K55" s="24">
        <v>334</v>
      </c>
      <c r="L55" s="24"/>
      <c r="M55" s="87" t="s">
        <v>323</v>
      </c>
      <c r="N55" s="84"/>
    </row>
    <row r="56" spans="2:14" x14ac:dyDescent="0.2">
      <c r="B56" s="23"/>
      <c r="C56" s="88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</row>
    <row r="57" spans="2:14" ht="22" customHeight="1" x14ac:dyDescent="0.2">
      <c r="B57" s="23">
        <v>79</v>
      </c>
      <c r="C57" s="87" t="s">
        <v>206</v>
      </c>
      <c r="D57" s="84"/>
      <c r="E57" s="84"/>
      <c r="F57" s="84"/>
      <c r="G57" s="84"/>
      <c r="H57" s="84"/>
      <c r="I57" s="24">
        <v>9</v>
      </c>
      <c r="J57" s="24">
        <v>176</v>
      </c>
      <c r="K57" s="24">
        <v>98</v>
      </c>
      <c r="L57" s="24"/>
      <c r="M57" s="87" t="s">
        <v>309</v>
      </c>
      <c r="N57" s="84"/>
    </row>
    <row r="58" spans="2:14" ht="22" customHeight="1" x14ac:dyDescent="0.2">
      <c r="B58" s="23">
        <v>79</v>
      </c>
      <c r="C58" s="87" t="s">
        <v>207</v>
      </c>
      <c r="D58" s="84"/>
      <c r="E58" s="84"/>
      <c r="F58" s="84"/>
      <c r="G58" s="84"/>
      <c r="H58" s="84"/>
      <c r="I58" s="24">
        <v>9</v>
      </c>
      <c r="J58" s="24">
        <v>674</v>
      </c>
      <c r="K58" s="24">
        <v>375</v>
      </c>
      <c r="L58" s="24"/>
      <c r="M58" s="87" t="s">
        <v>306</v>
      </c>
      <c r="N58" s="84"/>
    </row>
    <row r="59" spans="2:14" x14ac:dyDescent="0.2">
      <c r="B59" s="23"/>
      <c r="C59" s="88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</row>
    <row r="60" spans="2:14" ht="22" customHeight="1" x14ac:dyDescent="0.2">
      <c r="B60" s="23">
        <v>80</v>
      </c>
      <c r="C60" s="87" t="s">
        <v>207</v>
      </c>
      <c r="D60" s="84"/>
      <c r="E60" s="84"/>
      <c r="F60" s="84"/>
      <c r="G60" s="84"/>
      <c r="H60" s="84"/>
      <c r="I60" s="24">
        <v>9</v>
      </c>
      <c r="J60" s="24">
        <v>850</v>
      </c>
      <c r="K60" s="24">
        <v>473</v>
      </c>
      <c r="L60" s="24"/>
      <c r="M60" s="87" t="s">
        <v>306</v>
      </c>
      <c r="N60" s="84"/>
    </row>
    <row r="61" spans="2:14" x14ac:dyDescent="0.2">
      <c r="B61" s="23"/>
      <c r="C61" s="88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spans="2:14" ht="22" customHeight="1" x14ac:dyDescent="0.2">
      <c r="B62" s="23">
        <v>81</v>
      </c>
      <c r="C62" s="87" t="s">
        <v>207</v>
      </c>
      <c r="D62" s="84"/>
      <c r="E62" s="84"/>
      <c r="F62" s="84"/>
      <c r="G62" s="84"/>
      <c r="H62" s="84"/>
      <c r="I62" s="24">
        <v>9</v>
      </c>
      <c r="J62" s="24">
        <v>850</v>
      </c>
      <c r="K62" s="24">
        <v>473</v>
      </c>
      <c r="L62" s="24"/>
      <c r="M62" s="87" t="s">
        <v>306</v>
      </c>
      <c r="N62" s="84"/>
    </row>
    <row r="63" spans="2:14" x14ac:dyDescent="0.2">
      <c r="B63" s="23"/>
      <c r="C63" s="88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spans="2:14" ht="22" customHeight="1" x14ac:dyDescent="0.2">
      <c r="B64" s="23">
        <v>82</v>
      </c>
      <c r="C64" s="87" t="s">
        <v>219</v>
      </c>
      <c r="D64" s="84"/>
      <c r="E64" s="84"/>
      <c r="F64" s="84"/>
      <c r="G64" s="84"/>
      <c r="H64" s="84"/>
      <c r="I64" s="24">
        <v>2</v>
      </c>
      <c r="J64" s="24">
        <v>528</v>
      </c>
      <c r="K64" s="24">
        <v>88</v>
      </c>
      <c r="L64" s="24"/>
      <c r="M64" s="87" t="s">
        <v>308</v>
      </c>
      <c r="N64" s="84"/>
    </row>
    <row r="65" spans="2:14" ht="22" customHeight="1" x14ac:dyDescent="0.2">
      <c r="B65" s="23">
        <v>82</v>
      </c>
      <c r="C65" s="87" t="s">
        <v>222</v>
      </c>
      <c r="D65" s="84"/>
      <c r="E65" s="84"/>
      <c r="F65" s="84"/>
      <c r="G65" s="84"/>
      <c r="H65" s="84"/>
      <c r="I65" s="24">
        <v>6</v>
      </c>
      <c r="J65" s="24">
        <v>272</v>
      </c>
      <c r="K65" s="24">
        <v>93</v>
      </c>
      <c r="L65" s="24"/>
      <c r="M65" s="87" t="s">
        <v>313</v>
      </c>
      <c r="N65" s="84"/>
    </row>
    <row r="66" spans="2:14" ht="22" customHeight="1" x14ac:dyDescent="0.2">
      <c r="B66" s="23">
        <v>82</v>
      </c>
      <c r="C66" s="87" t="s">
        <v>223</v>
      </c>
      <c r="D66" s="84"/>
      <c r="E66" s="84"/>
      <c r="F66" s="84"/>
      <c r="G66" s="84"/>
      <c r="H66" s="84"/>
      <c r="I66" s="24">
        <v>8</v>
      </c>
      <c r="J66" s="24">
        <v>90</v>
      </c>
      <c r="K66" s="24">
        <v>25</v>
      </c>
      <c r="L66" s="24"/>
      <c r="M66" s="87" t="s">
        <v>312</v>
      </c>
      <c r="N66" s="84"/>
    </row>
    <row r="67" spans="2:14" x14ac:dyDescent="0.2">
      <c r="B67" s="23"/>
      <c r="C67" s="88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</row>
    <row r="68" spans="2:14" ht="22" customHeight="1" x14ac:dyDescent="0.2">
      <c r="B68" s="23">
        <v>83</v>
      </c>
      <c r="C68" s="87" t="s">
        <v>223</v>
      </c>
      <c r="D68" s="84"/>
      <c r="E68" s="84"/>
      <c r="F68" s="84"/>
      <c r="G68" s="84"/>
      <c r="H68" s="84"/>
      <c r="I68" s="24">
        <v>8</v>
      </c>
      <c r="J68" s="24">
        <v>300</v>
      </c>
      <c r="K68" s="24">
        <v>82</v>
      </c>
      <c r="L68" s="24"/>
      <c r="M68" s="87" t="s">
        <v>312</v>
      </c>
      <c r="N68" s="84"/>
    </row>
    <row r="69" spans="2:14" ht="22" customHeight="1" x14ac:dyDescent="0.2">
      <c r="B69" s="23">
        <v>83</v>
      </c>
      <c r="C69" s="87" t="s">
        <v>226</v>
      </c>
      <c r="D69" s="84"/>
      <c r="E69" s="84"/>
      <c r="F69" s="84"/>
      <c r="G69" s="84"/>
      <c r="H69" s="84"/>
      <c r="I69" s="24">
        <v>8</v>
      </c>
      <c r="J69" s="24">
        <v>300</v>
      </c>
      <c r="K69" s="24">
        <v>134</v>
      </c>
      <c r="L69" s="24"/>
      <c r="M69" s="87" t="s">
        <v>314</v>
      </c>
      <c r="N69" s="84"/>
    </row>
    <row r="70" spans="2:14" ht="22" customHeight="1" x14ac:dyDescent="0.2">
      <c r="B70" s="23">
        <v>83</v>
      </c>
      <c r="C70" s="87" t="s">
        <v>227</v>
      </c>
      <c r="D70" s="84"/>
      <c r="E70" s="84"/>
      <c r="F70" s="84"/>
      <c r="G70" s="84"/>
      <c r="H70" s="84"/>
      <c r="I70" s="24">
        <v>8</v>
      </c>
      <c r="J70" s="24">
        <v>250</v>
      </c>
      <c r="K70" s="24">
        <v>112</v>
      </c>
      <c r="L70" s="24"/>
      <c r="M70" s="87" t="s">
        <v>320</v>
      </c>
      <c r="N70" s="84"/>
    </row>
    <row r="71" spans="2:14" x14ac:dyDescent="0.2">
      <c r="B71" s="23"/>
      <c r="C71" s="88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</row>
    <row r="72" spans="2:14" ht="22" customHeight="1" x14ac:dyDescent="0.2">
      <c r="B72" s="23">
        <v>84</v>
      </c>
      <c r="C72" s="87" t="s">
        <v>228</v>
      </c>
      <c r="D72" s="84"/>
      <c r="E72" s="84"/>
      <c r="F72" s="84"/>
      <c r="G72" s="84"/>
      <c r="H72" s="84"/>
      <c r="I72" s="24">
        <v>8</v>
      </c>
      <c r="J72" s="24">
        <v>105</v>
      </c>
      <c r="K72" s="24">
        <v>47</v>
      </c>
      <c r="L72" s="24"/>
      <c r="M72" s="87" t="s">
        <v>319</v>
      </c>
      <c r="N72" s="84"/>
    </row>
    <row r="73" spans="2:14" ht="22" customHeight="1" x14ac:dyDescent="0.2">
      <c r="B73" s="23">
        <v>84</v>
      </c>
      <c r="C73" s="87" t="s">
        <v>229</v>
      </c>
      <c r="D73" s="84"/>
      <c r="E73" s="84"/>
      <c r="F73" s="84"/>
      <c r="G73" s="84"/>
      <c r="H73" s="84"/>
      <c r="I73" s="24">
        <v>8</v>
      </c>
      <c r="J73" s="24">
        <v>775</v>
      </c>
      <c r="K73" s="24">
        <v>346</v>
      </c>
      <c r="L73" s="24"/>
      <c r="M73" s="87" t="s">
        <v>318</v>
      </c>
      <c r="N73" s="84"/>
    </row>
    <row r="74" spans="2:14" x14ac:dyDescent="0.2">
      <c r="B74" s="23"/>
      <c r="C74" s="88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</row>
    <row r="75" spans="2:14" ht="22" customHeight="1" x14ac:dyDescent="0.2">
      <c r="B75" s="23">
        <v>85</v>
      </c>
      <c r="C75" s="87" t="s">
        <v>232</v>
      </c>
      <c r="D75" s="84"/>
      <c r="E75" s="84"/>
      <c r="F75" s="84"/>
      <c r="G75" s="84"/>
      <c r="H75" s="84"/>
      <c r="I75" s="24">
        <v>6</v>
      </c>
      <c r="J75" s="24">
        <v>150</v>
      </c>
      <c r="K75" s="24">
        <v>68</v>
      </c>
      <c r="L75" s="24"/>
      <c r="M75" s="87" t="s">
        <v>310</v>
      </c>
      <c r="N75" s="84"/>
    </row>
    <row r="76" spans="2:14" ht="22" customHeight="1" x14ac:dyDescent="0.2">
      <c r="B76" s="23">
        <v>85</v>
      </c>
      <c r="C76" s="87" t="s">
        <v>233</v>
      </c>
      <c r="D76" s="84"/>
      <c r="E76" s="84"/>
      <c r="F76" s="84"/>
      <c r="G76" s="84"/>
      <c r="H76" s="84"/>
      <c r="I76" s="24">
        <v>6</v>
      </c>
      <c r="J76" s="24">
        <v>700</v>
      </c>
      <c r="K76" s="24">
        <v>316</v>
      </c>
      <c r="L76" s="24"/>
      <c r="M76" s="87" t="s">
        <v>321</v>
      </c>
      <c r="N76" s="84"/>
    </row>
    <row r="77" spans="2:14" x14ac:dyDescent="0.2">
      <c r="B77" s="23"/>
      <c r="C77" s="88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</row>
    <row r="78" spans="2:14" ht="22" customHeight="1" x14ac:dyDescent="0.2">
      <c r="B78" s="23">
        <v>86</v>
      </c>
      <c r="C78" s="87" t="s">
        <v>236</v>
      </c>
      <c r="D78" s="84"/>
      <c r="E78" s="84"/>
      <c r="F78" s="84"/>
      <c r="G78" s="84"/>
      <c r="H78" s="84"/>
      <c r="I78" s="24">
        <v>8</v>
      </c>
      <c r="J78" s="24">
        <v>115</v>
      </c>
      <c r="K78" s="24">
        <v>12</v>
      </c>
      <c r="L78" s="24"/>
      <c r="M78" s="87" t="s">
        <v>311</v>
      </c>
      <c r="N78" s="84"/>
    </row>
    <row r="79" spans="2:14" ht="22" customHeight="1" x14ac:dyDescent="0.2">
      <c r="B79" s="23">
        <v>86</v>
      </c>
      <c r="C79" s="87" t="s">
        <v>237</v>
      </c>
      <c r="D79" s="84"/>
      <c r="E79" s="84"/>
      <c r="F79" s="84"/>
      <c r="G79" s="84"/>
      <c r="H79" s="84"/>
      <c r="I79" s="24">
        <v>8</v>
      </c>
      <c r="J79" s="24">
        <v>750</v>
      </c>
      <c r="K79" s="24">
        <v>79</v>
      </c>
      <c r="L79" s="24"/>
      <c r="M79" s="87" t="s">
        <v>307</v>
      </c>
      <c r="N79" s="84"/>
    </row>
    <row r="80" spans="2:14" x14ac:dyDescent="0.2">
      <c r="B80" s="23"/>
      <c r="C80" s="88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</row>
    <row r="81" spans="2:14" x14ac:dyDescent="0.2">
      <c r="B81" s="23"/>
      <c r="C81" s="88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</row>
  </sheetData>
  <mergeCells count="128">
    <mergeCell ref="C79:H79"/>
    <mergeCell ref="M79:N79"/>
    <mergeCell ref="C80:N80"/>
    <mergeCell ref="C81:N81"/>
    <mergeCell ref="C73:H73"/>
    <mergeCell ref="M73:N73"/>
    <mergeCell ref="C74:N74"/>
    <mergeCell ref="C75:H75"/>
    <mergeCell ref="M75:N75"/>
    <mergeCell ref="C76:H76"/>
    <mergeCell ref="M76:N76"/>
    <mergeCell ref="C77:N77"/>
    <mergeCell ref="C78:H78"/>
    <mergeCell ref="M78:N78"/>
    <mergeCell ref="C67:N67"/>
    <mergeCell ref="C68:H68"/>
    <mergeCell ref="M68:N68"/>
    <mergeCell ref="C69:H69"/>
    <mergeCell ref="M69:N69"/>
    <mergeCell ref="C70:H70"/>
    <mergeCell ref="M70:N70"/>
    <mergeCell ref="C71:N71"/>
    <mergeCell ref="C72:H72"/>
    <mergeCell ref="M72:N72"/>
    <mergeCell ref="C62:H62"/>
    <mergeCell ref="M62:N62"/>
    <mergeCell ref="C63:N63"/>
    <mergeCell ref="C64:H64"/>
    <mergeCell ref="M64:N64"/>
    <mergeCell ref="C65:H65"/>
    <mergeCell ref="M65:N65"/>
    <mergeCell ref="C66:H66"/>
    <mergeCell ref="M66:N66"/>
    <mergeCell ref="C56:N56"/>
    <mergeCell ref="C57:H57"/>
    <mergeCell ref="M57:N57"/>
    <mergeCell ref="C58:H58"/>
    <mergeCell ref="M58:N58"/>
    <mergeCell ref="C59:N59"/>
    <mergeCell ref="C60:H60"/>
    <mergeCell ref="M60:N60"/>
    <mergeCell ref="C61:N61"/>
    <mergeCell ref="C51:H51"/>
    <mergeCell ref="M51:N51"/>
    <mergeCell ref="C52:H52"/>
    <mergeCell ref="M52:N52"/>
    <mergeCell ref="C53:H53"/>
    <mergeCell ref="M53:N53"/>
    <mergeCell ref="C54:H54"/>
    <mergeCell ref="M54:N54"/>
    <mergeCell ref="C55:H55"/>
    <mergeCell ref="M55:N55"/>
    <mergeCell ref="C40:N40"/>
    <mergeCell ref="C41:N41"/>
    <mergeCell ref="B46:N46"/>
    <mergeCell ref="B47:N47"/>
    <mergeCell ref="C48:H48"/>
    <mergeCell ref="M48:N48"/>
    <mergeCell ref="C49:H49"/>
    <mergeCell ref="M49:N49"/>
    <mergeCell ref="C50:N50"/>
    <mergeCell ref="C35:H35"/>
    <mergeCell ref="M35:N35"/>
    <mergeCell ref="C36:H36"/>
    <mergeCell ref="M36:N36"/>
    <mergeCell ref="C37:H37"/>
    <mergeCell ref="M37:N37"/>
    <mergeCell ref="C38:N38"/>
    <mergeCell ref="C39:H39"/>
    <mergeCell ref="M39:N39"/>
    <mergeCell ref="C30:N30"/>
    <mergeCell ref="C31:H31"/>
    <mergeCell ref="M31:N31"/>
    <mergeCell ref="C32:H32"/>
    <mergeCell ref="M32:N32"/>
    <mergeCell ref="C33:H33"/>
    <mergeCell ref="M33:N33"/>
    <mergeCell ref="C34:H34"/>
    <mergeCell ref="M34:N34"/>
    <mergeCell ref="C24:H24"/>
    <mergeCell ref="M24:N24"/>
    <mergeCell ref="C25:N25"/>
    <mergeCell ref="C26:H26"/>
    <mergeCell ref="M26:N26"/>
    <mergeCell ref="C27:H27"/>
    <mergeCell ref="M27:N27"/>
    <mergeCell ref="C28:N28"/>
    <mergeCell ref="C29:H29"/>
    <mergeCell ref="M29:N29"/>
    <mergeCell ref="C18:N18"/>
    <mergeCell ref="C19:H19"/>
    <mergeCell ref="M19:N19"/>
    <mergeCell ref="C20:H20"/>
    <mergeCell ref="M20:N20"/>
    <mergeCell ref="C21:H21"/>
    <mergeCell ref="M21:N21"/>
    <mergeCell ref="C22:N22"/>
    <mergeCell ref="C23:H23"/>
    <mergeCell ref="M23:N23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8:H8"/>
    <mergeCell ref="M8:N8"/>
    <mergeCell ref="C9:H9"/>
    <mergeCell ref="M9:N9"/>
    <mergeCell ref="C10:N10"/>
    <mergeCell ref="C11:H11"/>
    <mergeCell ref="M11:N11"/>
    <mergeCell ref="C12:H12"/>
    <mergeCell ref="M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dcterms:created xsi:type="dcterms:W3CDTF">2020-12-13T08:44:49Z</dcterms:created>
  <dcterms:modified xsi:type="dcterms:W3CDTF">2022-01-14T19:51:17Z</dcterms:modified>
  <dc:language>en-US</dc:language>
</cp:coreProperties>
</file>