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айл остатки" sheetId="1" state="visible" r:id="rId2"/>
    <sheet name="планирование суточное" sheetId="2" state="visible" r:id="rId3"/>
    <sheet name="План варок" sheetId="3" state="visible" r:id="rId4"/>
    <sheet name="SKU Маскарпоне" sheetId="4" state="hidden" r:id="rId5"/>
    <sheet name="Заквасочники" sheetId="5" state="hidden" r:id="rId6"/>
    <sheet name="SKU заквасочник" sheetId="6" state="hidden" r:id="rId7"/>
  </sheets>
  <definedNames>
    <definedName function="false" hidden="false" name="Water_SKU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<sst xmlns="http://schemas.openxmlformats.org/spreadsheetml/2006/main" count="2524" uniqueCount="702">
  <si>
    <t xml:space="preserve">Отчет от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</si>
  <si>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</si>
  <si>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</si>
  <si>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</si>
  <si>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</si>
  <si>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</si>
  <si>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</si>
  <si>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</si>
  <si>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</si>
  <si>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</si>
  <si>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</si>
  <si>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</si>
  <si>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</si>
  <si>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</si>
  <si>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</si>
  <si>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</si>
  <si>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</si>
  <si>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</si>
  <si>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</si>
  <si>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</si>
  <si>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</si>
  <si>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</si>
  <si>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</si>
  <si>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</si>
  <si>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</si>
  <si>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</si>
  <si>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</si>
  <si>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Unnamed: 28</t>
  </si>
  <si>
    <t xml:space="preserve">Unnamed: 29</t>
  </si>
  <si>
    <t xml:space="preserve">Unnamed: 30</t>
  </si>
  <si>
    <t xml:space="preserve">Unnamed: 31</t>
  </si>
  <si>
    <t xml:space="preserve">Unnamed: 32</t>
  </si>
  <si>
    <t xml:space="preserve">Unnamed: 33</t>
  </si>
  <si>
    <t xml:space="preserve">Unnamed: 34</t>
  </si>
  <si>
    <t xml:space="preserve">Unnamed: 35</t>
  </si>
  <si>
    <t xml:space="preserve">Unnamed: 36</t>
  </si>
  <si>
    <t xml:space="preserve">Unnamed: 37</t>
  </si>
  <si>
    <t xml:space="preserve">Unnamed: 38</t>
  </si>
  <si>
    <t xml:space="preserve">Unnamed: 39</t>
  </si>
  <si>
    <t xml:space="preserve">Unnamed: 40</t>
  </si>
  <si>
    <t xml:space="preserve">Unnamed: 41</t>
  </si>
  <si>
    <t xml:space="preserve">Unnamed: 42</t>
  </si>
  <si>
    <t xml:space="preserve">Unnamed: 43</t>
  </si>
  <si>
    <t xml:space="preserve">Unnamed: 44</t>
  </si>
  <si>
    <t xml:space="preserve">Unnamed: 45</t>
  </si>
  <si>
    <t xml:space="preserve">Unnamed: 46</t>
  </si>
  <si>
    <t xml:space="preserve">Unnamed: 47</t>
  </si>
  <si>
    <t xml:space="preserve">Unnamed: 48</t>
  </si>
  <si>
    <t xml:space="preserve">Unnamed: 49</t>
  </si>
  <si>
    <t xml:space="preserve">Unnamed: 50</t>
  </si>
  <si>
    <t xml:space="preserve">Unnamed: 51</t>
  </si>
  <si>
    <t xml:space="preserve">Unnamed: 52</t>
  </si>
  <si>
    <t xml:space="preserve">Unnamed: 53</t>
  </si>
  <si>
    <t xml:space="preserve">Unnamed: 54</t>
  </si>
  <si>
    <t xml:space="preserve">Unnamed: 55</t>
  </si>
  <si>
    <t xml:space="preserve">Unnamed: 56</t>
  </si>
  <si>
    <t xml:space="preserve">Unnamed: 57</t>
  </si>
  <si>
    <t xml:space="preserve">Unnamed: 58</t>
  </si>
  <si>
    <t xml:space="preserve">Unnamed: 59</t>
  </si>
  <si>
    <t xml:space="preserve">Unnamed: 60</t>
  </si>
  <si>
    <t xml:space="preserve">Unnamed: 61</t>
  </si>
  <si>
    <t xml:space="preserve">Unnamed: 62</t>
  </si>
  <si>
    <t xml:space="preserve">Unnamed: 63</t>
  </si>
  <si>
    <t xml:space="preserve">Unnamed: 64</t>
  </si>
  <si>
    <t xml:space="preserve">Unnamed: 65</t>
  </si>
  <si>
    <t xml:space="preserve">Unnamed: 66</t>
  </si>
  <si>
    <t xml:space="preserve">Unnamed: 67</t>
  </si>
  <si>
    <t xml:space="preserve">Unnamed: 68</t>
  </si>
  <si>
    <t xml:space="preserve">Unnamed: 69</t>
  </si>
  <si>
    <t xml:space="preserve">Unnamed: 70</t>
  </si>
  <si>
    <t xml:space="preserve">Unnamed: 71</t>
  </si>
  <si>
    <t xml:space="preserve">Unnamed: 72</t>
  </si>
  <si>
    <t xml:space="preserve">Unnamed: 73</t>
  </si>
  <si>
    <t xml:space="preserve">Unnamed: 74</t>
  </si>
  <si>
    <t xml:space="preserve">Unnamed: 75</t>
  </si>
  <si>
    <t xml:space="preserve">Unnamed: 76</t>
  </si>
  <si>
    <t xml:space="preserve">Unnamed: 77</t>
  </si>
  <si>
    <t xml:space="preserve">Unnamed: 78</t>
  </si>
  <si>
    <t xml:space="preserve">Unnamed: 79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</si>
  <si>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</si>
  <si>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</si>
  <si>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</si>
  <si>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</si>
  <si>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</si>
  <si>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</si>
  <si>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</si>
  <si>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</si>
  <si>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</si>
  <si>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</si>
  <si>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</si>
  <si>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</si>
  <si>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</si>
  <si>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</si>
  <si>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</si>
  <si>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</si>
  <si>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</si>
  <si>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</si>
  <si>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</si>
  <si>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</si>
  <si>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</si>
  <si>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</si>
  <si>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</si>
  <si>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</si>
  <si>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</si>
  <si>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</si>
  <si>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</si>
  <si>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</si>
  <si>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</si>
  <si>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</si>
  <si>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</si>
  <si>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</si>
  <si>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</si>
  <si>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</si>
  <si>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</si>
  <si>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</si>
  <si>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</si>
  <si>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</si>
  <si>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</si>
  <si>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</si>
  <si>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</si>
  <si>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</si>
  <si>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</si>
  <si>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</si>
  <si>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</si>
  <si>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</si>
  <si>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</si>
  <si>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</si>
  <si>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</si>
  <si>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</si>
  <si>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</si>
  <si>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</si>
  <si>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</si>
  <si>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</si>
  <si>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</si>
  <si>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Группа</t>
  </si>
  <si>
    <t xml:space="preserve">Кавказский</t>
  </si>
  <si>
    <t xml:space="preserve">Черкесский</t>
  </si>
  <si>
    <t xml:space="preserve">Милкпроджект</t>
  </si>
  <si>
    <t xml:space="preserve">Сулугуни 0,28</t>
  </si>
  <si>
    <t xml:space="preserve">Сулугуни 0,2</t>
  </si>
  <si>
    <t xml:space="preserve">Сулугуни 0,12</t>
  </si>
  <si>
    <t xml:space="preserve">Сулугуни 0,37</t>
  </si>
  <si>
    <t xml:space="preserve">Моцарелла для пиццы </t>
  </si>
  <si>
    <t xml:space="preserve">Качокавало</t>
  </si>
  <si>
    <t xml:space="preserve">Чечил</t>
  </si>
  <si>
    <t xml:space="preserve">Моцарелла в воде Фиор Ди Латте</t>
  </si>
  <si>
    <t xml:space="preserve">Грандиоза </t>
  </si>
  <si>
    <t xml:space="preserve">Моцарелла Чильеджина в воде</t>
  </si>
  <si>
    <t xml:space="preserve">Рикотта</t>
  </si>
  <si>
    <t xml:space="preserve">Сливки</t>
  </si>
  <si>
    <t xml:space="preserve">Cливочный </t>
  </si>
  <si>
    <t xml:space="preserve">Творожный</t>
  </si>
  <si>
    <t xml:space="preserve">Маскарпоне</t>
  </si>
  <si>
    <t xml:space="preserve">Масло</t>
  </si>
  <si>
    <t xml:space="preserve">Некондиционная продукция</t>
  </si>
  <si>
    <t xml:space="preserve">Полуфабрикаты</t>
  </si>
  <si>
    <t xml:space="preserve">Итого</t>
  </si>
  <si>
    <t xml:space="preserve">Подгруппа</t>
  </si>
  <si>
    <t xml:space="preserve">Черкесский </t>
  </si>
  <si>
    <t xml:space="preserve">Четук </t>
  </si>
  <si>
    <t xml:space="preserve">Качорикотта</t>
  </si>
  <si>
    <t xml:space="preserve">Сулугуни </t>
  </si>
  <si>
    <t xml:space="preserve">Для пиццы </t>
  </si>
  <si>
    <t xml:space="preserve">Качокавалло</t>
  </si>
  <si>
    <t xml:space="preserve">Фиор ди Латте</t>
  </si>
  <si>
    <t xml:space="preserve">Чильеджина</t>
  </si>
  <si>
    <t xml:space="preserve">Крем-чиз </t>
  </si>
  <si>
    <t xml:space="preserve">Робиола </t>
  </si>
  <si>
    <t xml:space="preserve">Бренд</t>
  </si>
  <si>
    <t xml:space="preserve">Умалат</t>
  </si>
  <si>
    <t xml:space="preserve">Глобус</t>
  </si>
  <si>
    <t xml:space="preserve">Красная птица</t>
  </si>
  <si>
    <t xml:space="preserve">Unagrande</t>
  </si>
  <si>
    <t xml:space="preserve">Pretto</t>
  </si>
  <si>
    <t xml:space="preserve">Зеленая Линия</t>
  </si>
  <si>
    <t xml:space="preserve">ВкусВилл</t>
  </si>
  <si>
    <t xml:space="preserve">Fine Life</t>
  </si>
  <si>
    <t xml:space="preserve">Бонджорно</t>
  </si>
  <si>
    <t xml:space="preserve">Aventino</t>
  </si>
  <si>
    <t xml:space="preserve">Metro Chef</t>
  </si>
  <si>
    <t xml:space="preserve">Фермерская коллекция</t>
  </si>
  <si>
    <t xml:space="preserve">Эсперсон</t>
  </si>
  <si>
    <t xml:space="preserve">Ваш выбор</t>
  </si>
  <si>
    <t xml:space="preserve">Orecchio Oro</t>
  </si>
  <si>
    <t xml:space="preserve">Каждый день</t>
  </si>
  <si>
    <t xml:space="preserve">SPAR</t>
  </si>
  <si>
    <t xml:space="preserve">Ungrande</t>
  </si>
  <si>
    <t xml:space="preserve">Без бренда</t>
  </si>
  <si>
    <t xml:space="preserve">Дата выработки продукции:</t>
  </si>
  <si>
    <t xml:space="preserve">Кавказский "Умалат" (Перекресток), 45%, кг, в/у</t>
  </si>
  <si>
    <t xml:space="preserve">Кавказский "Умалат" (Окей), 45%, кг, в/у</t>
  </si>
  <si>
    <t xml:space="preserve">Кавказский "Умалат" (Тандер), 45%, кг , в/у</t>
  </si>
  <si>
    <t xml:space="preserve">Кавказский "Умалат" (Метро), 45%, кг, в/у</t>
  </si>
  <si>
    <t xml:space="preserve">Кавказский "Умалат", 45%, 0,37 кг, в/у</t>
  </si>
  <si>
    <t xml:space="preserve">Кавказский "Глобус", 45%, кг, в/у</t>
  </si>
  <si>
    <t xml:space="preserve">Кавказский "Красная птица", 45%, 0,37 кг, в/у</t>
  </si>
  <si>
    <t xml:space="preserve">Кавказский "Умалат", 45%, кг, в/у</t>
  </si>
  <si>
    <t xml:space="preserve">Сыр Черкесский "Умалат", 45%, 0,28 кг, т/ф</t>
  </si>
  <si>
    <t xml:space="preserve">Сыр Черкесский "Умалат", 45%, кг, т/ф, ВЕС</t>
  </si>
  <si>
    <t xml:space="preserve">Сыр Черкесский "Умалат" (БИЛЛА), 45%, т/ф, ВЕС</t>
  </si>
  <si>
    <t xml:space="preserve">Сыр Черкесский "Умалат" (ДИКСИ), 45%, т/ф, ВЕС</t>
  </si>
  <si>
    <t xml:space="preserve">Четук "Умалат", 45%, 0,37 кг, в/у</t>
  </si>
  <si>
    <t xml:space="preserve">Качорикотта "Unagrande", 45%, 0,37 кг, в/у</t>
  </si>
  <si>
    <t xml:space="preserve">Рикотта "Pretto" (зернистая), 30%, 0,37 кг, в/у</t>
  </si>
  <si>
    <t xml:space="preserve">Сулугуни "Маркет Перекресток", 45%, 0,28 кг, т/ф</t>
  </si>
  <si>
    <t xml:space="preserve">Сулугуни "Зеленая линия", 45%, 0,28 кг, т/ф</t>
  </si>
  <si>
    <t xml:space="preserve">Сулугуни "ВкусВилл", 45%, 0,28 кг, т/ф</t>
  </si>
  <si>
    <t xml:space="preserve">Сулугуни "Умалат", 45%, 0,28 кг, т/ф, (8 шт)</t>
  </si>
  <si>
    <t xml:space="preserve">Сулугуни "Умалат", 45%, 0,2 кг, т/ф, (9 шт)</t>
  </si>
  <si>
    <t xml:space="preserve">Сулугуни палочки "Умалат", 45%, 0,12 кг, т/ф (10 шт.)</t>
  </si>
  <si>
    <t xml:space="preserve">Сулугуни "Умалат" (для хачапури), 45%, 0,12 кг, ф/п</t>
  </si>
  <si>
    <t xml:space="preserve">Сулугуни палочки "Красная птица", 45%, 0,12 кг, т/ф</t>
  </si>
  <si>
    <t xml:space="preserve">Сулугуни без лактозы "ВкусВилл", 45%, 0,2 кг, т/ф</t>
  </si>
  <si>
    <t xml:space="preserve">Сулугуни  "Умалат", 45%, 0,37 кг, т/ф, (6 шт)</t>
  </si>
  <si>
    <t xml:space="preserve">Моцарелла для пиццы «Fine Life», 45%, 0,37 кг, т/ф, (6 шт)</t>
  </si>
  <si>
    <t xml:space="preserve">Моцарелла для пиццы "Unagrande", 45%, 0,46 кг, в/у,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</si>
  <si>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</si>
  <si>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</si>
  <si>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Моцарелла палочки "ВкусВилл", 45%, 0,12 кг, т/ф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</si>
  <si>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</si>
  <si>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</si>
  <si>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сэндвичей "Unagrande", 45%, 0,28 кг, т/ф, (8 шт)</t>
  </si>
  <si>
    <t xml:space="preserve">Моцарелла без лактозы для сэндвичей "Unagrande", 45%, 0,28 кг, т/ф</t>
  </si>
  <si>
    <t xml:space="preserve">Моцарелла "Pretto", 45%, 1,2 кг, в/у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</si>
  <si>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</si>
  <si>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</si>
  <si>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"Metro Chef" 45%, 0,37 кг, т/ф</t>
  </si>
  <si>
    <t xml:space="preserve">Моцарелла для пиццы "Metro Chef" 45%, 1,2 кг, т/ф</t>
  </si>
  <si>
    <t xml:space="preserve">Моцарелла для пиццы "Pretto", 45%, 0,46 кг, т/ф, (8 шт)</t>
  </si>
  <si>
    <t xml:space="preserve">Моцарелла "Pretto" (для бутербродов), 45%, 0,2 кг, т/ф, (9 шт)</t>
  </si>
  <si>
    <t xml:space="preserve">Моцарелла для пиццы "Фермерская коллекция", 45%, 0,2 кг, т/ф</t>
  </si>
  <si>
    <t xml:space="preserve">Моцарелла "Unagrande", 45%, 3 кг, пл/л</t>
  </si>
  <si>
    <t xml:space="preserve">Моцарелла "Unagrande", 45%, 0,12 кг, ф/п (кубики)</t>
  </si>
  <si>
    <t xml:space="preserve">Моцарелла шары "Metro Chef", 45%, кг, в/у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</si>
  <si>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</si>
  <si>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</si>
  <si>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"Unagrande", 45%, кг Х5</t>
  </si>
  <si>
    <t xml:space="preserve">Качокавалло "Unagrande" (ОК), 45%, кг</t>
  </si>
  <si>
    <t xml:space="preserve">Качокавалло "Unagrande" (Метро), 45%, кг</t>
  </si>
  <si>
    <t xml:space="preserve">Моцарелла палочки 7,5 гр Эсперсен, 45%, кг, пл/л</t>
  </si>
  <si>
    <t xml:space="preserve">Моцарелла (палочки),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</si>
  <si>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</si>
  <si>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</si>
  <si>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</si>
  <si>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</si>
  <si>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</si>
  <si>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</si>
  <si>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</si>
  <si>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</si>
  <si>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Моцарелла в воде Фиор Ди Латте "Orecchio Oro", 45%, 0,1/0,18 кг, ф/п</t>
  </si>
  <si>
    <t xml:space="preserve">Моцарелла в воде Фиор Ди Латте "Каждый день", 45%, 0,1/0,18 кг, ф/п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</si>
  <si>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</si>
  <si>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"Metro Chef" 45%, 0,125/0,225 кг, ф/п</t>
  </si>
  <si>
    <t xml:space="preserve">Моцарелла в воде Фиор Ди Латте без лактозы "ВкусВилл", 45%, 0,125/0,225 кг, ф/п (8 шт)</t>
  </si>
  <si>
    <t xml:space="preserve">Моцарелла Грандиоза в воде "Unagrande", 50%, 0,2/0,36 кг, ф/п</t>
  </si>
  <si>
    <t xml:space="preserve">Моцарелла Чильеджина в воде "Unagrande", 50%, 0,125/0,225, ф/п, (8 шт)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</si>
  <si>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</si>
  <si>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</si>
  <si>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</si>
  <si>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</si>
  <si>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</si>
  <si>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"Metro Chef" 45%, 0,125/0,225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</si>
  <si>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</si>
  <si>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</si>
  <si>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</si>
  <si>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</si>
  <si>
    <t xml:space="preserve">Рикотта "Unagrande", 50%, 0,25 кг, пл/с</t>
  </si>
  <si>
    <t xml:space="preserve">Рикотта "Unagrande", 50%, 0,5 кг, пл/с</t>
  </si>
  <si>
    <t xml:space="preserve">Рикотта "Aventino", 45%, 0,2 кг, п/с</t>
  </si>
  <si>
    <t xml:space="preserve">Рикотта шоколадно-ореховая "Aventino", 35%, 0,2 кг, п/с</t>
  </si>
  <si>
    <t xml:space="preserve">Рикотта сицилийская "Unagrande", 55%, 0,3 кг, пл/с</t>
  </si>
  <si>
    <t xml:space="preserve">Рикотта сицилийская "Unagrande", 55%, ВЕС, пл/с</t>
  </si>
  <si>
    <t xml:space="preserve">Рикотта "Pretto", 45%, 0,5 кг, пл/с</t>
  </si>
  <si>
    <t xml:space="preserve">Рикотта "Pretto", 45%, 0,2 кг, пл/с</t>
  </si>
  <si>
    <t xml:space="preserve">Рикотта "Фермерская коллекция", 45%, 0,2 кг, пл/с</t>
  </si>
  <si>
    <t xml:space="preserve">Рикотта "ВкусВилл", 45%, 0,18 кг, пл/с (6 шт)</t>
  </si>
  <si>
    <t xml:space="preserve">Рикотта "Красная птица", 30%,  0,25 кг, пл/с (6 шт)</t>
  </si>
  <si>
    <t xml:space="preserve">Рикотта с ванилью "Красная птица", 30%, 0,2 кг, пл/с</t>
  </si>
  <si>
    <t xml:space="preserve">Рикотта шоколадно-ореховая "Красная птица", 35%, 0,2 кг, пл/с</t>
  </si>
  <si>
    <t xml:space="preserve">Рикотта "SPAR", 30%, 0,2 кг, пл/с (6 шт)</t>
  </si>
  <si>
    <t xml:space="preserve">Рикотта с ванилью "Бонджорно", 30%, 0,2 кг, пл/с</t>
  </si>
  <si>
    <t xml:space="preserve">Рикотта с шоколадом "Бонджорно", 30%, 0,2 кг, пл/с</t>
  </si>
  <si>
    <t xml:space="preserve">Рикотта с медом "Бонджорно", 30%, 0,2 кг, пл/с</t>
  </si>
  <si>
    <t xml:space="preserve">Рикотта "Metro Chef" 45%, 0,5 кг, пл/с</t>
  </si>
  <si>
    <t xml:space="preserve">Рикотта шоколадно-ореховая "Бонджорно", 35%, 0,2 кг, пл/с</t>
  </si>
  <si>
    <t xml:space="preserve">Рикотта "Глобус", 45%, 0,25 кг, пл/с</t>
  </si>
  <si>
    <t xml:space="preserve">Сливки Panna Fresca "Unagrande", 38%, 0,5 л, пл/с</t>
  </si>
  <si>
    <t xml:space="preserve">Сливки Panna Fresca "Unagrande", 38%, 0,25 кг, пл/с</t>
  </si>
  <si>
    <t xml:space="preserve">Сливки "Красная птица", 38%, 0,25 л, пл/с</t>
  </si>
  <si>
    <t xml:space="preserve">Кремчиз "Unagrande", 70%, 0,5 кг, пл/с</t>
  </si>
  <si>
    <t xml:space="preserve">Кремчиз "Красная птица", 75%, 0,2 кг, пл/с</t>
  </si>
  <si>
    <t xml:space="preserve">Кремчиз "Pretto", 75%, 0,2 кг, пл/с</t>
  </si>
  <si>
    <t xml:space="preserve">Кремчиз "ВкусВилл", 70%, 0,18 кг, пл/с (6шт)</t>
  </si>
  <si>
    <t xml:space="preserve">Кремчиз "Фермерская коллекция", 75%, 0,2 кг, пл/с</t>
  </si>
  <si>
    <t xml:space="preserve">Кремчиз "Unagrande", 70%, 0,18 кг, пл/с</t>
  </si>
  <si>
    <t xml:space="preserve">Кремчиз с паприкой "Pretto", 70%, 0,14 кг, пл/с</t>
  </si>
  <si>
    <t xml:space="preserve">Кремчиз с томатами "Pretto", 70%, 0,14 кг, пл/с</t>
  </si>
  <si>
    <t xml:space="preserve">Кремчиз с травами "Pretto", 70%, 0,14 кг, пл/с</t>
  </si>
  <si>
    <t xml:space="preserve">Кремчиз без лактозы "Unagrande", 70%, 0,14 кг, пл/с</t>
  </si>
  <si>
    <t xml:space="preserve">Творожный "Pretto", 65%, 0,2 кг, пл/с</t>
  </si>
  <si>
    <t xml:space="preserve">Робиола "Unagrande", 65%, 0,18 кг, пл/с</t>
  </si>
  <si>
    <t xml:space="preserve">Маскарпоне "Unagrande", 80%, 0,25 кг, пл/с</t>
  </si>
  <si>
    <t xml:space="preserve">Маскарпоне "Pretto", 80%, 0,25 кг, пл/с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</si>
  <si>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</si>
  <si>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</si>
  <si>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Маскарпоне с шоколадом "Красная птица", 50%, 0,2 кг, пл/с</t>
  </si>
  <si>
    <t xml:space="preserve">Маскарпоне без лактозы "Unagrande", 80%, 0,25 кг, пл/с</t>
  </si>
  <si>
    <t xml:space="preserve">Маскарпоне "ВкусВилл", 80%, 0,25 кг, пл/с (6 шт)</t>
  </si>
  <si>
    <t xml:space="preserve">Маскарпоне "Глобус", 80%, 0,25 кг, пл/с</t>
  </si>
  <si>
    <t xml:space="preserve">Маскарпоне "Unаgrande", 80%, 0,5 кг, пл/с</t>
  </si>
  <si>
    <t xml:space="preserve">Маскарпоне с шоколадом "Бонджорно", 50%, 0,2 кг, пл/с</t>
  </si>
  <si>
    <t xml:space="preserve">Масло сливочное "Умалат", 72,5%  0,5 кг, к/к, кг</t>
  </si>
  <si>
    <t xml:space="preserve">Масло сливочное "Умалат", 72,5%, 2 кг, к/к</t>
  </si>
  <si>
    <t xml:space="preserve">Масло сладко-сливочное соленое Крестьянское "Unagrande", 72,5%, 0,5 кг, к/к</t>
  </si>
  <si>
    <t xml:space="preserve">Масло сладко-сливочное Крестьянское "Unagrande", 72,5%, 0,5 кг, к/к</t>
  </si>
  <si>
    <t xml:space="preserve">Масло сладко-сливочное без лактозы Крестьянское "Unagrande", 72,5%, 0,5 кг, к/к</t>
  </si>
  <si>
    <t xml:space="preserve">Масло сладко-сливочное традиционное 84%, 2 кг, кор (3 вложения)</t>
  </si>
  <si>
    <t xml:space="preserve">Масло сладко-сливочное Традиционное, 82,5%, 2 кг, к/к</t>
  </si>
  <si>
    <t xml:space="preserve">п/ф Рикотта промышленная</t>
  </si>
  <si>
    <t xml:space="preserve">П/ф Качокавалло 45%, кг</t>
  </si>
  <si>
    <t xml:space="preserve">П/ф Качокавалло 45% большие головки</t>
  </si>
  <si>
    <t xml:space="preserve">Код номенклатуры в 1C</t>
  </si>
  <si>
    <t xml:space="preserve">Н0000086159</t>
  </si>
  <si>
    <t xml:space="preserve">Н0000086487</t>
  </si>
  <si>
    <t xml:space="preserve">Н0000086542</t>
  </si>
  <si>
    <t xml:space="preserve">Н0000088745</t>
  </si>
  <si>
    <t xml:space="preserve">Н0000084595</t>
  </si>
  <si>
    <t xml:space="preserve">Н0000090511</t>
  </si>
  <si>
    <t xml:space="preserve">Н0000096641</t>
  </si>
  <si>
    <t xml:space="preserve">Н0000080826</t>
  </si>
  <si>
    <t xml:space="preserve">Н0000094227</t>
  </si>
  <si>
    <t xml:space="preserve">Н0000094228</t>
  </si>
  <si>
    <t xml:space="preserve">Н0000094632</t>
  </si>
  <si>
    <t xml:space="preserve">Н0000094779</t>
  </si>
  <si>
    <t xml:space="preserve">Н0000088717</t>
  </si>
  <si>
    <t xml:space="preserve">Н0000082882</t>
  </si>
  <si>
    <t xml:space="preserve">Н0000088470</t>
  </si>
  <si>
    <t xml:space="preserve">Н0000097655</t>
  </si>
  <si>
    <t xml:space="preserve">Н0000095992</t>
  </si>
  <si>
    <t xml:space="preserve">Н0000081879</t>
  </si>
  <si>
    <t xml:space="preserve">Н0000094741</t>
  </si>
  <si>
    <t xml:space="preserve">Н0000093444</t>
  </si>
  <si>
    <t xml:space="preserve">Н0000090330</t>
  </si>
  <si>
    <t xml:space="preserve">Н0000096639</t>
  </si>
  <si>
    <t xml:space="preserve">Н0000096814</t>
  </si>
  <si>
    <t xml:space="preserve">Н0000094742</t>
  </si>
  <si>
    <t xml:space="preserve">Н0000094745</t>
  </si>
  <si>
    <t xml:space="preserve">Н0000094725</t>
  </si>
  <si>
    <t xml:space="preserve">Н0000093998</t>
  </si>
  <si>
    <t xml:space="preserve">Н0000095934</t>
  </si>
  <si>
    <t xml:space="preserve">Н0000094497</t>
  </si>
  <si>
    <t xml:space="preserve">Н0000096638</t>
  </si>
  <si>
    <t xml:space="preserve">Н0000096640</t>
  </si>
  <si>
    <t xml:space="preserve">Н0000094726</t>
  </si>
  <si>
    <t xml:space="preserve">Н0000095554</t>
  </si>
  <si>
    <t xml:space="preserve">Н0000095251</t>
  </si>
  <si>
    <t xml:space="preserve">Н0000096668</t>
  </si>
  <si>
    <t xml:space="preserve">Н0000096418</t>
  </si>
  <si>
    <t xml:space="preserve">Н0000097278</t>
  </si>
  <si>
    <t xml:space="preserve">Н0000097280</t>
  </si>
  <si>
    <t xml:space="preserve">Н0000094734</t>
  </si>
  <si>
    <t xml:space="preserve">Н0000094735</t>
  </si>
  <si>
    <t xml:space="preserve">Н0000095396</t>
  </si>
  <si>
    <t xml:space="preserve">Н0000094274</t>
  </si>
  <si>
    <t xml:space="preserve">Н0000090331</t>
  </si>
  <si>
    <t xml:space="preserve">Н0000089109</t>
  </si>
  <si>
    <t xml:space="preserve">Н0000094740</t>
  </si>
  <si>
    <t xml:space="preserve">Н0000091561</t>
  </si>
  <si>
    <t xml:space="preserve">Н0000096349</t>
  </si>
  <si>
    <t xml:space="preserve">Н0000093316</t>
  </si>
  <si>
    <t xml:space="preserve">Н0000092242</t>
  </si>
  <si>
    <t xml:space="preserve">Н0000093343</t>
  </si>
  <si>
    <t xml:space="preserve">Н0000088954</t>
  </si>
  <si>
    <t xml:space="preserve">Н0000094736</t>
  </si>
  <si>
    <t xml:space="preserve">Н0000094698</t>
  </si>
  <si>
    <t xml:space="preserve">Н0000094729</t>
  </si>
  <si>
    <t xml:space="preserve">Н0000094728</t>
  </si>
  <si>
    <t xml:space="preserve">Н0000090381</t>
  </si>
  <si>
    <t xml:space="preserve">Н0000087862</t>
  </si>
  <si>
    <t xml:space="preserve">Н0000096234</t>
  </si>
  <si>
    <t xml:space="preserve">Н0000095981</t>
  </si>
  <si>
    <t xml:space="preserve">Н0000096804</t>
  </si>
  <si>
    <t xml:space="preserve">Н0000096635</t>
  </si>
  <si>
    <t xml:space="preserve">Н0000097275</t>
  </si>
  <si>
    <t xml:space="preserve">Н0000095415</t>
  </si>
  <si>
    <t xml:space="preserve">Н0000094897</t>
  </si>
  <si>
    <t xml:space="preserve">Н0000094737</t>
  </si>
  <si>
    <t xml:space="preserve">Н0000095553</t>
  </si>
  <si>
    <t xml:space="preserve">Н0000094727</t>
  </si>
  <si>
    <t xml:space="preserve">Н0000096233</t>
  </si>
  <si>
    <t xml:space="preserve">Н0000087861</t>
  </si>
  <si>
    <t xml:space="preserve">Н0000096805</t>
  </si>
  <si>
    <t xml:space="preserve">Н0000097277</t>
  </si>
  <si>
    <t xml:space="preserve">Н0000096636</t>
  </si>
  <si>
    <t xml:space="preserve">Н0000095985</t>
  </si>
  <si>
    <t xml:space="preserve">Н0000090380</t>
  </si>
  <si>
    <t xml:space="preserve">Н0000094030</t>
  </si>
  <si>
    <t xml:space="preserve">Н0000094029</t>
  </si>
  <si>
    <t xml:space="preserve">Н0000096235</t>
  </si>
  <si>
    <t xml:space="preserve">Н0000097285</t>
  </si>
  <si>
    <t xml:space="preserve">Н0000095662</t>
  </si>
  <si>
    <t xml:space="preserve">Н0000095663</t>
  </si>
  <si>
    <t xml:space="preserve">Н0000086888</t>
  </si>
  <si>
    <t xml:space="preserve">Н0000088471</t>
  </si>
  <si>
    <t xml:space="preserve">Н0000095392</t>
  </si>
  <si>
    <t xml:space="preserve">Н0000093950</t>
  </si>
  <si>
    <t xml:space="preserve">Н0000095119</t>
  </si>
  <si>
    <t xml:space="preserve">Н0000096627</t>
  </si>
  <si>
    <t xml:space="preserve">Н0000096629</t>
  </si>
  <si>
    <t xml:space="preserve">Н0000092930</t>
  </si>
  <si>
    <t xml:space="preserve">Н0000095930</t>
  </si>
  <si>
    <t xml:space="preserve">Н0000095931</t>
  </si>
  <si>
    <t xml:space="preserve">Н0000097528</t>
  </si>
  <si>
    <t xml:space="preserve">Н0000097279</t>
  </si>
  <si>
    <t xml:space="preserve">Н0000095932</t>
  </si>
  <si>
    <t xml:space="preserve">Н0000090708</t>
  </si>
  <si>
    <t xml:space="preserve">Н0000097529</t>
  </si>
  <si>
    <t xml:space="preserve">Н0000096634</t>
  </si>
  <si>
    <t xml:space="preserve">Н0000085588</t>
  </si>
  <si>
    <t xml:space="preserve">Н0000096632</t>
  </si>
  <si>
    <t xml:space="preserve">Н0000089213</t>
  </si>
  <si>
    <t xml:space="preserve">Н0000093541</t>
  </si>
  <si>
    <t xml:space="preserve">Н0000095395</t>
  </si>
  <si>
    <t xml:space="preserve">Н0000085591</t>
  </si>
  <si>
    <t xml:space="preserve">Н0000098196</t>
  </si>
  <si>
    <t xml:space="preserve">Н0000098197</t>
  </si>
  <si>
    <t xml:space="preserve">Н0000098198</t>
  </si>
  <si>
    <t xml:space="preserve">Н0000098398</t>
  </si>
  <si>
    <t xml:space="preserve">Н0000097368</t>
  </si>
  <si>
    <t xml:space="preserve">Н0000086352</t>
  </si>
  <si>
    <t xml:space="preserve">Н0000079142</t>
  </si>
  <si>
    <t xml:space="preserve">Н0000083955</t>
  </si>
  <si>
    <t xml:space="preserve">Н0000083957</t>
  </si>
  <si>
    <t xml:space="preserve">Н0000095118</t>
  </si>
  <si>
    <t xml:space="preserve">Н0000096631</t>
  </si>
  <si>
    <t xml:space="preserve">Н0000094363</t>
  </si>
  <si>
    <t xml:space="preserve">Н0000085587</t>
  </si>
  <si>
    <t xml:space="preserve">Н0000095933</t>
  </si>
  <si>
    <t xml:space="preserve">Н0000079144</t>
  </si>
  <si>
    <t xml:space="preserve">Н0000084378</t>
  </si>
  <si>
    <t xml:space="preserve">Н0000096291</t>
  </si>
  <si>
    <t xml:space="preserve">Н0000096292</t>
  </si>
  <si>
    <t xml:space="preserve">Н0000096293</t>
  </si>
  <si>
    <t xml:space="preserve">Н0000093768</t>
  </si>
  <si>
    <t xml:space="preserve">Н0000088626</t>
  </si>
  <si>
    <t xml:space="preserve">Н0000079224</t>
  </si>
  <si>
    <t xml:space="preserve">Н0000083041</t>
  </si>
  <si>
    <t xml:space="preserve">Н0000092414</t>
  </si>
  <si>
    <t xml:space="preserve">Вес продукта в коробке:</t>
  </si>
  <si>
    <t xml:space="preserve">1,5</t>
  </si>
  <si>
    <t xml:space="preserve">Остатки на Складе ГП</t>
  </si>
  <si>
    <t xml:space="preserve">  </t>
  </si>
  <si>
    <t xml:space="preserve"> </t>
  </si>
  <si>
    <t xml:space="preserve">Кол-во шт.</t>
  </si>
  <si>
    <t xml:space="preserve">Дата созревания</t>
  </si>
  <si>
    <t xml:space="preserve">Фактические остатки на складах, ИТОГО, кг, в т.ч.:</t>
  </si>
  <si>
    <t xml:space="preserve">Склад ГП на 18-00</t>
  </si>
  <si>
    <t xml:space="preserve">Склад ПроФреш на 12-00</t>
  </si>
  <si>
    <t xml:space="preserve">Складе ИП Антошина (Брянск) на 18-00 </t>
  </si>
  <si>
    <t xml:space="preserve">Камере созревания (производство) на 18-00</t>
  </si>
  <si>
    <t xml:space="preserve">Резерв под заказ на складах, ИТОГО, кг, в т.ч.:</t>
  </si>
  <si>
    <t xml:space="preserve">Складе ГП, на 18-00 Складе Прайм, на 12-00 00.01.1900, кг:, кг:</t>
  </si>
  <si>
    <t xml:space="preserve">Складе Прайм, на 12-00 Складе ГП, на 18-00 00.01.1900, кг:, кг:</t>
  </si>
  <si>
    <t xml:space="preserve">Складе ИП Антошина (Брянск), на 18-00 Складе Прайм, на 12-00 00.01.1900, кг:, кг:</t>
  </si>
  <si>
    <t xml:space="preserve">Камере созревания (производство), на 18-00 Складе Прайм, на 12-00 00.01.1900, кг:, кг:</t>
  </si>
  <si>
    <t xml:space="preserve">Неликвид на складах, ИТОГО, кг, в т.ч.:</t>
  </si>
  <si>
    <t xml:space="preserve">ИТОГО = Фактические остатки + Резерв + Неликвид, ИТОГО, кг, в т.ч.:</t>
  </si>
  <si>
    <t xml:space="preserve">Остатки: короба</t>
  </si>
  <si>
    <t xml:space="preserve">Нормативные остатки, кг</t>
  </si>
  <si>
    <t xml:space="preserve">Сводная заявка Департамента Продаж:</t>
  </si>
  <si>
    <t xml:space="preserve">Сводная заявка на 20.04.21 ( Светофор)</t>
  </si>
  <si>
    <t xml:space="preserve">Сводная заявка на 21.04.21</t>
  </si>
  <si>
    <t xml:space="preserve">Заявлено всего, кг:</t>
  </si>
  <si>
    <t xml:space="preserve">Заявлено, короба:</t>
  </si>
  <si>
    <t xml:space="preserve">Фактические остатки на складах - Заявлено, кг:</t>
  </si>
  <si>
    <t xml:space="preserve">Названия цехов /  групп продуктов</t>
  </si>
  <si>
    <t xml:space="preserve">Цех адыгейского</t>
  </si>
  <si>
    <t xml:space="preserve">Цех милкпроджект</t>
  </si>
  <si>
    <t xml:space="preserve">Чеддерные сыры</t>
  </si>
  <si>
    <t xml:space="preserve">Цех Моцареллы в воде</t>
  </si>
  <si>
    <t xml:space="preserve">Цех Рикотты</t>
  </si>
  <si>
    <t xml:space="preserve">Цех маскарпоне. Сливочные сыры</t>
  </si>
  <si>
    <t xml:space="preserve">Маслоцех</t>
  </si>
  <si>
    <t xml:space="preserve">Фактические остатки на складе по группе продуктов, кг</t>
  </si>
  <si>
    <t xml:space="preserve">Заявка на производство по группе продуктов, кг</t>
  </si>
  <si>
    <t xml:space="preserve">Остатки общие по группе, кг:</t>
  </si>
  <si>
    <t xml:space="preserve">Нормативный запас по группе, кг :</t>
  </si>
  <si>
    <t xml:space="preserve">Избыток (+) / Потребность (-), кг:</t>
  </si>
  <si>
    <t xml:space="preserve">План Департамента Продаж на ближайшие 10 дней, кг</t>
  </si>
  <si>
    <t xml:space="preserve">на 15 апреля</t>
  </si>
  <si>
    <t xml:space="preserve">на 16 апреля</t>
  </si>
  <si>
    <t xml:space="preserve">на 17 апреля</t>
  </si>
  <si>
    <t xml:space="preserve">на 09 апреля</t>
  </si>
  <si>
    <t xml:space="preserve">План Департамента Продаж на ближайшие 04-10 дней, кг</t>
  </si>
  <si>
    <t xml:space="preserve">План Департамента Продаж на ближайшие 11-17 дней, кг</t>
  </si>
  <si>
    <t xml:space="preserve">План Департамента Продаж на ближайшие 18-24 дней, кг</t>
  </si>
  <si>
    <t xml:space="preserve">План Департамента Продаж на ближайшие 25-31 дней, кг</t>
  </si>
  <si>
    <t xml:space="preserve">План Департамента Продаж на ближайшие 32-38 дней, кг</t>
  </si>
  <si>
    <t xml:space="preserve">План Департамента Продаж на ближайшие 39-45 дней, кг</t>
  </si>
  <si>
    <t xml:space="preserve">План Департамента Продаж на ближайшие 46-52 дней, кг</t>
  </si>
  <si>
    <t xml:space="preserve">План Департамента Продаж на ближайшие 53-59 дней, кг</t>
  </si>
  <si>
    <t xml:space="preserve">Заявка на Производство на ближайшие 10 дней, кг </t>
  </si>
  <si>
    <t xml:space="preserve">Заявка на Производство на ближайшие 04-10 дней, кг</t>
  </si>
  <si>
    <t xml:space="preserve">Заявка на Производство на ближайшие 11-17 дней, кг</t>
  </si>
  <si>
    <t xml:space="preserve">Заявка на Производство на ближайшие 18-24 дней, кг</t>
  </si>
  <si>
    <t xml:space="preserve">Заявка на Производство на ближайшие 25-31 дней, кг</t>
  </si>
  <si>
    <t xml:space="preserve">Заявка на Производство на ближайшие 32-38 дней, кг</t>
  </si>
  <si>
    <t xml:space="preserve">Заявка на Производство на ближайшие 39-45 дней, кг</t>
  </si>
  <si>
    <t xml:space="preserve">Заявка на Производство на ближайшие 46-52 дней, кг</t>
  </si>
  <si>
    <t xml:space="preserve">Заявка на Производство на ближайшие 53-59 дней, кг</t>
  </si>
  <si>
    <t xml:space="preserve">Подтвержденный План Производства на ближайшие 10 дней, кг.:</t>
  </si>
  <si>
    <t xml:space="preserve">00:00:00</t>
  </si>
  <si>
    <t xml:space="preserve">Отклонение разница между Подтвержденным Планом Производства и Заявкой на Производство на ближайшие 10 дней, кг.:</t>
  </si>
  <si>
    <t xml:space="preserve">Отклонение между Планом производства и Заявкой на производство на ближайшие 04-10 дней, кг</t>
  </si>
  <si>
    <t xml:space="preserve">Отклонение между Планом производства и Заявкой на производство на ближайшие 11-17 дней, кг</t>
  </si>
  <si>
    <t xml:space="preserve">Отклонение между Планом производства и Заявкой на производство на ближайшие 18-24 дней, кг</t>
  </si>
  <si>
    <t xml:space="preserve">Отклонение между Планом производства и Заявкой на производство на ближайшие 25-31 дней, кг</t>
  </si>
  <si>
    <t xml:space="preserve">Отклонение между Планом производства и Заявкой на производство на ближайшие 32-38 дней, кг</t>
  </si>
  <si>
    <t xml:space="preserve">Отклонение между Планом производства и Заявкой на производство на ближайшие 39-45 дней, кг</t>
  </si>
  <si>
    <t xml:space="preserve">Отклонение между Планом производства и Заявкой на производство на ближайшие 46-52 дней, кг</t>
  </si>
  <si>
    <t xml:space="preserve">Отклонение между Планом производства и Заявкой на производство на ближайшие 53-59 дней, кг</t>
  </si>
  <si>
    <t xml:space="preserve">ЖБК, кг на 1 кг ГП</t>
  </si>
  <si>
    <t xml:space="preserve">К-во   кг ЖБК в 1 тн молока</t>
  </si>
  <si>
    <t xml:space="preserve">Потребность молока на выпуск продукции на ближайшие 10 дн, тн </t>
  </si>
  <si>
    <t xml:space="preserve">Потребность молока на выпуск продукции на ближайшие 11-17 дн, тн </t>
  </si>
  <si>
    <t xml:space="preserve">Потребность молока на выпуск продукции на ближайшие 18-24 дн, тн </t>
  </si>
  <si>
    <t xml:space="preserve">Потребность молока на выпуск продукции на ближайшие 25-31 дн, тн </t>
  </si>
  <si>
    <t xml:space="preserve">Справочная/вспомогательная информация:</t>
  </si>
  <si>
    <t xml:space="preserve">Срок хранения, дней</t>
  </si>
  <si>
    <t xml:space="preserve">Срок хранения на складе, дней</t>
  </si>
  <si>
    <t xml:space="preserve">Нормативные остатки, дней</t>
  </si>
  <si>
    <t xml:space="preserve">Весовой / штучный товар</t>
  </si>
  <si>
    <t xml:space="preserve">Подтвержденный План Производства на ближайшие 7 дней, коробок.:</t>
  </si>
  <si>
    <t xml:space="preserve">Код номенклатуры</t>
  </si>
  <si>
    <t xml:space="preserve">Н0000095252</t>
  </si>
  <si>
    <t xml:space="preserve">Н0000096419</t>
  </si>
  <si>
    <t xml:space="preserve">Н0000096420</t>
  </si>
  <si>
    <t xml:space="preserve">Н0000095120</t>
  </si>
  <si>
    <t xml:space="preserve">Н0000095121</t>
  </si>
  <si>
    <t xml:space="preserve">Остатки ГП из 1С, ИТОГО, кг, в т.ч.:</t>
  </si>
  <si>
    <t xml:space="preserve">Отклонение (ИТОГО = Фактические остатки - Остатки ГП из 1С)</t>
  </si>
  <si>
    <t xml:space="preserve">Отклонение Складе ГП, кг:</t>
  </si>
  <si>
    <t xml:space="preserve">Отклонение Складе Прайм, кг:</t>
  </si>
  <si>
    <t xml:space="preserve">Отклонение Складе НатурПро, кг:</t>
  </si>
  <si>
    <t xml:space="preserve">Отклонение Складе Смарт Логистик, кг:</t>
  </si>
  <si>
    <t xml:space="preserve">Отклонение Складе ИП Антошина (Брянск), кг:</t>
  </si>
  <si>
    <t xml:space="preserve">Отклонение Складе Брасовские сыры, кг:</t>
  </si>
  <si>
    <t xml:space="preserve">Статистика:</t>
  </si>
  <si>
    <t xml:space="preserve">заявка 53 к.н.</t>
  </si>
  <si>
    <t xml:space="preserve">заявка 1 к.н.</t>
  </si>
  <si>
    <t xml:space="preserve">заявка 2 к.д.</t>
  </si>
  <si>
    <t xml:space="preserve">заявка 3 к.н.</t>
  </si>
  <si>
    <t xml:space="preserve">заявка 4 к.н.</t>
  </si>
  <si>
    <t xml:space="preserve">заявка 5 к.н.</t>
  </si>
  <si>
    <t xml:space="preserve">Свод</t>
  </si>
  <si>
    <t xml:space="preserve">Выход масла кг при выработке 1 тн продукта</t>
  </si>
  <si>
    <t xml:space="preserve">Адыгейский "Умалат", 45%, 0,37 кг, в/у </t>
  </si>
  <si>
    <t xml:space="preserve">Кавказский "Умалат" (Тандер), 45%, кг , в/у </t>
  </si>
  <si>
    <t xml:space="preserve">Качокавалло "Ungrande", 45%, 0,26 кг, в/у</t>
  </si>
  <si>
    <t xml:space="preserve">Кремчиз № 1 "Unagrande Professionale", 70%, 0,5 кг, пл/с</t>
  </si>
  <si>
    <t xml:space="preserve">Маскарпоне "Ungrande Professionale", 80%, 0,5 кг, пл/с</t>
  </si>
  <si>
    <t xml:space="preserve">Маскарпоне "Красная птица", 80%, 0,25 кг, пл/с</t>
  </si>
  <si>
    <t xml:space="preserve">Масло сладко-сливочное традиционное солёное "Unagrande", 82,5%, 0,5 кг, к/к</t>
  </si>
  <si>
    <t xml:space="preserve">Моцарелла "Pretto" (для бутербродов), 45%, 0,2 кг, т/ф (6 шт)</t>
  </si>
  <si>
    <t xml:space="preserve">Моцарелла "Pretto" (шары), 45%, 1,84 кг, в/у</t>
  </si>
  <si>
    <t xml:space="preserve">Моцарелла "Pretto", 45%, 1 кг, в/у, (8 шт)</t>
  </si>
  <si>
    <t xml:space="preserve">Моцарелла "Unagrande Professionale", 45%, 0,5 кг, пл/л</t>
  </si>
  <si>
    <t xml:space="preserve">Моцарелла в воде "Unagrande", 50%, 0,2 кг, пл/с</t>
  </si>
  <si>
    <t xml:space="preserve">Моцарелла в воде Фиор Ди Латте без лактозы "Unagrande", 45%, 0,125 кг, ф/п, (8 шт)</t>
  </si>
  <si>
    <t xml:space="preserve">Моцарелла Грандиоза в воде "Unagrande", 50%, 0,2 кг, ф/п</t>
  </si>
  <si>
    <t xml:space="preserve">Моцарелла для пиццы "Fine Life", 45%, 0,37 кг, т/ф</t>
  </si>
  <si>
    <t xml:space="preserve">Моцарелла для пиццы "Pretto", 45 %, 0,46 кг, т/ф, (8 шт)</t>
  </si>
  <si>
    <t xml:space="preserve">Моцарелла для пиццы "Unagrande", 45%, 0,46 кг, в/у 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</si>
  <si>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</si>
  <si>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</si>
  <si>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</si>
  <si>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 кг, ф/п, 6 ШТ</t>
  </si>
  <si>
    <t xml:space="preserve">Моцарелла Фиор ди Латте в воде "Pretto", 45%, 0,125 кг, ф/п </t>
  </si>
  <si>
    <t xml:space="preserve">Моцарелла Фиор ди Латте в воде "Красная птица", 45%, 0,125 кг, ф/п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</si>
  <si>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</si>
  <si>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</si>
  <si>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"Pretto", 45%, 0,1 кг, ф/п, 6 ШТ</t>
  </si>
  <si>
    <t xml:space="preserve">Моцарелла Чильеджина в воде "Unagrande", 50%, 0,125, ф/п, 6 шт</t>
  </si>
  <si>
    <t xml:space="preserve">Моцарелла Чильеджина в воде "Ваш выбор", 50%, 0,1 кг, ф/п</t>
  </si>
  <si>
    <t xml:space="preserve">Рикотта "Metro Chef", 30%, 1 кг, п/в</t>
  </si>
  <si>
    <t xml:space="preserve">Рикотта "Pretto" (зернистая), 30%, кг, в/у (6 шт.)</t>
  </si>
  <si>
    <t xml:space="preserve">Рикотта "Unagrande Professionale", 45%, 0,5 кг, пл/с</t>
  </si>
  <si>
    <t xml:space="preserve">Рикотта "Избёнка", 45%, 0,18 кг, пл/с (6 шт)</t>
  </si>
  <si>
    <t xml:space="preserve">Рикотта "Красная птица", 30%, 0,25 кг, пл/с</t>
  </si>
  <si>
    <t xml:space="preserve">Рикотта с шоколадом "Unagrande", 30%, 0,14 кг, пл/с</t>
  </si>
  <si>
    <t xml:space="preserve">Рикотта с шоколадом "Unagrande", 30%, 0,18 кг, пл/с</t>
  </si>
  <si>
    <t xml:space="preserve">Свели-Квели "Умалат", 30%, 0,37 кг, в/у</t>
  </si>
  <si>
    <t xml:space="preserve">Сулугуни "Умалат", 45%, 0,28 кг, т/ф (6 шт)</t>
  </si>
  <si>
    <t xml:space="preserve">Сулугуни "Умалат", 45%, 0,37 кг, т/ф</t>
  </si>
  <si>
    <t xml:space="preserve">Сулугуни кубики "ВкусВилл", 45%, 0,12 кг, ф/п</t>
  </si>
  <si>
    <t xml:space="preserve">Творожный "Pretto", 65%, 0,18 кг, пл/с</t>
  </si>
  <si>
    <t xml:space="preserve">Н0000083030</t>
  </si>
  <si>
    <t xml:space="preserve">Н0000090760</t>
  </si>
  <si>
    <t xml:space="preserve">Н0000094162</t>
  </si>
  <si>
    <t xml:space="preserve">Н0000090512</t>
  </si>
  <si>
    <t xml:space="preserve">Н0000089400</t>
  </si>
  <si>
    <t xml:space="preserve">Н0000094720</t>
  </si>
  <si>
    <t xml:space="preserve">Н0000084473</t>
  </si>
  <si>
    <t xml:space="preserve">Н0000084049</t>
  </si>
  <si>
    <t xml:space="preserve">Н0000087864</t>
  </si>
  <si>
    <t xml:space="preserve">Н0000079372</t>
  </si>
  <si>
    <t xml:space="preserve">Н0000094739</t>
  </si>
  <si>
    <t xml:space="preserve">Н0000088580</t>
  </si>
  <si>
    <t xml:space="preserve">Н0000086057</t>
  </si>
  <si>
    <t xml:space="preserve">Н0000088579</t>
  </si>
  <si>
    <t xml:space="preserve">Н0000087999</t>
  </si>
  <si>
    <t xml:space="preserve">Н0000089110</t>
  </si>
  <si>
    <t xml:space="preserve">Н0000092745</t>
  </si>
  <si>
    <t xml:space="preserve">Н0000086349</t>
  </si>
  <si>
    <t xml:space="preserve">Н0000090762</t>
  </si>
  <si>
    <t xml:space="preserve">Н0000094994</t>
  </si>
  <si>
    <t xml:space="preserve">Н0000086350</t>
  </si>
  <si>
    <t xml:space="preserve">Н0000088771</t>
  </si>
  <si>
    <t xml:space="preserve">Н0000090905</t>
  </si>
  <si>
    <t xml:space="preserve">Н0000082750</t>
  </si>
  <si>
    <t xml:space="preserve">Н0000094903</t>
  </si>
  <si>
    <t xml:space="preserve">Н0000085590</t>
  </si>
  <si>
    <t xml:space="preserve">Кавказский "Умалат" (половинки), 45%, кг, в/у</t>
  </si>
  <si>
    <t xml:space="preserve">Кавказский "Умалат" (Тандер), 45%, кг, в/у</t>
  </si>
  <si>
    <t xml:space="preserve">Кремчиз № 1 "Ungrande", 70%, 0,18 кг, пл/с</t>
  </si>
  <si>
    <t xml:space="preserve">Маскарпоне с шоколадом "Unagrande Per Bambini", 50%, 0,18 кг, пл/с</t>
  </si>
  <si>
    <t xml:space="preserve">Масло Sale Marino "Ungrande Burro", 72,5%, 0,5 кг</t>
  </si>
  <si>
    <t xml:space="preserve">Моцарелла "Unagrande Professionale", 45%, 1 кг, пл/л</t>
  </si>
  <si>
    <t xml:space="preserve">Моцарелла "Unagrande Professionale", 45%, 2 кг, пл/л</t>
  </si>
  <si>
    <t xml:space="preserve">Моцарелла детская "Unagrande Per Bambini", 50%, 0,125 кг, ф/п, 6 шт</t>
  </si>
  <si>
    <t xml:space="preserve">Моцарелла для пиццы "Pretto", 45 %,  0,46 кг, т/ф</t>
  </si>
  <si>
    <t xml:space="preserve">Моцарелла для пиццы "Pretto", 45%, 0,46 кг, т/ф (20 шт)</t>
  </si>
  <si>
    <t xml:space="preserve">Моцарелла для пиццы "Unagrande", 45%, 0,46 кг, в/у (20 шт)</t>
  </si>
  <si>
    <t xml:space="preserve">Моцарелла Фиор ди Латте в воде "Unagrande", 50%, 0,125 кг, пл/с</t>
  </si>
  <si>
    <t xml:space="preserve">Моцарелла Чильеджина в воде "Pretto", 45%, 0,1 кг, ф/п, 12 шт</t>
  </si>
  <si>
    <t xml:space="preserve">Моцарелла Чильеджина в воде "Pretto", 45%, 0,125 кг, ф/п</t>
  </si>
  <si>
    <t xml:space="preserve">Моцарелла шары "Pretto", 45%, кг, в/у </t>
  </si>
  <si>
    <t xml:space="preserve">Рикотта "Horeca Select", 30%, 1 кг, пл/в</t>
  </si>
  <si>
    <t xml:space="preserve">Рикотта "Pretto", 30%, 0,2 кг, пл/с</t>
  </si>
  <si>
    <t xml:space="preserve">Рикотта "Pretto", 30%, 0,25 кг, пл/с</t>
  </si>
  <si>
    <t xml:space="preserve">Рикотта "Pretto", 30%, 0,5 кг, пл/с</t>
  </si>
  <si>
    <t xml:space="preserve">Рикотта "Unagrande", 45%, 0,25 кг, пл/с</t>
  </si>
  <si>
    <t xml:space="preserve">Рикотта "Каждый день", 30%, 0,25 кг, пл/с</t>
  </si>
  <si>
    <t xml:space="preserve">Рикотта с шоколадом "Unagrande dolce", 30%, 0,25 кг, пл/с </t>
  </si>
  <si>
    <t xml:space="preserve">Робиола "Unagrande", 65%, 0,25 кг, пл/с</t>
  </si>
  <si>
    <t xml:space="preserve">Сулугуни "Лакомо", 45%, 0,28 кг, т/ф</t>
  </si>
  <si>
    <t xml:space="preserve">Сырная крошка</t>
  </si>
  <si>
    <t xml:space="preserve">Чечил "Умалат", 43%, 0,19 кг, т/ф</t>
  </si>
  <si>
    <t xml:space="preserve">Чечил соломка "Умалат", 43%, 0,185 кг, в/у</t>
  </si>
  <si>
    <t xml:space="preserve">Итог</t>
  </si>
  <si>
    <t xml:space="preserve">Складе ГП</t>
  </si>
  <si>
    <t xml:space="preserve">Складе Прайм</t>
  </si>
  <si>
    <t xml:space="preserve">Тип варки</t>
  </si>
  <si>
    <t xml:space="preserve">Форм фактор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</si>
  <si>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</si>
  <si>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</si>
  <si>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</si>
  <si>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</si>
  <si>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</si>
  <si>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</si>
  <si>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</si>
  <si>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</si>
  <si>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</si>
  <si>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80</t>
  </si>
  <si>
    <t xml:space="preserve">[85, 86, 87, 88, 90, 91, 92]</t>
  </si>
  <si>
    <t xml:space="preserve">Unаgrande</t>
  </si>
  <si>
    <t xml:space="preserve">50, Шоколад</t>
  </si>
  <si>
    <t xml:space="preserve">[89, 93]</t>
  </si>
  <si>
    <t xml:space="preserve">38</t>
  </si>
  <si>
    <t xml:space="preserve">[94, 95]</t>
  </si>
  <si>
    <t xml:space="preserve">70</t>
  </si>
  <si>
    <t xml:space="preserve">Кремчиз</t>
  </si>
  <si>
    <t xml:space="preserve">[96]</t>
  </si>
  <si>
    <t xml:space="preserve">75</t>
  </si>
  <si>
    <t xml:space="preserve">[97, 98, 100]</t>
  </si>
  <si>
    <t xml:space="preserve">[99, 101]</t>
  </si>
  <si>
    <t xml:space="preserve">65</t>
  </si>
  <si>
    <t xml:space="preserve">Робиола</t>
  </si>
  <si>
    <t xml:space="preserve">[104]</t>
  </si>
  <si>
    <t xml:space="preserve">Номер группы варок</t>
  </si>
  <si>
    <t xml:space="preserve">Выход с одной варки, кг</t>
  </si>
  <si>
    <t xml:space="preserve">Заквасочники</t>
  </si>
  <si>
    <t xml:space="preserve">SKU</t>
  </si>
  <si>
    <t xml:space="preserve">КГ на выходе</t>
  </si>
  <si>
    <t xml:space="preserve">КГ Использовано</t>
  </si>
  <si>
    <t xml:space="preserve">Остатки</t>
  </si>
  <si>
    <t xml:space="preserve">Вес на выходе одной варки</t>
  </si>
  <si>
    <t xml:space="preserve">Разделитель</t>
  </si>
  <si>
    <t xml:space="preserve">Остатки cumsum</t>
  </si>
  <si>
    <t xml:space="preserve">Разделитель int</t>
  </si>
  <si>
    <t xml:space="preserve">-</t>
  </si>
  <si>
    <t xml:space="preserve">1-2</t>
  </si>
  <si>
    <t xml:space="preserve">3-4</t>
  </si>
  <si>
    <t xml:space="preserve">Творожный "Фермерская коллекция", 65%,0,18 кг,пл/с</t>
  </si>
  <si>
    <t xml:space="preserve">Крем чиз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</si>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</sst>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\ HH:MM:SS"/>
    <numFmt numFmtId="166" formatCode="0.00"/>
    <numFmt numFmtId="167" formatCode="0.000"/>
    <numFmt numFmtId="168" formatCode="@"/>
    <numFmt numFmtId="169" formatCode="0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color rgb="FF000000"/>
      <name val="Calibri"/>
      <family val="0"/>
      <charset val="1"/>
    </font>
    <font>
      <sz val="8"/>
      <name val="Cambria"/>
      <family val="0"/>
      <charset val="1"/>
    </font>
    <font>
      <sz val="7"/>
      <color rgb="FF000000"/>
      <name val="Calibri"/>
      <family val="0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family val="0"/>
      <charset val="1"/>
    </font>
    <font>
      <sz val="7"/>
      <color rgb="FF000000"/>
      <name val="Calibri"/>
      <family val="2"/>
      <charset val="1"/>
    </font>
    <font>
      <sz val="8"/>
      <color rgb="FF000000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D9DDDC"/>
        <bgColor rgb="FFE5DFEC"/>
      </patternFill>
    </fill>
    <fill>
      <patternFill patternType="solid">
        <fgColor rgb="FFE5B7B6"/>
        <bgColor rgb="FFF7A19A"/>
      </patternFill>
    </fill>
    <fill>
      <patternFill patternType="solid">
        <fgColor rgb="FFF1DADA"/>
        <bgColor rgb="FFE5DFEC"/>
      </patternFill>
    </fill>
    <fill>
      <patternFill patternType="solid">
        <fgColor rgb="FFDAE5F1"/>
        <bgColor rgb="FFE5DFEC"/>
      </patternFill>
    </fill>
    <fill>
      <patternFill patternType="solid">
        <fgColor rgb="FFE5DFEC"/>
        <bgColor rgb="FFDAE5F1"/>
      </patternFill>
    </fill>
    <fill>
      <patternFill patternType="solid">
        <fgColor rgb="FFFFFFFF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3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3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3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  <dxf>
      <font>
        <name val="Calibri"/>
        <charset val="1"/>
        <family val="0"/>
        <color rgb="FF000000"/>
      </font>
      <fill>
        <patternFill>
          <bgColor rgb="FFF7A19A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5B7B6"/>
      <rgbColor rgb="FF808080"/>
      <rgbColor rgb="FF9999FF"/>
      <rgbColor rgb="FF993366"/>
      <rgbColor rgb="FFEBF1DE"/>
      <rgbColor rgb="FFDAE5F1"/>
      <rgbColor rgb="FF660066"/>
      <rgbColor rgb="FFFF8080"/>
      <rgbColor rgb="FF0066CC"/>
      <rgbColor rgb="FFD9DD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5DFEC"/>
      <rgbColor rgb="FFE0EFD4"/>
      <rgbColor rgb="FFFFFF99"/>
      <rgbColor rgb="FF99CCFF"/>
      <rgbColor rgb="FFF7A19A"/>
      <rgbColor rgb="FFCC99FF"/>
      <rgbColor rgb="FFF1DADA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J311"/>
  <sheetViews>
    <sheetView showFormulas="false" showGridLines="true" showRowColHeaders="true" showZeros="true" rightToLeft="false" tabSelected="true" showOutlineSymbols="true" defaultGridColor="true" view="normal" topLeftCell="CM1" colorId="64" zoomScale="90" zoomScaleNormal="90" zoomScalePageLayoutView="100" workbookViewId="0">
      <selection pane="topLeft" activeCell="DF19" activeCellId="0" sqref="DF19"/>
    </sheetView>
  </sheetViews>
  <sheetFormatPr defaultRowHeight="13.8" zeroHeight="false" outlineLevelRow="0" outlineLevelCol="0"/>
  <cols>
    <col collapsed="false" customWidth="true" hidden="false" outlineLevel="0" max="1025" min="1" style="1" width="9.09"/>
  </cols>
  <sheetData>
    <row r="1" customFormat="false" ht="13.8" hidden="false" customHeight="false" outlineLevel="0" collapsed="false">
      <c r="A1" s="2" t="s">
        <v>0</v>
      </c>
      <c r="B1" s="3" t="n">
        <v>44305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88</v>
      </c>
      <c r="DE1" s="2" t="s">
        <v>89</v>
      </c>
      <c r="DF1" s="2" t="s">
        <v>90</v>
      </c>
      <c r="DG1" s="2" t="s">
        <v>91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101</v>
      </c>
      <c r="DP1" s="2" t="s">
        <v>113</v>
      </c>
      <c r="DQ1" s="2" t="s">
        <v>114</v>
      </c>
      <c r="DR1" s="2" t="s">
        <v>115</v>
      </c>
      <c r="DS1" s="2" t="s">
        <v>116</v>
      </c>
      <c r="DT1" s="2" t="s">
        <v>117</v>
      </c>
      <c r="DU1" s="2" t="s">
        <v>118</v>
      </c>
      <c r="DV1" s="2" t="s">
        <v>119</v>
      </c>
      <c r="DW1" s="2" t="s">
        <v>120</v>
      </c>
      <c r="DX1" s="2" t="s">
        <v>121</v>
      </c>
      <c r="DY1" s="2" t="s">
        <v>122</v>
      </c>
      <c r="DZ1" s="2" t="s">
        <v>123</v>
      </c>
      <c r="EA1" s="2" t="s">
        <v>124</v>
      </c>
      <c r="EB1" s="2" t="s">
        <v>125</v>
      </c>
      <c r="EC1" s="2" t="s">
        <v>126</v>
      </c>
      <c r="ED1" s="2" t="s">
        <v>127</v>
      </c>
      <c r="EE1" s="2" t="s">
        <v>128</v>
      </c>
      <c r="EF1" s="2" t="s">
        <v>129</v>
      </c>
      <c r="EG1" s="2" t="s">
        <v>130</v>
      </c>
      <c r="EH1" s="2" t="s">
        <v>131</v>
      </c>
      <c r="EI1" s="2" t="s">
        <v>132</v>
      </c>
      <c r="EJ1" s="2" t="s">
        <v>133</v>
      </c>
    </row>
    <row r="2" customFormat="false" ht="13.8" hidden="false" customHeight="false" outlineLevel="0" collapsed="false">
      <c r="A2" s="2" t="s">
        <v>134</v>
      </c>
      <c r="B2" s="1" t="s">
        <v>135</v>
      </c>
      <c r="J2" s="1" t="s">
        <v>136</v>
      </c>
      <c r="N2" s="1" t="s">
        <v>137</v>
      </c>
      <c r="Q2" s="1" t="s">
        <v>138</v>
      </c>
      <c r="U2" s="1" t="s">
        <v>139</v>
      </c>
      <c r="V2" s="1" t="s">
        <v>140</v>
      </c>
      <c r="Z2" s="1" t="s">
        <v>141</v>
      </c>
      <c r="AB2" s="1" t="s">
        <v>142</v>
      </c>
      <c r="AU2" s="1" t="s">
        <v>143</v>
      </c>
      <c r="AZ2" s="1" t="s">
        <v>144</v>
      </c>
      <c r="BB2" s="1" t="s">
        <v>145</v>
      </c>
      <c r="BO2" s="1" t="s">
        <v>146</v>
      </c>
      <c r="BP2" s="1" t="s">
        <v>147</v>
      </c>
      <c r="CA2" s="1" t="s">
        <v>148</v>
      </c>
      <c r="CU2" s="1" t="s">
        <v>149</v>
      </c>
      <c r="CX2" s="1" t="s">
        <v>150</v>
      </c>
      <c r="DH2" s="1" t="s">
        <v>151</v>
      </c>
      <c r="DJ2" s="1" t="s">
        <v>152</v>
      </c>
      <c r="DT2" s="1" t="s">
        <v>153</v>
      </c>
      <c r="EA2" s="1" t="s">
        <v>154</v>
      </c>
      <c r="EB2" s="1" t="s">
        <v>155</v>
      </c>
      <c r="EG2" s="1" t="s">
        <v>156</v>
      </c>
      <c r="EH2" s="1" t="s">
        <v>134</v>
      </c>
    </row>
    <row r="3" customFormat="false" ht="13.8" hidden="false" customHeight="false" outlineLevel="0" collapsed="false">
      <c r="A3" s="2" t="s">
        <v>157</v>
      </c>
      <c r="B3" s="1" t="s">
        <v>135</v>
      </c>
      <c r="C3" s="1" t="s">
        <v>135</v>
      </c>
      <c r="D3" s="1" t="s">
        <v>135</v>
      </c>
      <c r="E3" s="1" t="s">
        <v>135</v>
      </c>
      <c r="F3" s="1" t="s">
        <v>135</v>
      </c>
      <c r="G3" s="1" t="s">
        <v>135</v>
      </c>
      <c r="H3" s="1" t="s">
        <v>135</v>
      </c>
      <c r="I3" s="1" t="s">
        <v>135</v>
      </c>
      <c r="J3" s="1" t="s">
        <v>158</v>
      </c>
      <c r="K3" s="1" t="s">
        <v>158</v>
      </c>
      <c r="L3" s="1" t="s">
        <v>158</v>
      </c>
      <c r="M3" s="1" t="s">
        <v>158</v>
      </c>
      <c r="N3" s="1" t="s">
        <v>159</v>
      </c>
      <c r="O3" s="1" t="s">
        <v>160</v>
      </c>
      <c r="P3" s="1" t="s">
        <v>148</v>
      </c>
      <c r="Q3" s="1" t="s">
        <v>161</v>
      </c>
      <c r="R3" s="1" t="s">
        <v>161</v>
      </c>
      <c r="S3" s="1" t="s">
        <v>161</v>
      </c>
      <c r="T3" s="1" t="s">
        <v>161</v>
      </c>
      <c r="U3" s="1" t="s">
        <v>161</v>
      </c>
      <c r="V3" s="1" t="s">
        <v>161</v>
      </c>
      <c r="W3" s="1" t="s">
        <v>161</v>
      </c>
      <c r="X3" s="1" t="s">
        <v>161</v>
      </c>
      <c r="Y3" s="1" t="s">
        <v>161</v>
      </c>
      <c r="Z3" s="1" t="s">
        <v>161</v>
      </c>
      <c r="AA3" s="1" t="s">
        <v>162</v>
      </c>
      <c r="AB3" s="1" t="s">
        <v>162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162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162</v>
      </c>
      <c r="AM3" s="1" t="s">
        <v>162</v>
      </c>
      <c r="AN3" s="1" t="s">
        <v>162</v>
      </c>
      <c r="AO3" s="1" t="s">
        <v>162</v>
      </c>
      <c r="AP3" s="1" t="s">
        <v>162</v>
      </c>
      <c r="AQ3" s="1" t="s">
        <v>162</v>
      </c>
      <c r="AR3" s="1" t="s">
        <v>162</v>
      </c>
      <c r="AS3" s="1" t="s">
        <v>162</v>
      </c>
      <c r="AT3" s="1" t="s">
        <v>162</v>
      </c>
      <c r="AU3" s="1" t="s">
        <v>163</v>
      </c>
      <c r="AV3" s="1" t="s">
        <v>163</v>
      </c>
      <c r="AW3" s="1" t="s">
        <v>163</v>
      </c>
      <c r="AX3" s="1" t="s">
        <v>163</v>
      </c>
      <c r="AY3" s="1" t="s">
        <v>163</v>
      </c>
      <c r="AZ3" s="1" t="s">
        <v>144</v>
      </c>
      <c r="BA3" s="1" t="s">
        <v>144</v>
      </c>
      <c r="BB3" s="1" t="s">
        <v>164</v>
      </c>
      <c r="BC3" s="1" t="s">
        <v>164</v>
      </c>
      <c r="BD3" s="1" t="s">
        <v>164</v>
      </c>
      <c r="BE3" s="1" t="s">
        <v>164</v>
      </c>
      <c r="BF3" s="1" t="s">
        <v>164</v>
      </c>
      <c r="BG3" s="1" t="s">
        <v>164</v>
      </c>
      <c r="BH3" s="1" t="s">
        <v>164</v>
      </c>
      <c r="BI3" s="1" t="s">
        <v>164</v>
      </c>
      <c r="BJ3" s="1" t="s">
        <v>164</v>
      </c>
      <c r="BK3" s="1" t="s">
        <v>164</v>
      </c>
      <c r="BL3" s="1" t="s">
        <v>164</v>
      </c>
      <c r="BM3" s="1" t="s">
        <v>164</v>
      </c>
      <c r="BN3" s="1" t="s">
        <v>164</v>
      </c>
      <c r="BO3" s="1" t="s">
        <v>146</v>
      </c>
      <c r="BP3" s="1" t="s">
        <v>165</v>
      </c>
      <c r="BQ3" s="1" t="s">
        <v>165</v>
      </c>
      <c r="BR3" s="1" t="s">
        <v>165</v>
      </c>
      <c r="BS3" s="1" t="s">
        <v>165</v>
      </c>
      <c r="BT3" s="1" t="s">
        <v>165</v>
      </c>
      <c r="BU3" s="1" t="s">
        <v>165</v>
      </c>
      <c r="BV3" s="1" t="s">
        <v>165</v>
      </c>
      <c r="BW3" s="1" t="s">
        <v>165</v>
      </c>
      <c r="BX3" s="1" t="s">
        <v>165</v>
      </c>
      <c r="BY3" s="1" t="s">
        <v>165</v>
      </c>
      <c r="BZ3" s="1" t="s">
        <v>165</v>
      </c>
      <c r="CA3" s="1" t="s">
        <v>148</v>
      </c>
      <c r="CB3" s="1" t="s">
        <v>148</v>
      </c>
      <c r="CC3" s="1" t="s">
        <v>148</v>
      </c>
      <c r="CD3" s="1" t="s">
        <v>148</v>
      </c>
      <c r="CE3" s="1" t="s">
        <v>148</v>
      </c>
      <c r="CF3" s="1" t="s">
        <v>148</v>
      </c>
      <c r="CG3" s="1" t="s">
        <v>148</v>
      </c>
      <c r="CH3" s="1" t="s">
        <v>148</v>
      </c>
      <c r="CI3" s="1" t="s">
        <v>148</v>
      </c>
      <c r="CJ3" s="1" t="s">
        <v>148</v>
      </c>
      <c r="CK3" s="1" t="s">
        <v>148</v>
      </c>
      <c r="CL3" s="1" t="s">
        <v>148</v>
      </c>
      <c r="CM3" s="1" t="s">
        <v>148</v>
      </c>
      <c r="CN3" s="1" t="s">
        <v>148</v>
      </c>
      <c r="CO3" s="1" t="s">
        <v>148</v>
      </c>
      <c r="CP3" s="1" t="s">
        <v>148</v>
      </c>
      <c r="CQ3" s="1" t="s">
        <v>148</v>
      </c>
      <c r="CR3" s="1" t="s">
        <v>148</v>
      </c>
      <c r="CS3" s="1" t="s">
        <v>148</v>
      </c>
      <c r="CT3" s="1" t="s">
        <v>148</v>
      </c>
      <c r="CU3" s="1" t="s">
        <v>149</v>
      </c>
      <c r="CV3" s="1" t="s">
        <v>149</v>
      </c>
      <c r="CW3" s="1" t="s">
        <v>149</v>
      </c>
      <c r="CX3" s="1" t="s">
        <v>166</v>
      </c>
      <c r="CY3" s="1" t="s">
        <v>166</v>
      </c>
      <c r="CZ3" s="1" t="s">
        <v>166</v>
      </c>
      <c r="DA3" s="1" t="s">
        <v>166</v>
      </c>
      <c r="DB3" s="1" t="s">
        <v>166</v>
      </c>
      <c r="DC3" s="1" t="s">
        <v>166</v>
      </c>
      <c r="DD3" s="1" t="s">
        <v>166</v>
      </c>
      <c r="DE3" s="1" t="s">
        <v>166</v>
      </c>
      <c r="DF3" s="1" t="s">
        <v>166</v>
      </c>
      <c r="DG3" s="1" t="s">
        <v>166</v>
      </c>
      <c r="DH3" s="1" t="s">
        <v>151</v>
      </c>
      <c r="DI3" s="1" t="s">
        <v>167</v>
      </c>
      <c r="DJ3" s="1" t="s">
        <v>152</v>
      </c>
      <c r="DK3" s="1" t="s">
        <v>152</v>
      </c>
      <c r="DL3" s="1" t="s">
        <v>152</v>
      </c>
      <c r="DM3" s="1" t="s">
        <v>152</v>
      </c>
      <c r="DN3" s="1" t="s">
        <v>152</v>
      </c>
      <c r="DO3" s="1" t="s">
        <v>152</v>
      </c>
      <c r="DP3" s="1" t="s">
        <v>152</v>
      </c>
      <c r="DQ3" s="1" t="s">
        <v>152</v>
      </c>
      <c r="DR3" s="1" t="s">
        <v>152</v>
      </c>
      <c r="DS3" s="1" t="s">
        <v>152</v>
      </c>
      <c r="DT3" s="1" t="s">
        <v>153</v>
      </c>
      <c r="DU3" s="1" t="s">
        <v>153</v>
      </c>
      <c r="DV3" s="1" t="s">
        <v>153</v>
      </c>
      <c r="DW3" s="1" t="s">
        <v>153</v>
      </c>
      <c r="DX3" s="1" t="s">
        <v>153</v>
      </c>
      <c r="DY3" s="1" t="s">
        <v>153</v>
      </c>
      <c r="DZ3" s="1" t="s">
        <v>153</v>
      </c>
      <c r="EA3" s="1" t="s">
        <v>154</v>
      </c>
      <c r="EB3" s="1" t="s">
        <v>155</v>
      </c>
      <c r="EH3" s="1" t="s">
        <v>157</v>
      </c>
    </row>
    <row r="4" customFormat="false" ht="13.8" hidden="false" customHeight="false" outlineLevel="0" collapsed="false">
      <c r="A4" s="2" t="s">
        <v>168</v>
      </c>
      <c r="B4" s="1" t="s">
        <v>169</v>
      </c>
      <c r="C4" s="1" t="s">
        <v>169</v>
      </c>
      <c r="D4" s="1" t="s">
        <v>169</v>
      </c>
      <c r="E4" s="1" t="s">
        <v>169</v>
      </c>
      <c r="F4" s="1" t="s">
        <v>169</v>
      </c>
      <c r="G4" s="1" t="s">
        <v>170</v>
      </c>
      <c r="H4" s="1" t="s">
        <v>171</v>
      </c>
      <c r="I4" s="1" t="s">
        <v>169</v>
      </c>
      <c r="J4" s="1" t="s">
        <v>169</v>
      </c>
      <c r="K4" s="1" t="s">
        <v>169</v>
      </c>
      <c r="L4" s="1" t="s">
        <v>169</v>
      </c>
      <c r="M4" s="1" t="s">
        <v>169</v>
      </c>
      <c r="N4" s="1" t="s">
        <v>169</v>
      </c>
      <c r="O4" s="1" t="s">
        <v>172</v>
      </c>
      <c r="P4" s="1" t="s">
        <v>173</v>
      </c>
      <c r="Q4" s="1" t="s">
        <v>169</v>
      </c>
      <c r="R4" s="1" t="s">
        <v>174</v>
      </c>
      <c r="S4" s="1" t="s">
        <v>175</v>
      </c>
      <c r="T4" s="1" t="s">
        <v>169</v>
      </c>
      <c r="U4" s="1" t="s">
        <v>169</v>
      </c>
      <c r="V4" s="1" t="s">
        <v>169</v>
      </c>
      <c r="W4" s="1" t="s">
        <v>169</v>
      </c>
      <c r="X4" s="1" t="s">
        <v>171</v>
      </c>
      <c r="Y4" s="1" t="s">
        <v>175</v>
      </c>
      <c r="Z4" s="1" t="s">
        <v>169</v>
      </c>
      <c r="AA4" s="1" t="s">
        <v>176</v>
      </c>
      <c r="AB4" s="1" t="s">
        <v>172</v>
      </c>
      <c r="AC4" s="1" t="s">
        <v>172</v>
      </c>
      <c r="AD4" s="1" t="s">
        <v>177</v>
      </c>
      <c r="AE4" s="1" t="s">
        <v>175</v>
      </c>
      <c r="AF4" s="1" t="s">
        <v>171</v>
      </c>
      <c r="AG4" s="1" t="s">
        <v>171</v>
      </c>
      <c r="AH4" s="1" t="s">
        <v>172</v>
      </c>
      <c r="AI4" s="1" t="s">
        <v>172</v>
      </c>
      <c r="AJ4" s="1" t="s">
        <v>173</v>
      </c>
      <c r="AK4" s="1" t="s">
        <v>178</v>
      </c>
      <c r="AL4" s="1" t="s">
        <v>172</v>
      </c>
      <c r="AM4" s="1" t="s">
        <v>179</v>
      </c>
      <c r="AN4" s="1" t="s">
        <v>179</v>
      </c>
      <c r="AO4" s="1" t="s">
        <v>173</v>
      </c>
      <c r="AP4" s="1" t="s">
        <v>173</v>
      </c>
      <c r="AQ4" s="1" t="s">
        <v>180</v>
      </c>
      <c r="AR4" s="1" t="s">
        <v>172</v>
      </c>
      <c r="AS4" s="1" t="s">
        <v>172</v>
      </c>
      <c r="AT4" s="1" t="s">
        <v>179</v>
      </c>
      <c r="AU4" s="1" t="s">
        <v>172</v>
      </c>
      <c r="AV4" s="1" t="s">
        <v>172</v>
      </c>
      <c r="AW4" s="1" t="s">
        <v>172</v>
      </c>
      <c r="AX4" s="1" t="s">
        <v>172</v>
      </c>
      <c r="AY4" s="1" t="s">
        <v>172</v>
      </c>
      <c r="AZ4" s="1" t="s">
        <v>181</v>
      </c>
      <c r="BA4" s="1" t="s">
        <v>181</v>
      </c>
      <c r="BB4" s="1" t="s">
        <v>172</v>
      </c>
      <c r="BC4" s="1" t="s">
        <v>172</v>
      </c>
      <c r="BD4" s="1" t="s">
        <v>173</v>
      </c>
      <c r="BE4" s="1" t="s">
        <v>173</v>
      </c>
      <c r="BF4" s="1" t="s">
        <v>182</v>
      </c>
      <c r="BG4" s="1" t="s">
        <v>171</v>
      </c>
      <c r="BH4" s="1" t="s">
        <v>176</v>
      </c>
      <c r="BI4" s="1" t="s">
        <v>178</v>
      </c>
      <c r="BJ4" s="1" t="s">
        <v>183</v>
      </c>
      <c r="BK4" s="1" t="s">
        <v>184</v>
      </c>
      <c r="BL4" s="1" t="s">
        <v>171</v>
      </c>
      <c r="BM4" s="1" t="s">
        <v>179</v>
      </c>
      <c r="BN4" s="1" t="s">
        <v>175</v>
      </c>
      <c r="BO4" s="1" t="s">
        <v>172</v>
      </c>
      <c r="BP4" s="1" t="s">
        <v>172</v>
      </c>
      <c r="BQ4" s="1" t="s">
        <v>172</v>
      </c>
      <c r="BR4" s="1" t="s">
        <v>173</v>
      </c>
      <c r="BS4" s="1" t="s">
        <v>178</v>
      </c>
      <c r="BT4" s="1" t="s">
        <v>176</v>
      </c>
      <c r="BU4" s="1" t="s">
        <v>184</v>
      </c>
      <c r="BV4" s="1" t="s">
        <v>179</v>
      </c>
      <c r="BW4" s="1" t="s">
        <v>171</v>
      </c>
      <c r="BX4" s="1" t="s">
        <v>183</v>
      </c>
      <c r="BY4" s="1" t="s">
        <v>182</v>
      </c>
      <c r="BZ4" s="1" t="s">
        <v>171</v>
      </c>
      <c r="CA4" s="1" t="s">
        <v>172</v>
      </c>
      <c r="CB4" s="1" t="s">
        <v>172</v>
      </c>
      <c r="CC4" s="1" t="s">
        <v>178</v>
      </c>
      <c r="CD4" s="1" t="s">
        <v>178</v>
      </c>
      <c r="CE4" s="1" t="s">
        <v>172</v>
      </c>
      <c r="CF4" s="1" t="s">
        <v>172</v>
      </c>
      <c r="CG4" s="1" t="s">
        <v>173</v>
      </c>
      <c r="CH4" s="1" t="s">
        <v>173</v>
      </c>
      <c r="CI4" s="1" t="s">
        <v>180</v>
      </c>
      <c r="CJ4" s="1" t="s">
        <v>175</v>
      </c>
      <c r="CK4" s="1" t="s">
        <v>171</v>
      </c>
      <c r="CL4" s="1" t="s">
        <v>171</v>
      </c>
      <c r="CM4" s="1" t="s">
        <v>171</v>
      </c>
      <c r="CN4" s="1" t="s">
        <v>185</v>
      </c>
      <c r="CO4" s="1" t="s">
        <v>177</v>
      </c>
      <c r="CP4" s="1" t="s">
        <v>177</v>
      </c>
      <c r="CQ4" s="1" t="s">
        <v>177</v>
      </c>
      <c r="CR4" s="1" t="s">
        <v>179</v>
      </c>
      <c r="CS4" s="1" t="s">
        <v>177</v>
      </c>
      <c r="CT4" s="1" t="s">
        <v>170</v>
      </c>
      <c r="CU4" s="1" t="s">
        <v>172</v>
      </c>
      <c r="CV4" s="1" t="s">
        <v>172</v>
      </c>
      <c r="CW4" s="1" t="s">
        <v>171</v>
      </c>
      <c r="CX4" s="1" t="s">
        <v>172</v>
      </c>
      <c r="CY4" s="1" t="s">
        <v>171</v>
      </c>
      <c r="CZ4" s="1" t="s">
        <v>173</v>
      </c>
      <c r="DA4" s="1" t="s">
        <v>175</v>
      </c>
      <c r="DB4" s="1" t="s">
        <v>180</v>
      </c>
      <c r="DC4" s="1" t="s">
        <v>172</v>
      </c>
      <c r="DD4" s="1" t="s">
        <v>173</v>
      </c>
      <c r="DE4" s="1" t="s">
        <v>173</v>
      </c>
      <c r="DF4" s="1" t="s">
        <v>173</v>
      </c>
      <c r="DG4" s="1" t="s">
        <v>172</v>
      </c>
      <c r="DH4" s="1" t="s">
        <v>173</v>
      </c>
      <c r="DI4" s="1" t="s">
        <v>172</v>
      </c>
      <c r="DJ4" s="1" t="s">
        <v>186</v>
      </c>
      <c r="DK4" s="1" t="s">
        <v>173</v>
      </c>
      <c r="DL4" s="1" t="s">
        <v>173</v>
      </c>
      <c r="DM4" s="1" t="s">
        <v>171</v>
      </c>
      <c r="DN4" s="1" t="s">
        <v>171</v>
      </c>
      <c r="DO4" s="1" t="s">
        <v>186</v>
      </c>
      <c r="DP4" s="1" t="s">
        <v>175</v>
      </c>
      <c r="DQ4" s="1" t="s">
        <v>170</v>
      </c>
      <c r="DR4" s="1" t="s">
        <v>186</v>
      </c>
      <c r="DS4" s="1" t="s">
        <v>177</v>
      </c>
      <c r="DT4" s="1" t="s">
        <v>169</v>
      </c>
      <c r="DU4" s="1" t="s">
        <v>169</v>
      </c>
      <c r="DV4" s="1" t="s">
        <v>172</v>
      </c>
      <c r="DW4" s="1" t="s">
        <v>172</v>
      </c>
      <c r="DX4" s="1" t="s">
        <v>172</v>
      </c>
      <c r="DY4" s="1" t="s">
        <v>187</v>
      </c>
      <c r="DZ4" s="1" t="s">
        <v>187</v>
      </c>
      <c r="EH4" s="1" t="s">
        <v>168</v>
      </c>
    </row>
    <row r="5" customFormat="false" ht="13.8" hidden="false" customHeight="false" outlineLevel="0" collapsed="false">
      <c r="A5" s="2" t="s">
        <v>188</v>
      </c>
      <c r="B5" s="1" t="s">
        <v>189</v>
      </c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  <c r="H5" s="1" t="s">
        <v>195</v>
      </c>
      <c r="I5" s="1" t="s">
        <v>196</v>
      </c>
      <c r="J5" s="1" t="s">
        <v>197</v>
      </c>
      <c r="K5" s="1" t="s">
        <v>198</v>
      </c>
      <c r="L5" s="1" t="s">
        <v>199</v>
      </c>
      <c r="M5" s="1" t="s">
        <v>200</v>
      </c>
      <c r="N5" s="1" t="s">
        <v>201</v>
      </c>
      <c r="O5" s="1" t="s">
        <v>202</v>
      </c>
      <c r="P5" s="1" t="s">
        <v>203</v>
      </c>
      <c r="Q5" s="1" t="s">
        <v>204</v>
      </c>
      <c r="R5" s="1" t="s">
        <v>205</v>
      </c>
      <c r="S5" s="1" t="s">
        <v>206</v>
      </c>
      <c r="T5" s="1" t="s">
        <v>207</v>
      </c>
      <c r="U5" s="1" t="s">
        <v>208</v>
      </c>
      <c r="V5" s="1" t="s">
        <v>209</v>
      </c>
      <c r="W5" s="1" t="s">
        <v>210</v>
      </c>
      <c r="X5" s="1" t="s">
        <v>211</v>
      </c>
      <c r="Y5" s="1" t="s">
        <v>212</v>
      </c>
      <c r="Z5" s="1" t="s">
        <v>213</v>
      </c>
      <c r="AA5" s="1" t="s">
        <v>214</v>
      </c>
      <c r="AB5" s="1" t="s">
        <v>215</v>
      </c>
      <c r="AC5" s="1" t="s">
        <v>216</v>
      </c>
      <c r="AD5" s="1" t="s">
        <v>217</v>
      </c>
      <c r="AE5" s="1" t="s">
        <v>218</v>
      </c>
      <c r="AF5" s="1" t="s">
        <v>219</v>
      </c>
      <c r="AG5" s="1" t="s">
        <v>220</v>
      </c>
      <c r="AH5" s="1" t="s">
        <v>221</v>
      </c>
      <c r="AI5" s="1" t="s">
        <v>222</v>
      </c>
      <c r="AJ5" s="1" t="s">
        <v>223</v>
      </c>
      <c r="AK5" s="1" t="s">
        <v>224</v>
      </c>
      <c r="AL5" s="1" t="s">
        <v>225</v>
      </c>
      <c r="AM5" s="1" t="s">
        <v>226</v>
      </c>
      <c r="AN5" s="1" t="s">
        <v>227</v>
      </c>
      <c r="AO5" s="1" t="s">
        <v>228</v>
      </c>
      <c r="AP5" s="1" t="s">
        <v>229</v>
      </c>
      <c r="AQ5" s="1" t="s">
        <v>230</v>
      </c>
      <c r="AR5" s="1" t="s">
        <v>231</v>
      </c>
      <c r="AS5" s="1" t="s">
        <v>232</v>
      </c>
      <c r="AT5" s="1" t="s">
        <v>233</v>
      </c>
      <c r="AU5" s="1" t="s">
        <v>234</v>
      </c>
      <c r="AV5" s="1" t="s">
        <v>235</v>
      </c>
      <c r="AW5" s="1" t="s">
        <v>236</v>
      </c>
      <c r="AX5" s="1" t="s">
        <v>237</v>
      </c>
      <c r="AY5" s="1" t="s">
        <v>238</v>
      </c>
      <c r="AZ5" s="1" t="s">
        <v>239</v>
      </c>
      <c r="BA5" s="1" t="s">
        <v>240</v>
      </c>
      <c r="BB5" s="1" t="s">
        <v>241</v>
      </c>
      <c r="BC5" s="1" t="s">
        <v>242</v>
      </c>
      <c r="BD5" s="1" t="s">
        <v>243</v>
      </c>
      <c r="BE5" s="1" t="s">
        <v>244</v>
      </c>
      <c r="BF5" s="1" t="s">
        <v>245</v>
      </c>
      <c r="BG5" s="1" t="s">
        <v>246</v>
      </c>
      <c r="BH5" s="1" t="s">
        <v>247</v>
      </c>
      <c r="BI5" s="1" t="s">
        <v>248</v>
      </c>
      <c r="BJ5" s="1" t="s">
        <v>249</v>
      </c>
      <c r="BK5" s="1" t="s">
        <v>250</v>
      </c>
      <c r="BL5" s="1" t="s">
        <v>251</v>
      </c>
      <c r="BM5" s="1" t="s">
        <v>252</v>
      </c>
      <c r="BN5" s="1" t="s">
        <v>253</v>
      </c>
      <c r="BO5" s="1" t="s">
        <v>254</v>
      </c>
      <c r="BP5" s="1" t="s">
        <v>255</v>
      </c>
      <c r="BQ5" s="1" t="s">
        <v>256</v>
      </c>
      <c r="BR5" s="1" t="s">
        <v>257</v>
      </c>
      <c r="BS5" s="1" t="s">
        <v>258</v>
      </c>
      <c r="BT5" s="1" t="s">
        <v>259</v>
      </c>
      <c r="BU5" s="1" t="s">
        <v>260</v>
      </c>
      <c r="BV5" s="1" t="s">
        <v>261</v>
      </c>
      <c r="BW5" s="1" t="s">
        <v>262</v>
      </c>
      <c r="BX5" s="1" t="s">
        <v>263</v>
      </c>
      <c r="BY5" s="1" t="s">
        <v>264</v>
      </c>
      <c r="BZ5" s="1" t="s">
        <v>265</v>
      </c>
      <c r="CA5" s="1" t="s">
        <v>266</v>
      </c>
      <c r="CB5" s="1" t="s">
        <v>267</v>
      </c>
      <c r="CC5" s="1" t="s">
        <v>268</v>
      </c>
      <c r="CD5" s="1" t="s">
        <v>269</v>
      </c>
      <c r="CE5" s="1" t="s">
        <v>270</v>
      </c>
      <c r="CF5" s="1" t="s">
        <v>271</v>
      </c>
      <c r="CG5" s="1" t="s">
        <v>272</v>
      </c>
      <c r="CH5" s="1" t="s">
        <v>273</v>
      </c>
      <c r="CI5" s="1" t="s">
        <v>274</v>
      </c>
      <c r="CJ5" s="1" t="s">
        <v>275</v>
      </c>
      <c r="CK5" s="1" t="s">
        <v>276</v>
      </c>
      <c r="CL5" s="1" t="s">
        <v>277</v>
      </c>
      <c r="CM5" s="1" t="s">
        <v>278</v>
      </c>
      <c r="CN5" s="1" t="s">
        <v>279</v>
      </c>
      <c r="CO5" s="1" t="s">
        <v>280</v>
      </c>
      <c r="CP5" s="1" t="s">
        <v>281</v>
      </c>
      <c r="CQ5" s="1" t="s">
        <v>282</v>
      </c>
      <c r="CR5" s="1" t="s">
        <v>283</v>
      </c>
      <c r="CS5" s="1" t="s">
        <v>284</v>
      </c>
      <c r="CT5" s="1" t="s">
        <v>285</v>
      </c>
      <c r="CU5" s="1" t="s">
        <v>286</v>
      </c>
      <c r="CV5" s="1" t="s">
        <v>287</v>
      </c>
      <c r="CW5" s="1" t="s">
        <v>288</v>
      </c>
      <c r="CX5" s="1" t="s">
        <v>289</v>
      </c>
      <c r="CY5" s="1" t="s">
        <v>290</v>
      </c>
      <c r="CZ5" s="1" t="s">
        <v>291</v>
      </c>
      <c r="DA5" s="1" t="s">
        <v>292</v>
      </c>
      <c r="DB5" s="1" t="s">
        <v>293</v>
      </c>
      <c r="DC5" s="1" t="s">
        <v>294</v>
      </c>
      <c r="DD5" s="1" t="s">
        <v>295</v>
      </c>
      <c r="DE5" s="1" t="s">
        <v>296</v>
      </c>
      <c r="DF5" s="1" t="s">
        <v>297</v>
      </c>
      <c r="DG5" s="1" t="s">
        <v>298</v>
      </c>
      <c r="DH5" s="1" t="s">
        <v>299</v>
      </c>
      <c r="DI5" s="1" t="s">
        <v>300</v>
      </c>
      <c r="DJ5" s="1" t="s">
        <v>301</v>
      </c>
      <c r="DK5" s="1" t="s">
        <v>302</v>
      </c>
      <c r="DL5" s="1" t="s">
        <v>303</v>
      </c>
      <c r="DM5" s="1" t="s">
        <v>304</v>
      </c>
      <c r="DN5" s="1" t="s">
        <v>305</v>
      </c>
      <c r="DO5" s="1" t="s">
        <v>306</v>
      </c>
      <c r="DP5" s="1" t="s">
        <v>307</v>
      </c>
      <c r="DQ5" s="1" t="s">
        <v>308</v>
      </c>
      <c r="DR5" s="1" t="s">
        <v>309</v>
      </c>
      <c r="DS5" s="1" t="s">
        <v>310</v>
      </c>
      <c r="DT5" s="1" t="s">
        <v>311</v>
      </c>
      <c r="DU5" s="1" t="s">
        <v>312</v>
      </c>
      <c r="DV5" s="1" t="s">
        <v>313</v>
      </c>
      <c r="DW5" s="1" t="s">
        <v>314</v>
      </c>
      <c r="DX5" s="1" t="s">
        <v>315</v>
      </c>
      <c r="DY5" s="1" t="s">
        <v>316</v>
      </c>
      <c r="DZ5" s="1" t="s">
        <v>317</v>
      </c>
      <c r="EA5" s="1" t="s">
        <v>154</v>
      </c>
      <c r="EB5" s="1" t="s">
        <v>318</v>
      </c>
      <c r="EC5" s="1" t="s">
        <v>319</v>
      </c>
      <c r="EE5" s="1" t="s">
        <v>320</v>
      </c>
      <c r="EH5" s="1" t="s">
        <v>188</v>
      </c>
    </row>
    <row r="6" customFormat="false" ht="13.8" hidden="false" customHeight="false" outlineLevel="0" collapsed="false">
      <c r="A6" s="2" t="s">
        <v>321</v>
      </c>
      <c r="B6" s="1" t="s">
        <v>322</v>
      </c>
      <c r="C6" s="1" t="s">
        <v>323</v>
      </c>
      <c r="D6" s="1" t="s">
        <v>324</v>
      </c>
      <c r="E6" s="1" t="s">
        <v>325</v>
      </c>
      <c r="F6" s="1" t="s">
        <v>326</v>
      </c>
      <c r="G6" s="1" t="s">
        <v>327</v>
      </c>
      <c r="H6" s="1" t="s">
        <v>328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N6" s="1" t="s">
        <v>334</v>
      </c>
      <c r="O6" s="1" t="s">
        <v>335</v>
      </c>
      <c r="P6" s="1" t="s">
        <v>336</v>
      </c>
      <c r="Q6" s="1" t="n">
        <v>3503984</v>
      </c>
      <c r="R6" s="1" t="s">
        <v>337</v>
      </c>
      <c r="S6" s="1" t="s">
        <v>338</v>
      </c>
      <c r="T6" s="1" t="s">
        <v>339</v>
      </c>
      <c r="U6" s="1" t="s">
        <v>340</v>
      </c>
      <c r="V6" s="1" t="s">
        <v>341</v>
      </c>
      <c r="W6" s="1" t="s">
        <v>342</v>
      </c>
      <c r="X6" s="1" t="s">
        <v>343</v>
      </c>
      <c r="Y6" s="1" t="s">
        <v>344</v>
      </c>
      <c r="Z6" s="1" t="s">
        <v>345</v>
      </c>
      <c r="AA6" s="1" t="s">
        <v>346</v>
      </c>
      <c r="AB6" s="1" t="s">
        <v>347</v>
      </c>
      <c r="AC6" s="1" t="s">
        <v>348</v>
      </c>
      <c r="AD6" s="1" t="s">
        <v>349</v>
      </c>
      <c r="AE6" s="1" t="s">
        <v>350</v>
      </c>
      <c r="AF6" s="1" t="s">
        <v>351</v>
      </c>
      <c r="AG6" s="1" t="s">
        <v>352</v>
      </c>
      <c r="AH6" s="1" t="s">
        <v>353</v>
      </c>
      <c r="AI6" s="1" t="s">
        <v>354</v>
      </c>
      <c r="AJ6" s="1" t="s">
        <v>355</v>
      </c>
      <c r="AK6" s="1" t="s">
        <v>356</v>
      </c>
      <c r="AL6" s="1" t="s">
        <v>357</v>
      </c>
      <c r="AM6" s="1" t="s">
        <v>358</v>
      </c>
      <c r="AN6" s="1" t="s">
        <v>359</v>
      </c>
      <c r="AO6" s="1" t="s">
        <v>360</v>
      </c>
      <c r="AP6" s="1" t="s">
        <v>361</v>
      </c>
      <c r="AQ6" s="1" t="s">
        <v>362</v>
      </c>
      <c r="AR6" s="1" t="s">
        <v>363</v>
      </c>
      <c r="AS6" s="1" t="s">
        <v>364</v>
      </c>
      <c r="AT6" s="1" t="s">
        <v>365</v>
      </c>
      <c r="AU6" s="1" t="s">
        <v>366</v>
      </c>
      <c r="AV6" s="1" t="s">
        <v>367</v>
      </c>
      <c r="AW6" s="1" t="s">
        <v>368</v>
      </c>
      <c r="AX6" s="1" t="s">
        <v>369</v>
      </c>
      <c r="AY6" s="1" t="s">
        <v>370</v>
      </c>
      <c r="AZ6" s="1" t="s">
        <v>371</v>
      </c>
      <c r="BA6" s="1" t="s">
        <v>372</v>
      </c>
      <c r="BB6" s="1" t="s">
        <v>373</v>
      </c>
      <c r="BC6" s="1" t="s">
        <v>374</v>
      </c>
      <c r="BD6" s="1" t="s">
        <v>375</v>
      </c>
      <c r="BE6" s="1" t="s">
        <v>376</v>
      </c>
      <c r="BF6" s="1" t="n">
        <v>327193010</v>
      </c>
      <c r="BG6" s="1" t="s">
        <v>377</v>
      </c>
      <c r="BH6" s="1" t="s">
        <v>378</v>
      </c>
      <c r="BI6" s="1" t="s">
        <v>379</v>
      </c>
      <c r="BJ6" s="1" t="s">
        <v>380</v>
      </c>
      <c r="BK6" s="1" t="s">
        <v>381</v>
      </c>
      <c r="BL6" s="1" t="s">
        <v>382</v>
      </c>
      <c r="BM6" s="1" t="s">
        <v>383</v>
      </c>
      <c r="BN6" s="1" t="s">
        <v>384</v>
      </c>
      <c r="BO6" s="1" t="s">
        <v>385</v>
      </c>
      <c r="BP6" s="1" t="s">
        <v>386</v>
      </c>
      <c r="BQ6" s="1" t="s">
        <v>387</v>
      </c>
      <c r="BR6" s="1" t="s">
        <v>388</v>
      </c>
      <c r="BS6" s="1" t="s">
        <v>389</v>
      </c>
      <c r="BT6" s="1" t="s">
        <v>390</v>
      </c>
      <c r="BU6" s="1" t="s">
        <v>391</v>
      </c>
      <c r="BV6" s="1" t="s">
        <v>392</v>
      </c>
      <c r="BW6" s="1" t="s">
        <v>393</v>
      </c>
      <c r="BX6" s="1" t="s">
        <v>394</v>
      </c>
      <c r="BY6" s="1" t="n">
        <v>327192013</v>
      </c>
      <c r="BZ6" s="1" t="s">
        <v>395</v>
      </c>
      <c r="CA6" s="1" t="s">
        <v>396</v>
      </c>
      <c r="CB6" s="1" t="s">
        <v>397</v>
      </c>
      <c r="CC6" s="1" t="s">
        <v>398</v>
      </c>
      <c r="CD6" s="1" t="s">
        <v>399</v>
      </c>
      <c r="CE6" s="1" t="s">
        <v>400</v>
      </c>
      <c r="CF6" s="1" t="s">
        <v>401</v>
      </c>
      <c r="CG6" s="1" t="s">
        <v>402</v>
      </c>
      <c r="CH6" s="1" t="s">
        <v>403</v>
      </c>
      <c r="CI6" s="1" t="s">
        <v>404</v>
      </c>
      <c r="CJ6" s="1" t="s">
        <v>405</v>
      </c>
      <c r="CK6" s="1" t="s">
        <v>406</v>
      </c>
      <c r="CL6" s="1" t="s">
        <v>407</v>
      </c>
      <c r="CM6" s="1" t="s">
        <v>408</v>
      </c>
      <c r="CN6" s="1" t="s">
        <v>409</v>
      </c>
      <c r="CO6" s="1" t="s">
        <v>410</v>
      </c>
      <c r="CP6" s="1" t="s">
        <v>411</v>
      </c>
      <c r="CQ6" s="1" t="s">
        <v>412</v>
      </c>
      <c r="CR6" s="1" t="s">
        <v>413</v>
      </c>
      <c r="CS6" s="1" t="s">
        <v>414</v>
      </c>
      <c r="CT6" s="1" t="n">
        <v>326635016</v>
      </c>
      <c r="CU6" s="1" t="s">
        <v>415</v>
      </c>
      <c r="CV6" s="1" t="s">
        <v>416</v>
      </c>
      <c r="CW6" s="1" t="s">
        <v>417</v>
      </c>
      <c r="CX6" s="1" t="s">
        <v>418</v>
      </c>
      <c r="CY6" s="1" t="s">
        <v>419</v>
      </c>
      <c r="CZ6" s="1" t="s">
        <v>420</v>
      </c>
      <c r="DA6" s="1" t="s">
        <v>421</v>
      </c>
      <c r="DB6" s="1" t="s">
        <v>422</v>
      </c>
      <c r="DC6" s="1" t="s">
        <v>423</v>
      </c>
      <c r="DD6" s="1" t="s">
        <v>424</v>
      </c>
      <c r="DE6" s="1" t="s">
        <v>425</v>
      </c>
      <c r="DF6" s="1" t="s">
        <v>426</v>
      </c>
      <c r="DG6" s="1" t="s">
        <v>427</v>
      </c>
      <c r="DH6" s="1" t="s">
        <v>428</v>
      </c>
      <c r="DI6" s="1" t="s">
        <v>429</v>
      </c>
      <c r="DJ6" s="1" t="s">
        <v>430</v>
      </c>
      <c r="DK6" s="1" t="s">
        <v>431</v>
      </c>
      <c r="DL6" s="1" t="s">
        <v>432</v>
      </c>
      <c r="DM6" s="1" t="s">
        <v>433</v>
      </c>
      <c r="DN6" s="1" t="s">
        <v>434</v>
      </c>
      <c r="DO6" s="1" t="s">
        <v>427</v>
      </c>
      <c r="DP6" s="1" t="s">
        <v>435</v>
      </c>
      <c r="DQ6" s="1" t="n">
        <v>326636013</v>
      </c>
      <c r="DR6" s="1" t="s">
        <v>436</v>
      </c>
      <c r="DS6" s="1" t="s">
        <v>437</v>
      </c>
      <c r="DT6" s="1" t="s">
        <v>438</v>
      </c>
      <c r="DU6" s="1" t="s">
        <v>439</v>
      </c>
      <c r="DV6" s="1" t="s">
        <v>440</v>
      </c>
      <c r="DW6" s="1" t="s">
        <v>441</v>
      </c>
      <c r="DX6" s="1" t="s">
        <v>442</v>
      </c>
      <c r="DY6" s="1" t="s">
        <v>443</v>
      </c>
      <c r="DZ6" s="1" t="s">
        <v>444</v>
      </c>
      <c r="EB6" s="1" t="s">
        <v>445</v>
      </c>
      <c r="EC6" s="1" t="s">
        <v>446</v>
      </c>
      <c r="EE6" s="1" t="s">
        <v>447</v>
      </c>
      <c r="EH6" s="1" t="s">
        <v>321</v>
      </c>
    </row>
    <row r="7" customFormat="false" ht="13.8" hidden="false" customHeight="false" outlineLevel="0" collapsed="false">
      <c r="A7" s="2" t="s">
        <v>448</v>
      </c>
      <c r="B7" s="1" t="n">
        <v>3.2</v>
      </c>
      <c r="C7" s="1" t="n">
        <v>3</v>
      </c>
      <c r="D7" s="1" t="n">
        <v>3</v>
      </c>
      <c r="E7" s="1" t="n">
        <v>3</v>
      </c>
      <c r="F7" s="1" t="n">
        <v>2.96</v>
      </c>
      <c r="G7" s="1" t="n">
        <v>6</v>
      </c>
      <c r="H7" s="1" t="n">
        <v>3.09</v>
      </c>
      <c r="I7" s="1" t="n">
        <v>3</v>
      </c>
      <c r="J7" s="1" t="n">
        <v>2.24</v>
      </c>
      <c r="K7" s="1" t="n">
        <v>2.32</v>
      </c>
      <c r="L7" s="1" t="n">
        <v>2.32</v>
      </c>
      <c r="M7" s="1" t="n">
        <v>2.32</v>
      </c>
      <c r="N7" s="1" t="n">
        <v>3</v>
      </c>
      <c r="O7" s="1" t="n">
        <v>2.96</v>
      </c>
      <c r="P7" s="1" t="n">
        <v>3</v>
      </c>
      <c r="Q7" s="1" t="n">
        <v>2.24</v>
      </c>
      <c r="R7" s="1" t="n">
        <v>2.45</v>
      </c>
      <c r="S7" s="1" t="n">
        <v>2.39</v>
      </c>
      <c r="T7" s="1" t="n">
        <v>2.24</v>
      </c>
      <c r="U7" s="1" t="n">
        <v>1.8</v>
      </c>
      <c r="V7" s="1" t="n">
        <v>1.2</v>
      </c>
      <c r="W7" s="1" t="n">
        <v>1.35</v>
      </c>
      <c r="X7" s="1" t="n">
        <v>1.35</v>
      </c>
      <c r="Y7" s="1" t="n">
        <v>1.38</v>
      </c>
      <c r="Z7" s="1" t="n">
        <v>2.22</v>
      </c>
      <c r="AA7" s="1" t="n">
        <v>2.22</v>
      </c>
      <c r="AB7" s="1" t="n">
        <v>3.68</v>
      </c>
      <c r="AC7" s="1" t="n">
        <v>1.2</v>
      </c>
      <c r="AD7" s="1" t="n">
        <v>1.35</v>
      </c>
      <c r="AE7" s="1" t="n">
        <v>1.2</v>
      </c>
      <c r="AF7" s="1" t="n">
        <v>1.35</v>
      </c>
      <c r="AG7" s="1" t="n">
        <v>2.45</v>
      </c>
      <c r="AH7" s="1" t="n">
        <v>2.24</v>
      </c>
      <c r="AI7" s="1" t="n">
        <v>2.24</v>
      </c>
      <c r="AJ7" s="1" t="n">
        <v>9.6</v>
      </c>
      <c r="AK7" s="1" t="n">
        <v>2.02</v>
      </c>
      <c r="AL7" s="1" t="n">
        <v>9.6</v>
      </c>
      <c r="AM7" s="1" t="n">
        <v>2.4</v>
      </c>
      <c r="AN7" s="1" t="n">
        <v>9.8</v>
      </c>
      <c r="AO7" s="1" t="n">
        <v>3.68</v>
      </c>
      <c r="AP7" s="1" t="n">
        <v>1.8</v>
      </c>
      <c r="AQ7" s="1" t="n">
        <v>1.8</v>
      </c>
      <c r="AR7" s="1" t="n">
        <v>6</v>
      </c>
      <c r="AS7" s="1" t="n">
        <v>1.35</v>
      </c>
      <c r="AT7" s="1" t="n">
        <v>9.2</v>
      </c>
      <c r="AU7" s="1" t="n">
        <v>2.08</v>
      </c>
      <c r="AV7" s="1" t="n">
        <v>1.94</v>
      </c>
      <c r="AW7" s="1" t="n">
        <v>1.94</v>
      </c>
      <c r="AX7" s="1" t="n">
        <v>1.94</v>
      </c>
      <c r="AY7" s="1" t="n">
        <v>1.94</v>
      </c>
      <c r="AZ7" s="1" t="n">
        <v>4</v>
      </c>
      <c r="BA7" s="1" t="n">
        <v>7</v>
      </c>
      <c r="BB7" s="1" t="n">
        <v>1</v>
      </c>
      <c r="BC7" s="1" t="n">
        <v>1</v>
      </c>
      <c r="BD7" s="1" t="n">
        <v>1</v>
      </c>
      <c r="BE7" s="1" t="n">
        <v>0.8</v>
      </c>
      <c r="BF7" s="1" t="n">
        <v>1.2</v>
      </c>
      <c r="BG7" s="1" t="n">
        <v>1.5</v>
      </c>
      <c r="BH7" s="1" t="n">
        <v>1.5</v>
      </c>
      <c r="BI7" s="1" t="n">
        <v>1.57</v>
      </c>
      <c r="BJ7" s="1" t="n">
        <v>1.54</v>
      </c>
      <c r="BK7" s="1" t="n">
        <v>1.2</v>
      </c>
      <c r="BL7" s="1" t="n">
        <v>1.93</v>
      </c>
      <c r="BM7" s="1" t="n">
        <v>2.85</v>
      </c>
      <c r="BN7" s="1" t="n">
        <v>1</v>
      </c>
      <c r="BO7" s="1" t="n">
        <v>1.6</v>
      </c>
      <c r="BP7" s="1" t="n">
        <v>1</v>
      </c>
      <c r="BQ7" s="1" t="n">
        <v>1</v>
      </c>
      <c r="BR7" s="1" t="n">
        <v>0.8</v>
      </c>
      <c r="BS7" s="1" t="n">
        <v>1.57</v>
      </c>
      <c r="BT7" s="1" t="n">
        <v>1.5</v>
      </c>
      <c r="BU7" s="1" t="n">
        <v>1.2</v>
      </c>
      <c r="BV7" s="1" t="n">
        <v>2.85</v>
      </c>
      <c r="BW7" s="1" t="n">
        <v>1.93</v>
      </c>
      <c r="BX7" s="1" t="n">
        <v>1.54</v>
      </c>
      <c r="BY7" s="1" t="n">
        <v>1.2</v>
      </c>
      <c r="BZ7" s="1" t="n">
        <v>1.5</v>
      </c>
      <c r="CA7" s="1" t="n">
        <v>1.5</v>
      </c>
      <c r="CB7" s="1" t="n">
        <v>3</v>
      </c>
      <c r="CC7" s="1" t="n">
        <v>1.42</v>
      </c>
      <c r="CD7" s="1" t="n">
        <v>1.42</v>
      </c>
      <c r="CE7" s="1" t="n">
        <v>1.8</v>
      </c>
      <c r="CF7" s="1" t="n">
        <v>2.04</v>
      </c>
      <c r="CG7" s="1" t="n">
        <v>3</v>
      </c>
      <c r="CH7" s="1" t="n">
        <v>1.2</v>
      </c>
      <c r="CI7" s="1" t="n">
        <v>1.2</v>
      </c>
      <c r="CJ7" s="1" t="n">
        <v>1.08</v>
      </c>
      <c r="CK7" s="1" t="n">
        <v>1.5</v>
      </c>
      <c r="CL7" s="1" t="n">
        <v>1.42</v>
      </c>
      <c r="CM7" s="1" t="n">
        <v>1.42</v>
      </c>
      <c r="CN7" s="1" t="n">
        <v>1.2</v>
      </c>
      <c r="CO7" s="1" t="n">
        <v>1.42</v>
      </c>
      <c r="CP7" s="1" t="n">
        <v>1.42</v>
      </c>
      <c r="CQ7" s="1" t="n">
        <v>1.42</v>
      </c>
      <c r="CR7" s="1" t="n">
        <v>3.25</v>
      </c>
      <c r="CS7" s="1" t="n">
        <v>1.42</v>
      </c>
      <c r="CT7" s="1" t="n">
        <v>1.5</v>
      </c>
      <c r="CU7" s="1" t="n">
        <v>3</v>
      </c>
      <c r="CV7" s="1" t="n">
        <v>1.81</v>
      </c>
      <c r="CW7" s="1" t="n">
        <v>1.72</v>
      </c>
      <c r="CX7" s="1" t="n">
        <v>3</v>
      </c>
      <c r="CY7" s="1" t="n">
        <v>1.42</v>
      </c>
      <c r="CZ7" s="1" t="n">
        <v>1.2</v>
      </c>
      <c r="DA7" s="1" t="n">
        <v>1.08</v>
      </c>
      <c r="DB7" s="1" t="n">
        <v>1.2</v>
      </c>
      <c r="DC7" s="1" t="n">
        <v>1.08</v>
      </c>
      <c r="DD7" s="1" t="n">
        <v>1.26</v>
      </c>
      <c r="DE7" s="1" t="n">
        <v>1.26</v>
      </c>
      <c r="DF7" s="1" t="n">
        <v>1.26</v>
      </c>
      <c r="DG7" s="1" t="n">
        <v>1.26</v>
      </c>
      <c r="DH7" s="1" t="n">
        <v>1.42</v>
      </c>
      <c r="DI7" s="1" t="n">
        <v>1.08</v>
      </c>
      <c r="DJ7" s="1" t="s">
        <v>449</v>
      </c>
      <c r="DK7" s="1" t="n">
        <v>1.5</v>
      </c>
      <c r="DL7" s="1" t="n">
        <v>3</v>
      </c>
      <c r="DM7" s="1" t="n">
        <v>1.5</v>
      </c>
      <c r="DN7" s="1" t="n">
        <v>1.42</v>
      </c>
      <c r="DO7" s="1" t="n">
        <v>1.5</v>
      </c>
      <c r="DP7" s="1" t="n">
        <v>1.5</v>
      </c>
      <c r="DQ7" s="1" t="n">
        <v>1.5</v>
      </c>
      <c r="DR7" s="1" t="n">
        <v>3</v>
      </c>
      <c r="DS7" s="1" t="n">
        <v>1.42</v>
      </c>
      <c r="DT7" s="1" t="n">
        <v>3</v>
      </c>
      <c r="DU7" s="1" t="n">
        <v>6</v>
      </c>
      <c r="DV7" s="1" t="n">
        <v>3</v>
      </c>
      <c r="DW7" s="1" t="n">
        <v>3</v>
      </c>
      <c r="DX7" s="1" t="n">
        <v>3</v>
      </c>
      <c r="DY7" s="1" t="n">
        <v>6</v>
      </c>
      <c r="DZ7" s="1" t="n">
        <v>6</v>
      </c>
      <c r="EH7" s="1" t="s">
        <v>448</v>
      </c>
    </row>
    <row r="8" customFormat="false" ht="13.8" hidden="false" customHeight="false" outlineLevel="0" collapsed="false">
      <c r="A8" s="2" t="s">
        <v>450</v>
      </c>
      <c r="B8" s="1" t="s">
        <v>451</v>
      </c>
      <c r="CH8" s="1" t="s">
        <v>452</v>
      </c>
      <c r="EC8" s="1" t="s">
        <v>453</v>
      </c>
      <c r="ED8" s="1" t="s">
        <v>454</v>
      </c>
      <c r="EE8" s="1" t="s">
        <v>453</v>
      </c>
      <c r="EF8" s="1" t="s">
        <v>454</v>
      </c>
      <c r="EH8" s="1" t="s">
        <v>450</v>
      </c>
    </row>
    <row r="9" customFormat="false" ht="13.8" hidden="false" customHeight="false" outlineLevel="0" collapsed="false">
      <c r="A9" s="3" t="n">
        <v>44269</v>
      </c>
      <c r="B9" s="1" t="s">
        <v>452</v>
      </c>
      <c r="I9" s="1" t="s">
        <v>452</v>
      </c>
      <c r="T9" s="1" t="s">
        <v>452</v>
      </c>
      <c r="U9" s="1" t="s">
        <v>452</v>
      </c>
      <c r="AK9" s="1" t="s">
        <v>452</v>
      </c>
      <c r="AR9" s="1" t="s">
        <v>452</v>
      </c>
      <c r="BE9" s="1" t="s">
        <v>452</v>
      </c>
      <c r="BH9" s="1" t="s">
        <v>452</v>
      </c>
      <c r="BI9" s="1" t="s">
        <v>452</v>
      </c>
      <c r="CN9" s="1" t="s">
        <v>452</v>
      </c>
      <c r="DV9" s="1" t="s">
        <v>452</v>
      </c>
      <c r="EG9" s="1" t="n">
        <v>0</v>
      </c>
      <c r="EH9" s="4" t="n">
        <v>44269</v>
      </c>
    </row>
    <row r="10" customFormat="false" ht="13.8" hidden="false" customHeight="false" outlineLevel="0" collapsed="false">
      <c r="A10" s="3" t="n">
        <v>44270</v>
      </c>
      <c r="AV10" s="1" t="s">
        <v>452</v>
      </c>
      <c r="AX10" s="1" t="s">
        <v>452</v>
      </c>
      <c r="CH10" s="1" t="s">
        <v>452</v>
      </c>
      <c r="DU10" s="1" t="s">
        <v>452</v>
      </c>
      <c r="EG10" s="1" t="n">
        <v>0</v>
      </c>
      <c r="EH10" s="4" t="n">
        <v>44270</v>
      </c>
    </row>
    <row r="11" customFormat="false" ht="13.8" hidden="false" customHeight="false" outlineLevel="0" collapsed="false">
      <c r="A11" s="3" t="n">
        <v>44271</v>
      </c>
      <c r="C11" s="1" t="s">
        <v>452</v>
      </c>
      <c r="D11" s="1" t="s">
        <v>452</v>
      </c>
      <c r="E11" s="1" t="s">
        <v>452</v>
      </c>
      <c r="F11" s="1" t="s">
        <v>452</v>
      </c>
      <c r="J11" s="1" t="s">
        <v>452</v>
      </c>
      <c r="N11" s="1" t="s">
        <v>452</v>
      </c>
      <c r="O11" s="1" t="s">
        <v>452</v>
      </c>
      <c r="S11" s="1" t="s">
        <v>452</v>
      </c>
      <c r="Z11" s="1" t="s">
        <v>452</v>
      </c>
      <c r="AD11" s="1" t="s">
        <v>452</v>
      </c>
      <c r="AH11" s="1" t="s">
        <v>452</v>
      </c>
      <c r="AP11" s="1" t="s">
        <v>452</v>
      </c>
      <c r="BB11" s="1" t="s">
        <v>452</v>
      </c>
      <c r="BC11" s="1" t="s">
        <v>452</v>
      </c>
      <c r="BD11" s="1" t="s">
        <v>452</v>
      </c>
      <c r="BJ11" s="1" t="s">
        <v>452</v>
      </c>
      <c r="BK11" s="1" t="s">
        <v>452</v>
      </c>
      <c r="BO11" s="1" t="s">
        <v>452</v>
      </c>
      <c r="BP11" s="1" t="s">
        <v>452</v>
      </c>
      <c r="BQ11" s="1" t="s">
        <v>452</v>
      </c>
      <c r="BS11" s="1" t="s">
        <v>452</v>
      </c>
      <c r="BU11" s="1" t="s">
        <v>452</v>
      </c>
      <c r="BX11" s="1" t="s">
        <v>452</v>
      </c>
      <c r="BZ11" s="1" t="s">
        <v>452</v>
      </c>
      <c r="CA11" s="1" t="s">
        <v>452</v>
      </c>
      <c r="CC11" s="1" t="s">
        <v>452</v>
      </c>
      <c r="CX11" s="1" t="s">
        <v>452</v>
      </c>
      <c r="DA11" s="1" t="s">
        <v>452</v>
      </c>
      <c r="DD11" s="1" t="s">
        <v>452</v>
      </c>
      <c r="DE11" s="1" t="s">
        <v>452</v>
      </c>
      <c r="DU11" s="1" t="s">
        <v>452</v>
      </c>
      <c r="EG11" s="1" t="n">
        <v>0</v>
      </c>
      <c r="EH11" s="4" t="n">
        <v>44271</v>
      </c>
    </row>
    <row r="12" customFormat="false" ht="13.8" hidden="false" customHeight="false" outlineLevel="0" collapsed="false">
      <c r="A12" s="3" t="n">
        <v>44272</v>
      </c>
      <c r="C12" s="1" t="s">
        <v>452</v>
      </c>
      <c r="F12" s="1" t="s">
        <v>452</v>
      </c>
      <c r="T12" s="1" t="s">
        <v>452</v>
      </c>
      <c r="Z12" s="1" t="s">
        <v>452</v>
      </c>
      <c r="AE12" s="1" t="s">
        <v>452</v>
      </c>
      <c r="AH12" s="1" t="s">
        <v>452</v>
      </c>
      <c r="AP12" s="1" t="s">
        <v>452</v>
      </c>
      <c r="AR12" s="1" t="s">
        <v>452</v>
      </c>
      <c r="AV12" s="1" t="s">
        <v>452</v>
      </c>
      <c r="BF12" s="1" t="s">
        <v>452</v>
      </c>
      <c r="BH12" s="1" t="s">
        <v>452</v>
      </c>
      <c r="BL12" s="1" t="s">
        <v>452</v>
      </c>
      <c r="BQ12" s="1" t="s">
        <v>452</v>
      </c>
      <c r="BR12" s="1" t="s">
        <v>452</v>
      </c>
      <c r="BS12" s="1" t="s">
        <v>452</v>
      </c>
      <c r="BT12" s="1" t="s">
        <v>452</v>
      </c>
      <c r="BU12" s="1" t="s">
        <v>452</v>
      </c>
      <c r="BW12" s="1" t="s">
        <v>452</v>
      </c>
      <c r="BZ12" s="1" t="s">
        <v>452</v>
      </c>
      <c r="CA12" s="1" t="s">
        <v>452</v>
      </c>
      <c r="CH12" s="1" t="s">
        <v>452</v>
      </c>
      <c r="CO12" s="1" t="s">
        <v>452</v>
      </c>
      <c r="CQ12" s="1" t="s">
        <v>452</v>
      </c>
      <c r="CU12" s="1" t="s">
        <v>452</v>
      </c>
      <c r="DF12" s="1" t="s">
        <v>452</v>
      </c>
      <c r="DL12" s="1" t="s">
        <v>452</v>
      </c>
      <c r="DM12" s="1" t="s">
        <v>452</v>
      </c>
      <c r="DY12" s="1" t="s">
        <v>452</v>
      </c>
      <c r="EG12" s="1" t="n">
        <v>0</v>
      </c>
      <c r="EH12" s="4" t="n">
        <v>44272</v>
      </c>
    </row>
    <row r="13" customFormat="false" ht="13.8" hidden="false" customHeight="false" outlineLevel="0" collapsed="false">
      <c r="A13" s="3" t="n">
        <v>44273</v>
      </c>
      <c r="I13" s="1" t="s">
        <v>452</v>
      </c>
      <c r="EG13" s="1" t="n">
        <v>0</v>
      </c>
      <c r="EH13" s="4" t="n">
        <v>44273</v>
      </c>
    </row>
    <row r="14" customFormat="false" ht="13.8" hidden="false" customHeight="false" outlineLevel="0" collapsed="false">
      <c r="A14" s="3" t="n">
        <v>44274</v>
      </c>
      <c r="C14" s="1" t="s">
        <v>452</v>
      </c>
      <c r="D14" s="1" t="s">
        <v>452</v>
      </c>
      <c r="E14" s="1" t="s">
        <v>452</v>
      </c>
      <c r="F14" s="1" t="s">
        <v>452</v>
      </c>
      <c r="N14" s="1" t="s">
        <v>452</v>
      </c>
      <c r="O14" s="1" t="s">
        <v>452</v>
      </c>
      <c r="P14" s="1" t="s">
        <v>452</v>
      </c>
      <c r="Q14" s="1" t="s">
        <v>452</v>
      </c>
      <c r="S14" s="1" t="s">
        <v>452</v>
      </c>
      <c r="T14" s="1" t="s">
        <v>452</v>
      </c>
      <c r="W14" s="1" t="s">
        <v>452</v>
      </c>
      <c r="Y14" s="1" t="s">
        <v>452</v>
      </c>
      <c r="AB14" s="1" t="s">
        <v>452</v>
      </c>
      <c r="AJ14" s="1" t="s">
        <v>452</v>
      </c>
      <c r="AO14" s="1" t="s">
        <v>452</v>
      </c>
      <c r="AR14" s="1" t="s">
        <v>452</v>
      </c>
      <c r="AS14" s="1" t="s">
        <v>452</v>
      </c>
      <c r="AT14" s="1" t="s">
        <v>452</v>
      </c>
      <c r="AU14" s="1" t="s">
        <v>452</v>
      </c>
      <c r="CA14" s="1" t="s">
        <v>452</v>
      </c>
      <c r="CB14" s="1" t="s">
        <v>452</v>
      </c>
      <c r="CC14" s="1" t="s">
        <v>452</v>
      </c>
      <c r="CE14" s="1" t="s">
        <v>452</v>
      </c>
      <c r="CJ14" s="1" t="s">
        <v>452</v>
      </c>
      <c r="CK14" s="1" t="s">
        <v>452</v>
      </c>
      <c r="CX14" s="1" t="s">
        <v>452</v>
      </c>
      <c r="DC14" s="1" t="s">
        <v>452</v>
      </c>
      <c r="DK14" s="1" t="s">
        <v>452</v>
      </c>
      <c r="DL14" s="1" t="s">
        <v>452</v>
      </c>
      <c r="DN14" s="1" t="s">
        <v>452</v>
      </c>
      <c r="DT14" s="1" t="s">
        <v>452</v>
      </c>
      <c r="EG14" s="1" t="n">
        <v>0</v>
      </c>
      <c r="EH14" s="4" t="n">
        <v>44274</v>
      </c>
    </row>
    <row r="15" customFormat="false" ht="13.8" hidden="false" customHeight="false" outlineLevel="0" collapsed="false">
      <c r="A15" s="3" t="n">
        <v>44275</v>
      </c>
      <c r="C15" s="1" t="s">
        <v>452</v>
      </c>
      <c r="D15" s="1" t="s">
        <v>452</v>
      </c>
      <c r="E15" s="1" t="s">
        <v>452</v>
      </c>
      <c r="F15" s="1" t="s">
        <v>452</v>
      </c>
      <c r="H15" s="1" t="s">
        <v>452</v>
      </c>
      <c r="I15" s="1" t="s">
        <v>452</v>
      </c>
      <c r="J15" s="1" t="s">
        <v>452</v>
      </c>
      <c r="L15" s="1" t="s">
        <v>452</v>
      </c>
      <c r="N15" s="1" t="s">
        <v>452</v>
      </c>
      <c r="O15" s="1" t="s">
        <v>452</v>
      </c>
      <c r="P15" s="1" t="s">
        <v>452</v>
      </c>
      <c r="Q15" s="1" t="s">
        <v>452</v>
      </c>
      <c r="T15" s="1" t="s">
        <v>452</v>
      </c>
      <c r="U15" s="1" t="s">
        <v>452</v>
      </c>
      <c r="V15" s="1" t="s">
        <v>452</v>
      </c>
      <c r="X15" s="1" t="s">
        <v>452</v>
      </c>
      <c r="AC15" s="1" t="s">
        <v>452</v>
      </c>
      <c r="AD15" s="1" t="s">
        <v>452</v>
      </c>
      <c r="AE15" s="1" t="s">
        <v>452</v>
      </c>
      <c r="AJ15" s="1" t="s">
        <v>452</v>
      </c>
      <c r="AK15" s="1" t="s">
        <v>452</v>
      </c>
      <c r="AQ15" s="1" t="s">
        <v>452</v>
      </c>
      <c r="AV15" s="1" t="s">
        <v>452</v>
      </c>
      <c r="AW15" s="1" t="s">
        <v>452</v>
      </c>
      <c r="AX15" s="1" t="s">
        <v>452</v>
      </c>
      <c r="BB15" s="1" t="s">
        <v>452</v>
      </c>
      <c r="BC15" s="1" t="s">
        <v>452</v>
      </c>
      <c r="BD15" s="1" t="s">
        <v>452</v>
      </c>
      <c r="BE15" s="1" t="s">
        <v>452</v>
      </c>
      <c r="BG15" s="1" t="s">
        <v>452</v>
      </c>
      <c r="BH15" s="1" t="s">
        <v>452</v>
      </c>
      <c r="BI15" s="1" t="s">
        <v>452</v>
      </c>
      <c r="BK15" s="1" t="s">
        <v>452</v>
      </c>
      <c r="BL15" s="1" t="s">
        <v>452</v>
      </c>
      <c r="BN15" s="1" t="s">
        <v>452</v>
      </c>
      <c r="BO15" s="1" t="s">
        <v>452</v>
      </c>
      <c r="BP15" s="1" t="s">
        <v>452</v>
      </c>
      <c r="BQ15" s="1" t="s">
        <v>452</v>
      </c>
      <c r="BR15" s="1" t="s">
        <v>452</v>
      </c>
      <c r="BS15" s="1" t="s">
        <v>452</v>
      </c>
      <c r="BT15" s="1" t="s">
        <v>452</v>
      </c>
      <c r="BU15" s="1" t="s">
        <v>452</v>
      </c>
      <c r="BW15" s="1" t="s">
        <v>452</v>
      </c>
      <c r="BZ15" s="1" t="s">
        <v>452</v>
      </c>
      <c r="CB15" s="1" t="s">
        <v>452</v>
      </c>
      <c r="CC15" s="1" t="s">
        <v>452</v>
      </c>
      <c r="CL15" s="1" t="s">
        <v>452</v>
      </c>
      <c r="CY15" s="1" t="s">
        <v>452</v>
      </c>
      <c r="DD15" s="1" t="s">
        <v>452</v>
      </c>
      <c r="DE15" s="1" t="s">
        <v>452</v>
      </c>
      <c r="DF15" s="1" t="s">
        <v>452</v>
      </c>
      <c r="DW15" s="1" t="n">
        <v>144</v>
      </c>
      <c r="DZ15" s="1" t="s">
        <v>452</v>
      </c>
      <c r="EG15" s="1" t="n">
        <v>144</v>
      </c>
      <c r="EH15" s="4" t="n">
        <v>44275</v>
      </c>
    </row>
    <row r="16" customFormat="false" ht="13.8" hidden="false" customHeight="false" outlineLevel="0" collapsed="false">
      <c r="A16" s="3" t="n">
        <v>44276</v>
      </c>
      <c r="P16" s="1" t="s">
        <v>452</v>
      </c>
      <c r="T16" s="1" t="s">
        <v>452</v>
      </c>
      <c r="AB16" s="1" t="s">
        <v>452</v>
      </c>
      <c r="AI16" s="1" t="s">
        <v>452</v>
      </c>
      <c r="AO16" s="1" t="s">
        <v>452</v>
      </c>
      <c r="BC16" s="1" t="s">
        <v>452</v>
      </c>
      <c r="BD16" s="1" t="s">
        <v>452</v>
      </c>
      <c r="BE16" s="1" t="s">
        <v>452</v>
      </c>
      <c r="BG16" s="1" t="s">
        <v>452</v>
      </c>
      <c r="BI16" s="1" t="s">
        <v>452</v>
      </c>
      <c r="BP16" s="1" t="s">
        <v>452</v>
      </c>
      <c r="DA16" s="1" t="s">
        <v>452</v>
      </c>
      <c r="DC16" s="1" t="s">
        <v>452</v>
      </c>
      <c r="DI16" s="1" t="s">
        <v>452</v>
      </c>
      <c r="DT16" s="1" t="s">
        <v>452</v>
      </c>
      <c r="EG16" s="1" t="n">
        <v>0</v>
      </c>
      <c r="EH16" s="4" t="n">
        <v>44276</v>
      </c>
    </row>
    <row r="17" customFormat="false" ht="13.8" hidden="false" customHeight="false" outlineLevel="0" collapsed="false">
      <c r="A17" s="3" t="n">
        <v>44277</v>
      </c>
      <c r="T17" s="1" t="s">
        <v>452</v>
      </c>
      <c r="U17" s="1" t="s">
        <v>452</v>
      </c>
      <c r="EG17" s="1" t="n">
        <v>0</v>
      </c>
      <c r="EH17" s="4" t="n">
        <v>44277</v>
      </c>
    </row>
    <row r="18" customFormat="false" ht="13.8" hidden="false" customHeight="false" outlineLevel="0" collapsed="false">
      <c r="A18" s="3" t="n">
        <v>44278</v>
      </c>
      <c r="C18" s="1" t="s">
        <v>452</v>
      </c>
      <c r="N18" s="1" t="s">
        <v>452</v>
      </c>
      <c r="Y18" s="1" t="s">
        <v>452</v>
      </c>
      <c r="AQ18" s="1" t="s">
        <v>452</v>
      </c>
      <c r="AR18" s="1" t="s">
        <v>452</v>
      </c>
      <c r="AT18" s="1" t="s">
        <v>452</v>
      </c>
      <c r="BG18" s="1" t="s">
        <v>452</v>
      </c>
      <c r="BI18" s="1" t="s">
        <v>452</v>
      </c>
      <c r="CH18" s="1" t="s">
        <v>452</v>
      </c>
      <c r="CK18" s="1" t="s">
        <v>452</v>
      </c>
      <c r="CY18" s="1" t="s">
        <v>452</v>
      </c>
      <c r="DF18" s="1" t="s">
        <v>452</v>
      </c>
      <c r="EG18" s="1" t="n">
        <v>0</v>
      </c>
      <c r="EH18" s="4" t="n">
        <v>44278</v>
      </c>
    </row>
    <row r="19" customFormat="false" ht="13.8" hidden="false" customHeight="false" outlineLevel="0" collapsed="false">
      <c r="A19" s="3" t="n">
        <v>44279</v>
      </c>
      <c r="P19" s="1" t="s">
        <v>452</v>
      </c>
      <c r="AV19" s="1" t="s">
        <v>452</v>
      </c>
      <c r="CG19" s="1" t="s">
        <v>452</v>
      </c>
      <c r="CH19" s="1" t="s">
        <v>452</v>
      </c>
      <c r="CW19" s="1" t="s">
        <v>452</v>
      </c>
      <c r="DS19" s="1" t="s">
        <v>452</v>
      </c>
      <c r="EG19" s="1" t="n">
        <v>0</v>
      </c>
      <c r="EH19" s="4" t="n">
        <v>44279</v>
      </c>
    </row>
    <row r="20" customFormat="false" ht="13.8" hidden="false" customHeight="false" outlineLevel="0" collapsed="false">
      <c r="A20" s="3" t="n">
        <v>44280</v>
      </c>
      <c r="T20" s="1" t="s">
        <v>452</v>
      </c>
      <c r="EG20" s="1" t="n">
        <v>0</v>
      </c>
      <c r="EH20" s="4" t="n">
        <v>44280</v>
      </c>
    </row>
    <row r="21" customFormat="false" ht="13.8" hidden="false" customHeight="false" outlineLevel="0" collapsed="false">
      <c r="A21" s="3" t="n">
        <v>44281</v>
      </c>
      <c r="AB21" s="1" t="s">
        <v>452</v>
      </c>
      <c r="AC21" s="1" t="s">
        <v>452</v>
      </c>
      <c r="AT21" s="1" t="s">
        <v>452</v>
      </c>
      <c r="CA21" s="1" t="s">
        <v>452</v>
      </c>
      <c r="CB21" s="1" t="s">
        <v>452</v>
      </c>
      <c r="CJ21" s="1" t="s">
        <v>452</v>
      </c>
      <c r="EG21" s="1" t="n">
        <v>0</v>
      </c>
      <c r="EH21" s="4" t="n">
        <v>44281</v>
      </c>
    </row>
    <row r="22" customFormat="false" ht="13.8" hidden="false" customHeight="false" outlineLevel="0" collapsed="false">
      <c r="A22" s="3" t="n">
        <v>44282</v>
      </c>
      <c r="N22" s="1" t="s">
        <v>452</v>
      </c>
      <c r="S22" s="1" t="s">
        <v>452</v>
      </c>
      <c r="V22" s="1" t="s">
        <v>452</v>
      </c>
      <c r="W22" s="1" t="s">
        <v>452</v>
      </c>
      <c r="Z22" s="1" t="s">
        <v>452</v>
      </c>
      <c r="BG22" s="1" t="s">
        <v>452</v>
      </c>
      <c r="BT22" s="1" t="s">
        <v>452</v>
      </c>
      <c r="BZ22" s="1" t="s">
        <v>452</v>
      </c>
      <c r="CJ22" s="1" t="s">
        <v>452</v>
      </c>
      <c r="CX22" s="1" t="s">
        <v>452</v>
      </c>
      <c r="DA22" s="1" t="s">
        <v>452</v>
      </c>
      <c r="DC22" s="1" t="s">
        <v>452</v>
      </c>
      <c r="DJ22" s="1" t="s">
        <v>452</v>
      </c>
      <c r="DK22" s="1" t="s">
        <v>452</v>
      </c>
      <c r="DL22" s="1" t="s">
        <v>452</v>
      </c>
      <c r="DU22" s="1" t="s">
        <v>452</v>
      </c>
      <c r="EG22" s="1" t="n">
        <v>0</v>
      </c>
      <c r="EH22" s="4" t="n">
        <v>44282</v>
      </c>
    </row>
    <row r="23" customFormat="false" ht="13.8" hidden="false" customHeight="false" outlineLevel="0" collapsed="false">
      <c r="A23" s="3" t="n">
        <v>44283</v>
      </c>
      <c r="D23" s="1" t="s">
        <v>452</v>
      </c>
      <c r="F23" s="1" t="s">
        <v>452</v>
      </c>
      <c r="I23" s="1" t="s">
        <v>452</v>
      </c>
      <c r="J23" s="1" t="s">
        <v>452</v>
      </c>
      <c r="O23" s="1" t="s">
        <v>452</v>
      </c>
      <c r="P23" s="1" t="s">
        <v>452</v>
      </c>
      <c r="X23" s="1" t="s">
        <v>452</v>
      </c>
      <c r="AC23" s="1" t="s">
        <v>452</v>
      </c>
      <c r="AJ23" s="1" t="s">
        <v>452</v>
      </c>
      <c r="BD23" s="1" t="s">
        <v>452</v>
      </c>
      <c r="BE23" s="1" t="s">
        <v>452</v>
      </c>
      <c r="BK23" s="1" t="s">
        <v>452</v>
      </c>
      <c r="BP23" s="1" t="s">
        <v>452</v>
      </c>
      <c r="CG23" s="1" t="s">
        <v>452</v>
      </c>
      <c r="CM23" s="1" t="s">
        <v>452</v>
      </c>
      <c r="CX23" s="1" t="s">
        <v>452</v>
      </c>
      <c r="DL23" s="1" t="s">
        <v>452</v>
      </c>
      <c r="DM23" s="1" t="s">
        <v>452</v>
      </c>
      <c r="DP23" s="1" t="s">
        <v>452</v>
      </c>
      <c r="DU23" s="1" t="s">
        <v>452</v>
      </c>
      <c r="DZ23" s="1" t="s">
        <v>452</v>
      </c>
      <c r="EG23" s="1" t="n">
        <v>0</v>
      </c>
      <c r="EH23" s="4" t="n">
        <v>44283</v>
      </c>
    </row>
    <row r="24" customFormat="false" ht="13.8" hidden="false" customHeight="false" outlineLevel="0" collapsed="false">
      <c r="A24" s="3" t="n">
        <v>44284</v>
      </c>
      <c r="C24" s="1" t="s">
        <v>452</v>
      </c>
      <c r="D24" s="1" t="s">
        <v>452</v>
      </c>
      <c r="E24" s="1" t="s">
        <v>452</v>
      </c>
      <c r="F24" s="1" t="s">
        <v>452</v>
      </c>
      <c r="I24" s="1" t="n">
        <v>219</v>
      </c>
      <c r="AL24" s="1" t="s">
        <v>452</v>
      </c>
      <c r="EG24" s="1" t="n">
        <v>219</v>
      </c>
      <c r="EH24" s="4" t="n">
        <v>44284</v>
      </c>
    </row>
    <row r="25" customFormat="false" ht="13.8" hidden="false" customHeight="false" outlineLevel="0" collapsed="false">
      <c r="A25" s="3" t="n">
        <v>44285</v>
      </c>
      <c r="D25" s="1" t="s">
        <v>452</v>
      </c>
      <c r="F25" s="1" t="s">
        <v>452</v>
      </c>
      <c r="H25" s="1" t="s">
        <v>452</v>
      </c>
      <c r="N25" s="1" t="s">
        <v>452</v>
      </c>
      <c r="O25" s="1" t="s">
        <v>452</v>
      </c>
      <c r="V25" s="1" t="s">
        <v>452</v>
      </c>
      <c r="X25" s="1" t="s">
        <v>452</v>
      </c>
      <c r="Y25" s="1" t="s">
        <v>452</v>
      </c>
      <c r="AB25" s="1" t="s">
        <v>452</v>
      </c>
      <c r="AE25" s="1" t="s">
        <v>452</v>
      </c>
      <c r="AQ25" s="1" t="s">
        <v>452</v>
      </c>
      <c r="AT25" s="1" t="s">
        <v>452</v>
      </c>
      <c r="BK25" s="1" t="s">
        <v>452</v>
      </c>
      <c r="BU25" s="1" t="s">
        <v>452</v>
      </c>
      <c r="CJ25" s="1" t="s">
        <v>452</v>
      </c>
      <c r="CK25" s="1" t="s">
        <v>452</v>
      </c>
      <c r="CS25" s="1" t="s">
        <v>452</v>
      </c>
      <c r="DA25" s="1" t="s">
        <v>452</v>
      </c>
      <c r="DD25" s="1" t="n">
        <v>81.76</v>
      </c>
      <c r="DE25" s="1" t="n">
        <v>135.52</v>
      </c>
      <c r="DF25" s="1" t="n">
        <v>73.92</v>
      </c>
      <c r="EG25" s="1" t="n">
        <v>0</v>
      </c>
      <c r="EH25" s="4" t="n">
        <v>44285</v>
      </c>
    </row>
    <row r="26" customFormat="false" ht="13.8" hidden="false" customHeight="false" outlineLevel="0" collapsed="false">
      <c r="A26" s="3" t="n">
        <v>44286</v>
      </c>
      <c r="B26" s="1" t="s">
        <v>452</v>
      </c>
      <c r="D26" s="1" t="n">
        <v>45</v>
      </c>
      <c r="F26" s="1" t="s">
        <v>452</v>
      </c>
      <c r="H26" s="1" t="s">
        <v>452</v>
      </c>
      <c r="J26" s="1" t="s">
        <v>452</v>
      </c>
      <c r="K26" s="1" t="s">
        <v>452</v>
      </c>
      <c r="L26" s="1" t="s">
        <v>452</v>
      </c>
      <c r="O26" s="1" t="s">
        <v>452</v>
      </c>
      <c r="P26" s="1" t="s">
        <v>452</v>
      </c>
      <c r="V26" s="1" t="s">
        <v>452</v>
      </c>
      <c r="X26" s="1" t="s">
        <v>452</v>
      </c>
      <c r="AD26" s="1" t="s">
        <v>452</v>
      </c>
      <c r="AE26" s="1" t="s">
        <v>452</v>
      </c>
      <c r="AI26" s="1" t="s">
        <v>452</v>
      </c>
      <c r="AK26" s="1" t="s">
        <v>452</v>
      </c>
      <c r="AW26" s="1" t="s">
        <v>452</v>
      </c>
      <c r="AX26" s="1" t="s">
        <v>452</v>
      </c>
      <c r="BC26" s="1" t="s">
        <v>452</v>
      </c>
      <c r="BD26" s="1" t="s">
        <v>452</v>
      </c>
      <c r="BE26" s="1" t="s">
        <v>452</v>
      </c>
      <c r="BH26" s="1" t="s">
        <v>452</v>
      </c>
      <c r="BP26" s="1" t="s">
        <v>452</v>
      </c>
      <c r="CQ26" s="1" t="n">
        <v>18</v>
      </c>
      <c r="DA26" s="1" t="s">
        <v>452</v>
      </c>
      <c r="EG26" s="1" t="n">
        <v>63</v>
      </c>
      <c r="EH26" s="4" t="n">
        <v>44286</v>
      </c>
    </row>
    <row r="27" customFormat="false" ht="13.8" hidden="false" customHeight="false" outlineLevel="0" collapsed="false">
      <c r="A27" s="3" t="n">
        <v>44287</v>
      </c>
      <c r="B27" s="1" t="s">
        <v>452</v>
      </c>
      <c r="D27" s="1" t="n">
        <v>621</v>
      </c>
      <c r="K27" s="1" t="s">
        <v>452</v>
      </c>
      <c r="AG27" s="1" t="s">
        <v>452</v>
      </c>
      <c r="AJ27" s="1" t="s">
        <v>452</v>
      </c>
      <c r="DT27" s="1" t="s">
        <v>452</v>
      </c>
      <c r="EG27" s="1" t="n">
        <v>621</v>
      </c>
      <c r="EH27" s="4" t="n">
        <v>44287</v>
      </c>
    </row>
    <row r="28" customFormat="false" ht="13.8" hidden="false" customHeight="false" outlineLevel="0" collapsed="false">
      <c r="A28" s="3" t="n">
        <v>44288</v>
      </c>
      <c r="S28" s="1" t="s">
        <v>452</v>
      </c>
      <c r="W28" s="1" t="s">
        <v>452</v>
      </c>
      <c r="Y28" s="1" t="s">
        <v>452</v>
      </c>
      <c r="AR28" s="1" t="s">
        <v>452</v>
      </c>
      <c r="AS28" s="1" t="s">
        <v>452</v>
      </c>
      <c r="CG28" s="1" t="s">
        <v>452</v>
      </c>
      <c r="CU28" s="1" t="s">
        <v>452</v>
      </c>
      <c r="CV28" s="1" t="s">
        <v>452</v>
      </c>
      <c r="CX28" s="1" t="s">
        <v>452</v>
      </c>
      <c r="CY28" s="1" t="s">
        <v>452</v>
      </c>
      <c r="DC28" s="1" t="s">
        <v>452</v>
      </c>
      <c r="DL28" s="1" t="s">
        <v>452</v>
      </c>
      <c r="DN28" s="1" t="s">
        <v>452</v>
      </c>
      <c r="DS28" s="1" t="s">
        <v>452</v>
      </c>
      <c r="EG28" s="1" t="n">
        <v>0</v>
      </c>
      <c r="EH28" s="4" t="n">
        <v>44288</v>
      </c>
    </row>
    <row r="29" customFormat="false" ht="13.8" hidden="false" customHeight="false" outlineLevel="0" collapsed="false">
      <c r="A29" s="3" t="n">
        <v>44289</v>
      </c>
      <c r="T29" s="1" t="s">
        <v>452</v>
      </c>
      <c r="X29" s="1" t="s">
        <v>452</v>
      </c>
      <c r="Z29" s="1" t="s">
        <v>452</v>
      </c>
      <c r="AB29" s="1" t="s">
        <v>452</v>
      </c>
      <c r="AE29" s="1" t="s">
        <v>452</v>
      </c>
      <c r="AH29" s="1" t="s">
        <v>452</v>
      </c>
      <c r="AW29" s="1" t="s">
        <v>452</v>
      </c>
      <c r="BF29" s="1" t="s">
        <v>452</v>
      </c>
      <c r="BG29" s="1" t="s">
        <v>452</v>
      </c>
      <c r="BH29" s="1" t="s">
        <v>452</v>
      </c>
      <c r="BK29" s="1" t="s">
        <v>452</v>
      </c>
      <c r="BL29" s="1" t="s">
        <v>452</v>
      </c>
      <c r="BN29" s="1" t="s">
        <v>452</v>
      </c>
      <c r="BO29" s="1" t="s">
        <v>452</v>
      </c>
      <c r="BQ29" s="1" t="s">
        <v>452</v>
      </c>
      <c r="BS29" s="1" t="s">
        <v>452</v>
      </c>
      <c r="BU29" s="1" t="s">
        <v>452</v>
      </c>
      <c r="BW29" s="1" t="s">
        <v>452</v>
      </c>
      <c r="BY29" s="1" t="s">
        <v>452</v>
      </c>
      <c r="BZ29" s="1" t="s">
        <v>452</v>
      </c>
      <c r="CA29" s="1" t="s">
        <v>452</v>
      </c>
      <c r="CB29" s="1" t="s">
        <v>452</v>
      </c>
      <c r="CC29" s="1" t="s">
        <v>452</v>
      </c>
      <c r="CI29" s="1" t="s">
        <v>452</v>
      </c>
      <c r="CN29" s="1" t="s">
        <v>452</v>
      </c>
      <c r="CO29" s="1" t="s">
        <v>452</v>
      </c>
      <c r="CP29" s="1" t="s">
        <v>452</v>
      </c>
      <c r="CR29" s="1" t="n">
        <v>57</v>
      </c>
      <c r="CX29" s="1" t="s">
        <v>452</v>
      </c>
      <c r="CZ29" s="1" t="s">
        <v>452</v>
      </c>
      <c r="DC29" s="1" t="s">
        <v>452</v>
      </c>
      <c r="DJ29" s="1" t="s">
        <v>452</v>
      </c>
      <c r="DY29" s="1" t="s">
        <v>452</v>
      </c>
      <c r="DZ29" s="1" t="s">
        <v>452</v>
      </c>
      <c r="EG29" s="1" t="n">
        <v>57</v>
      </c>
      <c r="EH29" s="4" t="n">
        <v>44289</v>
      </c>
    </row>
    <row r="30" customFormat="false" ht="13.8" hidden="false" customHeight="false" outlineLevel="0" collapsed="false">
      <c r="A30" s="3" t="n">
        <v>44290</v>
      </c>
      <c r="U30" s="1" t="s">
        <v>452</v>
      </c>
      <c r="V30" s="1" t="s">
        <v>452</v>
      </c>
      <c r="AB30" s="1" t="s">
        <v>452</v>
      </c>
      <c r="AC30" s="1" t="s">
        <v>452</v>
      </c>
      <c r="AD30" s="1" t="s">
        <v>452</v>
      </c>
      <c r="AF30" s="1" t="s">
        <v>452</v>
      </c>
      <c r="AJ30" s="1" t="s">
        <v>452</v>
      </c>
      <c r="AK30" s="1" t="s">
        <v>452</v>
      </c>
      <c r="AO30" s="1" t="s">
        <v>452</v>
      </c>
      <c r="AP30" s="1" t="s">
        <v>452</v>
      </c>
      <c r="BB30" s="1" t="s">
        <v>452</v>
      </c>
      <c r="BC30" s="1" t="s">
        <v>452</v>
      </c>
      <c r="BD30" s="1" t="s">
        <v>452</v>
      </c>
      <c r="BE30" s="1" t="s">
        <v>452</v>
      </c>
      <c r="BI30" s="1" t="s">
        <v>452</v>
      </c>
      <c r="BP30" s="1" t="s">
        <v>452</v>
      </c>
      <c r="BR30" s="1" t="s">
        <v>452</v>
      </c>
      <c r="BX30" s="1" t="s">
        <v>452</v>
      </c>
      <c r="CX30" s="1" t="s">
        <v>452</v>
      </c>
      <c r="DA30" s="1" t="s">
        <v>452</v>
      </c>
      <c r="DM30" s="1" t="s">
        <v>452</v>
      </c>
      <c r="DP30" s="1" t="s">
        <v>452</v>
      </c>
      <c r="DR30" s="1" t="s">
        <v>452</v>
      </c>
      <c r="DX30" s="1" t="n">
        <v>12</v>
      </c>
      <c r="EG30" s="1" t="n">
        <v>12</v>
      </c>
      <c r="EH30" s="4" t="n">
        <v>44290</v>
      </c>
    </row>
    <row r="31" customFormat="false" ht="13.8" hidden="false" customHeight="false" outlineLevel="0" collapsed="false">
      <c r="A31" s="3" t="n">
        <v>44291</v>
      </c>
      <c r="AP31" s="1" t="s">
        <v>452</v>
      </c>
      <c r="EG31" s="1" t="n">
        <v>0</v>
      </c>
      <c r="EH31" s="4" t="n">
        <v>44291</v>
      </c>
    </row>
    <row r="32" customFormat="false" ht="13.8" hidden="false" customHeight="false" outlineLevel="0" collapsed="false">
      <c r="A32" s="3" t="n">
        <v>44292</v>
      </c>
      <c r="S32" s="1" t="s">
        <v>452</v>
      </c>
      <c r="T32" s="1" t="s">
        <v>452</v>
      </c>
      <c r="V32" s="1" t="s">
        <v>452</v>
      </c>
      <c r="X32" s="1" t="s">
        <v>452</v>
      </c>
      <c r="Y32" s="1" t="s">
        <v>452</v>
      </c>
      <c r="AE32" s="1" t="s">
        <v>452</v>
      </c>
      <c r="AF32" s="1" t="s">
        <v>452</v>
      </c>
      <c r="AK32" s="1" t="s">
        <v>452</v>
      </c>
      <c r="AQ32" s="1" t="s">
        <v>452</v>
      </c>
      <c r="AR32" s="1" t="s">
        <v>452</v>
      </c>
      <c r="AT32" s="1" t="s">
        <v>452</v>
      </c>
      <c r="AU32" s="1" t="n">
        <v>407.68</v>
      </c>
      <c r="BB32" s="1" t="s">
        <v>452</v>
      </c>
      <c r="BC32" s="1" t="s">
        <v>452</v>
      </c>
      <c r="BE32" s="1" t="s">
        <v>452</v>
      </c>
      <c r="BG32" s="1" t="s">
        <v>452</v>
      </c>
      <c r="BH32" s="1" t="s">
        <v>452</v>
      </c>
      <c r="BI32" s="1" t="s">
        <v>452</v>
      </c>
      <c r="BJ32" s="1" t="s">
        <v>452</v>
      </c>
      <c r="BK32" s="1" t="s">
        <v>452</v>
      </c>
      <c r="BL32" s="1" t="s">
        <v>452</v>
      </c>
      <c r="BN32" s="1" t="s">
        <v>452</v>
      </c>
      <c r="BO32" s="1" t="s">
        <v>452</v>
      </c>
      <c r="BP32" s="1" t="s">
        <v>452</v>
      </c>
      <c r="BQ32" s="1" t="s">
        <v>452</v>
      </c>
      <c r="BR32" s="1" t="s">
        <v>452</v>
      </c>
      <c r="BS32" s="1" t="s">
        <v>452</v>
      </c>
      <c r="BW32" s="1" t="s">
        <v>452</v>
      </c>
      <c r="BX32" s="1" t="s">
        <v>452</v>
      </c>
      <c r="CA32" s="1" t="s">
        <v>452</v>
      </c>
      <c r="CG32" s="1" t="s">
        <v>452</v>
      </c>
      <c r="CI32" s="1" t="s">
        <v>452</v>
      </c>
      <c r="CJ32" s="1" t="s">
        <v>452</v>
      </c>
      <c r="CK32" s="1" t="s">
        <v>452</v>
      </c>
      <c r="CL32" s="1" t="s">
        <v>452</v>
      </c>
      <c r="CO32" s="1" t="s">
        <v>452</v>
      </c>
      <c r="CP32" s="1" t="s">
        <v>452</v>
      </c>
      <c r="CS32" s="1" t="s">
        <v>452</v>
      </c>
      <c r="CY32" s="1" t="s">
        <v>452</v>
      </c>
      <c r="DA32" s="1" t="s">
        <v>452</v>
      </c>
      <c r="DB32" s="1" t="s">
        <v>452</v>
      </c>
      <c r="DP32" s="1" t="s">
        <v>452</v>
      </c>
      <c r="DU32" s="1" t="s">
        <v>452</v>
      </c>
      <c r="DZ32" s="1" t="s">
        <v>452</v>
      </c>
      <c r="EG32" s="1" t="n">
        <v>407.68</v>
      </c>
      <c r="EH32" s="4" t="n">
        <v>44292</v>
      </c>
    </row>
    <row r="33" customFormat="false" ht="13.8" hidden="false" customHeight="false" outlineLevel="0" collapsed="false">
      <c r="A33" s="3" t="n">
        <v>44293</v>
      </c>
      <c r="T33" s="1" t="s">
        <v>452</v>
      </c>
      <c r="W33" s="1" t="s">
        <v>452</v>
      </c>
      <c r="X33" s="1" t="s">
        <v>452</v>
      </c>
      <c r="Z33" s="1" t="s">
        <v>452</v>
      </c>
      <c r="AB33" s="1" t="s">
        <v>452</v>
      </c>
      <c r="AC33" s="1" t="s">
        <v>452</v>
      </c>
      <c r="AD33" s="1" t="s">
        <v>452</v>
      </c>
      <c r="AG33" s="1" t="s">
        <v>452</v>
      </c>
      <c r="AH33" s="1" t="s">
        <v>452</v>
      </c>
      <c r="AJ33" s="1" t="s">
        <v>452</v>
      </c>
      <c r="AL33" s="1" t="s">
        <v>452</v>
      </c>
      <c r="AV33" s="1" t="s">
        <v>452</v>
      </c>
      <c r="AX33" s="1" t="s">
        <v>452</v>
      </c>
      <c r="BE33" s="1" t="s">
        <v>452</v>
      </c>
      <c r="BF33" s="1" t="s">
        <v>452</v>
      </c>
      <c r="BG33" s="1" t="s">
        <v>452</v>
      </c>
      <c r="BL33" s="1" t="s">
        <v>452</v>
      </c>
      <c r="BR33" s="1" t="s">
        <v>452</v>
      </c>
      <c r="BS33" s="1" t="s">
        <v>452</v>
      </c>
      <c r="BY33" s="1" t="s">
        <v>452</v>
      </c>
      <c r="CA33" s="1" t="s">
        <v>452</v>
      </c>
      <c r="CB33" s="1" t="s">
        <v>452</v>
      </c>
      <c r="CC33" s="1" t="s">
        <v>452</v>
      </c>
      <c r="CG33" s="1" t="s">
        <v>452</v>
      </c>
      <c r="CH33" s="1" t="s">
        <v>452</v>
      </c>
      <c r="CK33" s="1" t="s">
        <v>452</v>
      </c>
      <c r="CW33" s="1" t="s">
        <v>452</v>
      </c>
      <c r="CX33" s="1" t="s">
        <v>452</v>
      </c>
      <c r="DC33" s="1" t="s">
        <v>452</v>
      </c>
      <c r="DH33" s="1" t="s">
        <v>452</v>
      </c>
      <c r="DL33" s="1" t="s">
        <v>452</v>
      </c>
      <c r="DR33" s="1" t="s">
        <v>452</v>
      </c>
      <c r="DT33" s="1" t="n">
        <v>285</v>
      </c>
      <c r="DU33" s="1" t="n">
        <v>234</v>
      </c>
      <c r="EG33" s="1" t="n">
        <v>519</v>
      </c>
      <c r="EH33" s="4" t="n">
        <v>44293</v>
      </c>
    </row>
    <row r="34" customFormat="false" ht="13.8" hidden="false" customHeight="false" outlineLevel="0" collapsed="false">
      <c r="A34" s="3" t="n">
        <v>44294</v>
      </c>
      <c r="U34" s="1" t="s">
        <v>452</v>
      </c>
      <c r="AJ34" s="1" t="s">
        <v>452</v>
      </c>
      <c r="AK34" s="1" t="s">
        <v>452</v>
      </c>
      <c r="DJ34" s="1" t="s">
        <v>452</v>
      </c>
      <c r="EG34" s="1" t="n">
        <v>0</v>
      </c>
      <c r="EH34" s="4" t="n">
        <v>44294</v>
      </c>
    </row>
    <row r="35" customFormat="false" ht="13.8" hidden="false" customHeight="false" outlineLevel="0" collapsed="false">
      <c r="A35" s="3" t="n">
        <v>44295</v>
      </c>
      <c r="J35" s="1" t="s">
        <v>452</v>
      </c>
      <c r="N35" s="1" t="s">
        <v>452</v>
      </c>
      <c r="P35" s="1" t="s">
        <v>452</v>
      </c>
      <c r="S35" s="1" t="s">
        <v>452</v>
      </c>
      <c r="T35" s="1" t="s">
        <v>452</v>
      </c>
      <c r="U35" s="1" t="s">
        <v>452</v>
      </c>
      <c r="W35" s="1" t="s">
        <v>452</v>
      </c>
      <c r="Y35" s="1" t="s">
        <v>452</v>
      </c>
      <c r="AB35" s="1" t="s">
        <v>452</v>
      </c>
      <c r="AG35" s="1" t="s">
        <v>452</v>
      </c>
      <c r="AH35" s="1" t="s">
        <v>452</v>
      </c>
      <c r="AK35" s="1" t="s">
        <v>452</v>
      </c>
      <c r="AO35" s="1" t="s">
        <v>452</v>
      </c>
      <c r="AR35" s="1" t="s">
        <v>452</v>
      </c>
      <c r="AS35" s="1" t="s">
        <v>452</v>
      </c>
      <c r="CG35" s="1" t="s">
        <v>452</v>
      </c>
      <c r="CJ35" s="1" t="s">
        <v>452</v>
      </c>
      <c r="CK35" s="1" t="s">
        <v>452</v>
      </c>
      <c r="CV35" s="1" t="n">
        <v>69</v>
      </c>
      <c r="CX35" s="1" t="s">
        <v>452</v>
      </c>
      <c r="DA35" s="1" t="s">
        <v>452</v>
      </c>
      <c r="DB35" s="1" t="s">
        <v>452</v>
      </c>
      <c r="DC35" s="1" t="s">
        <v>452</v>
      </c>
      <c r="DL35" s="1" t="s">
        <v>452</v>
      </c>
      <c r="DM35" s="1" t="n">
        <v>43.5</v>
      </c>
      <c r="DZ35" s="1" t="s">
        <v>452</v>
      </c>
      <c r="EG35" s="1" t="n">
        <v>112.5</v>
      </c>
      <c r="EH35" s="4" t="n">
        <v>44295</v>
      </c>
    </row>
    <row r="36" customFormat="false" ht="13.8" hidden="false" customHeight="false" outlineLevel="0" collapsed="false">
      <c r="A36" s="3" t="n">
        <v>44296</v>
      </c>
      <c r="F36" s="1" t="s">
        <v>452</v>
      </c>
      <c r="G36" s="1" t="s">
        <v>452</v>
      </c>
      <c r="J36" s="1" t="s">
        <v>452</v>
      </c>
      <c r="P36" s="1" t="s">
        <v>452</v>
      </c>
      <c r="T36" s="1" t="s">
        <v>452</v>
      </c>
      <c r="V36" s="1" t="s">
        <v>452</v>
      </c>
      <c r="X36" s="1" t="s">
        <v>452</v>
      </c>
      <c r="Z36" s="1" t="n">
        <v>1129.98</v>
      </c>
      <c r="AC36" s="1" t="s">
        <v>452</v>
      </c>
      <c r="AD36" s="1" t="s">
        <v>452</v>
      </c>
      <c r="AE36" s="1" t="s">
        <v>452</v>
      </c>
      <c r="AF36" s="1" t="s">
        <v>452</v>
      </c>
      <c r="AL36" s="1" t="s">
        <v>452</v>
      </c>
      <c r="BB36" s="1" t="s">
        <v>452</v>
      </c>
      <c r="BC36" s="1" t="s">
        <v>452</v>
      </c>
      <c r="BD36" s="1" t="s">
        <v>452</v>
      </c>
      <c r="BE36" s="1" t="s">
        <v>452</v>
      </c>
      <c r="BF36" s="1" t="s">
        <v>452</v>
      </c>
      <c r="BG36" s="1" t="s">
        <v>452</v>
      </c>
      <c r="BH36" s="1" t="s">
        <v>452</v>
      </c>
      <c r="BI36" s="1" t="s">
        <v>452</v>
      </c>
      <c r="BK36" s="1" t="s">
        <v>452</v>
      </c>
      <c r="BL36" s="1" t="s">
        <v>452</v>
      </c>
      <c r="BN36" s="1" t="s">
        <v>452</v>
      </c>
      <c r="BO36" s="1" t="s">
        <v>452</v>
      </c>
      <c r="BP36" s="1" t="s">
        <v>452</v>
      </c>
      <c r="BQ36" s="1" t="s">
        <v>452</v>
      </c>
      <c r="BR36" s="1" t="s">
        <v>452</v>
      </c>
      <c r="BS36" s="1" t="s">
        <v>452</v>
      </c>
      <c r="BU36" s="1" t="s">
        <v>452</v>
      </c>
      <c r="BW36" s="1" t="s">
        <v>452</v>
      </c>
      <c r="BY36" s="1" t="s">
        <v>452</v>
      </c>
      <c r="CC36" s="1" t="n">
        <v>75.6</v>
      </c>
      <c r="CG36" s="1" t="s">
        <v>452</v>
      </c>
      <c r="CH36" s="1" t="s">
        <v>452</v>
      </c>
      <c r="CL36" s="1" t="s">
        <v>452</v>
      </c>
      <c r="CO36" s="1" t="s">
        <v>452</v>
      </c>
      <c r="CS36" s="1" t="s">
        <v>452</v>
      </c>
      <c r="CU36" s="1" t="s">
        <v>452</v>
      </c>
      <c r="CW36" s="1" t="n">
        <v>4.5</v>
      </c>
      <c r="CX36" s="1" t="s">
        <v>452</v>
      </c>
      <c r="DJ36" s="1" t="n">
        <v>615</v>
      </c>
      <c r="DK36" s="1" t="n">
        <v>91.5</v>
      </c>
      <c r="DT36" s="1" t="n">
        <v>408</v>
      </c>
      <c r="DU36" s="1" t="n">
        <v>504</v>
      </c>
      <c r="EG36" s="1" t="n">
        <v>2828.58</v>
      </c>
      <c r="EH36" s="4" t="n">
        <v>44296</v>
      </c>
    </row>
    <row r="37" customFormat="false" ht="13.8" hidden="false" customHeight="false" outlineLevel="0" collapsed="false">
      <c r="A37" s="3" t="n">
        <v>44297</v>
      </c>
      <c r="T37" s="1" t="s">
        <v>452</v>
      </c>
      <c r="V37" s="1" t="s">
        <v>452</v>
      </c>
      <c r="AB37" s="1" t="s">
        <v>452</v>
      </c>
      <c r="AC37" s="1" t="s">
        <v>452</v>
      </c>
      <c r="AD37" s="1" t="s">
        <v>452</v>
      </c>
      <c r="AJ37" s="1" t="s">
        <v>452</v>
      </c>
      <c r="AK37" s="1" t="s">
        <v>452</v>
      </c>
      <c r="AO37" s="1" t="s">
        <v>452</v>
      </c>
      <c r="AQ37" s="1" t="n">
        <v>14.4</v>
      </c>
      <c r="AR37" s="1" t="s">
        <v>452</v>
      </c>
      <c r="AW37" s="1" t="s">
        <v>452</v>
      </c>
      <c r="BB37" s="1" t="s">
        <v>452</v>
      </c>
      <c r="BD37" s="1" t="s">
        <v>452</v>
      </c>
      <c r="BE37" s="1" t="s">
        <v>452</v>
      </c>
      <c r="BI37" s="1" t="s">
        <v>452</v>
      </c>
      <c r="BJ37" s="1" t="s">
        <v>452</v>
      </c>
      <c r="BP37" s="1" t="s">
        <v>452</v>
      </c>
      <c r="BR37" s="1" t="s">
        <v>452</v>
      </c>
      <c r="BS37" s="1" t="s">
        <v>452</v>
      </c>
      <c r="BX37" s="1" t="s">
        <v>452</v>
      </c>
      <c r="BZ37" s="1" t="s">
        <v>452</v>
      </c>
      <c r="CF37" s="1" t="s">
        <v>452</v>
      </c>
      <c r="DK37" s="1" t="n">
        <v>1423.5</v>
      </c>
      <c r="DP37" s="1" t="s">
        <v>452</v>
      </c>
      <c r="DT37" s="1" t="n">
        <v>387</v>
      </c>
      <c r="DU37" s="1" t="n">
        <v>516</v>
      </c>
      <c r="EG37" s="1" t="n">
        <v>2340.9</v>
      </c>
      <c r="EH37" s="4" t="n">
        <v>44297</v>
      </c>
    </row>
    <row r="38" customFormat="false" ht="13.8" hidden="false" customHeight="false" outlineLevel="0" collapsed="false">
      <c r="A38" s="3" t="n">
        <v>44298</v>
      </c>
      <c r="T38" s="1" t="s">
        <v>452</v>
      </c>
      <c r="AJ38" s="1" t="s">
        <v>452</v>
      </c>
      <c r="EG38" s="1" t="n">
        <v>0</v>
      </c>
      <c r="EH38" s="4" t="n">
        <v>44298</v>
      </c>
    </row>
    <row r="39" customFormat="false" ht="13.8" hidden="false" customHeight="false" outlineLevel="0" collapsed="false">
      <c r="A39" s="3" t="n">
        <v>44299</v>
      </c>
      <c r="C39" s="1" t="s">
        <v>452</v>
      </c>
      <c r="D39" s="1" t="s">
        <v>452</v>
      </c>
      <c r="E39" s="1" t="s">
        <v>452</v>
      </c>
      <c r="F39" s="1" t="s">
        <v>452</v>
      </c>
      <c r="G39" s="1" t="s">
        <v>452</v>
      </c>
      <c r="J39" s="1" t="s">
        <v>452</v>
      </c>
      <c r="L39" s="1" t="s">
        <v>452</v>
      </c>
      <c r="N39" s="1" t="s">
        <v>452</v>
      </c>
      <c r="O39" s="1" t="s">
        <v>452</v>
      </c>
      <c r="AB39" s="1" t="s">
        <v>452</v>
      </c>
      <c r="AC39" s="1" t="s">
        <v>452</v>
      </c>
      <c r="AD39" s="1" t="s">
        <v>452</v>
      </c>
      <c r="AG39" s="1" t="n">
        <v>47.04</v>
      </c>
      <c r="AH39" s="1" t="s">
        <v>452</v>
      </c>
      <c r="AL39" s="1" t="s">
        <v>452</v>
      </c>
      <c r="AO39" s="1" t="s">
        <v>452</v>
      </c>
      <c r="AR39" s="1" t="s">
        <v>452</v>
      </c>
      <c r="AV39" s="1" t="s">
        <v>452</v>
      </c>
      <c r="AW39" s="1" t="s">
        <v>452</v>
      </c>
      <c r="AX39" s="1" t="s">
        <v>452</v>
      </c>
      <c r="BB39" s="1" t="s">
        <v>452</v>
      </c>
      <c r="BC39" s="1" t="s">
        <v>452</v>
      </c>
      <c r="BG39" s="1" t="s">
        <v>452</v>
      </c>
      <c r="BI39" s="1" t="s">
        <v>452</v>
      </c>
      <c r="BJ39" s="1" t="s">
        <v>452</v>
      </c>
      <c r="BK39" s="1" t="s">
        <v>452</v>
      </c>
      <c r="BL39" s="1" t="s">
        <v>452</v>
      </c>
      <c r="BN39" s="1" t="s">
        <v>452</v>
      </c>
      <c r="BO39" s="1" t="s">
        <v>452</v>
      </c>
      <c r="BP39" s="1" t="s">
        <v>452</v>
      </c>
      <c r="BR39" s="1" t="s">
        <v>452</v>
      </c>
      <c r="BU39" s="1" t="s">
        <v>452</v>
      </c>
      <c r="BW39" s="1" t="s">
        <v>452</v>
      </c>
      <c r="BX39" s="1" t="s">
        <v>452</v>
      </c>
      <c r="BZ39" s="1" t="s">
        <v>452</v>
      </c>
      <c r="CA39" s="1" t="s">
        <v>452</v>
      </c>
      <c r="CN39" s="1" t="n">
        <v>104.4</v>
      </c>
      <c r="DA39" s="1" t="n">
        <v>257.04</v>
      </c>
      <c r="DB39" s="1" t="n">
        <v>60</v>
      </c>
      <c r="DC39" s="1" t="s">
        <v>452</v>
      </c>
      <c r="DK39" s="1" t="n">
        <v>1132.5</v>
      </c>
      <c r="DM39" s="1" t="n">
        <v>435</v>
      </c>
      <c r="DP39" s="1" t="n">
        <v>594</v>
      </c>
      <c r="DR39" s="1" t="s">
        <v>452</v>
      </c>
      <c r="DY39" s="1" t="n">
        <v>342</v>
      </c>
      <c r="EG39" s="1" t="n">
        <v>2971.98</v>
      </c>
      <c r="EH39" s="4" t="n">
        <v>44299</v>
      </c>
    </row>
    <row r="40" customFormat="false" ht="13.8" hidden="false" customHeight="false" outlineLevel="0" collapsed="false">
      <c r="A40" s="3" t="n">
        <v>44300</v>
      </c>
      <c r="N40" s="1" t="n">
        <v>44.4</v>
      </c>
      <c r="U40" s="1" t="s">
        <v>452</v>
      </c>
      <c r="X40" s="1" t="s">
        <v>452</v>
      </c>
      <c r="AF40" s="1" t="s">
        <v>452</v>
      </c>
      <c r="AL40" s="1" t="s">
        <v>452</v>
      </c>
      <c r="AU40" s="1" t="n">
        <v>507.52</v>
      </c>
      <c r="BC40" s="1" t="s">
        <v>452</v>
      </c>
      <c r="BD40" s="1" t="s">
        <v>452</v>
      </c>
      <c r="BE40" s="1" t="s">
        <v>452</v>
      </c>
      <c r="BF40" s="1" t="s">
        <v>452</v>
      </c>
      <c r="BH40" s="1" t="s">
        <v>452</v>
      </c>
      <c r="BI40" s="1" t="s">
        <v>452</v>
      </c>
      <c r="BL40" s="1" t="s">
        <v>452</v>
      </c>
      <c r="BS40" s="1" t="s">
        <v>452</v>
      </c>
      <c r="CH40" s="1" t="s">
        <v>452</v>
      </c>
      <c r="CL40" s="1" t="n">
        <v>9.6</v>
      </c>
      <c r="CO40" s="1" t="s">
        <v>452</v>
      </c>
      <c r="CU40" s="1" t="n">
        <v>60</v>
      </c>
      <c r="DL40" s="1" t="n">
        <v>9</v>
      </c>
      <c r="DN40" s="1" t="n">
        <v>38.4</v>
      </c>
      <c r="DR40" s="1" t="n">
        <v>147</v>
      </c>
      <c r="DS40" s="1" t="n">
        <v>92.4</v>
      </c>
      <c r="DZ40" s="1" t="n">
        <v>132</v>
      </c>
      <c r="EG40" s="1" t="n">
        <v>1040.32</v>
      </c>
      <c r="EH40" s="4" t="n">
        <v>44300</v>
      </c>
    </row>
    <row r="41" customFormat="false" ht="13.8" hidden="false" customHeight="false" outlineLevel="0" collapsed="false">
      <c r="A41" s="3" t="n">
        <v>44301</v>
      </c>
      <c r="EG41" s="1" t="n">
        <v>0</v>
      </c>
      <c r="EH41" s="4" t="n">
        <v>44301</v>
      </c>
    </row>
    <row r="42" customFormat="false" ht="13.8" hidden="false" customHeight="false" outlineLevel="0" collapsed="false">
      <c r="A42" s="3" t="n">
        <v>44302</v>
      </c>
      <c r="B42" s="1" t="s">
        <v>452</v>
      </c>
      <c r="D42" s="1" t="s">
        <v>452</v>
      </c>
      <c r="E42" s="1" t="n">
        <v>21</v>
      </c>
      <c r="F42" s="1" t="s">
        <v>452</v>
      </c>
      <c r="H42" s="1" t="n">
        <v>2.96</v>
      </c>
      <c r="J42" s="1" t="s">
        <v>452</v>
      </c>
      <c r="L42" s="1" t="s">
        <v>452</v>
      </c>
      <c r="Q42" s="1" t="s">
        <v>452</v>
      </c>
      <c r="S42" s="1" t="n">
        <v>2.24</v>
      </c>
      <c r="T42" s="1" t="s">
        <v>452</v>
      </c>
      <c r="U42" s="1" t="s">
        <v>452</v>
      </c>
      <c r="W42" s="1" t="n">
        <v>104.4</v>
      </c>
      <c r="Y42" s="1" t="n">
        <v>1.2</v>
      </c>
      <c r="AB42" s="1" t="s">
        <v>452</v>
      </c>
      <c r="AI42" s="1" t="n">
        <v>190.4</v>
      </c>
      <c r="AJ42" s="1" t="s">
        <v>452</v>
      </c>
      <c r="AR42" s="1" t="s">
        <v>452</v>
      </c>
      <c r="AS42" s="1" t="n">
        <v>49.2</v>
      </c>
      <c r="AT42" s="1" t="s">
        <v>452</v>
      </c>
      <c r="CA42" s="1" t="s">
        <v>452</v>
      </c>
      <c r="CB42" s="1" t="n">
        <v>30</v>
      </c>
      <c r="CH42" s="1" t="n">
        <v>1939.2</v>
      </c>
      <c r="CJ42" s="1" t="n">
        <v>224.64</v>
      </c>
      <c r="CK42" s="1" t="n">
        <v>60</v>
      </c>
      <c r="CX42" s="1" t="s">
        <v>452</v>
      </c>
      <c r="CY42" s="1" t="n">
        <v>94.8</v>
      </c>
      <c r="DA42" s="1" t="n">
        <v>449.28</v>
      </c>
      <c r="DC42" s="1" t="s">
        <v>452</v>
      </c>
      <c r="DH42" s="1" t="n">
        <v>228</v>
      </c>
      <c r="DI42" s="1" t="n">
        <v>157.68</v>
      </c>
      <c r="DV42" s="1" t="n">
        <v>372</v>
      </c>
      <c r="DZ42" s="1" t="n">
        <v>396</v>
      </c>
      <c r="EG42" s="1" t="n">
        <v>4323</v>
      </c>
      <c r="EH42" s="4" t="n">
        <v>44302</v>
      </c>
    </row>
    <row r="43" customFormat="false" ht="13.8" hidden="false" customHeight="false" outlineLevel="0" collapsed="false">
      <c r="A43" s="3" t="n">
        <v>44303</v>
      </c>
      <c r="F43" s="1" t="s">
        <v>452</v>
      </c>
      <c r="J43" s="1" t="s">
        <v>452</v>
      </c>
      <c r="L43" s="1" t="s">
        <v>452</v>
      </c>
      <c r="O43" s="1" t="n">
        <v>112.48</v>
      </c>
      <c r="P43" s="1" t="n">
        <v>248.64</v>
      </c>
      <c r="Q43" s="1" t="n">
        <v>304.64</v>
      </c>
      <c r="T43" s="1" t="s">
        <v>452</v>
      </c>
      <c r="U43" s="1" t="n">
        <v>122.4</v>
      </c>
      <c r="V43" s="1" t="s">
        <v>452</v>
      </c>
      <c r="X43" s="1" t="n">
        <v>49.2</v>
      </c>
      <c r="AC43" s="1" t="n">
        <v>213.6</v>
      </c>
      <c r="AD43" s="1" t="n">
        <v>3.6</v>
      </c>
      <c r="AF43" s="1" t="n">
        <v>56.4</v>
      </c>
      <c r="AH43" s="1" t="n">
        <v>85.12</v>
      </c>
      <c r="AK43" s="1" t="n">
        <v>8.4</v>
      </c>
      <c r="AP43" s="1" t="s">
        <v>452</v>
      </c>
      <c r="AV43" s="1" t="s">
        <v>452</v>
      </c>
      <c r="BC43" s="1" t="s">
        <v>452</v>
      </c>
      <c r="BE43" s="1" t="s">
        <v>452</v>
      </c>
      <c r="BF43" s="1" t="n">
        <v>1.2</v>
      </c>
      <c r="BK43" s="1" t="s">
        <v>452</v>
      </c>
      <c r="BL43" s="1" t="n">
        <v>4</v>
      </c>
      <c r="BO43" s="1" t="n">
        <v>12.8</v>
      </c>
      <c r="BP43" s="1" t="s">
        <v>452</v>
      </c>
      <c r="BQ43" s="1" t="n">
        <v>9</v>
      </c>
      <c r="BR43" s="1" t="s">
        <v>452</v>
      </c>
      <c r="BS43" s="1" t="s">
        <v>452</v>
      </c>
      <c r="BW43" s="1" t="n">
        <v>6</v>
      </c>
      <c r="BY43" s="1" t="n">
        <v>1.2</v>
      </c>
      <c r="CA43" s="1" t="n">
        <v>223.5</v>
      </c>
      <c r="CB43" s="1" t="n">
        <v>213</v>
      </c>
      <c r="CD43" s="1" t="n">
        <v>21.6</v>
      </c>
      <c r="CE43" s="1" t="n">
        <v>12.6</v>
      </c>
      <c r="CG43" s="1" t="n">
        <v>3108</v>
      </c>
      <c r="CI43" s="1" t="n">
        <v>129.6</v>
      </c>
      <c r="CL43" s="1" t="n">
        <v>103.2</v>
      </c>
      <c r="CM43" s="1" t="n">
        <v>69.6</v>
      </c>
      <c r="CO43" s="1" t="n">
        <v>254.4</v>
      </c>
      <c r="CP43" s="1" t="n">
        <v>28.8</v>
      </c>
      <c r="CS43" s="1" t="n">
        <v>158.4</v>
      </c>
      <c r="CX43" s="1" t="n">
        <v>213</v>
      </c>
      <c r="CZ43" s="1" t="n">
        <v>579.6</v>
      </c>
      <c r="DC43" s="1" t="n">
        <v>464.4</v>
      </c>
      <c r="DX43" s="1" t="n">
        <v>357</v>
      </c>
      <c r="DZ43" s="1" t="n">
        <v>414</v>
      </c>
      <c r="EG43" s="1" t="n">
        <v>7589.38</v>
      </c>
      <c r="EH43" s="4" t="n">
        <v>44303</v>
      </c>
    </row>
    <row r="44" customFormat="false" ht="13.8" hidden="false" customHeight="false" outlineLevel="0" collapsed="false">
      <c r="A44" s="3" t="n">
        <v>44304</v>
      </c>
      <c r="B44" s="1" t="n">
        <v>210</v>
      </c>
      <c r="D44" s="1" t="n">
        <v>251</v>
      </c>
      <c r="F44" s="1" t="n">
        <v>491.36</v>
      </c>
      <c r="I44" s="1" t="s">
        <v>452</v>
      </c>
      <c r="J44" s="1" t="n">
        <v>349.44</v>
      </c>
      <c r="K44" s="1" t="n">
        <v>6.35</v>
      </c>
      <c r="L44" s="1" t="s">
        <v>452</v>
      </c>
      <c r="T44" s="1" t="n">
        <v>4002.88</v>
      </c>
      <c r="V44" s="1" t="n">
        <v>529.2</v>
      </c>
      <c r="AJ44" s="1" t="n">
        <v>393.6</v>
      </c>
      <c r="AL44" s="1" t="n">
        <v>9.6</v>
      </c>
      <c r="AO44" s="1" t="n">
        <v>268.64</v>
      </c>
      <c r="AP44" s="1" t="n">
        <v>1146.6</v>
      </c>
      <c r="AR44" s="1" t="s">
        <v>452</v>
      </c>
      <c r="AT44" s="1" t="n">
        <v>450.8</v>
      </c>
      <c r="BB44" s="1" t="s">
        <v>452</v>
      </c>
      <c r="BC44" s="1" t="n">
        <v>4</v>
      </c>
      <c r="BD44" s="1" t="n">
        <v>21</v>
      </c>
      <c r="BE44" s="1" t="n">
        <v>45.6</v>
      </c>
      <c r="BG44" s="1" t="n">
        <v>16.5</v>
      </c>
      <c r="BH44" s="1" t="n">
        <v>1.5</v>
      </c>
      <c r="BI44" s="1" t="n">
        <v>1.6</v>
      </c>
      <c r="BJ44" s="1" t="n">
        <v>0.8</v>
      </c>
      <c r="BK44" s="1" t="n">
        <v>2.4</v>
      </c>
      <c r="BP44" s="1" t="n">
        <v>536</v>
      </c>
      <c r="BR44" s="1" t="s">
        <v>452</v>
      </c>
      <c r="BS44" s="1" t="n">
        <v>4.8</v>
      </c>
      <c r="BT44" s="1" t="s">
        <v>452</v>
      </c>
      <c r="BU44" s="1" t="n">
        <v>7.2</v>
      </c>
      <c r="BX44" s="1" t="n">
        <v>0.8</v>
      </c>
      <c r="BZ44" s="1" t="n">
        <v>1.5</v>
      </c>
      <c r="CG44" s="1" t="n">
        <v>5799</v>
      </c>
      <c r="CH44" s="1" t="n">
        <v>2140.8</v>
      </c>
      <c r="DK44" s="1" t="n">
        <v>2826</v>
      </c>
      <c r="DW44" s="1" t="n">
        <v>498</v>
      </c>
      <c r="DY44" s="1" t="n">
        <v>402</v>
      </c>
      <c r="EG44" s="1" t="n">
        <v>20418.97</v>
      </c>
      <c r="EH44" s="4" t="n">
        <v>44304</v>
      </c>
    </row>
    <row r="45" customFormat="false" ht="13.8" hidden="false" customHeight="false" outlineLevel="0" collapsed="false">
      <c r="A45" s="3" t="n">
        <v>44305</v>
      </c>
      <c r="F45" s="1" t="n">
        <v>165.76</v>
      </c>
      <c r="EG45" s="1" t="n">
        <v>165.76</v>
      </c>
      <c r="EH45" s="4" t="n">
        <v>44305</v>
      </c>
    </row>
    <row r="46" customFormat="false" ht="13.8" hidden="false" customHeight="false" outlineLevel="0" collapsed="false">
      <c r="A46" s="3" t="n">
        <v>44306</v>
      </c>
      <c r="EG46" s="1" t="n">
        <v>0</v>
      </c>
      <c r="EH46" s="4" t="n">
        <v>44306</v>
      </c>
    </row>
    <row r="47" customFormat="false" ht="13.8" hidden="false" customHeight="false" outlineLevel="0" collapsed="false">
      <c r="A47" s="3" t="n">
        <v>44307</v>
      </c>
      <c r="EG47" s="1" t="n">
        <v>0</v>
      </c>
      <c r="EH47" s="4" t="n">
        <v>44307</v>
      </c>
    </row>
    <row r="48" customFormat="false" ht="13.8" hidden="false" customHeight="false" outlineLevel="0" collapsed="false">
      <c r="A48" s="3" t="n">
        <v>44308</v>
      </c>
      <c r="EG48" s="1" t="n">
        <v>0</v>
      </c>
      <c r="EH48" s="4" t="n">
        <v>44308</v>
      </c>
    </row>
    <row r="49" customFormat="false" ht="13.8" hidden="false" customHeight="false" outlineLevel="0" collapsed="false">
      <c r="A49" s="3" t="n">
        <v>44309</v>
      </c>
      <c r="EG49" s="1" t="n">
        <v>0</v>
      </c>
      <c r="EH49" s="4" t="n">
        <v>44309</v>
      </c>
    </row>
    <row r="50" customFormat="false" ht="13.8" hidden="false" customHeight="false" outlineLevel="0" collapsed="false">
      <c r="A50" s="3" t="n">
        <v>44310</v>
      </c>
      <c r="EG50" s="1" t="n">
        <v>0</v>
      </c>
      <c r="EH50" s="4" t="n">
        <v>44310</v>
      </c>
    </row>
    <row r="51" customFormat="false" ht="13.8" hidden="false" customHeight="false" outlineLevel="0" collapsed="false">
      <c r="A51" s="3" t="n">
        <v>44311</v>
      </c>
      <c r="EG51" s="1" t="n">
        <v>0</v>
      </c>
      <c r="EH51" s="4" t="n">
        <v>44311</v>
      </c>
    </row>
    <row r="52" customFormat="false" ht="13.8" hidden="false" customHeight="false" outlineLevel="0" collapsed="false">
      <c r="A52" s="3" t="n">
        <v>44312</v>
      </c>
      <c r="EG52" s="1" t="n">
        <v>0</v>
      </c>
      <c r="EH52" s="4" t="n">
        <v>44312</v>
      </c>
    </row>
    <row r="53" customFormat="false" ht="13.8" hidden="false" customHeight="false" outlineLevel="0" collapsed="false">
      <c r="A53" s="3" t="n">
        <v>44313</v>
      </c>
      <c r="EG53" s="1" t="n">
        <v>0</v>
      </c>
      <c r="EH53" s="4" t="n">
        <v>44313</v>
      </c>
    </row>
    <row r="54" customFormat="false" ht="13.8" hidden="false" customHeight="false" outlineLevel="0" collapsed="false">
      <c r="A54" s="3" t="n">
        <v>44314</v>
      </c>
      <c r="EG54" s="1" t="n">
        <v>0</v>
      </c>
      <c r="EH54" s="4" t="n">
        <v>44314</v>
      </c>
    </row>
    <row r="55" customFormat="false" ht="13.8" hidden="false" customHeight="false" outlineLevel="0" collapsed="false">
      <c r="A55" s="3" t="n">
        <v>44315</v>
      </c>
      <c r="EG55" s="1" t="n">
        <v>0</v>
      </c>
      <c r="EH55" s="4" t="n">
        <v>44315</v>
      </c>
    </row>
    <row r="56" customFormat="false" ht="13.8" hidden="false" customHeight="false" outlineLevel="0" collapsed="false">
      <c r="A56" s="3" t="n">
        <v>44316</v>
      </c>
      <c r="EG56" s="1" t="n">
        <v>0</v>
      </c>
      <c r="EH56" s="4" t="n">
        <v>44316</v>
      </c>
    </row>
    <row r="57" customFormat="false" ht="13.8" hidden="false" customHeight="false" outlineLevel="0" collapsed="false">
      <c r="A57" s="3" t="n">
        <v>44317</v>
      </c>
      <c r="EG57" s="1" t="n">
        <v>0</v>
      </c>
      <c r="EH57" s="4" t="n">
        <v>44317</v>
      </c>
    </row>
    <row r="58" customFormat="false" ht="13.8" hidden="false" customHeight="false" outlineLevel="0" collapsed="false">
      <c r="A58" s="3" t="n">
        <v>44318</v>
      </c>
      <c r="EG58" s="1" t="n">
        <v>0</v>
      </c>
      <c r="EH58" s="4" t="n">
        <v>44318</v>
      </c>
    </row>
    <row r="59" customFormat="false" ht="13.8" hidden="false" customHeight="false" outlineLevel="0" collapsed="false">
      <c r="A59" s="3" t="n">
        <v>44319</v>
      </c>
      <c r="EG59" s="1" t="n">
        <v>0</v>
      </c>
      <c r="EH59" s="4" t="n">
        <v>44319</v>
      </c>
    </row>
    <row r="60" customFormat="false" ht="13.8" hidden="false" customHeight="false" outlineLevel="0" collapsed="false">
      <c r="A60" s="3" t="n">
        <v>44320</v>
      </c>
      <c r="EG60" s="1" t="n">
        <v>0</v>
      </c>
      <c r="EH60" s="4" t="n">
        <v>44320</v>
      </c>
    </row>
    <row r="61" customFormat="false" ht="13.8" hidden="false" customHeight="false" outlineLevel="0" collapsed="false">
      <c r="A61" s="3" t="n">
        <v>44321</v>
      </c>
      <c r="EG61" s="1" t="n">
        <v>0</v>
      </c>
      <c r="EH61" s="4" t="n">
        <v>44321</v>
      </c>
    </row>
    <row r="62" customFormat="false" ht="13.8" hidden="false" customHeight="false" outlineLevel="0" collapsed="false">
      <c r="A62" s="3" t="n">
        <v>44322</v>
      </c>
      <c r="EG62" s="1" t="n">
        <v>0</v>
      </c>
      <c r="EH62" s="4" t="n">
        <v>44322</v>
      </c>
    </row>
    <row r="63" customFormat="false" ht="13.8" hidden="false" customHeight="false" outlineLevel="0" collapsed="false">
      <c r="A63" s="3" t="n">
        <v>44323</v>
      </c>
      <c r="EG63" s="1" t="n">
        <v>0</v>
      </c>
      <c r="EH63" s="4" t="n">
        <v>44323</v>
      </c>
    </row>
    <row r="64" customFormat="false" ht="13.8" hidden="false" customHeight="false" outlineLevel="0" collapsed="false">
      <c r="A64" s="3" t="n">
        <v>44324</v>
      </c>
      <c r="EG64" s="1" t="n">
        <v>0</v>
      </c>
      <c r="EH64" s="4" t="n">
        <v>44324</v>
      </c>
    </row>
    <row r="65" customFormat="false" ht="13.8" hidden="false" customHeight="false" outlineLevel="0" collapsed="false">
      <c r="A65" s="3" t="n">
        <v>44325</v>
      </c>
      <c r="EG65" s="1" t="n">
        <v>0</v>
      </c>
      <c r="EH65" s="4" t="n">
        <v>44325</v>
      </c>
    </row>
    <row r="66" customFormat="false" ht="13.8" hidden="false" customHeight="false" outlineLevel="0" collapsed="false">
      <c r="A66" s="3" t="n">
        <v>44326</v>
      </c>
      <c r="EG66" s="1" t="n">
        <v>0</v>
      </c>
      <c r="EH66" s="4" t="n">
        <v>44326</v>
      </c>
    </row>
    <row r="67" customFormat="false" ht="13.8" hidden="false" customHeight="false" outlineLevel="0" collapsed="false">
      <c r="A67" s="3" t="n">
        <v>44327</v>
      </c>
      <c r="EG67" s="1" t="n">
        <v>0</v>
      </c>
      <c r="EH67" s="4" t="n">
        <v>44327</v>
      </c>
    </row>
    <row r="68" customFormat="false" ht="13.8" hidden="false" customHeight="false" outlineLevel="0" collapsed="false">
      <c r="A68" s="3" t="n">
        <v>44328</v>
      </c>
      <c r="EG68" s="1" t="n">
        <v>0</v>
      </c>
      <c r="EH68" s="4" t="n">
        <v>44328</v>
      </c>
    </row>
    <row r="69" customFormat="false" ht="13.8" hidden="false" customHeight="false" outlineLevel="0" collapsed="false">
      <c r="A69" s="3" t="n">
        <v>44329</v>
      </c>
      <c r="EG69" s="1" t="n">
        <v>0</v>
      </c>
      <c r="EH69" s="4" t="n">
        <v>44329</v>
      </c>
    </row>
    <row r="70" customFormat="false" ht="13.8" hidden="false" customHeight="false" outlineLevel="0" collapsed="false">
      <c r="A70" s="3" t="n">
        <v>44330</v>
      </c>
      <c r="EG70" s="1" t="n">
        <v>0</v>
      </c>
      <c r="EH70" s="4" t="n">
        <v>44330</v>
      </c>
    </row>
    <row r="71" customFormat="false" ht="13.8" hidden="false" customHeight="false" outlineLevel="0" collapsed="false">
      <c r="A71" s="3" t="n">
        <v>44331</v>
      </c>
      <c r="EG71" s="1" t="n">
        <v>0</v>
      </c>
      <c r="EH71" s="4" t="n">
        <v>44331</v>
      </c>
    </row>
    <row r="72" customFormat="false" ht="13.8" hidden="false" customHeight="false" outlineLevel="0" collapsed="false">
      <c r="A72" s="3" t="n">
        <v>44332</v>
      </c>
      <c r="EG72" s="1" t="n">
        <v>0</v>
      </c>
      <c r="EH72" s="4" t="n">
        <v>44332</v>
      </c>
    </row>
    <row r="73" customFormat="false" ht="13.8" hidden="false" customHeight="false" outlineLevel="0" collapsed="false">
      <c r="A73" s="3" t="n">
        <v>44333</v>
      </c>
      <c r="EG73" s="1" t="n">
        <v>0</v>
      </c>
      <c r="EH73" s="4" t="n">
        <v>44333</v>
      </c>
    </row>
    <row r="74" customFormat="false" ht="13.8" hidden="false" customHeight="false" outlineLevel="0" collapsed="false">
      <c r="A74" s="3" t="n">
        <v>44334</v>
      </c>
      <c r="EG74" s="1" t="n">
        <v>0</v>
      </c>
      <c r="EH74" s="4" t="n">
        <v>44334</v>
      </c>
    </row>
    <row r="75" customFormat="false" ht="13.8" hidden="false" customHeight="false" outlineLevel="0" collapsed="false">
      <c r="A75" s="3" t="n">
        <v>44335</v>
      </c>
      <c r="DD75" s="1" t="n">
        <v>81.76</v>
      </c>
      <c r="DE75" s="1" t="n">
        <v>135.52</v>
      </c>
      <c r="DF75" s="1" t="n">
        <v>73.92</v>
      </c>
      <c r="DG75" s="1" t="n">
        <v>0</v>
      </c>
      <c r="DO75" s="1" t="n">
        <v>0</v>
      </c>
      <c r="EG75" s="1" t="n">
        <v>0</v>
      </c>
      <c r="EH75" s="4" t="n">
        <v>44335</v>
      </c>
    </row>
    <row r="76" customFormat="false" ht="13.8" hidden="false" customHeight="false" outlineLevel="0" collapsed="false">
      <c r="A76" s="3" t="n">
        <v>44336</v>
      </c>
      <c r="DD76" s="1" t="n">
        <v>81.76</v>
      </c>
      <c r="DE76" s="1" t="n">
        <v>135.52</v>
      </c>
      <c r="DF76" s="1" t="n">
        <v>73.92</v>
      </c>
      <c r="DG76" s="1" t="n">
        <v>0</v>
      </c>
      <c r="DO76" s="1" t="n">
        <v>0</v>
      </c>
      <c r="EG76" s="1" t="n">
        <v>0</v>
      </c>
      <c r="EH76" s="4" t="n">
        <v>44336</v>
      </c>
    </row>
    <row r="77" customFormat="false" ht="13.8" hidden="false" customHeight="false" outlineLevel="0" collapsed="false">
      <c r="A77" s="3" t="n">
        <v>44337</v>
      </c>
      <c r="EG77" s="1" t="n">
        <v>0</v>
      </c>
      <c r="EH77" s="4" t="n">
        <v>44337</v>
      </c>
    </row>
    <row r="78" customFormat="false" ht="13.8" hidden="false" customHeight="false" outlineLevel="0" collapsed="false">
      <c r="A78" s="3" t="n">
        <v>44338</v>
      </c>
      <c r="EG78" s="1" t="n">
        <v>0</v>
      </c>
      <c r="EH78" s="4" t="n">
        <v>44338</v>
      </c>
    </row>
    <row r="79" customFormat="false" ht="13.8" hidden="false" customHeight="false" outlineLevel="0" collapsed="false">
      <c r="A79" s="3" t="n">
        <v>44339</v>
      </c>
      <c r="EG79" s="1" t="n">
        <v>0</v>
      </c>
      <c r="EH79" s="4" t="n">
        <v>44339</v>
      </c>
    </row>
    <row r="80" customFormat="false" ht="13.8" hidden="false" customHeight="false" outlineLevel="0" collapsed="false">
      <c r="A80" s="3" t="n">
        <v>44340</v>
      </c>
      <c r="EG80" s="1" t="n">
        <v>0</v>
      </c>
      <c r="EH80" s="4" t="n">
        <v>44340</v>
      </c>
    </row>
    <row r="81" customFormat="false" ht="13.8" hidden="false" customHeight="false" outlineLevel="0" collapsed="false">
      <c r="A81" s="3" t="n">
        <v>44341</v>
      </c>
      <c r="EG81" s="1" t="n">
        <v>0</v>
      </c>
      <c r="EH81" s="4" t="n">
        <v>44341</v>
      </c>
    </row>
    <row r="82" customFormat="false" ht="13.8" hidden="false" customHeight="false" outlineLevel="0" collapsed="false">
      <c r="A82" s="3" t="n">
        <v>44342</v>
      </c>
      <c r="EG82" s="1" t="n">
        <v>0</v>
      </c>
      <c r="EH82" s="4" t="n">
        <v>44342</v>
      </c>
    </row>
    <row r="83" customFormat="false" ht="13.8" hidden="false" customHeight="false" outlineLevel="0" collapsed="false">
      <c r="A83" s="3" t="n">
        <v>44343</v>
      </c>
      <c r="DD83" s="1" t="n">
        <v>0</v>
      </c>
      <c r="DE83" s="1" t="n">
        <v>0</v>
      </c>
      <c r="DF83" s="1" t="n">
        <v>0</v>
      </c>
      <c r="EG83" s="1" t="n">
        <v>0</v>
      </c>
      <c r="EH83" s="4" t="n">
        <v>44343</v>
      </c>
    </row>
    <row r="84" customFormat="false" ht="13.8" hidden="false" customHeight="false" outlineLevel="0" collapsed="false">
      <c r="A84" s="3" t="n">
        <v>44344</v>
      </c>
      <c r="EG84" s="1" t="n">
        <v>0</v>
      </c>
      <c r="EH84" s="4" t="n">
        <v>44344</v>
      </c>
    </row>
    <row r="85" customFormat="false" ht="13.8" hidden="false" customHeight="false" outlineLevel="0" collapsed="false">
      <c r="A85" s="3" t="n">
        <v>44345</v>
      </c>
      <c r="EG85" s="1" t="n">
        <v>0</v>
      </c>
      <c r="EH85" s="4" t="n">
        <v>44345</v>
      </c>
    </row>
    <row r="86" customFormat="false" ht="13.8" hidden="false" customHeight="false" outlineLevel="0" collapsed="false">
      <c r="A86" s="3" t="n">
        <v>44346</v>
      </c>
      <c r="EG86" s="1" t="n">
        <v>0</v>
      </c>
      <c r="EH86" s="4" t="n">
        <v>44346</v>
      </c>
    </row>
    <row r="87" customFormat="false" ht="13.8" hidden="false" customHeight="false" outlineLevel="0" collapsed="false">
      <c r="A87" s="3" t="n">
        <v>44347</v>
      </c>
      <c r="EG87" s="1" t="n">
        <v>0</v>
      </c>
      <c r="EH87" s="4" t="n">
        <v>44347</v>
      </c>
    </row>
    <row r="88" customFormat="false" ht="13.8" hidden="false" customHeight="false" outlineLevel="0" collapsed="false">
      <c r="A88" s="3" t="n">
        <v>44348</v>
      </c>
      <c r="EG88" s="1" t="n">
        <v>0</v>
      </c>
      <c r="EH88" s="4" t="n">
        <v>44348</v>
      </c>
    </row>
    <row r="89" customFormat="false" ht="13.8" hidden="false" customHeight="false" outlineLevel="0" collapsed="false">
      <c r="A89" s="3" t="n">
        <v>44349</v>
      </c>
      <c r="EG89" s="1" t="n">
        <v>0</v>
      </c>
      <c r="EH89" s="4" t="n">
        <v>44349</v>
      </c>
    </row>
    <row r="90" customFormat="false" ht="13.8" hidden="false" customHeight="false" outlineLevel="0" collapsed="false">
      <c r="A90" s="3" t="n">
        <v>44350</v>
      </c>
      <c r="EG90" s="1" t="n">
        <v>0</v>
      </c>
      <c r="EH90" s="4" t="n">
        <v>44350</v>
      </c>
    </row>
    <row r="91" customFormat="false" ht="13.8" hidden="false" customHeight="false" outlineLevel="0" collapsed="false">
      <c r="A91" s="3" t="n">
        <v>44351</v>
      </c>
      <c r="DD91" s="1" t="n">
        <v>0</v>
      </c>
      <c r="DE91" s="1" t="n">
        <v>0</v>
      </c>
      <c r="DF91" s="1" t="n">
        <v>0</v>
      </c>
      <c r="EG91" s="1" t="n">
        <v>0</v>
      </c>
      <c r="EH91" s="4" t="n">
        <v>44351</v>
      </c>
    </row>
    <row r="92" customFormat="false" ht="13.8" hidden="false" customHeight="false" outlineLevel="0" collapsed="false">
      <c r="A92" s="3" t="n">
        <v>44352</v>
      </c>
      <c r="EG92" s="1" t="n">
        <v>0</v>
      </c>
      <c r="EH92" s="4" t="n">
        <v>44352</v>
      </c>
    </row>
    <row r="93" customFormat="false" ht="13.8" hidden="false" customHeight="false" outlineLevel="0" collapsed="false">
      <c r="A93" s="3" t="n">
        <v>44353</v>
      </c>
      <c r="EG93" s="1" t="n">
        <v>0</v>
      </c>
      <c r="EH93" s="4" t="n">
        <v>44353</v>
      </c>
    </row>
    <row r="94" customFormat="false" ht="13.8" hidden="false" customHeight="false" outlineLevel="0" collapsed="false">
      <c r="A94" s="3" t="n">
        <v>44354</v>
      </c>
      <c r="EG94" s="1" t="n">
        <v>0</v>
      </c>
      <c r="EH94" s="4" t="n">
        <v>44354</v>
      </c>
    </row>
    <row r="95" customFormat="false" ht="13.8" hidden="false" customHeight="false" outlineLevel="0" collapsed="false">
      <c r="A95" s="3" t="n">
        <v>44355</v>
      </c>
      <c r="EG95" s="1" t="n">
        <v>0</v>
      </c>
      <c r="EH95" s="4" t="n">
        <v>44355</v>
      </c>
    </row>
    <row r="96" customFormat="false" ht="13.8" hidden="false" customHeight="false" outlineLevel="0" collapsed="false">
      <c r="A96" s="3" t="n">
        <v>44356</v>
      </c>
      <c r="EG96" s="1" t="n">
        <v>0</v>
      </c>
      <c r="EH96" s="4" t="n">
        <v>44356</v>
      </c>
    </row>
    <row r="97" customFormat="false" ht="13.8" hidden="false" customHeight="false" outlineLevel="0" collapsed="false">
      <c r="A97" s="3" t="n">
        <v>44357</v>
      </c>
      <c r="EG97" s="1" t="n">
        <v>0</v>
      </c>
      <c r="EH97" s="4" t="n">
        <v>44357</v>
      </c>
    </row>
    <row r="98" customFormat="false" ht="13.8" hidden="false" customHeight="false" outlineLevel="0" collapsed="false">
      <c r="A98" s="3" t="n">
        <v>44358</v>
      </c>
      <c r="EG98" s="1" t="n">
        <v>0</v>
      </c>
      <c r="EH98" s="4" t="n">
        <v>44358</v>
      </c>
    </row>
    <row r="99" customFormat="false" ht="13.8" hidden="false" customHeight="false" outlineLevel="0" collapsed="false">
      <c r="A99" s="3" t="n">
        <v>44359</v>
      </c>
      <c r="DD99" s="1" t="n">
        <v>81.76</v>
      </c>
      <c r="DE99" s="1" t="n">
        <v>135.52</v>
      </c>
      <c r="DF99" s="1" t="n">
        <v>73.92</v>
      </c>
      <c r="EG99" s="1" t="n">
        <v>0</v>
      </c>
      <c r="EH99" s="4" t="n">
        <v>44359</v>
      </c>
    </row>
    <row r="100" customFormat="false" ht="13.8" hidden="false" customHeight="false" outlineLevel="0" collapsed="false">
      <c r="A100" s="3" t="n">
        <v>44360</v>
      </c>
      <c r="DD100" s="1" t="n">
        <v>81.76</v>
      </c>
      <c r="DE100" s="1" t="n">
        <v>135.52</v>
      </c>
      <c r="DF100" s="1" t="n">
        <v>73.92</v>
      </c>
      <c r="EG100" s="1" t="n">
        <v>0</v>
      </c>
      <c r="EH100" s="4" t="n">
        <v>44360</v>
      </c>
    </row>
    <row r="101" customFormat="false" ht="13.8" hidden="false" customHeight="false" outlineLevel="0" collapsed="false">
      <c r="A101" s="3" t="n">
        <v>44361</v>
      </c>
      <c r="DD101" s="1" t="n">
        <v>0</v>
      </c>
      <c r="DE101" s="1" t="n">
        <v>0</v>
      </c>
      <c r="DF101" s="1" t="n">
        <v>0</v>
      </c>
      <c r="EG101" s="1" t="n">
        <v>0</v>
      </c>
      <c r="EH101" s="4" t="n">
        <v>44361</v>
      </c>
    </row>
    <row r="102" customFormat="false" ht="13.8" hidden="false" customHeight="false" outlineLevel="0" collapsed="false">
      <c r="A102" s="3" t="n">
        <v>44362</v>
      </c>
      <c r="DD102" s="1" t="n">
        <v>0</v>
      </c>
      <c r="DE102" s="1" t="n">
        <v>0</v>
      </c>
      <c r="DF102" s="1" t="n">
        <v>0</v>
      </c>
      <c r="EG102" s="1" t="n">
        <v>0</v>
      </c>
      <c r="EH102" s="4" t="n">
        <v>44362</v>
      </c>
    </row>
    <row r="103" customFormat="false" ht="13.8" hidden="false" customHeight="false" outlineLevel="0" collapsed="false">
      <c r="A103" s="3" t="n">
        <v>44363</v>
      </c>
      <c r="DD103" s="1" t="n">
        <v>0</v>
      </c>
      <c r="DE103" s="1" t="n">
        <v>0</v>
      </c>
      <c r="DF103" s="1" t="n">
        <v>0</v>
      </c>
      <c r="EG103" s="1" t="n">
        <v>0</v>
      </c>
      <c r="EH103" s="4" t="n">
        <v>44363</v>
      </c>
    </row>
    <row r="104" customFormat="false" ht="13.8" hidden="false" customHeight="false" outlineLevel="0" collapsed="false">
      <c r="A104" s="3" t="n">
        <v>44364</v>
      </c>
      <c r="DD104" s="1" t="n">
        <v>0</v>
      </c>
      <c r="DE104" s="1" t="n">
        <v>0</v>
      </c>
      <c r="DF104" s="1" t="n">
        <v>0</v>
      </c>
      <c r="EG104" s="1" t="n">
        <v>0</v>
      </c>
      <c r="EH104" s="4" t="n">
        <v>44364</v>
      </c>
    </row>
    <row r="105" customFormat="false" ht="13.8" hidden="false" customHeight="false" outlineLevel="0" collapsed="false">
      <c r="A105" s="3" t="n">
        <v>44365</v>
      </c>
      <c r="DD105" s="1" t="n">
        <v>0</v>
      </c>
      <c r="DE105" s="1" t="n">
        <v>0</v>
      </c>
      <c r="DF105" s="1" t="n">
        <v>0</v>
      </c>
      <c r="EG105" s="1" t="n">
        <v>0</v>
      </c>
      <c r="EH105" s="4" t="n">
        <v>44365</v>
      </c>
    </row>
    <row r="106" customFormat="false" ht="13.8" hidden="false" customHeight="false" outlineLevel="0" collapsed="false">
      <c r="A106" s="3" t="n">
        <v>44366</v>
      </c>
      <c r="EG106" s="1" t="n">
        <v>0</v>
      </c>
      <c r="EH106" s="4" t="n">
        <v>44366</v>
      </c>
    </row>
    <row r="107" customFormat="false" ht="13.8" hidden="false" customHeight="false" outlineLevel="0" collapsed="false">
      <c r="A107" s="3" t="n">
        <v>44367</v>
      </c>
      <c r="DD107" s="1" t="n">
        <v>64.8888888888889</v>
      </c>
      <c r="DE107" s="1" t="n">
        <v>107.555555555556</v>
      </c>
      <c r="DF107" s="1" t="n">
        <v>58.6666666666667</v>
      </c>
      <c r="DG107" s="1" t="n">
        <v>0</v>
      </c>
      <c r="DO107" s="1" t="n">
        <v>0</v>
      </c>
      <c r="EG107" s="1" t="n">
        <v>0</v>
      </c>
      <c r="EH107" s="4" t="n">
        <v>44367</v>
      </c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 t="s">
        <v>455</v>
      </c>
      <c r="B109" s="1" t="n">
        <v>210</v>
      </c>
      <c r="C109" s="1" t="n">
        <v>0</v>
      </c>
      <c r="D109" s="1" t="n">
        <v>917</v>
      </c>
      <c r="E109" s="1" t="n">
        <v>21</v>
      </c>
      <c r="F109" s="1" t="n">
        <v>657.12</v>
      </c>
      <c r="G109" s="1" t="n">
        <v>0</v>
      </c>
      <c r="H109" s="1" t="n">
        <v>2.96</v>
      </c>
      <c r="I109" s="1" t="n">
        <v>219</v>
      </c>
      <c r="J109" s="1" t="n">
        <v>349.44</v>
      </c>
      <c r="K109" s="1" t="n">
        <v>6.35</v>
      </c>
      <c r="L109" s="1" t="n">
        <v>0</v>
      </c>
      <c r="M109" s="1" t="n">
        <v>0</v>
      </c>
      <c r="N109" s="1" t="n">
        <v>44.4</v>
      </c>
      <c r="O109" s="1" t="n">
        <v>112.48</v>
      </c>
      <c r="P109" s="1" t="n">
        <v>248.64</v>
      </c>
      <c r="Q109" s="1" t="n">
        <v>304.64</v>
      </c>
      <c r="R109" s="1" t="n">
        <v>0</v>
      </c>
      <c r="S109" s="1" t="n">
        <v>2.24</v>
      </c>
      <c r="T109" s="1" t="n">
        <v>4002.88</v>
      </c>
      <c r="U109" s="1" t="n">
        <v>122.4</v>
      </c>
      <c r="V109" s="1" t="n">
        <v>529.2</v>
      </c>
      <c r="W109" s="1" t="n">
        <v>104.4</v>
      </c>
      <c r="X109" s="1" t="n">
        <v>49.2</v>
      </c>
      <c r="Y109" s="1" t="n">
        <v>1.2</v>
      </c>
      <c r="Z109" s="1" t="n">
        <v>1129.98</v>
      </c>
      <c r="AA109" s="1" t="n">
        <v>0</v>
      </c>
      <c r="AB109" s="1" t="n">
        <v>0</v>
      </c>
      <c r="AC109" s="1" t="n">
        <v>213.6</v>
      </c>
      <c r="AD109" s="1" t="n">
        <v>3.6</v>
      </c>
      <c r="AE109" s="1" t="n">
        <v>0</v>
      </c>
      <c r="AF109" s="1" t="n">
        <v>56.4</v>
      </c>
      <c r="AG109" s="1" t="n">
        <v>47.04</v>
      </c>
      <c r="AH109" s="1" t="n">
        <v>85.12</v>
      </c>
      <c r="AI109" s="1" t="n">
        <v>190.4</v>
      </c>
      <c r="AJ109" s="1" t="n">
        <v>393.6</v>
      </c>
      <c r="AK109" s="1" t="n">
        <v>8.4</v>
      </c>
      <c r="AL109" s="1" t="n">
        <v>9.6</v>
      </c>
      <c r="AM109" s="1" t="n">
        <v>0</v>
      </c>
      <c r="AN109" s="1" t="n">
        <v>0</v>
      </c>
      <c r="AO109" s="1" t="n">
        <v>268.64</v>
      </c>
      <c r="AP109" s="1" t="n">
        <v>1146.6</v>
      </c>
      <c r="AQ109" s="1" t="n">
        <v>14.4</v>
      </c>
      <c r="AR109" s="1" t="n">
        <v>0</v>
      </c>
      <c r="AS109" s="1" t="n">
        <v>49.2</v>
      </c>
      <c r="AT109" s="1" t="n">
        <v>450.8</v>
      </c>
      <c r="AU109" s="1" t="n">
        <v>915.2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4</v>
      </c>
      <c r="BD109" s="1" t="n">
        <v>21</v>
      </c>
      <c r="BE109" s="1" t="n">
        <v>45.6</v>
      </c>
      <c r="BF109" s="1" t="n">
        <v>1.2</v>
      </c>
      <c r="BG109" s="1" t="n">
        <v>16.5</v>
      </c>
      <c r="BH109" s="1" t="n">
        <v>1.5</v>
      </c>
      <c r="BI109" s="1" t="n">
        <v>1.6</v>
      </c>
      <c r="BJ109" s="1" t="n">
        <v>0.8</v>
      </c>
      <c r="BK109" s="1" t="n">
        <v>2.4</v>
      </c>
      <c r="BL109" s="1" t="n">
        <v>4</v>
      </c>
      <c r="BM109" s="1" t="n">
        <v>0</v>
      </c>
      <c r="BN109" s="1" t="n">
        <v>0</v>
      </c>
      <c r="BO109" s="1" t="n">
        <v>12.8</v>
      </c>
      <c r="BP109" s="1" t="n">
        <v>536</v>
      </c>
      <c r="BQ109" s="1" t="n">
        <v>9</v>
      </c>
      <c r="BR109" s="1" t="n">
        <v>0</v>
      </c>
      <c r="BS109" s="1" t="n">
        <v>4.8</v>
      </c>
      <c r="BT109" s="1" t="n">
        <v>0</v>
      </c>
      <c r="BU109" s="1" t="n">
        <v>7.2</v>
      </c>
      <c r="BV109" s="1" t="n">
        <v>0</v>
      </c>
      <c r="BW109" s="1" t="n">
        <v>6</v>
      </c>
      <c r="BX109" s="1" t="n">
        <v>0.8</v>
      </c>
      <c r="BY109" s="1" t="n">
        <v>1.2</v>
      </c>
      <c r="BZ109" s="1" t="n">
        <v>1.5</v>
      </c>
      <c r="CA109" s="1" t="n">
        <v>223.5</v>
      </c>
      <c r="CB109" s="1" t="n">
        <v>243</v>
      </c>
      <c r="CC109" s="1" t="n">
        <v>75.6</v>
      </c>
      <c r="CD109" s="1" t="n">
        <v>21.6</v>
      </c>
      <c r="CE109" s="1" t="n">
        <v>12.6</v>
      </c>
      <c r="CF109" s="1" t="n">
        <v>0</v>
      </c>
      <c r="CG109" s="1" t="n">
        <v>8907</v>
      </c>
      <c r="CH109" s="1" t="n">
        <v>4080</v>
      </c>
      <c r="CI109" s="1" t="n">
        <v>129.6</v>
      </c>
      <c r="CJ109" s="1" t="n">
        <v>224.64</v>
      </c>
      <c r="CK109" s="1" t="n">
        <v>60</v>
      </c>
      <c r="CL109" s="1" t="n">
        <v>112.8</v>
      </c>
      <c r="CM109" s="1" t="n">
        <v>69.6</v>
      </c>
      <c r="CN109" s="1" t="n">
        <v>104.4</v>
      </c>
      <c r="CO109" s="1" t="n">
        <v>254.4</v>
      </c>
      <c r="CP109" s="1" t="n">
        <v>28.8</v>
      </c>
      <c r="CQ109" s="1" t="n">
        <v>18</v>
      </c>
      <c r="CR109" s="1" t="n">
        <v>57</v>
      </c>
      <c r="CS109" s="1" t="n">
        <v>158.4</v>
      </c>
      <c r="CT109" s="1" t="n">
        <v>0</v>
      </c>
      <c r="CU109" s="1" t="n">
        <v>60</v>
      </c>
      <c r="CV109" s="1" t="n">
        <v>69</v>
      </c>
      <c r="CW109" s="1" t="n">
        <v>4.5</v>
      </c>
      <c r="CX109" s="1" t="n">
        <v>213</v>
      </c>
      <c r="CY109" s="1" t="n">
        <v>94.8</v>
      </c>
      <c r="CZ109" s="1" t="n">
        <v>579.6</v>
      </c>
      <c r="DA109" s="1" t="n">
        <v>706.32</v>
      </c>
      <c r="DB109" s="1" t="n">
        <v>60</v>
      </c>
      <c r="DC109" s="1" t="n">
        <v>464.4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228</v>
      </c>
      <c r="DI109" s="1" t="n">
        <v>157.68</v>
      </c>
      <c r="DJ109" s="1" t="n">
        <v>615</v>
      </c>
      <c r="DK109" s="1" t="n">
        <v>6588</v>
      </c>
      <c r="DL109" s="1" t="n">
        <v>3018</v>
      </c>
      <c r="DM109" s="1" t="n">
        <v>478.5</v>
      </c>
      <c r="DN109" s="1" t="n">
        <v>38.4</v>
      </c>
      <c r="DO109" s="1" t="n">
        <v>0</v>
      </c>
      <c r="DP109" s="1" t="n">
        <v>594</v>
      </c>
      <c r="DQ109" s="1" t="n">
        <v>0</v>
      </c>
      <c r="DR109" s="1" t="n">
        <v>147</v>
      </c>
      <c r="DS109" s="1" t="n">
        <v>92.4</v>
      </c>
      <c r="DT109" s="1" t="n">
        <v>1494</v>
      </c>
      <c r="DU109" s="1" t="n">
        <v>1854</v>
      </c>
      <c r="DV109" s="1" t="n">
        <v>372</v>
      </c>
      <c r="DW109" s="1" t="n">
        <v>642</v>
      </c>
      <c r="DX109" s="1" t="n">
        <v>369</v>
      </c>
      <c r="DY109" s="1" t="n">
        <v>744</v>
      </c>
      <c r="DZ109" s="1" t="n">
        <v>942</v>
      </c>
      <c r="EA109" s="1" t="n">
        <v>0</v>
      </c>
      <c r="EG109" s="1" t="n">
        <v>48971.57</v>
      </c>
      <c r="EH109" s="1" t="s">
        <v>455</v>
      </c>
    </row>
    <row r="110" customFormat="false" ht="13.8" hidden="false" customHeight="false" outlineLevel="0" collapsed="false">
      <c r="A110" s="2" t="s">
        <v>456</v>
      </c>
      <c r="B110" s="1" t="n">
        <v>210</v>
      </c>
      <c r="C110" s="1" t="n">
        <v>0</v>
      </c>
      <c r="D110" s="1" t="n">
        <v>917</v>
      </c>
      <c r="E110" s="1" t="n">
        <v>21</v>
      </c>
      <c r="F110" s="1" t="n">
        <v>657.12</v>
      </c>
      <c r="G110" s="1" t="n">
        <v>0</v>
      </c>
      <c r="H110" s="1" t="n">
        <v>2.96</v>
      </c>
      <c r="I110" s="1" t="n">
        <v>219</v>
      </c>
      <c r="J110" s="1" t="n">
        <v>349.44</v>
      </c>
      <c r="K110" s="1" t="n">
        <v>6.35</v>
      </c>
      <c r="L110" s="1" t="n">
        <v>0</v>
      </c>
      <c r="M110" s="1" t="n">
        <v>0</v>
      </c>
      <c r="N110" s="1" t="n">
        <v>44.4</v>
      </c>
      <c r="O110" s="1" t="n">
        <v>112.48</v>
      </c>
      <c r="P110" s="1" t="n">
        <v>248.64</v>
      </c>
      <c r="Q110" s="1" t="n">
        <v>304.64</v>
      </c>
      <c r="R110" s="1" t="n">
        <v>0</v>
      </c>
      <c r="S110" s="1" t="n">
        <v>2.24</v>
      </c>
      <c r="T110" s="1" t="n">
        <v>4002.88</v>
      </c>
      <c r="U110" s="1" t="n">
        <v>122.4</v>
      </c>
      <c r="V110" s="1" t="n">
        <v>529.2</v>
      </c>
      <c r="W110" s="1" t="n">
        <v>104.4</v>
      </c>
      <c r="X110" s="1" t="n">
        <v>49.2</v>
      </c>
      <c r="Y110" s="1" t="n">
        <v>1.2</v>
      </c>
      <c r="Z110" s="1" t="n">
        <v>1129.98</v>
      </c>
      <c r="AA110" s="1" t="n">
        <v>0</v>
      </c>
      <c r="AB110" s="1" t="n">
        <v>0</v>
      </c>
      <c r="AC110" s="1" t="n">
        <v>213.6</v>
      </c>
      <c r="AD110" s="1" t="n">
        <v>3.6</v>
      </c>
      <c r="AE110" s="1" t="n">
        <v>0</v>
      </c>
      <c r="AF110" s="1" t="n">
        <v>56.4</v>
      </c>
      <c r="AG110" s="1" t="n">
        <v>47.04</v>
      </c>
      <c r="AH110" s="1" t="n">
        <v>85.12</v>
      </c>
      <c r="AI110" s="1" t="n">
        <v>190.4</v>
      </c>
      <c r="AJ110" s="1" t="n">
        <v>393.6</v>
      </c>
      <c r="AK110" s="1" t="n">
        <v>8.4</v>
      </c>
      <c r="AL110" s="1" t="n">
        <v>9.6</v>
      </c>
      <c r="AM110" s="1" t="n">
        <v>0</v>
      </c>
      <c r="AN110" s="1" t="n">
        <v>0</v>
      </c>
      <c r="AO110" s="1" t="n">
        <v>268.64</v>
      </c>
      <c r="AP110" s="1" t="n">
        <v>1146.6</v>
      </c>
      <c r="AQ110" s="1" t="n">
        <v>14.4</v>
      </c>
      <c r="AR110" s="1" t="n">
        <v>0</v>
      </c>
      <c r="AS110" s="1" t="n">
        <v>49.2</v>
      </c>
      <c r="AT110" s="1" t="n">
        <v>450.8</v>
      </c>
      <c r="AU110" s="1" t="n">
        <v>915.2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4</v>
      </c>
      <c r="BD110" s="1" t="n">
        <v>21</v>
      </c>
      <c r="BE110" s="1" t="n">
        <v>45.6</v>
      </c>
      <c r="BF110" s="1" t="n">
        <v>1.2</v>
      </c>
      <c r="BG110" s="1" t="n">
        <v>16.5</v>
      </c>
      <c r="BH110" s="1" t="n">
        <v>1.5</v>
      </c>
      <c r="BI110" s="1" t="n">
        <v>1.6</v>
      </c>
      <c r="BJ110" s="1" t="n">
        <v>0.8</v>
      </c>
      <c r="BK110" s="1" t="n">
        <v>2.4</v>
      </c>
      <c r="BL110" s="1" t="n">
        <v>4</v>
      </c>
      <c r="BM110" s="1" t="n">
        <v>0</v>
      </c>
      <c r="BN110" s="1" t="n">
        <v>0</v>
      </c>
      <c r="BO110" s="1" t="n">
        <v>12.8</v>
      </c>
      <c r="BP110" s="1" t="n">
        <v>536</v>
      </c>
      <c r="BQ110" s="1" t="n">
        <v>9</v>
      </c>
      <c r="BR110" s="1" t="n">
        <v>0</v>
      </c>
      <c r="BS110" s="1" t="n">
        <v>4.8</v>
      </c>
      <c r="BT110" s="1" t="n">
        <v>0</v>
      </c>
      <c r="BU110" s="1" t="n">
        <v>7.2</v>
      </c>
      <c r="BV110" s="1" t="n">
        <v>0</v>
      </c>
      <c r="BW110" s="1" t="n">
        <v>6</v>
      </c>
      <c r="BX110" s="1" t="n">
        <v>0.8</v>
      </c>
      <c r="BY110" s="1" t="n">
        <v>1.2</v>
      </c>
      <c r="BZ110" s="1" t="n">
        <v>1.5</v>
      </c>
      <c r="CA110" s="1" t="n">
        <v>223.5</v>
      </c>
      <c r="CB110" s="1" t="n">
        <v>243</v>
      </c>
      <c r="CC110" s="1" t="n">
        <v>75.6</v>
      </c>
      <c r="CD110" s="1" t="n">
        <v>21.6</v>
      </c>
      <c r="CE110" s="1" t="n">
        <v>12.6</v>
      </c>
      <c r="CF110" s="1" t="n">
        <v>0</v>
      </c>
      <c r="CG110" s="1" t="n">
        <v>8907</v>
      </c>
      <c r="CH110" s="1" t="n">
        <v>4080</v>
      </c>
      <c r="CI110" s="1" t="n">
        <v>129.6</v>
      </c>
      <c r="CJ110" s="1" t="n">
        <v>224.64</v>
      </c>
      <c r="CK110" s="1" t="n">
        <v>60</v>
      </c>
      <c r="CL110" s="1" t="n">
        <v>112.8</v>
      </c>
      <c r="CM110" s="1" t="n">
        <v>69.6</v>
      </c>
      <c r="CN110" s="1" t="n">
        <v>104.4</v>
      </c>
      <c r="CO110" s="1" t="n">
        <v>254.4</v>
      </c>
      <c r="CP110" s="1" t="n">
        <v>28.8</v>
      </c>
      <c r="CQ110" s="1" t="n">
        <v>18</v>
      </c>
      <c r="CR110" s="1" t="n">
        <v>57</v>
      </c>
      <c r="CS110" s="1" t="n">
        <v>158.4</v>
      </c>
      <c r="CT110" s="1" t="n">
        <v>0</v>
      </c>
      <c r="CU110" s="1" t="n">
        <v>60</v>
      </c>
      <c r="CV110" s="1" t="n">
        <v>69</v>
      </c>
      <c r="CW110" s="1" t="n">
        <v>4.5</v>
      </c>
      <c r="CX110" s="1" t="n">
        <v>213</v>
      </c>
      <c r="CY110" s="1" t="n">
        <v>94.8</v>
      </c>
      <c r="CZ110" s="1" t="n">
        <v>579.6</v>
      </c>
      <c r="DA110" s="1" t="n">
        <v>706.32</v>
      </c>
      <c r="DB110" s="1" t="n">
        <v>60</v>
      </c>
      <c r="DC110" s="1" t="n">
        <v>464.4</v>
      </c>
      <c r="DH110" s="1" t="n">
        <v>228</v>
      </c>
      <c r="DI110" s="1" t="n">
        <v>157.68</v>
      </c>
      <c r="DJ110" s="1" t="n">
        <v>615</v>
      </c>
      <c r="DK110" s="1" t="n">
        <v>5473.5</v>
      </c>
      <c r="DL110" s="1" t="n">
        <v>9</v>
      </c>
      <c r="DM110" s="1" t="n">
        <v>478.5</v>
      </c>
      <c r="DN110" s="1" t="n">
        <v>38.4</v>
      </c>
      <c r="DP110" s="1" t="n">
        <v>594</v>
      </c>
      <c r="DQ110" s="1" t="n">
        <v>0</v>
      </c>
      <c r="DR110" s="1" t="n">
        <v>147</v>
      </c>
      <c r="DS110" s="1" t="n">
        <v>92.4</v>
      </c>
      <c r="DT110" s="1" t="n">
        <v>1080</v>
      </c>
      <c r="DU110" s="1" t="n">
        <v>1254</v>
      </c>
      <c r="DV110" s="1" t="n">
        <v>372</v>
      </c>
      <c r="DW110" s="1" t="n">
        <v>642</v>
      </c>
      <c r="DX110" s="1" t="n">
        <v>369</v>
      </c>
      <c r="DY110" s="1" t="n">
        <v>744</v>
      </c>
      <c r="DZ110" s="1" t="n">
        <v>942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43834.07</v>
      </c>
      <c r="EH110" s="1" t="s">
        <v>456</v>
      </c>
    </row>
    <row r="111" customFormat="false" ht="13.8" hidden="false" customHeight="false" outlineLevel="0" collapsed="false">
      <c r="A111" s="2" t="s">
        <v>457</v>
      </c>
      <c r="DK111" s="1" t="n">
        <v>1114.5</v>
      </c>
      <c r="DL111" s="1" t="n">
        <v>3009</v>
      </c>
      <c r="DT111" s="1" t="n">
        <v>414</v>
      </c>
      <c r="DU111" s="1" t="n">
        <v>600</v>
      </c>
      <c r="EG111" s="1" t="n">
        <v>5137.5</v>
      </c>
      <c r="EH111" s="1" t="s">
        <v>457</v>
      </c>
    </row>
    <row r="112" customFormat="false" ht="13.8" hidden="false" customHeight="false" outlineLevel="0" collapsed="false">
      <c r="A112" s="2"/>
      <c r="DD112" s="1" t="s">
        <v>452</v>
      </c>
      <c r="DE112" s="1" t="s">
        <v>452</v>
      </c>
      <c r="DF112" s="1" t="s">
        <v>452</v>
      </c>
      <c r="EG112" s="1" t="n">
        <v>0</v>
      </c>
    </row>
    <row r="113" customFormat="false" ht="13.8" hidden="false" customHeight="false" outlineLevel="0" collapsed="false">
      <c r="A113" s="2"/>
      <c r="DD113" s="1" t="s">
        <v>452</v>
      </c>
      <c r="DE113" s="1" t="s">
        <v>452</v>
      </c>
      <c r="DF113" s="1" t="s">
        <v>452</v>
      </c>
      <c r="EG113" s="1" t="n">
        <v>0</v>
      </c>
    </row>
    <row r="114" customFormat="false" ht="13.8" hidden="false" customHeight="false" outlineLevel="0" collapsed="false">
      <c r="A114" s="2" t="s">
        <v>458</v>
      </c>
      <c r="EG114" s="1" t="n">
        <v>0</v>
      </c>
      <c r="EH114" s="1" t="s">
        <v>458</v>
      </c>
    </row>
    <row r="115" customFormat="false" ht="13.8" hidden="false" customHeight="false" outlineLevel="0" collapsed="false">
      <c r="A115" s="2" t="s">
        <v>459</v>
      </c>
      <c r="DD115" s="1" t="n">
        <v>46.2</v>
      </c>
      <c r="DE115" s="1" t="n">
        <v>46.2</v>
      </c>
      <c r="DF115" s="1" t="n">
        <v>30.52</v>
      </c>
      <c r="EB115" s="1" t="n">
        <v>0</v>
      </c>
      <c r="EC115" s="1" t="n">
        <v>0</v>
      </c>
      <c r="EE115" s="1" t="n">
        <v>0</v>
      </c>
      <c r="EG115" s="1" t="n">
        <v>0</v>
      </c>
      <c r="EH115" s="1" t="s">
        <v>459</v>
      </c>
    </row>
    <row r="116" customFormat="false" ht="13.8" hidden="false" customHeight="false" outlineLevel="0" collapsed="false">
      <c r="A116" s="2"/>
      <c r="DD116" s="1" t="n">
        <v>1.12</v>
      </c>
      <c r="DE116" s="1" t="n">
        <v>1.12</v>
      </c>
      <c r="DF116" s="1" t="n">
        <v>1.12</v>
      </c>
    </row>
    <row r="117" customFormat="false" ht="13.8" hidden="false" customHeight="false" outlineLevel="0" collapsed="false">
      <c r="A117" s="2" t="s">
        <v>460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14.56</v>
      </c>
      <c r="DE117" s="1" t="n">
        <v>64.96</v>
      </c>
      <c r="DF117" s="1" t="n">
        <v>14.56</v>
      </c>
      <c r="DG117" s="1" t="n">
        <v>14.56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19.5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F117" s="1" t="n">
        <v>0</v>
      </c>
      <c r="EG117" s="1" t="n">
        <v>0</v>
      </c>
      <c r="EH117" s="1" t="s">
        <v>460</v>
      </c>
    </row>
    <row r="118" customFormat="false" ht="13.8" hidden="false" customHeight="false" outlineLevel="0" collapsed="false">
      <c r="A118" s="2" t="s">
        <v>456</v>
      </c>
      <c r="EG118" s="1" t="n">
        <v>0</v>
      </c>
      <c r="EH118" s="1" t="s">
        <v>461</v>
      </c>
    </row>
    <row r="119" customFormat="false" ht="13.8" hidden="false" customHeight="false" outlineLevel="0" collapsed="false">
      <c r="A119" s="2" t="s">
        <v>457</v>
      </c>
      <c r="DD119" s="1" t="n">
        <v>61.88</v>
      </c>
      <c r="DE119" s="1" t="n">
        <v>112.28</v>
      </c>
      <c r="DF119" s="1" t="n">
        <v>46.2</v>
      </c>
      <c r="DG119" s="1" t="n">
        <v>14.56</v>
      </c>
      <c r="DO119" s="1" t="n">
        <v>19.5</v>
      </c>
      <c r="EG119" s="1" t="n">
        <v>0</v>
      </c>
      <c r="EH119" s="1" t="s">
        <v>462</v>
      </c>
    </row>
    <row r="120" customFormat="false" ht="13.8" hidden="false" customHeight="false" outlineLevel="0" collapsed="false">
      <c r="A120" s="2"/>
      <c r="DD120" s="1" t="n">
        <v>49.1111111111111</v>
      </c>
      <c r="DE120" s="1" t="n">
        <v>89.1111111111111</v>
      </c>
      <c r="DF120" s="1" t="n">
        <v>36.6666666666667</v>
      </c>
      <c r="DG120" s="1" t="n">
        <v>11.5555555555556</v>
      </c>
      <c r="DO120" s="1" t="n">
        <v>13</v>
      </c>
      <c r="EG120" s="1" t="n">
        <v>0</v>
      </c>
    </row>
    <row r="121" customFormat="false" ht="13.8" hidden="false" customHeight="false" outlineLevel="0" collapsed="false">
      <c r="A121" s="2"/>
      <c r="EG121" s="1" t="n">
        <v>0</v>
      </c>
    </row>
    <row r="122" customFormat="false" ht="13.8" hidden="false" customHeight="false" outlineLevel="0" collapsed="false">
      <c r="A122" s="2" t="s">
        <v>458</v>
      </c>
      <c r="DD122" s="1" t="n">
        <v>19.88</v>
      </c>
      <c r="DE122" s="1" t="n">
        <v>23.24</v>
      </c>
      <c r="DF122" s="1" t="n">
        <v>27.72</v>
      </c>
      <c r="DG122" s="1" t="n">
        <v>-14.56</v>
      </c>
      <c r="DO122" s="1" t="n">
        <v>-19.5</v>
      </c>
      <c r="EG122" s="1" t="n">
        <v>0</v>
      </c>
      <c r="EH122" s="1" t="s">
        <v>463</v>
      </c>
    </row>
    <row r="123" customFormat="false" ht="13.8" hidden="false" customHeight="false" outlineLevel="0" collapsed="false">
      <c r="A123" s="2" t="s">
        <v>459</v>
      </c>
      <c r="EG123" s="1" t="n">
        <v>0</v>
      </c>
      <c r="EH123" s="1" t="s">
        <v>464</v>
      </c>
    </row>
    <row r="124" customFormat="false" ht="13.8" hidden="false" customHeight="false" outlineLevel="0" collapsed="false">
      <c r="A124" s="2"/>
    </row>
    <row r="125" customFormat="false" ht="13.8" hidden="false" customHeight="false" outlineLevel="0" collapsed="false">
      <c r="A125" s="2" t="s">
        <v>465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F125" s="1" t="n">
        <v>0</v>
      </c>
      <c r="EG125" s="1" t="n">
        <v>0</v>
      </c>
      <c r="EH125" s="1" t="s">
        <v>465</v>
      </c>
    </row>
    <row r="126" customFormat="false" ht="13.8" hidden="false" customHeight="false" outlineLevel="0" collapsed="false">
      <c r="A126" s="2" t="s">
        <v>456</v>
      </c>
      <c r="EG126" s="1" t="n">
        <v>0</v>
      </c>
      <c r="EH126" s="1" t="s">
        <v>461</v>
      </c>
    </row>
    <row r="127" customFormat="false" ht="13.8" hidden="false" customHeight="false" outlineLevel="0" collapsed="false">
      <c r="A127" s="2" t="s">
        <v>457</v>
      </c>
      <c r="EG127" s="1" t="n">
        <v>0</v>
      </c>
      <c r="EH127" s="1" t="s">
        <v>462</v>
      </c>
    </row>
    <row r="128" customFormat="false" ht="13.8" hidden="false" customHeight="false" outlineLevel="0" collapsed="false">
      <c r="A128" s="2" t="n">
        <v>0</v>
      </c>
      <c r="EG128" s="1" t="n">
        <v>0</v>
      </c>
      <c r="EH128" s="1" t="n">
        <v>0</v>
      </c>
    </row>
    <row r="129" customFormat="false" ht="13.8" hidden="false" customHeight="false" outlineLevel="0" collapsed="false">
      <c r="A129" s="2" t="n">
        <v>0</v>
      </c>
      <c r="EG129" s="1" t="n">
        <v>0</v>
      </c>
      <c r="EH129" s="1" t="n">
        <v>0</v>
      </c>
    </row>
    <row r="130" customFormat="false" ht="13.8" hidden="false" customHeight="false" outlineLevel="0" collapsed="false">
      <c r="A130" s="2" t="s">
        <v>458</v>
      </c>
      <c r="EH130" s="1" t="s">
        <v>463</v>
      </c>
    </row>
    <row r="131" customFormat="false" ht="13.8" hidden="false" customHeight="false" outlineLevel="0" collapsed="false">
      <c r="A131" s="2" t="s">
        <v>459</v>
      </c>
      <c r="EG131" s="1" t="n">
        <v>0</v>
      </c>
      <c r="EH131" s="1" t="s">
        <v>464</v>
      </c>
    </row>
    <row r="132" customFormat="false" ht="13.8" hidden="false" customHeight="false" outlineLevel="0" collapsed="false">
      <c r="A132" s="2"/>
    </row>
    <row r="133" customFormat="false" ht="13.8" hidden="false" customHeight="false" outlineLevel="0" collapsed="false">
      <c r="A133" s="2" t="s">
        <v>466</v>
      </c>
      <c r="B133" s="1" t="n">
        <v>210</v>
      </c>
      <c r="C133" s="1" t="n">
        <v>0</v>
      </c>
      <c r="D133" s="1" t="n">
        <v>917</v>
      </c>
      <c r="E133" s="1" t="n">
        <v>21</v>
      </c>
      <c r="F133" s="1" t="n">
        <v>657.12</v>
      </c>
      <c r="G133" s="1" t="n">
        <v>0</v>
      </c>
      <c r="H133" s="1" t="n">
        <v>2.96</v>
      </c>
      <c r="I133" s="1" t="n">
        <v>219</v>
      </c>
      <c r="J133" s="1" t="n">
        <v>349.44</v>
      </c>
      <c r="K133" s="1" t="n">
        <v>6.35</v>
      </c>
      <c r="L133" s="1" t="n">
        <v>0</v>
      </c>
      <c r="M133" s="1" t="n">
        <v>0</v>
      </c>
      <c r="N133" s="1" t="n">
        <v>44.4</v>
      </c>
      <c r="O133" s="1" t="n">
        <v>112.48</v>
      </c>
      <c r="P133" s="1" t="n">
        <v>248.64</v>
      </c>
      <c r="Q133" s="1" t="n">
        <v>304.64</v>
      </c>
      <c r="R133" s="1" t="n">
        <v>0</v>
      </c>
      <c r="S133" s="1" t="n">
        <v>2.24</v>
      </c>
      <c r="T133" s="1" t="n">
        <v>4002.88</v>
      </c>
      <c r="U133" s="1" t="n">
        <v>122.4</v>
      </c>
      <c r="V133" s="1" t="n">
        <v>529.2</v>
      </c>
      <c r="W133" s="1" t="n">
        <v>104.4</v>
      </c>
      <c r="X133" s="1" t="n">
        <v>49.2</v>
      </c>
      <c r="Y133" s="1" t="n">
        <v>1.2</v>
      </c>
      <c r="Z133" s="1" t="n">
        <v>1129.98</v>
      </c>
      <c r="AA133" s="1" t="n">
        <v>0</v>
      </c>
      <c r="AB133" s="1" t="n">
        <v>0</v>
      </c>
      <c r="AC133" s="1" t="n">
        <v>213.6</v>
      </c>
      <c r="AD133" s="1" t="n">
        <v>3.6</v>
      </c>
      <c r="AE133" s="1" t="n">
        <v>0</v>
      </c>
      <c r="AF133" s="1" t="n">
        <v>56.4</v>
      </c>
      <c r="AG133" s="1" t="n">
        <v>47.04</v>
      </c>
      <c r="AH133" s="1" t="n">
        <v>85.12</v>
      </c>
      <c r="AI133" s="1" t="n">
        <v>190.4</v>
      </c>
      <c r="AJ133" s="1" t="n">
        <v>393.6</v>
      </c>
      <c r="AK133" s="1" t="n">
        <v>8.4</v>
      </c>
      <c r="AL133" s="1" t="n">
        <v>9.6</v>
      </c>
      <c r="AM133" s="1" t="n">
        <v>0</v>
      </c>
      <c r="AN133" s="1" t="n">
        <v>0</v>
      </c>
      <c r="AO133" s="1" t="n">
        <v>268.64</v>
      </c>
      <c r="AP133" s="1" t="n">
        <v>1146.6</v>
      </c>
      <c r="AQ133" s="1" t="n">
        <v>14.4</v>
      </c>
      <c r="AR133" s="1" t="n">
        <v>0</v>
      </c>
      <c r="AS133" s="1" t="n">
        <v>49.2</v>
      </c>
      <c r="AT133" s="1" t="n">
        <v>450.8</v>
      </c>
      <c r="AU133" s="1" t="n">
        <v>915.2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4</v>
      </c>
      <c r="BD133" s="1" t="n">
        <v>21</v>
      </c>
      <c r="BE133" s="1" t="n">
        <v>45.6</v>
      </c>
      <c r="BF133" s="1" t="n">
        <v>1.2</v>
      </c>
      <c r="BG133" s="1" t="n">
        <v>16.5</v>
      </c>
      <c r="BH133" s="1" t="n">
        <v>1.5</v>
      </c>
      <c r="BI133" s="1" t="n">
        <v>1.6</v>
      </c>
      <c r="BJ133" s="1" t="n">
        <v>0.8</v>
      </c>
      <c r="BK133" s="1" t="n">
        <v>2.4</v>
      </c>
      <c r="BL133" s="1" t="n">
        <v>4</v>
      </c>
      <c r="BM133" s="1" t="n">
        <v>0</v>
      </c>
      <c r="BN133" s="1" t="n">
        <v>0</v>
      </c>
      <c r="BO133" s="1" t="n">
        <v>12.8</v>
      </c>
      <c r="BP133" s="1" t="n">
        <v>536</v>
      </c>
      <c r="BQ133" s="1" t="n">
        <v>9</v>
      </c>
      <c r="BR133" s="1" t="n">
        <v>0</v>
      </c>
      <c r="BS133" s="1" t="n">
        <v>4.8</v>
      </c>
      <c r="BT133" s="1" t="n">
        <v>0</v>
      </c>
      <c r="BU133" s="1" t="n">
        <v>7.2</v>
      </c>
      <c r="BV133" s="1" t="n">
        <v>0</v>
      </c>
      <c r="BW133" s="1" t="n">
        <v>6</v>
      </c>
      <c r="BX133" s="1" t="n">
        <v>0.8</v>
      </c>
      <c r="BY133" s="1" t="n">
        <v>1.2</v>
      </c>
      <c r="BZ133" s="1" t="n">
        <v>1.5</v>
      </c>
      <c r="CA133" s="1" t="n">
        <v>223.5</v>
      </c>
      <c r="CB133" s="1" t="n">
        <v>243</v>
      </c>
      <c r="CC133" s="1" t="n">
        <v>75.6</v>
      </c>
      <c r="CD133" s="1" t="n">
        <v>21.6</v>
      </c>
      <c r="CE133" s="1" t="n">
        <v>12.6</v>
      </c>
      <c r="CF133" s="1" t="n">
        <v>0</v>
      </c>
      <c r="CG133" s="1" t="n">
        <v>8907</v>
      </c>
      <c r="CH133" s="1" t="n">
        <v>4080</v>
      </c>
      <c r="CI133" s="1" t="n">
        <v>129.6</v>
      </c>
      <c r="CJ133" s="1" t="n">
        <v>224.64</v>
      </c>
      <c r="CK133" s="1" t="n">
        <v>60</v>
      </c>
      <c r="CL133" s="1" t="n">
        <v>112.8</v>
      </c>
      <c r="CM133" s="1" t="n">
        <v>69.6</v>
      </c>
      <c r="CN133" s="1" t="n">
        <v>104.4</v>
      </c>
      <c r="CO133" s="1" t="n">
        <v>254.4</v>
      </c>
      <c r="CP133" s="1" t="n">
        <v>28.8</v>
      </c>
      <c r="CQ133" s="1" t="n">
        <v>18</v>
      </c>
      <c r="CR133" s="1" t="n">
        <v>57</v>
      </c>
      <c r="CS133" s="1" t="n">
        <v>158.4</v>
      </c>
      <c r="CT133" s="1" t="n">
        <v>0</v>
      </c>
      <c r="CU133" s="1" t="n">
        <v>60</v>
      </c>
      <c r="CV133" s="1" t="n">
        <v>69</v>
      </c>
      <c r="CW133" s="1" t="n">
        <v>4.5</v>
      </c>
      <c r="CX133" s="1" t="n">
        <v>213</v>
      </c>
      <c r="CY133" s="1" t="n">
        <v>94.8</v>
      </c>
      <c r="CZ133" s="1" t="n">
        <v>579.6</v>
      </c>
      <c r="DA133" s="1" t="n">
        <v>706.32</v>
      </c>
      <c r="DB133" s="1" t="n">
        <v>60</v>
      </c>
      <c r="DC133" s="1" t="n">
        <v>464.4</v>
      </c>
      <c r="DH133" s="1" t="n">
        <v>228</v>
      </c>
      <c r="DI133" s="1" t="n">
        <v>157.68</v>
      </c>
      <c r="DJ133" s="1" t="n">
        <v>615</v>
      </c>
      <c r="DK133" s="1" t="n">
        <v>6588</v>
      </c>
      <c r="DL133" s="1" t="n">
        <v>3018</v>
      </c>
      <c r="DM133" s="1" t="n">
        <v>478.5</v>
      </c>
      <c r="DN133" s="1" t="n">
        <v>38.4</v>
      </c>
      <c r="DP133" s="1" t="n">
        <v>594</v>
      </c>
      <c r="DQ133" s="1" t="n">
        <v>0</v>
      </c>
      <c r="DR133" s="1" t="n">
        <v>147</v>
      </c>
      <c r="DS133" s="1" t="n">
        <v>92.4</v>
      </c>
      <c r="DT133" s="1" t="n">
        <v>1494</v>
      </c>
      <c r="DU133" s="1" t="n">
        <v>1854</v>
      </c>
      <c r="DV133" s="1" t="n">
        <v>372</v>
      </c>
      <c r="DW133" s="1" t="n">
        <v>642</v>
      </c>
      <c r="DX133" s="1" t="n">
        <v>369</v>
      </c>
      <c r="DY133" s="1" t="n">
        <v>744</v>
      </c>
      <c r="DZ133" s="1" t="n">
        <v>942</v>
      </c>
      <c r="EA133" s="1" t="n">
        <v>0</v>
      </c>
      <c r="EB133" s="1" t="n">
        <v>0</v>
      </c>
      <c r="EF133" s="1" t="n">
        <v>0</v>
      </c>
      <c r="EG133" s="1" t="n">
        <v>48971.57</v>
      </c>
      <c r="EH133" s="1" t="s">
        <v>466</v>
      </c>
    </row>
    <row r="134" customFormat="false" ht="13.8" hidden="false" customHeight="false" outlineLevel="0" collapsed="false">
      <c r="A134" s="2" t="s">
        <v>456</v>
      </c>
      <c r="B134" s="1" t="n">
        <v>210</v>
      </c>
      <c r="C134" s="1" t="n">
        <v>0</v>
      </c>
      <c r="D134" s="1" t="n">
        <v>917</v>
      </c>
      <c r="E134" s="1" t="n">
        <v>21</v>
      </c>
      <c r="F134" s="1" t="n">
        <v>657.12</v>
      </c>
      <c r="G134" s="1" t="n">
        <v>0</v>
      </c>
      <c r="H134" s="1" t="n">
        <v>2.96</v>
      </c>
      <c r="I134" s="1" t="n">
        <v>219</v>
      </c>
      <c r="J134" s="1" t="n">
        <v>349.44</v>
      </c>
      <c r="K134" s="1" t="n">
        <v>6.35</v>
      </c>
      <c r="L134" s="1" t="n">
        <v>0</v>
      </c>
      <c r="M134" s="1" t="n">
        <v>0</v>
      </c>
      <c r="N134" s="1" t="n">
        <v>44.4</v>
      </c>
      <c r="O134" s="1" t="n">
        <v>112.48</v>
      </c>
      <c r="P134" s="1" t="n">
        <v>248.64</v>
      </c>
      <c r="Q134" s="1" t="n">
        <v>304.64</v>
      </c>
      <c r="R134" s="1" t="n">
        <v>0</v>
      </c>
      <c r="S134" s="1" t="n">
        <v>2.24</v>
      </c>
      <c r="T134" s="1" t="n">
        <v>4002.88</v>
      </c>
      <c r="U134" s="1" t="n">
        <v>122.4</v>
      </c>
      <c r="V134" s="1" t="n">
        <v>529.2</v>
      </c>
      <c r="W134" s="1" t="n">
        <v>104.4</v>
      </c>
      <c r="X134" s="1" t="n">
        <v>49.2</v>
      </c>
      <c r="Y134" s="1" t="n">
        <v>1.2</v>
      </c>
      <c r="Z134" s="1" t="n">
        <v>1129.98</v>
      </c>
      <c r="AA134" s="1" t="n">
        <v>0</v>
      </c>
      <c r="AB134" s="1" t="n">
        <v>0</v>
      </c>
      <c r="AC134" s="1" t="n">
        <v>213.6</v>
      </c>
      <c r="AD134" s="1" t="n">
        <v>3.6</v>
      </c>
      <c r="AE134" s="1" t="n">
        <v>0</v>
      </c>
      <c r="AF134" s="1" t="n">
        <v>56.4</v>
      </c>
      <c r="AG134" s="1" t="n">
        <v>47.04</v>
      </c>
      <c r="AH134" s="1" t="n">
        <v>85.12</v>
      </c>
      <c r="AI134" s="1" t="n">
        <v>190.4</v>
      </c>
      <c r="AJ134" s="1" t="n">
        <v>393.6</v>
      </c>
      <c r="AK134" s="1" t="n">
        <v>8.4</v>
      </c>
      <c r="AL134" s="1" t="n">
        <v>9.6</v>
      </c>
      <c r="AM134" s="1" t="n">
        <v>0</v>
      </c>
      <c r="AN134" s="1" t="n">
        <v>0</v>
      </c>
      <c r="AO134" s="1" t="n">
        <v>268.64</v>
      </c>
      <c r="AP134" s="1" t="n">
        <v>1146.6</v>
      </c>
      <c r="AQ134" s="1" t="n">
        <v>14.4</v>
      </c>
      <c r="AR134" s="1" t="n">
        <v>0</v>
      </c>
      <c r="AS134" s="1" t="n">
        <v>49.2</v>
      </c>
      <c r="AT134" s="1" t="n">
        <v>450.8</v>
      </c>
      <c r="AU134" s="1" t="n">
        <v>915.2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4</v>
      </c>
      <c r="BD134" s="1" t="n">
        <v>21</v>
      </c>
      <c r="BE134" s="1" t="n">
        <v>45.6</v>
      </c>
      <c r="BF134" s="1" t="n">
        <v>1.2</v>
      </c>
      <c r="BG134" s="1" t="n">
        <v>16.5</v>
      </c>
      <c r="BH134" s="1" t="n">
        <v>1.5</v>
      </c>
      <c r="BI134" s="1" t="n">
        <v>1.6</v>
      </c>
      <c r="BJ134" s="1" t="n">
        <v>0.8</v>
      </c>
      <c r="BK134" s="1" t="n">
        <v>2.4</v>
      </c>
      <c r="BL134" s="1" t="n">
        <v>4</v>
      </c>
      <c r="BM134" s="1" t="n">
        <v>0</v>
      </c>
      <c r="BN134" s="1" t="n">
        <v>0</v>
      </c>
      <c r="BO134" s="1" t="n">
        <v>12.8</v>
      </c>
      <c r="BP134" s="1" t="n">
        <v>536</v>
      </c>
      <c r="BQ134" s="1" t="n">
        <v>9</v>
      </c>
      <c r="BR134" s="1" t="n">
        <v>0</v>
      </c>
      <c r="BS134" s="1" t="n">
        <v>4.8</v>
      </c>
      <c r="BT134" s="1" t="n">
        <v>0</v>
      </c>
      <c r="BU134" s="1" t="n">
        <v>7.2</v>
      </c>
      <c r="BV134" s="1" t="n">
        <v>0</v>
      </c>
      <c r="BW134" s="1" t="n">
        <v>6</v>
      </c>
      <c r="BX134" s="1" t="n">
        <v>0.8</v>
      </c>
      <c r="BY134" s="1" t="n">
        <v>1.2</v>
      </c>
      <c r="BZ134" s="1" t="n">
        <v>1.5</v>
      </c>
      <c r="CA134" s="1" t="n">
        <v>223.5</v>
      </c>
      <c r="CB134" s="1" t="n">
        <v>243</v>
      </c>
      <c r="CC134" s="1" t="n">
        <v>75.6</v>
      </c>
      <c r="CD134" s="1" t="n">
        <v>21.6</v>
      </c>
      <c r="CE134" s="1" t="n">
        <v>12.6</v>
      </c>
      <c r="CF134" s="1" t="n">
        <v>0</v>
      </c>
      <c r="CG134" s="1" t="n">
        <v>8907</v>
      </c>
      <c r="CH134" s="1" t="n">
        <v>4080</v>
      </c>
      <c r="CI134" s="1" t="n">
        <v>129.6</v>
      </c>
      <c r="CJ134" s="1" t="n">
        <v>224.64</v>
      </c>
      <c r="CK134" s="1" t="n">
        <v>60</v>
      </c>
      <c r="CL134" s="1" t="n">
        <v>112.8</v>
      </c>
      <c r="CM134" s="1" t="n">
        <v>69.6</v>
      </c>
      <c r="CN134" s="1" t="n">
        <v>104.4</v>
      </c>
      <c r="CO134" s="1" t="n">
        <v>254.4</v>
      </c>
      <c r="CP134" s="1" t="n">
        <v>28.8</v>
      </c>
      <c r="CQ134" s="1" t="n">
        <v>18</v>
      </c>
      <c r="CR134" s="1" t="n">
        <v>57</v>
      </c>
      <c r="CS134" s="1" t="n">
        <v>158.4</v>
      </c>
      <c r="CT134" s="1" t="n">
        <v>0</v>
      </c>
      <c r="CU134" s="1" t="n">
        <v>60</v>
      </c>
      <c r="CV134" s="1" t="n">
        <v>69</v>
      </c>
      <c r="CW134" s="1" t="n">
        <v>4.5</v>
      </c>
      <c r="CX134" s="1" t="n">
        <v>213</v>
      </c>
      <c r="CY134" s="1" t="n">
        <v>94.8</v>
      </c>
      <c r="CZ134" s="1" t="n">
        <v>579.6</v>
      </c>
      <c r="DA134" s="1" t="n">
        <v>706.32</v>
      </c>
      <c r="DB134" s="1" t="n">
        <v>60</v>
      </c>
      <c r="DC134" s="1" t="n">
        <v>464.4</v>
      </c>
      <c r="DH134" s="1" t="n">
        <v>228</v>
      </c>
      <c r="DI134" s="1" t="n">
        <v>157.68</v>
      </c>
      <c r="DJ134" s="1" t="n">
        <v>615</v>
      </c>
      <c r="DK134" s="1" t="n">
        <v>5473.5</v>
      </c>
      <c r="DL134" s="1" t="n">
        <v>9</v>
      </c>
      <c r="DM134" s="1" t="n">
        <v>478.5</v>
      </c>
      <c r="DN134" s="1" t="n">
        <v>38.4</v>
      </c>
      <c r="DP134" s="1" t="n">
        <v>594</v>
      </c>
      <c r="DQ134" s="1" t="n">
        <v>0</v>
      </c>
      <c r="DR134" s="1" t="n">
        <v>147</v>
      </c>
      <c r="DS134" s="1" t="n">
        <v>92.4</v>
      </c>
      <c r="DT134" s="1" t="n">
        <v>1080</v>
      </c>
      <c r="DU134" s="1" t="n">
        <v>1254</v>
      </c>
      <c r="DV134" s="1" t="n">
        <v>372</v>
      </c>
      <c r="DW134" s="1" t="n">
        <v>642</v>
      </c>
      <c r="DX134" s="1" t="n">
        <v>369</v>
      </c>
      <c r="DY134" s="1" t="n">
        <v>744</v>
      </c>
      <c r="DZ134" s="1" t="n">
        <v>942</v>
      </c>
      <c r="EA134" s="1" t="n">
        <v>0</v>
      </c>
      <c r="EB134" s="1" t="n">
        <v>0</v>
      </c>
      <c r="EF134" s="1" t="n">
        <v>0</v>
      </c>
      <c r="EG134" s="1" t="n">
        <v>43834.07</v>
      </c>
      <c r="EH134" s="1" t="s">
        <v>461</v>
      </c>
    </row>
    <row r="135" customFormat="false" ht="13.8" hidden="false" customHeight="false" outlineLevel="0" collapsed="false">
      <c r="A135" s="2" t="s">
        <v>457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40.8275</v>
      </c>
      <c r="DE135" s="1" t="n">
        <v>40.7225</v>
      </c>
      <c r="DF135" s="1" t="n">
        <v>40.985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1114.5</v>
      </c>
      <c r="DL135" s="1" t="n">
        <v>3009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414</v>
      </c>
      <c r="DU135" s="1" t="n">
        <v>600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F135" s="1" t="n">
        <v>0</v>
      </c>
      <c r="EG135" s="1" t="n">
        <v>5137.5</v>
      </c>
      <c r="EH135" s="1" t="s">
        <v>462</v>
      </c>
    </row>
    <row r="136" customFormat="false" ht="13.8" hidden="false" customHeight="false" outlineLevel="0" collapsed="false">
      <c r="A136" s="2" t="n">
        <v>0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F136" s="1" t="n">
        <v>0</v>
      </c>
      <c r="EG136" s="1" t="n">
        <v>0</v>
      </c>
      <c r="EH136" s="1" t="n">
        <v>0</v>
      </c>
    </row>
    <row r="137" customFormat="false" ht="13.8" hidden="false" customHeight="false" outlineLevel="0" collapsed="false">
      <c r="A137" s="2" t="n">
        <v>0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F137" s="1" t="n">
        <v>0</v>
      </c>
      <c r="EG137" s="1" t="n">
        <v>0</v>
      </c>
      <c r="EH137" s="1" t="n">
        <v>0</v>
      </c>
    </row>
    <row r="138" customFormat="false" ht="13.8" hidden="false" customHeight="false" outlineLevel="0" collapsed="false">
      <c r="A138" s="2" t="s">
        <v>458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F138" s="1" t="n">
        <v>0</v>
      </c>
      <c r="EG138" s="1" t="n">
        <v>0</v>
      </c>
      <c r="EH138" s="1" t="s">
        <v>463</v>
      </c>
    </row>
    <row r="139" customFormat="false" ht="13.8" hidden="false" customHeight="false" outlineLevel="0" collapsed="false">
      <c r="A139" s="2" t="s">
        <v>459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F139" s="1" t="n">
        <v>0</v>
      </c>
      <c r="EG139" s="1" t="n">
        <v>0</v>
      </c>
      <c r="EH139" s="1" t="s">
        <v>464</v>
      </c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 t="s">
        <v>467</v>
      </c>
      <c r="B141" s="1" t="n">
        <v>65.625</v>
      </c>
      <c r="C141" s="1" t="n">
        <v>0</v>
      </c>
      <c r="D141" s="1" t="n">
        <v>305.666666666667</v>
      </c>
      <c r="E141" s="1" t="n">
        <v>7</v>
      </c>
      <c r="F141" s="1" t="n">
        <v>222</v>
      </c>
      <c r="G141" s="1" t="n">
        <v>0</v>
      </c>
      <c r="H141" s="1" t="n">
        <v>0.957928802588997</v>
      </c>
      <c r="I141" s="1" t="n">
        <v>73</v>
      </c>
      <c r="J141" s="1" t="n">
        <v>156</v>
      </c>
      <c r="K141" s="1" t="n">
        <v>2.73706896551724</v>
      </c>
      <c r="L141" s="1" t="n">
        <v>0</v>
      </c>
      <c r="M141" s="1" t="n">
        <v>0</v>
      </c>
      <c r="N141" s="1" t="n">
        <v>14.8</v>
      </c>
      <c r="O141" s="1" t="n">
        <v>38</v>
      </c>
      <c r="P141" s="1" t="n">
        <v>82.88</v>
      </c>
      <c r="Q141" s="1" t="n">
        <v>136</v>
      </c>
      <c r="R141" s="1" t="n">
        <v>0</v>
      </c>
      <c r="S141" s="1" t="n">
        <v>0.937238493723849</v>
      </c>
      <c r="T141" s="1" t="n">
        <v>1787</v>
      </c>
      <c r="U141" s="1" t="n">
        <v>68</v>
      </c>
      <c r="V141" s="1" t="n">
        <v>441</v>
      </c>
      <c r="W141" s="1" t="n">
        <v>77.3333333333333</v>
      </c>
      <c r="X141" s="1" t="n">
        <v>36.4444444444444</v>
      </c>
      <c r="Y141" s="1" t="n">
        <v>0.869565217391304</v>
      </c>
      <c r="Z141" s="1" t="n">
        <v>509</v>
      </c>
      <c r="AA141" s="1" t="n">
        <v>0</v>
      </c>
      <c r="AB141" s="1" t="n">
        <v>0</v>
      </c>
      <c r="AC141" s="1" t="n">
        <v>178</v>
      </c>
      <c r="AD141" s="1" t="n">
        <v>2.66666666666667</v>
      </c>
      <c r="AE141" s="1" t="n">
        <v>0</v>
      </c>
      <c r="AF141" s="1" t="n">
        <v>41.7777777777778</v>
      </c>
      <c r="AG141" s="1" t="n">
        <v>19.2</v>
      </c>
      <c r="AH141" s="1" t="n">
        <v>38</v>
      </c>
      <c r="AI141" s="1" t="n">
        <v>85</v>
      </c>
      <c r="AJ141" s="1" t="n">
        <v>41</v>
      </c>
      <c r="AK141" s="1" t="n">
        <v>4.15841584158416</v>
      </c>
      <c r="AL141" s="1" t="n">
        <v>1</v>
      </c>
      <c r="AM141" s="1" t="n">
        <v>0</v>
      </c>
      <c r="AN141" s="1" t="n">
        <v>0</v>
      </c>
      <c r="AO141" s="1" t="n">
        <v>73</v>
      </c>
      <c r="AP141" s="1" t="n">
        <v>637</v>
      </c>
      <c r="AQ141" s="1" t="n">
        <v>8</v>
      </c>
      <c r="AR141" s="1" t="n">
        <v>0</v>
      </c>
      <c r="AS141" s="1" t="n">
        <v>36.4444444444444</v>
      </c>
      <c r="AT141" s="1" t="n">
        <v>49</v>
      </c>
      <c r="AU141" s="1" t="n">
        <v>440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4</v>
      </c>
      <c r="BD141" s="1" t="n">
        <v>21</v>
      </c>
      <c r="BE141" s="1" t="n">
        <v>57</v>
      </c>
      <c r="BF141" s="1" t="n">
        <v>1</v>
      </c>
      <c r="BG141" s="1" t="n">
        <v>11</v>
      </c>
      <c r="BH141" s="1" t="n">
        <v>1</v>
      </c>
      <c r="BI141" s="1" t="n">
        <v>1.01910828025478</v>
      </c>
      <c r="BJ141" s="1" t="n">
        <v>0.51948051948052</v>
      </c>
      <c r="BK141" s="1" t="n">
        <v>2</v>
      </c>
      <c r="BL141" s="1" t="n">
        <v>2.07253886010363</v>
      </c>
      <c r="BM141" s="1" t="n">
        <v>0</v>
      </c>
      <c r="BN141" s="1" t="n">
        <v>0</v>
      </c>
      <c r="BO141" s="1" t="n">
        <v>8</v>
      </c>
      <c r="BP141" s="1" t="n">
        <v>536</v>
      </c>
      <c r="BQ141" s="1" t="n">
        <v>9</v>
      </c>
      <c r="BR141" s="1" t="n">
        <v>0</v>
      </c>
      <c r="BS141" s="1" t="n">
        <v>3.05732484076433</v>
      </c>
      <c r="BT141" s="1" t="n">
        <v>0</v>
      </c>
      <c r="BU141" s="1" t="n">
        <v>6</v>
      </c>
      <c r="BV141" s="1" t="n">
        <v>0</v>
      </c>
      <c r="BW141" s="1" t="n">
        <v>3.10880829015544</v>
      </c>
      <c r="BX141" s="1" t="n">
        <v>0.51948051948052</v>
      </c>
      <c r="BY141" s="1" t="n">
        <v>1</v>
      </c>
      <c r="BZ141" s="1" t="n">
        <v>1</v>
      </c>
      <c r="CA141" s="1" t="n">
        <v>149</v>
      </c>
      <c r="CB141" s="1" t="n">
        <v>81</v>
      </c>
      <c r="CC141" s="1" t="n">
        <v>53.2394366197183</v>
      </c>
      <c r="CD141" s="1" t="n">
        <v>15.2112676056338</v>
      </c>
      <c r="CE141" s="1" t="n">
        <v>7</v>
      </c>
      <c r="CF141" s="1" t="n">
        <v>0</v>
      </c>
      <c r="CG141" s="1" t="n">
        <v>2969</v>
      </c>
      <c r="CH141" s="1" t="n">
        <v>3400</v>
      </c>
      <c r="CI141" s="1" t="n">
        <v>108</v>
      </c>
      <c r="CJ141" s="1" t="n">
        <v>208</v>
      </c>
      <c r="CK141" s="1" t="n">
        <v>40</v>
      </c>
      <c r="CL141" s="1" t="n">
        <v>79.4366197183099</v>
      </c>
      <c r="CM141" s="1" t="n">
        <v>49.0140845070423</v>
      </c>
      <c r="CN141" s="1" t="n">
        <v>87</v>
      </c>
      <c r="CO141" s="1" t="n">
        <v>179.154929577465</v>
      </c>
      <c r="CP141" s="1" t="n">
        <v>20.2816901408451</v>
      </c>
      <c r="CQ141" s="1" t="n">
        <v>12.6760563380282</v>
      </c>
      <c r="CR141" s="1" t="n">
        <v>17.5384615384615</v>
      </c>
      <c r="CS141" s="1" t="n">
        <v>111.549295774648</v>
      </c>
      <c r="CT141" s="1" t="n">
        <v>0</v>
      </c>
      <c r="CU141" s="1" t="n">
        <v>20</v>
      </c>
      <c r="CV141" s="1" t="n">
        <v>38.121546961326</v>
      </c>
      <c r="CW141" s="1" t="n">
        <v>2.61627906976744</v>
      </c>
      <c r="CX141" s="1" t="n">
        <v>71</v>
      </c>
      <c r="CY141" s="1" t="n">
        <v>66.7605633802817</v>
      </c>
      <c r="CZ141" s="1" t="n">
        <v>483</v>
      </c>
      <c r="DA141" s="1" t="n">
        <v>654</v>
      </c>
      <c r="DB141" s="1" t="n">
        <v>50</v>
      </c>
      <c r="DC141" s="1" t="n">
        <v>430</v>
      </c>
      <c r="DD141" s="1" t="n">
        <v>40.8275</v>
      </c>
      <c r="DE141" s="1" t="n">
        <v>40.7225</v>
      </c>
      <c r="DF141" s="1" t="n">
        <v>40.985</v>
      </c>
      <c r="DH141" s="1" t="n">
        <v>160.56338028169</v>
      </c>
      <c r="DI141" s="1" t="n">
        <v>146</v>
      </c>
      <c r="DJ141" s="1" t="n">
        <v>410</v>
      </c>
      <c r="DK141" s="1" t="n">
        <v>4392</v>
      </c>
      <c r="DL141" s="1" t="n">
        <v>1006</v>
      </c>
      <c r="DM141" s="1" t="n">
        <v>319</v>
      </c>
      <c r="DN141" s="1" t="n">
        <v>27.0422535211268</v>
      </c>
      <c r="DP141" s="1" t="n">
        <v>396</v>
      </c>
      <c r="DQ141" s="1" t="n">
        <v>0</v>
      </c>
      <c r="DR141" s="1" t="n">
        <v>49</v>
      </c>
      <c r="DS141" s="1" t="n">
        <v>65.0704225352113</v>
      </c>
      <c r="DT141" s="1" t="n">
        <v>498</v>
      </c>
      <c r="DU141" s="1" t="n">
        <v>309</v>
      </c>
      <c r="DV141" s="1" t="n">
        <v>124</v>
      </c>
      <c r="DW141" s="1" t="n">
        <v>214</v>
      </c>
      <c r="DX141" s="1" t="n">
        <v>123</v>
      </c>
      <c r="DY141" s="1" t="n">
        <v>124</v>
      </c>
      <c r="DZ141" s="1" t="n">
        <v>157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24270.0715795339</v>
      </c>
      <c r="EH141" s="1" t="s">
        <v>467</v>
      </c>
    </row>
    <row r="142" customFormat="false" ht="13.8" hidden="false" customHeight="false" outlineLevel="0" collapsed="false">
      <c r="A142" s="2"/>
      <c r="DD142" s="1" t="n">
        <v>40.8275</v>
      </c>
      <c r="DE142" s="1" t="n">
        <v>40.7225</v>
      </c>
      <c r="DF142" s="1" t="n">
        <v>40.985</v>
      </c>
    </row>
    <row r="143" customFormat="false" ht="13.8" hidden="false" customHeight="false" outlineLevel="0" collapsed="false">
      <c r="A143" s="2" t="s">
        <v>468</v>
      </c>
      <c r="B143" s="1" t="n">
        <v>746.32180952381</v>
      </c>
      <c r="C143" s="1" t="n">
        <v>44.2243333333333</v>
      </c>
      <c r="D143" s="1" t="n">
        <v>577.597095238095</v>
      </c>
      <c r="E143" s="1" t="n">
        <v>76.247619047619</v>
      </c>
      <c r="F143" s="1" t="n">
        <v>499.565238095238</v>
      </c>
      <c r="G143" s="1" t="n">
        <v>21.1428571428571</v>
      </c>
      <c r="H143" s="1" t="n">
        <v>107.546666666667</v>
      </c>
      <c r="I143" s="1" t="n">
        <v>131.867523809524</v>
      </c>
      <c r="J143" s="1" t="n">
        <v>434.2</v>
      </c>
      <c r="K143" s="1" t="n">
        <v>33.4738095238095</v>
      </c>
      <c r="L143" s="1" t="n">
        <v>147.436190476191</v>
      </c>
      <c r="M143" s="1" t="n">
        <v>0</v>
      </c>
      <c r="N143" s="1" t="n">
        <v>273.412380952381</v>
      </c>
      <c r="O143" s="1" t="n">
        <v>83.4438095238095</v>
      </c>
      <c r="P143" s="1" t="n">
        <v>151.7</v>
      </c>
      <c r="Q143" s="1" t="n">
        <v>965.973333333333</v>
      </c>
      <c r="R143" s="1" t="n">
        <v>0</v>
      </c>
      <c r="S143" s="1" t="n">
        <v>97.1352380952381</v>
      </c>
      <c r="T143" s="1" t="n">
        <v>6283.93333333333</v>
      </c>
      <c r="U143" s="1" t="n">
        <v>106.847619047619</v>
      </c>
      <c r="V143" s="1" t="n">
        <v>528.371428571429</v>
      </c>
      <c r="W143" s="1" t="n">
        <v>285.32</v>
      </c>
      <c r="X143" s="1" t="n">
        <v>23.8857142857143</v>
      </c>
      <c r="Y143" s="1" t="n">
        <v>0</v>
      </c>
      <c r="Z143" s="1" t="n">
        <v>780.012857142857</v>
      </c>
      <c r="AA143" s="1" t="n">
        <v>13.9542857142857</v>
      </c>
      <c r="AB143" s="1" t="n">
        <v>1499.03047619048</v>
      </c>
      <c r="AC143" s="1" t="n">
        <v>467.348571428571</v>
      </c>
      <c r="AD143" s="1" t="n">
        <v>113.325714285714</v>
      </c>
      <c r="AE143" s="1" t="n">
        <v>403.828571428571</v>
      </c>
      <c r="AF143" s="1" t="n">
        <v>63.6571428571429</v>
      </c>
      <c r="AG143" s="1" t="n">
        <v>214.4</v>
      </c>
      <c r="AH143" s="1" t="n">
        <v>996.506666666667</v>
      </c>
      <c r="AI143" s="1" t="n">
        <v>113.173333333333</v>
      </c>
      <c r="AJ143" s="1" t="n">
        <v>2261.48571428571</v>
      </c>
      <c r="AK143" s="1" t="n">
        <v>166.457142857143</v>
      </c>
      <c r="AL143" s="1" t="n">
        <v>618.057142857143</v>
      </c>
      <c r="AM143" s="1" t="n">
        <v>0</v>
      </c>
      <c r="AN143" s="1" t="n">
        <v>0</v>
      </c>
      <c r="AO143" s="1" t="n">
        <v>318.013333333333</v>
      </c>
      <c r="AP143" s="1" t="n">
        <v>4743.82857142857</v>
      </c>
      <c r="AQ143" s="1" t="n">
        <v>92.5714285714286</v>
      </c>
      <c r="AR143" s="1" t="n">
        <v>723.285714285714</v>
      </c>
      <c r="AS143" s="1" t="n">
        <v>13.0285714285714</v>
      </c>
      <c r="AT143" s="1" t="n">
        <v>605.447619047619</v>
      </c>
      <c r="AU143" s="1" t="n">
        <v>284.031428571429</v>
      </c>
      <c r="AV143" s="1" t="n">
        <v>59.0905714285714</v>
      </c>
      <c r="AW143" s="1" t="n">
        <v>64.4692857142857</v>
      </c>
      <c r="AX143" s="1" t="n">
        <v>19.7364285714286</v>
      </c>
      <c r="AY143" s="1" t="n">
        <v>0</v>
      </c>
      <c r="AZ143" s="1" t="n">
        <v>0</v>
      </c>
      <c r="BA143" s="1" t="n">
        <v>238.666666666667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1839.57142857143</v>
      </c>
      <c r="CB143" s="1" t="n">
        <v>325.714285714286</v>
      </c>
      <c r="CC143" s="1" t="n">
        <v>638.571428571429</v>
      </c>
      <c r="CD143" s="1" t="n">
        <v>0</v>
      </c>
      <c r="CE143" s="1" t="n">
        <v>0</v>
      </c>
      <c r="CF143" s="1" t="n">
        <v>0</v>
      </c>
      <c r="CG143" s="1" t="n">
        <v>7586.57142857143</v>
      </c>
      <c r="CH143" s="1" t="n">
        <v>8830.45714285714</v>
      </c>
      <c r="CI143" s="1" t="n">
        <v>200.914285714286</v>
      </c>
      <c r="CJ143" s="1" t="n">
        <v>2217.70285714286</v>
      </c>
      <c r="CK143" s="1" t="n">
        <v>641.785714285714</v>
      </c>
      <c r="CL143" s="1" t="n">
        <v>116.228571428571</v>
      </c>
      <c r="CM143" s="1" t="n">
        <v>107.314285714286</v>
      </c>
      <c r="CN143" s="1" t="n">
        <v>401.142857142857</v>
      </c>
      <c r="CO143" s="1" t="n">
        <v>7287.77142857143</v>
      </c>
      <c r="CP143" s="1" t="n">
        <v>424.857142857143</v>
      </c>
      <c r="CQ143" s="1" t="n">
        <v>0</v>
      </c>
      <c r="CR143" s="1" t="n">
        <v>0</v>
      </c>
      <c r="CS143" s="1" t="n">
        <v>263.428571428571</v>
      </c>
      <c r="CT143" s="1" t="n">
        <v>33.4285714285714</v>
      </c>
      <c r="CU143" s="1" t="n">
        <v>111.738095238095</v>
      </c>
      <c r="CV143" s="1" t="n">
        <v>0</v>
      </c>
      <c r="CW143" s="1" t="n">
        <v>35.8571428571428</v>
      </c>
      <c r="CX143" s="1" t="n">
        <v>2134.78571428571</v>
      </c>
      <c r="CY143" s="1" t="n">
        <v>126.857142857143</v>
      </c>
      <c r="CZ143" s="1" t="n">
        <v>1012.97142857143</v>
      </c>
      <c r="DA143" s="1" t="n">
        <v>1159.71428571429</v>
      </c>
      <c r="DB143" s="1" t="n">
        <v>68.5714285714286</v>
      </c>
      <c r="DC143" s="1" t="n">
        <v>1221.01714285714</v>
      </c>
      <c r="DD143" s="1" t="n">
        <v>40.8275</v>
      </c>
      <c r="DE143" s="1" t="n">
        <v>40.7225</v>
      </c>
      <c r="DF143" s="1" t="n">
        <v>40.985</v>
      </c>
      <c r="DH143" s="1" t="n">
        <v>0</v>
      </c>
      <c r="DI143" s="1" t="n">
        <v>301.86</v>
      </c>
      <c r="DJ143" s="1" t="n">
        <v>1797.10714285714</v>
      </c>
      <c r="DK143" s="1" t="n">
        <v>5162</v>
      </c>
      <c r="DL143" s="1" t="n">
        <v>3528.42857142857</v>
      </c>
      <c r="DM143" s="1" t="n">
        <v>990.428571428572</v>
      </c>
      <c r="DN143" s="1" t="n">
        <v>136.285714285714</v>
      </c>
      <c r="DP143" s="1" t="n">
        <v>1405.92857142857</v>
      </c>
      <c r="DQ143" s="1" t="n">
        <v>22.5</v>
      </c>
      <c r="DR143" s="1" t="n">
        <v>2397.71428571428</v>
      </c>
      <c r="DS143" s="1" t="n">
        <v>713.057142857143</v>
      </c>
      <c r="DT143" s="1" t="n">
        <v>562.380952380952</v>
      </c>
      <c r="DU143" s="1" t="n">
        <v>577.52380952381</v>
      </c>
      <c r="DV143" s="1" t="n">
        <v>129.238095238095</v>
      </c>
      <c r="DW143" s="1" t="n">
        <v>84.2380952380952</v>
      </c>
      <c r="DX143" s="1" t="n">
        <v>59.4285714285714</v>
      </c>
      <c r="DY143" s="1" t="n">
        <v>144.380952380952</v>
      </c>
      <c r="DZ143" s="1" t="n">
        <v>355.428571428571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81647.9546666666</v>
      </c>
      <c r="EH143" s="1" t="s">
        <v>468</v>
      </c>
    </row>
    <row r="144" customFormat="false" ht="13.8" hidden="false" customHeight="false" outlineLevel="0" collapsed="false">
      <c r="A144" s="2"/>
      <c r="DD144" s="1" t="n">
        <v>40.8275</v>
      </c>
      <c r="DE144" s="1" t="n">
        <v>40.7225</v>
      </c>
      <c r="DF144" s="1" t="n">
        <v>40.985</v>
      </c>
    </row>
    <row r="145" customFormat="false" ht="13.8" hidden="false" customHeight="false" outlineLevel="0" collapsed="false">
      <c r="A145" s="2" t="s">
        <v>469</v>
      </c>
      <c r="U145" s="1" t="s">
        <v>452</v>
      </c>
      <c r="DD145" s="1" t="n">
        <v>40.8275</v>
      </c>
      <c r="DE145" s="1" t="n">
        <v>40.7225</v>
      </c>
      <c r="DF145" s="1" t="n">
        <v>40.985</v>
      </c>
      <c r="EH145" s="1" t="s">
        <v>469</v>
      </c>
    </row>
    <row r="146" customFormat="false" ht="13.8" hidden="false" customHeight="false" outlineLevel="0" collapsed="false">
      <c r="A146" s="2" t="s">
        <v>470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70.8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12600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40.8275</v>
      </c>
      <c r="DE146" s="1" t="n">
        <v>40.7225</v>
      </c>
      <c r="DF146" s="1" t="n">
        <v>40.985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F146" s="1" t="s">
        <v>452</v>
      </c>
      <c r="EG146" s="1" t="n">
        <v>12670.8</v>
      </c>
    </row>
    <row r="147" customFormat="false" ht="13.8" hidden="false" customHeight="false" outlineLevel="0" collapsed="false">
      <c r="A147" s="2" t="s">
        <v>471</v>
      </c>
      <c r="B147" s="1" t="n">
        <v>56.1</v>
      </c>
      <c r="C147" s="1" t="n">
        <v>36</v>
      </c>
      <c r="D147" s="1" t="n">
        <v>138</v>
      </c>
      <c r="E147" s="1" t="n">
        <v>159</v>
      </c>
      <c r="F147" s="1" t="n">
        <v>252.34</v>
      </c>
      <c r="G147" s="1" t="n">
        <v>0</v>
      </c>
      <c r="H147" s="1" t="n">
        <v>148</v>
      </c>
      <c r="I147" s="1" t="n">
        <v>158</v>
      </c>
      <c r="J147" s="1" t="n">
        <v>230.72</v>
      </c>
      <c r="K147" s="1" t="n">
        <v>0</v>
      </c>
      <c r="L147" s="1" t="n">
        <v>0</v>
      </c>
      <c r="M147" s="1" t="n">
        <v>0</v>
      </c>
      <c r="N147" s="1" t="n">
        <v>316.72</v>
      </c>
      <c r="O147" s="1" t="n">
        <v>100.64</v>
      </c>
      <c r="P147" s="1" t="n">
        <v>165.76</v>
      </c>
      <c r="Q147" s="1" t="n">
        <v>407.68</v>
      </c>
      <c r="R147" s="1" t="n">
        <v>0</v>
      </c>
      <c r="S147" s="1" t="n">
        <v>204</v>
      </c>
      <c r="T147" s="1" t="n">
        <v>6216</v>
      </c>
      <c r="U147" s="1" t="n">
        <v>3.6</v>
      </c>
      <c r="V147" s="1" t="n">
        <v>124.8</v>
      </c>
      <c r="W147" s="1" t="n">
        <v>42</v>
      </c>
      <c r="X147" s="1" t="n">
        <v>57.6</v>
      </c>
      <c r="Y147" s="1" t="n">
        <v>600</v>
      </c>
      <c r="Z147" s="1" t="n">
        <v>655.64</v>
      </c>
      <c r="AA147" s="1" t="n">
        <v>0</v>
      </c>
      <c r="AB147" s="1" t="n">
        <v>850.08</v>
      </c>
      <c r="AC147" s="1" t="n">
        <v>100.2</v>
      </c>
      <c r="AD147" s="1" t="n">
        <v>26.4</v>
      </c>
      <c r="AE147" s="1" t="n">
        <v>1149.6</v>
      </c>
      <c r="AF147" s="1" t="n">
        <v>43.2</v>
      </c>
      <c r="AG147" s="1" t="n">
        <v>141.12</v>
      </c>
      <c r="AH147" s="1" t="n">
        <v>353.92</v>
      </c>
      <c r="AI147" s="1" t="n">
        <v>107.24</v>
      </c>
      <c r="AJ147" s="1" t="n">
        <v>1123.2</v>
      </c>
      <c r="AK147" s="1" t="n">
        <v>140.4</v>
      </c>
      <c r="AL147" s="1" t="n">
        <v>451.2</v>
      </c>
      <c r="AM147" s="1" t="n">
        <v>0</v>
      </c>
      <c r="AN147" s="1" t="n">
        <v>0</v>
      </c>
      <c r="AO147" s="1" t="n">
        <v>217.12</v>
      </c>
      <c r="AP147" s="1" t="n">
        <v>1859.4</v>
      </c>
      <c r="AQ147" s="1" t="n">
        <v>216</v>
      </c>
      <c r="AR147" s="1" t="n">
        <v>1146</v>
      </c>
      <c r="AS147" s="1" t="n">
        <v>6</v>
      </c>
      <c r="AT147" s="1" t="n">
        <v>579.6</v>
      </c>
      <c r="AU147" s="1" t="n">
        <v>76.96</v>
      </c>
      <c r="AV147" s="1" t="n">
        <v>19.7</v>
      </c>
      <c r="AW147" s="1" t="n">
        <v>52.7</v>
      </c>
      <c r="AX147" s="1" t="n">
        <v>15.3</v>
      </c>
      <c r="AY147" s="1" t="n">
        <v>0</v>
      </c>
      <c r="AZ147" s="1" t="n">
        <v>0</v>
      </c>
      <c r="BA147" s="1" t="n">
        <v>0</v>
      </c>
      <c r="BB147" s="1" t="n">
        <v>1903</v>
      </c>
      <c r="BC147" s="1" t="n">
        <v>50.875</v>
      </c>
      <c r="BD147" s="1" t="n">
        <v>168</v>
      </c>
      <c r="BE147" s="1" t="n">
        <v>479.2</v>
      </c>
      <c r="BF147" s="1" t="n">
        <v>0</v>
      </c>
      <c r="BG147" s="1" t="n">
        <v>286.5</v>
      </c>
      <c r="BH147" s="1" t="n">
        <v>61.5</v>
      </c>
      <c r="BI147" s="1" t="n">
        <v>240</v>
      </c>
      <c r="BJ147" s="1" t="n">
        <v>576</v>
      </c>
      <c r="BK147" s="1" t="n">
        <v>256.8</v>
      </c>
      <c r="BL147" s="1" t="n">
        <v>52</v>
      </c>
      <c r="BM147" s="1" t="n">
        <v>0</v>
      </c>
      <c r="BN147" s="1" t="n">
        <v>595</v>
      </c>
      <c r="BO147" s="1" t="n">
        <v>33.6</v>
      </c>
      <c r="BP147" s="1" t="n">
        <v>696</v>
      </c>
      <c r="BQ147" s="1" t="n">
        <v>79.875</v>
      </c>
      <c r="BR147" s="1" t="n">
        <v>2600.8</v>
      </c>
      <c r="BS147" s="1" t="n">
        <v>96</v>
      </c>
      <c r="BT147" s="1" t="n">
        <v>60</v>
      </c>
      <c r="BU147" s="1" t="n">
        <v>378</v>
      </c>
      <c r="BV147" s="1" t="n">
        <v>0</v>
      </c>
      <c r="BW147" s="1" t="n">
        <v>60</v>
      </c>
      <c r="BX147" s="1" t="n">
        <v>480</v>
      </c>
      <c r="BY147" s="1" t="n">
        <v>0</v>
      </c>
      <c r="BZ147" s="1" t="n">
        <v>318</v>
      </c>
      <c r="CA147" s="1" t="n">
        <v>652.5</v>
      </c>
      <c r="CB147" s="1" t="n">
        <v>63</v>
      </c>
      <c r="CC147" s="1" t="n">
        <v>102</v>
      </c>
      <c r="CD147" s="1" t="n">
        <v>0</v>
      </c>
      <c r="CE147" s="1" t="n">
        <v>12.9</v>
      </c>
      <c r="CF147" s="1" t="n">
        <v>0</v>
      </c>
      <c r="CG147" s="1" t="n">
        <v>348</v>
      </c>
      <c r="CH147" s="1" t="n">
        <v>1122</v>
      </c>
      <c r="CI147" s="1" t="n">
        <v>192</v>
      </c>
      <c r="CJ147" s="1" t="n">
        <v>1566</v>
      </c>
      <c r="CK147" s="1" t="n">
        <v>328.5</v>
      </c>
      <c r="CL147" s="1" t="n">
        <v>27.6</v>
      </c>
      <c r="CM147" s="1" t="n">
        <v>27.6</v>
      </c>
      <c r="CN147" s="1" t="n">
        <v>0</v>
      </c>
      <c r="CO147" s="1" t="n">
        <v>49.6</v>
      </c>
      <c r="CP147" s="1" t="n">
        <v>181.6</v>
      </c>
      <c r="CQ147" s="1" t="n">
        <v>17.2</v>
      </c>
      <c r="CR147" s="1" t="n">
        <v>222</v>
      </c>
      <c r="CS147" s="1" t="n">
        <v>41.2</v>
      </c>
      <c r="CT147" s="1" t="n">
        <v>0</v>
      </c>
      <c r="CU147" s="1" t="n">
        <v>43</v>
      </c>
      <c r="CV147" s="1" t="n">
        <v>7.5</v>
      </c>
      <c r="CW147" s="1" t="n">
        <v>46.5</v>
      </c>
      <c r="CX147" s="1" t="n">
        <v>574.5</v>
      </c>
      <c r="CY147" s="1" t="n">
        <v>68.4</v>
      </c>
      <c r="CZ147" s="1" t="n">
        <v>93.6</v>
      </c>
      <c r="DA147" s="1" t="n">
        <v>961.2</v>
      </c>
      <c r="DB147" s="1" t="n">
        <v>0</v>
      </c>
      <c r="DC147" s="1" t="n">
        <v>232.56</v>
      </c>
      <c r="DD147" s="1" t="n">
        <v>40.8275</v>
      </c>
      <c r="DE147" s="1" t="n">
        <v>40.7225</v>
      </c>
      <c r="DF147" s="1" t="n">
        <v>40.985</v>
      </c>
      <c r="DH147" s="1" t="n">
        <v>88.8</v>
      </c>
      <c r="DI147" s="1" t="n">
        <v>68.04</v>
      </c>
      <c r="DJ147" s="1" t="n">
        <v>118.5</v>
      </c>
      <c r="DK147" s="1" t="n">
        <v>1452</v>
      </c>
      <c r="DL147" s="1" t="n">
        <v>1041</v>
      </c>
      <c r="DM147" s="1" t="n">
        <v>387</v>
      </c>
      <c r="DN147" s="1" t="n">
        <v>49.2</v>
      </c>
      <c r="DP147" s="1" t="n">
        <v>675</v>
      </c>
      <c r="DQ147" s="1" t="n">
        <v>0</v>
      </c>
      <c r="DR147" s="1" t="n">
        <v>159</v>
      </c>
      <c r="DS147" s="1" t="n">
        <v>73.2</v>
      </c>
      <c r="DT147" s="1" t="n">
        <v>450</v>
      </c>
      <c r="DU147" s="1" t="n">
        <v>264</v>
      </c>
      <c r="DV147" s="1" t="n">
        <v>60</v>
      </c>
      <c r="DW147" s="1" t="n">
        <v>37</v>
      </c>
      <c r="DX147" s="1" t="n">
        <v>16.5</v>
      </c>
      <c r="DY147" s="1" t="n">
        <v>18</v>
      </c>
      <c r="DZ147" s="1" t="n">
        <v>402</v>
      </c>
      <c r="EF147" s="1" t="s">
        <v>452</v>
      </c>
      <c r="EG147" s="1" t="n">
        <v>40559.29</v>
      </c>
    </row>
    <row r="148" customFormat="false" ht="13.8" hidden="false" customHeight="false" outlineLevel="0" collapsed="false">
      <c r="A148" s="2"/>
      <c r="B148" s="1" t="s">
        <v>452</v>
      </c>
      <c r="C148" s="1" t="s">
        <v>452</v>
      </c>
      <c r="D148" s="1" t="s">
        <v>452</v>
      </c>
      <c r="E148" s="1" t="s">
        <v>452</v>
      </c>
      <c r="F148" s="1" t="s">
        <v>452</v>
      </c>
      <c r="G148" s="1" t="s">
        <v>452</v>
      </c>
      <c r="H148" s="1" t="s">
        <v>452</v>
      </c>
      <c r="I148" s="1" t="s">
        <v>452</v>
      </c>
      <c r="J148" s="1" t="s">
        <v>452</v>
      </c>
      <c r="K148" s="1" t="s">
        <v>452</v>
      </c>
      <c r="L148" s="1" t="s">
        <v>452</v>
      </c>
      <c r="M148" s="1" t="s">
        <v>452</v>
      </c>
      <c r="N148" s="1" t="s">
        <v>452</v>
      </c>
      <c r="O148" s="1" t="s">
        <v>452</v>
      </c>
      <c r="P148" s="1" t="s">
        <v>452</v>
      </c>
      <c r="Q148" s="1" t="s">
        <v>452</v>
      </c>
      <c r="S148" s="1" t="s">
        <v>452</v>
      </c>
      <c r="T148" s="1" t="s">
        <v>452</v>
      </c>
      <c r="U148" s="1" t="s">
        <v>452</v>
      </c>
      <c r="V148" s="1" t="s">
        <v>452</v>
      </c>
      <c r="W148" s="1" t="s">
        <v>452</v>
      </c>
      <c r="X148" s="1" t="s">
        <v>452</v>
      </c>
      <c r="Y148" s="1" t="s">
        <v>452</v>
      </c>
      <c r="Z148" s="1" t="s">
        <v>452</v>
      </c>
      <c r="AA148" s="1" t="s">
        <v>452</v>
      </c>
      <c r="AB148" s="1" t="s">
        <v>452</v>
      </c>
      <c r="AC148" s="1" t="s">
        <v>452</v>
      </c>
      <c r="AD148" s="1" t="s">
        <v>452</v>
      </c>
      <c r="AE148" s="1" t="s">
        <v>452</v>
      </c>
      <c r="AF148" s="1" t="s">
        <v>452</v>
      </c>
      <c r="AG148" s="1" t="s">
        <v>452</v>
      </c>
      <c r="AH148" s="1" t="s">
        <v>452</v>
      </c>
      <c r="AI148" s="1" t="s">
        <v>452</v>
      </c>
      <c r="AJ148" s="1" t="s">
        <v>452</v>
      </c>
      <c r="AK148" s="1" t="s">
        <v>452</v>
      </c>
      <c r="AL148" s="1" t="s">
        <v>452</v>
      </c>
      <c r="AM148" s="1" t="s">
        <v>452</v>
      </c>
      <c r="AN148" s="1" t="s">
        <v>452</v>
      </c>
      <c r="AO148" s="1" t="s">
        <v>452</v>
      </c>
      <c r="AP148" s="1" t="s">
        <v>452</v>
      </c>
      <c r="AQ148" s="1" t="s">
        <v>452</v>
      </c>
      <c r="AR148" s="1" t="s">
        <v>452</v>
      </c>
      <c r="AS148" s="1" t="s">
        <v>452</v>
      </c>
      <c r="AT148" s="1" t="s">
        <v>452</v>
      </c>
      <c r="AU148" s="1" t="s">
        <v>452</v>
      </c>
      <c r="AV148" s="1" t="s">
        <v>452</v>
      </c>
      <c r="AW148" s="1" t="s">
        <v>452</v>
      </c>
      <c r="AX148" s="1" t="s">
        <v>452</v>
      </c>
      <c r="AY148" s="1" t="s">
        <v>452</v>
      </c>
      <c r="AZ148" s="1" t="s">
        <v>452</v>
      </c>
      <c r="BA148" s="1" t="s">
        <v>452</v>
      </c>
      <c r="BB148" s="1" t="s">
        <v>452</v>
      </c>
      <c r="BC148" s="1" t="s">
        <v>452</v>
      </c>
      <c r="BD148" s="1" t="s">
        <v>452</v>
      </c>
      <c r="BE148" s="1" t="s">
        <v>452</v>
      </c>
      <c r="BF148" s="1" t="s">
        <v>452</v>
      </c>
      <c r="BG148" s="1" t="s">
        <v>452</v>
      </c>
      <c r="BH148" s="1" t="s">
        <v>452</v>
      </c>
      <c r="BI148" s="1" t="s">
        <v>452</v>
      </c>
      <c r="BJ148" s="1" t="s">
        <v>452</v>
      </c>
      <c r="BK148" s="1" t="s">
        <v>452</v>
      </c>
      <c r="BL148" s="1" t="s">
        <v>452</v>
      </c>
      <c r="BM148" s="1" t="s">
        <v>452</v>
      </c>
      <c r="BN148" s="1" t="s">
        <v>452</v>
      </c>
      <c r="BO148" s="1" t="s">
        <v>452</v>
      </c>
      <c r="BP148" s="1" t="s">
        <v>452</v>
      </c>
      <c r="BQ148" s="1" t="s">
        <v>452</v>
      </c>
      <c r="BR148" s="1" t="s">
        <v>452</v>
      </c>
      <c r="BS148" s="1" t="s">
        <v>452</v>
      </c>
      <c r="BT148" s="1" t="s">
        <v>452</v>
      </c>
      <c r="BU148" s="1" t="s">
        <v>452</v>
      </c>
      <c r="BV148" s="1" t="s">
        <v>452</v>
      </c>
      <c r="BW148" s="1" t="s">
        <v>452</v>
      </c>
      <c r="BX148" s="1" t="s">
        <v>452</v>
      </c>
      <c r="BY148" s="1" t="s">
        <v>452</v>
      </c>
      <c r="BZ148" s="1" t="s">
        <v>452</v>
      </c>
      <c r="CA148" s="1" t="s">
        <v>452</v>
      </c>
      <c r="CB148" s="1" t="s">
        <v>452</v>
      </c>
      <c r="CC148" s="1" t="s">
        <v>452</v>
      </c>
      <c r="CD148" s="1" t="s">
        <v>452</v>
      </c>
      <c r="CE148" s="1" t="s">
        <v>452</v>
      </c>
      <c r="CF148" s="1" t="s">
        <v>452</v>
      </c>
      <c r="CH148" s="1" t="s">
        <v>452</v>
      </c>
      <c r="CI148" s="1" t="s">
        <v>452</v>
      </c>
      <c r="CJ148" s="1" t="s">
        <v>452</v>
      </c>
      <c r="CK148" s="1" t="s">
        <v>452</v>
      </c>
      <c r="CL148" s="1" t="s">
        <v>452</v>
      </c>
      <c r="CM148" s="1" t="s">
        <v>452</v>
      </c>
      <c r="CN148" s="1" t="s">
        <v>452</v>
      </c>
      <c r="CO148" s="1" t="s">
        <v>452</v>
      </c>
      <c r="CP148" s="1" t="s">
        <v>452</v>
      </c>
      <c r="CQ148" s="1" t="s">
        <v>452</v>
      </c>
      <c r="CR148" s="1" t="s">
        <v>452</v>
      </c>
      <c r="CS148" s="1" t="s">
        <v>452</v>
      </c>
      <c r="CT148" s="1" t="s">
        <v>452</v>
      </c>
      <c r="CU148" s="1" t="s">
        <v>452</v>
      </c>
      <c r="CV148" s="1" t="s">
        <v>452</v>
      </c>
      <c r="CW148" s="1" t="s">
        <v>452</v>
      </c>
      <c r="CX148" s="1" t="s">
        <v>452</v>
      </c>
      <c r="CY148" s="1" t="s">
        <v>452</v>
      </c>
      <c r="CZ148" s="1" t="s">
        <v>452</v>
      </c>
      <c r="DA148" s="1" t="s">
        <v>452</v>
      </c>
      <c r="DB148" s="1" t="s">
        <v>452</v>
      </c>
      <c r="DC148" s="1" t="s">
        <v>452</v>
      </c>
      <c r="DD148" s="1" t="n">
        <v>40.8275</v>
      </c>
      <c r="DE148" s="1" t="n">
        <v>40.7225</v>
      </c>
      <c r="DF148" s="1" t="n">
        <v>40.985</v>
      </c>
      <c r="DH148" s="1" t="s">
        <v>452</v>
      </c>
      <c r="DI148" s="1" t="s">
        <v>452</v>
      </c>
      <c r="DJ148" s="1" t="s">
        <v>452</v>
      </c>
      <c r="DK148" s="1" t="s">
        <v>452</v>
      </c>
      <c r="DL148" s="1" t="s">
        <v>452</v>
      </c>
      <c r="DM148" s="1" t="s">
        <v>452</v>
      </c>
      <c r="DN148" s="1" t="s">
        <v>452</v>
      </c>
      <c r="DP148" s="1" t="s">
        <v>452</v>
      </c>
      <c r="DQ148" s="1" t="s">
        <v>452</v>
      </c>
      <c r="DR148" s="1" t="s">
        <v>452</v>
      </c>
      <c r="DS148" s="1" t="s">
        <v>452</v>
      </c>
      <c r="DT148" s="1" t="s">
        <v>452</v>
      </c>
      <c r="DU148" s="1" t="s">
        <v>452</v>
      </c>
      <c r="DV148" s="1" t="s">
        <v>452</v>
      </c>
      <c r="DW148" s="1" t="s">
        <v>452</v>
      </c>
      <c r="DX148" s="1" t="s">
        <v>452</v>
      </c>
      <c r="DY148" s="1" t="s">
        <v>452</v>
      </c>
      <c r="DZ148" s="1" t="s">
        <v>452</v>
      </c>
      <c r="EB148" s="1" t="s">
        <v>452</v>
      </c>
      <c r="EG148" s="1" t="n">
        <v>0</v>
      </c>
    </row>
    <row r="149" customFormat="false" ht="13.8" hidden="false" customHeight="false" outlineLevel="0" collapsed="false">
      <c r="A149" s="2"/>
      <c r="EA149" s="1" t="s">
        <v>452</v>
      </c>
      <c r="EG149" s="1" t="n">
        <v>0</v>
      </c>
      <c r="EH149" s="1" t="s">
        <v>452</v>
      </c>
    </row>
    <row r="150" customFormat="false" ht="13.8" hidden="false" customHeight="false" outlineLevel="0" collapsed="false">
      <c r="A150" s="2" t="s">
        <v>452</v>
      </c>
      <c r="B150" s="1" t="s">
        <v>452</v>
      </c>
      <c r="C150" s="1" t="s">
        <v>452</v>
      </c>
      <c r="D150" s="1" t="s">
        <v>452</v>
      </c>
      <c r="E150" s="1" t="s">
        <v>452</v>
      </c>
      <c r="F150" s="1" t="s">
        <v>452</v>
      </c>
      <c r="G150" s="1" t="s">
        <v>452</v>
      </c>
      <c r="H150" s="1" t="s">
        <v>452</v>
      </c>
      <c r="I150" s="1" t="s">
        <v>452</v>
      </c>
      <c r="J150" s="1" t="s">
        <v>452</v>
      </c>
      <c r="K150" s="1" t="s">
        <v>452</v>
      </c>
      <c r="L150" s="1" t="s">
        <v>452</v>
      </c>
      <c r="M150" s="1" t="s">
        <v>452</v>
      </c>
      <c r="N150" s="1" t="s">
        <v>452</v>
      </c>
      <c r="O150" s="1" t="s">
        <v>452</v>
      </c>
      <c r="P150" s="1" t="s">
        <v>452</v>
      </c>
      <c r="Q150" s="1" t="s">
        <v>452</v>
      </c>
      <c r="R150" s="1" t="s">
        <v>452</v>
      </c>
      <c r="S150" s="1" t="s">
        <v>452</v>
      </c>
      <c r="T150" s="1" t="s">
        <v>452</v>
      </c>
      <c r="U150" s="1" t="s">
        <v>452</v>
      </c>
      <c r="V150" s="1" t="s">
        <v>452</v>
      </c>
      <c r="W150" s="1" t="s">
        <v>452</v>
      </c>
      <c r="X150" s="1" t="s">
        <v>452</v>
      </c>
      <c r="Y150" s="1" t="s">
        <v>452</v>
      </c>
      <c r="Z150" s="1" t="s">
        <v>452</v>
      </c>
      <c r="AA150" s="1" t="s">
        <v>452</v>
      </c>
      <c r="AB150" s="1" t="s">
        <v>452</v>
      </c>
      <c r="AC150" s="1" t="s">
        <v>452</v>
      </c>
      <c r="AD150" s="1" t="s">
        <v>452</v>
      </c>
      <c r="AE150" s="1" t="s">
        <v>452</v>
      </c>
      <c r="AF150" s="1" t="s">
        <v>452</v>
      </c>
      <c r="AG150" s="1" t="s">
        <v>452</v>
      </c>
      <c r="AH150" s="1" t="s">
        <v>452</v>
      </c>
      <c r="AI150" s="1" t="s">
        <v>452</v>
      </c>
      <c r="AJ150" s="1" t="s">
        <v>452</v>
      </c>
      <c r="AK150" s="1" t="s">
        <v>452</v>
      </c>
      <c r="AL150" s="1" t="s">
        <v>452</v>
      </c>
      <c r="AM150" s="1" t="s">
        <v>452</v>
      </c>
      <c r="AN150" s="1" t="s">
        <v>452</v>
      </c>
      <c r="AO150" s="1" t="s">
        <v>452</v>
      </c>
      <c r="AP150" s="1" t="s">
        <v>452</v>
      </c>
      <c r="AQ150" s="1" t="s">
        <v>452</v>
      </c>
      <c r="AR150" s="1" t="s">
        <v>452</v>
      </c>
      <c r="AS150" s="1" t="s">
        <v>452</v>
      </c>
      <c r="AT150" s="1" t="s">
        <v>452</v>
      </c>
      <c r="AU150" s="1" t="s">
        <v>452</v>
      </c>
      <c r="AV150" s="1" t="s">
        <v>452</v>
      </c>
      <c r="AW150" s="1" t="s">
        <v>452</v>
      </c>
      <c r="AX150" s="1" t="s">
        <v>452</v>
      </c>
      <c r="AY150" s="1" t="s">
        <v>452</v>
      </c>
      <c r="AZ150" s="1" t="s">
        <v>452</v>
      </c>
      <c r="BA150" s="1" t="s">
        <v>452</v>
      </c>
      <c r="BB150" s="1" t="s">
        <v>452</v>
      </c>
      <c r="BC150" s="1" t="s">
        <v>452</v>
      </c>
      <c r="BD150" s="1" t="s">
        <v>452</v>
      </c>
      <c r="BE150" s="1" t="s">
        <v>452</v>
      </c>
      <c r="BF150" s="1" t="s">
        <v>452</v>
      </c>
      <c r="BG150" s="1" t="s">
        <v>452</v>
      </c>
      <c r="BH150" s="1" t="s">
        <v>452</v>
      </c>
      <c r="BI150" s="1" t="s">
        <v>452</v>
      </c>
      <c r="BJ150" s="1" t="s">
        <v>452</v>
      </c>
      <c r="BK150" s="1" t="s">
        <v>452</v>
      </c>
      <c r="BL150" s="1" t="s">
        <v>452</v>
      </c>
      <c r="BM150" s="1" t="s">
        <v>452</v>
      </c>
      <c r="BN150" s="1" t="s">
        <v>452</v>
      </c>
      <c r="BO150" s="1" t="s">
        <v>452</v>
      </c>
      <c r="BP150" s="1" t="s">
        <v>452</v>
      </c>
      <c r="BQ150" s="1" t="s">
        <v>452</v>
      </c>
      <c r="BR150" s="1" t="s">
        <v>452</v>
      </c>
      <c r="BS150" s="1" t="s">
        <v>452</v>
      </c>
      <c r="BT150" s="1" t="s">
        <v>452</v>
      </c>
      <c r="BU150" s="1" t="s">
        <v>452</v>
      </c>
      <c r="BV150" s="1" t="s">
        <v>452</v>
      </c>
      <c r="BW150" s="1" t="s">
        <v>452</v>
      </c>
      <c r="BX150" s="1" t="s">
        <v>452</v>
      </c>
      <c r="BY150" s="1" t="s">
        <v>452</v>
      </c>
      <c r="BZ150" s="1" t="s">
        <v>452</v>
      </c>
      <c r="CA150" s="1" t="s">
        <v>452</v>
      </c>
      <c r="CB150" s="1" t="s">
        <v>452</v>
      </c>
      <c r="CC150" s="1" t="s">
        <v>452</v>
      </c>
      <c r="CD150" s="1" t="s">
        <v>452</v>
      </c>
      <c r="CE150" s="1" t="s">
        <v>452</v>
      </c>
      <c r="CF150" s="1" t="s">
        <v>452</v>
      </c>
      <c r="CG150" s="1" t="s">
        <v>452</v>
      </c>
      <c r="CH150" s="1" t="s">
        <v>452</v>
      </c>
      <c r="CI150" s="1" t="s">
        <v>452</v>
      </c>
      <c r="CJ150" s="1" t="s">
        <v>452</v>
      </c>
      <c r="CK150" s="1" t="s">
        <v>452</v>
      </c>
      <c r="CL150" s="1" t="s">
        <v>452</v>
      </c>
      <c r="CM150" s="1" t="s">
        <v>452</v>
      </c>
      <c r="CN150" s="1" t="s">
        <v>452</v>
      </c>
      <c r="CO150" s="1" t="s">
        <v>452</v>
      </c>
      <c r="CP150" s="1" t="s">
        <v>452</v>
      </c>
      <c r="CQ150" s="1" t="s">
        <v>452</v>
      </c>
      <c r="CR150" s="1" t="s">
        <v>452</v>
      </c>
      <c r="CS150" s="1" t="s">
        <v>452</v>
      </c>
      <c r="CT150" s="1" t="s">
        <v>452</v>
      </c>
      <c r="CU150" s="1" t="s">
        <v>452</v>
      </c>
      <c r="CV150" s="1" t="s">
        <v>452</v>
      </c>
      <c r="CW150" s="1" t="s">
        <v>452</v>
      </c>
      <c r="CX150" s="1" t="s">
        <v>452</v>
      </c>
      <c r="CY150" s="1" t="s">
        <v>452</v>
      </c>
      <c r="CZ150" s="1" t="s">
        <v>452</v>
      </c>
      <c r="DA150" s="1" t="s">
        <v>452</v>
      </c>
      <c r="DB150" s="1" t="s">
        <v>452</v>
      </c>
      <c r="DC150" s="1" t="s">
        <v>452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s">
        <v>452</v>
      </c>
      <c r="DI150" s="1" t="s">
        <v>452</v>
      </c>
      <c r="DJ150" s="1" t="s">
        <v>452</v>
      </c>
      <c r="DK150" s="1" t="s">
        <v>452</v>
      </c>
      <c r="DL150" s="1" t="s">
        <v>452</v>
      </c>
      <c r="DM150" s="1" t="s">
        <v>452</v>
      </c>
      <c r="DN150" s="1" t="s">
        <v>452</v>
      </c>
      <c r="DO150" s="1" t="n">
        <v>0</v>
      </c>
      <c r="DP150" s="1" t="s">
        <v>452</v>
      </c>
      <c r="DQ150" s="1" t="s">
        <v>452</v>
      </c>
      <c r="DR150" s="1" t="s">
        <v>452</v>
      </c>
      <c r="DS150" s="1" t="s">
        <v>452</v>
      </c>
      <c r="DT150" s="1" t="s">
        <v>452</v>
      </c>
      <c r="DU150" s="1" t="s">
        <v>452</v>
      </c>
      <c r="DV150" s="1" t="s">
        <v>452</v>
      </c>
      <c r="DW150" s="1" t="s">
        <v>452</v>
      </c>
      <c r="DX150" s="1" t="s">
        <v>452</v>
      </c>
      <c r="DY150" s="1" t="s">
        <v>452</v>
      </c>
      <c r="DZ150" s="1" t="s">
        <v>452</v>
      </c>
      <c r="EG150" s="1" t="n">
        <v>0</v>
      </c>
      <c r="EH150" s="1" t="s">
        <v>452</v>
      </c>
    </row>
    <row r="151" customFormat="false" ht="13.8" hidden="false" customHeight="false" outlineLevel="0" collapsed="false">
      <c r="A151" s="2"/>
      <c r="AL151" s="1" t="s">
        <v>452</v>
      </c>
      <c r="DD151" s="1" t="n">
        <v>0</v>
      </c>
      <c r="DE151" s="1" t="n">
        <v>0</v>
      </c>
      <c r="DF151" s="1" t="n">
        <v>0</v>
      </c>
      <c r="DG151" s="1" t="n">
        <v>0</v>
      </c>
      <c r="DO151" s="1" t="n">
        <v>0</v>
      </c>
      <c r="DQ151" s="1" t="s">
        <v>452</v>
      </c>
      <c r="EA151" s="1" t="s">
        <v>451</v>
      </c>
      <c r="EB151" s="1" t="s">
        <v>452</v>
      </c>
      <c r="EG151" s="1" t="n">
        <v>0</v>
      </c>
      <c r="EH151" s="1" t="s">
        <v>452</v>
      </c>
    </row>
    <row r="152" customFormat="false" ht="13.8" hidden="false" customHeight="false" outlineLevel="0" collapsed="false">
      <c r="A152" s="2" t="s">
        <v>452</v>
      </c>
      <c r="B152" s="1" t="s">
        <v>452</v>
      </c>
      <c r="C152" s="1" t="s">
        <v>452</v>
      </c>
      <c r="D152" s="1" t="s">
        <v>452</v>
      </c>
      <c r="E152" s="1" t="s">
        <v>452</v>
      </c>
      <c r="F152" s="1" t="s">
        <v>452</v>
      </c>
      <c r="G152" s="1" t="s">
        <v>452</v>
      </c>
      <c r="H152" s="1" t="s">
        <v>452</v>
      </c>
      <c r="I152" s="1" t="s">
        <v>452</v>
      </c>
      <c r="J152" s="1" t="s">
        <v>452</v>
      </c>
      <c r="K152" s="1" t="s">
        <v>452</v>
      </c>
      <c r="L152" s="1" t="s">
        <v>452</v>
      </c>
      <c r="M152" s="1" t="s">
        <v>452</v>
      </c>
      <c r="N152" s="1" t="s">
        <v>452</v>
      </c>
      <c r="O152" s="1" t="s">
        <v>452</v>
      </c>
      <c r="P152" s="1" t="s">
        <v>452</v>
      </c>
      <c r="Q152" s="1" t="s">
        <v>452</v>
      </c>
      <c r="R152" s="1" t="s">
        <v>452</v>
      </c>
      <c r="S152" s="1" t="s">
        <v>452</v>
      </c>
      <c r="T152" s="1" t="s">
        <v>452</v>
      </c>
      <c r="U152" s="1" t="s">
        <v>452</v>
      </c>
      <c r="V152" s="1" t="s">
        <v>452</v>
      </c>
      <c r="W152" s="1" t="s">
        <v>452</v>
      </c>
      <c r="X152" s="1" t="s">
        <v>452</v>
      </c>
      <c r="Y152" s="1" t="s">
        <v>452</v>
      </c>
      <c r="Z152" s="1" t="s">
        <v>452</v>
      </c>
      <c r="AA152" s="1" t="s">
        <v>452</v>
      </c>
      <c r="AB152" s="1" t="s">
        <v>452</v>
      </c>
      <c r="AC152" s="1" t="s">
        <v>452</v>
      </c>
      <c r="AD152" s="1" t="s">
        <v>452</v>
      </c>
      <c r="AE152" s="1" t="s">
        <v>452</v>
      </c>
      <c r="AF152" s="1" t="s">
        <v>452</v>
      </c>
      <c r="AG152" s="1" t="s">
        <v>452</v>
      </c>
      <c r="AH152" s="1" t="s">
        <v>452</v>
      </c>
      <c r="AI152" s="1" t="s">
        <v>452</v>
      </c>
      <c r="AJ152" s="1" t="s">
        <v>452</v>
      </c>
      <c r="AK152" s="1" t="s">
        <v>452</v>
      </c>
      <c r="AL152" s="1" t="s">
        <v>452</v>
      </c>
      <c r="AM152" s="1" t="s">
        <v>452</v>
      </c>
      <c r="AN152" s="1" t="s">
        <v>452</v>
      </c>
      <c r="AO152" s="1" t="s">
        <v>452</v>
      </c>
      <c r="AP152" s="1" t="s">
        <v>452</v>
      </c>
      <c r="AQ152" s="1" t="s">
        <v>452</v>
      </c>
      <c r="AR152" s="1" t="s">
        <v>452</v>
      </c>
      <c r="AS152" s="1" t="s">
        <v>452</v>
      </c>
      <c r="AT152" s="1" t="s">
        <v>452</v>
      </c>
      <c r="AU152" s="1" t="s">
        <v>452</v>
      </c>
      <c r="AV152" s="1" t="s">
        <v>452</v>
      </c>
      <c r="AW152" s="1" t="s">
        <v>452</v>
      </c>
      <c r="AX152" s="1" t="s">
        <v>452</v>
      </c>
      <c r="AY152" s="1" t="s">
        <v>452</v>
      </c>
      <c r="AZ152" s="1" t="s">
        <v>452</v>
      </c>
      <c r="BA152" s="1" t="s">
        <v>452</v>
      </c>
      <c r="BB152" s="1" t="s">
        <v>452</v>
      </c>
      <c r="BC152" s="1" t="s">
        <v>452</v>
      </c>
      <c r="BD152" s="1" t="s">
        <v>452</v>
      </c>
      <c r="BE152" s="1" t="s">
        <v>452</v>
      </c>
      <c r="BF152" s="1" t="s">
        <v>452</v>
      </c>
      <c r="BG152" s="1" t="s">
        <v>452</v>
      </c>
      <c r="BH152" s="1" t="s">
        <v>452</v>
      </c>
      <c r="BI152" s="1" t="s">
        <v>452</v>
      </c>
      <c r="BJ152" s="1" t="s">
        <v>452</v>
      </c>
      <c r="BK152" s="1" t="s">
        <v>452</v>
      </c>
      <c r="BL152" s="1" t="s">
        <v>452</v>
      </c>
      <c r="BM152" s="1" t="s">
        <v>452</v>
      </c>
      <c r="BN152" s="1" t="s">
        <v>452</v>
      </c>
      <c r="BO152" s="1" t="s">
        <v>452</v>
      </c>
      <c r="BP152" s="1" t="s">
        <v>452</v>
      </c>
      <c r="BQ152" s="1" t="s">
        <v>452</v>
      </c>
      <c r="BR152" s="1" t="s">
        <v>452</v>
      </c>
      <c r="BS152" s="1" t="s">
        <v>452</v>
      </c>
      <c r="BT152" s="1" t="s">
        <v>452</v>
      </c>
      <c r="BU152" s="1" t="s">
        <v>452</v>
      </c>
      <c r="BV152" s="1" t="s">
        <v>452</v>
      </c>
      <c r="BW152" s="1" t="s">
        <v>452</v>
      </c>
      <c r="BX152" s="1" t="s">
        <v>452</v>
      </c>
      <c r="BY152" s="1" t="s">
        <v>452</v>
      </c>
      <c r="BZ152" s="1" t="s">
        <v>452</v>
      </c>
      <c r="CA152" s="1" t="s">
        <v>452</v>
      </c>
      <c r="CB152" s="1" t="s">
        <v>452</v>
      </c>
      <c r="CC152" s="1" t="s">
        <v>452</v>
      </c>
      <c r="CD152" s="1" t="s">
        <v>452</v>
      </c>
      <c r="CE152" s="1" t="s">
        <v>452</v>
      </c>
      <c r="CF152" s="1" t="s">
        <v>452</v>
      </c>
      <c r="CG152" s="1" t="s">
        <v>452</v>
      </c>
      <c r="CH152" s="1" t="s">
        <v>452</v>
      </c>
      <c r="CI152" s="1" t="s">
        <v>452</v>
      </c>
      <c r="CJ152" s="1" t="s">
        <v>452</v>
      </c>
      <c r="CK152" s="1" t="s">
        <v>452</v>
      </c>
      <c r="CL152" s="1" t="s">
        <v>452</v>
      </c>
      <c r="CM152" s="1" t="s">
        <v>452</v>
      </c>
      <c r="CN152" s="1" t="s">
        <v>452</v>
      </c>
      <c r="CO152" s="1" t="s">
        <v>452</v>
      </c>
      <c r="CP152" s="1" t="s">
        <v>452</v>
      </c>
      <c r="CQ152" s="1" t="s">
        <v>452</v>
      </c>
      <c r="CR152" s="1" t="s">
        <v>452</v>
      </c>
      <c r="CS152" s="1" t="s">
        <v>452</v>
      </c>
      <c r="CT152" s="1" t="s">
        <v>452</v>
      </c>
      <c r="CU152" s="1" t="s">
        <v>452</v>
      </c>
      <c r="CV152" s="1" t="s">
        <v>452</v>
      </c>
      <c r="CW152" s="1" t="s">
        <v>452</v>
      </c>
      <c r="CX152" s="1" t="s">
        <v>452</v>
      </c>
      <c r="CY152" s="1" t="s">
        <v>452</v>
      </c>
      <c r="CZ152" s="1" t="s">
        <v>452</v>
      </c>
      <c r="DA152" s="1" t="s">
        <v>452</v>
      </c>
      <c r="DB152" s="1" t="s">
        <v>452</v>
      </c>
      <c r="DC152" s="1" t="s">
        <v>452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s">
        <v>452</v>
      </c>
      <c r="DI152" s="1" t="s">
        <v>452</v>
      </c>
      <c r="DJ152" s="1" t="s">
        <v>452</v>
      </c>
      <c r="DK152" s="1" t="s">
        <v>452</v>
      </c>
      <c r="DL152" s="1" t="s">
        <v>452</v>
      </c>
      <c r="DM152" s="1" t="s">
        <v>452</v>
      </c>
      <c r="DN152" s="1" t="s">
        <v>452</v>
      </c>
      <c r="DO152" s="1" t="n">
        <v>0</v>
      </c>
      <c r="DP152" s="1" t="s">
        <v>452</v>
      </c>
      <c r="DQ152" s="1" t="s">
        <v>452</v>
      </c>
      <c r="DR152" s="1" t="s">
        <v>452</v>
      </c>
      <c r="DS152" s="1" t="s">
        <v>452</v>
      </c>
      <c r="DT152" s="1" t="s">
        <v>452</v>
      </c>
      <c r="DU152" s="1" t="s">
        <v>452</v>
      </c>
      <c r="DV152" s="1" t="s">
        <v>452</v>
      </c>
      <c r="DW152" s="1" t="s">
        <v>452</v>
      </c>
      <c r="DX152" s="1" t="s">
        <v>452</v>
      </c>
      <c r="DY152" s="1" t="s">
        <v>452</v>
      </c>
      <c r="DZ152" s="1" t="s">
        <v>452</v>
      </c>
      <c r="EG152" s="1" t="n">
        <v>0</v>
      </c>
      <c r="EH152" s="1" t="s">
        <v>452</v>
      </c>
    </row>
    <row r="153" customFormat="false" ht="13.8" hidden="false" customHeight="false" outlineLevel="0" collapsed="false">
      <c r="A153" s="2" t="s">
        <v>472</v>
      </c>
      <c r="B153" s="1" t="n">
        <v>56.1</v>
      </c>
      <c r="C153" s="1" t="n">
        <v>36</v>
      </c>
      <c r="D153" s="1" t="n">
        <v>138</v>
      </c>
      <c r="E153" s="1" t="n">
        <v>159</v>
      </c>
      <c r="F153" s="1" t="n">
        <v>252.34</v>
      </c>
      <c r="G153" s="1" t="n">
        <v>0</v>
      </c>
      <c r="H153" s="1" t="n">
        <v>148</v>
      </c>
      <c r="I153" s="1" t="n">
        <v>158</v>
      </c>
      <c r="J153" s="1" t="n">
        <v>230.72</v>
      </c>
      <c r="K153" s="1" t="n">
        <v>0</v>
      </c>
      <c r="L153" s="1" t="n">
        <v>0</v>
      </c>
      <c r="M153" s="1" t="n">
        <v>0</v>
      </c>
      <c r="N153" s="1" t="n">
        <v>316.72</v>
      </c>
      <c r="O153" s="1" t="n">
        <v>100.64</v>
      </c>
      <c r="P153" s="1" t="n">
        <v>165.76</v>
      </c>
      <c r="Q153" s="1" t="n">
        <v>407.68</v>
      </c>
      <c r="R153" s="1" t="n">
        <v>0</v>
      </c>
      <c r="S153" s="1" t="n">
        <v>204</v>
      </c>
      <c r="T153" s="1" t="n">
        <v>6216</v>
      </c>
      <c r="U153" s="1" t="n">
        <v>3.6</v>
      </c>
      <c r="V153" s="1" t="n">
        <v>124.8</v>
      </c>
      <c r="W153" s="1" t="n">
        <v>42</v>
      </c>
      <c r="X153" s="1" t="n">
        <v>57.6</v>
      </c>
      <c r="Y153" s="1" t="n">
        <v>600</v>
      </c>
      <c r="Z153" s="1" t="n">
        <v>655.64</v>
      </c>
      <c r="AA153" s="1" t="n">
        <v>0</v>
      </c>
      <c r="AB153" s="1" t="n">
        <v>850.08</v>
      </c>
      <c r="AC153" s="1" t="n">
        <v>100.2</v>
      </c>
      <c r="AD153" s="1" t="n">
        <v>97.2</v>
      </c>
      <c r="AE153" s="1" t="n">
        <v>1149.6</v>
      </c>
      <c r="AF153" s="1" t="n">
        <v>43.2</v>
      </c>
      <c r="AG153" s="1" t="n">
        <v>141.12</v>
      </c>
      <c r="AH153" s="1" t="n">
        <v>353.92</v>
      </c>
      <c r="AI153" s="1" t="n">
        <v>107.24</v>
      </c>
      <c r="AJ153" s="1" t="n">
        <v>1123.2</v>
      </c>
      <c r="AK153" s="1" t="n">
        <v>140.4</v>
      </c>
      <c r="AL153" s="1" t="n">
        <v>451.2</v>
      </c>
      <c r="AM153" s="1" t="n">
        <v>0</v>
      </c>
      <c r="AN153" s="1" t="n">
        <v>0</v>
      </c>
      <c r="AO153" s="1" t="n">
        <v>217.12</v>
      </c>
      <c r="AP153" s="1" t="n">
        <v>1859.4</v>
      </c>
      <c r="AQ153" s="1" t="n">
        <v>216</v>
      </c>
      <c r="AR153" s="1" t="n">
        <v>1146</v>
      </c>
      <c r="AS153" s="1" t="n">
        <v>6</v>
      </c>
      <c r="AT153" s="1" t="n">
        <v>579.6</v>
      </c>
      <c r="AU153" s="1" t="n">
        <v>76.96</v>
      </c>
      <c r="AV153" s="1" t="n">
        <v>19.7</v>
      </c>
      <c r="AW153" s="1" t="n">
        <v>52.7</v>
      </c>
      <c r="AX153" s="1" t="n">
        <v>15.3</v>
      </c>
      <c r="AY153" s="1" t="n">
        <v>0</v>
      </c>
      <c r="AZ153" s="1" t="n">
        <v>0</v>
      </c>
      <c r="BA153" s="1" t="n">
        <v>0</v>
      </c>
      <c r="BB153" s="1" t="n">
        <v>1903</v>
      </c>
      <c r="BC153" s="1" t="n">
        <v>50.875</v>
      </c>
      <c r="BD153" s="1" t="n">
        <v>168</v>
      </c>
      <c r="BE153" s="1" t="n">
        <v>479.2</v>
      </c>
      <c r="BF153" s="1" t="n">
        <v>0</v>
      </c>
      <c r="BG153" s="1" t="n">
        <v>286.5</v>
      </c>
      <c r="BH153" s="1" t="n">
        <v>61.5</v>
      </c>
      <c r="BI153" s="1" t="n">
        <v>240</v>
      </c>
      <c r="BJ153" s="1" t="n">
        <v>576</v>
      </c>
      <c r="BK153" s="1" t="n">
        <v>256.8</v>
      </c>
      <c r="BL153" s="1" t="n">
        <v>52</v>
      </c>
      <c r="BM153" s="1" t="n">
        <v>0</v>
      </c>
      <c r="BN153" s="1" t="n">
        <v>595</v>
      </c>
      <c r="BO153" s="1" t="n">
        <v>33.6</v>
      </c>
      <c r="BP153" s="1" t="n">
        <v>696</v>
      </c>
      <c r="BQ153" s="1" t="n">
        <v>79.875</v>
      </c>
      <c r="BR153" s="1" t="n">
        <v>2600.8</v>
      </c>
      <c r="BS153" s="1" t="n">
        <v>96</v>
      </c>
      <c r="BT153" s="1" t="n">
        <v>60</v>
      </c>
      <c r="BU153" s="1" t="n">
        <v>378</v>
      </c>
      <c r="BV153" s="1" t="n">
        <v>0</v>
      </c>
      <c r="BW153" s="1" t="n">
        <v>60</v>
      </c>
      <c r="BX153" s="1" t="n">
        <v>480</v>
      </c>
      <c r="BY153" s="1" t="n">
        <v>0</v>
      </c>
      <c r="BZ153" s="1" t="n">
        <v>318</v>
      </c>
      <c r="CA153" s="1" t="n">
        <v>652.5</v>
      </c>
      <c r="CB153" s="1" t="n">
        <v>63</v>
      </c>
      <c r="CC153" s="1" t="n">
        <v>102</v>
      </c>
      <c r="CD153" s="1" t="n">
        <v>0</v>
      </c>
      <c r="CE153" s="1" t="n">
        <v>12.9</v>
      </c>
      <c r="CF153" s="1" t="n">
        <v>0</v>
      </c>
      <c r="CG153" s="1" t="n">
        <v>12948</v>
      </c>
      <c r="CH153" s="1" t="n">
        <v>1122</v>
      </c>
      <c r="CI153" s="1" t="n">
        <v>192</v>
      </c>
      <c r="CJ153" s="1" t="n">
        <v>1566</v>
      </c>
      <c r="CK153" s="1" t="n">
        <v>328.5</v>
      </c>
      <c r="CL153" s="1" t="n">
        <v>27.6</v>
      </c>
      <c r="CM153" s="1" t="n">
        <v>27.6</v>
      </c>
      <c r="CN153" s="1" t="n">
        <v>0</v>
      </c>
      <c r="CO153" s="1" t="n">
        <v>49.6</v>
      </c>
      <c r="CP153" s="1" t="n">
        <v>181.6</v>
      </c>
      <c r="CQ153" s="1" t="n">
        <v>17.2</v>
      </c>
      <c r="CR153" s="1" t="n">
        <v>222</v>
      </c>
      <c r="CS153" s="1" t="n">
        <v>41.2</v>
      </c>
      <c r="CT153" s="1" t="n">
        <v>0</v>
      </c>
      <c r="CU153" s="1" t="n">
        <v>43</v>
      </c>
      <c r="CV153" s="1" t="n">
        <v>7.5</v>
      </c>
      <c r="CW153" s="1" t="n">
        <v>46.5</v>
      </c>
      <c r="CX153" s="1" t="n">
        <v>574.5</v>
      </c>
      <c r="CY153" s="1" t="n">
        <v>68.4</v>
      </c>
      <c r="CZ153" s="1" t="n">
        <v>93.6</v>
      </c>
      <c r="DA153" s="1" t="n">
        <v>961.2</v>
      </c>
      <c r="DB153" s="1" t="n">
        <v>0</v>
      </c>
      <c r="DC153" s="1" t="n">
        <v>232.56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88.8</v>
      </c>
      <c r="DI153" s="1" t="n">
        <v>68.04</v>
      </c>
      <c r="DJ153" s="1" t="n">
        <v>118.5</v>
      </c>
      <c r="DK153" s="1" t="n">
        <v>1452</v>
      </c>
      <c r="DL153" s="1" t="n">
        <v>1041</v>
      </c>
      <c r="DM153" s="1" t="n">
        <v>387</v>
      </c>
      <c r="DN153" s="1" t="n">
        <v>49.2</v>
      </c>
      <c r="DO153" s="1" t="n">
        <v>0</v>
      </c>
      <c r="DP153" s="1" t="n">
        <v>675</v>
      </c>
      <c r="DQ153" s="1" t="n">
        <v>0</v>
      </c>
      <c r="DR153" s="1" t="n">
        <v>159</v>
      </c>
      <c r="DS153" s="1" t="n">
        <v>73.2</v>
      </c>
      <c r="DT153" s="1" t="n">
        <v>450</v>
      </c>
      <c r="DU153" s="1" t="n">
        <v>264</v>
      </c>
      <c r="DV153" s="1" t="n">
        <v>60</v>
      </c>
      <c r="DW153" s="1" t="n">
        <v>37</v>
      </c>
      <c r="DX153" s="1" t="n">
        <v>16.5</v>
      </c>
      <c r="DY153" s="1" t="n">
        <v>18</v>
      </c>
      <c r="DZ153" s="1" t="n">
        <v>402</v>
      </c>
      <c r="EA153" s="1" t="n">
        <v>0</v>
      </c>
      <c r="EB153" s="1" t="n">
        <v>0</v>
      </c>
      <c r="EF153" s="1" t="n">
        <v>0</v>
      </c>
      <c r="EG153" s="1" t="n">
        <v>53230.09</v>
      </c>
      <c r="EH153" s="1" t="s">
        <v>472</v>
      </c>
    </row>
    <row r="154" customFormat="false" ht="13.8" hidden="false" customHeight="false" outlineLevel="0" collapsed="false">
      <c r="A154" s="2" t="s">
        <v>473</v>
      </c>
      <c r="B154" s="1" t="n">
        <v>17.53125</v>
      </c>
      <c r="C154" s="1" t="n">
        <v>12</v>
      </c>
      <c r="D154" s="1" t="n">
        <v>46</v>
      </c>
      <c r="E154" s="1" t="n">
        <v>53</v>
      </c>
      <c r="F154" s="1" t="n">
        <v>85.25</v>
      </c>
      <c r="G154" s="1" t="n">
        <v>0</v>
      </c>
      <c r="H154" s="1" t="n">
        <v>47.8964401294498</v>
      </c>
      <c r="I154" s="1" t="n">
        <v>52.6666666666667</v>
      </c>
      <c r="J154" s="1" t="n">
        <v>103</v>
      </c>
      <c r="K154" s="1" t="n">
        <v>0</v>
      </c>
      <c r="L154" s="1" t="n">
        <v>0</v>
      </c>
      <c r="M154" s="1" t="n">
        <v>0</v>
      </c>
      <c r="N154" s="1" t="n">
        <v>105.573333333333</v>
      </c>
      <c r="O154" s="1" t="n">
        <v>34</v>
      </c>
      <c r="P154" s="1" t="n">
        <v>55.2533333333333</v>
      </c>
      <c r="Q154" s="1" t="n">
        <v>182</v>
      </c>
      <c r="R154" s="1" t="n">
        <v>0</v>
      </c>
      <c r="S154" s="1" t="n">
        <v>85.3556485355649</v>
      </c>
      <c r="T154" s="1" t="n">
        <v>2775</v>
      </c>
      <c r="U154" s="1" t="n">
        <v>2</v>
      </c>
      <c r="V154" s="1" t="n">
        <v>104</v>
      </c>
      <c r="W154" s="1" t="n">
        <v>31.1111111111111</v>
      </c>
      <c r="X154" s="1" t="n">
        <v>42.6666666666667</v>
      </c>
      <c r="Y154" s="1" t="n">
        <v>434.782608695652</v>
      </c>
      <c r="Z154" s="1" t="n">
        <v>295.333333333333</v>
      </c>
      <c r="AA154" s="1" t="n">
        <v>0</v>
      </c>
      <c r="AB154" s="1" t="n">
        <v>231</v>
      </c>
      <c r="AC154" s="1" t="n">
        <v>83.5</v>
      </c>
      <c r="AD154" s="1" t="n">
        <v>72</v>
      </c>
      <c r="AE154" s="1" t="n">
        <v>958</v>
      </c>
      <c r="AF154" s="1" t="n">
        <v>32</v>
      </c>
      <c r="AG154" s="1" t="n">
        <v>57.6</v>
      </c>
      <c r="AH154" s="1" t="n">
        <v>158</v>
      </c>
      <c r="AI154" s="1" t="n">
        <v>47.875</v>
      </c>
      <c r="AJ154" s="1" t="n">
        <v>117</v>
      </c>
      <c r="AK154" s="1" t="n">
        <v>69.5049504950495</v>
      </c>
      <c r="AL154" s="1" t="n">
        <v>47</v>
      </c>
      <c r="AM154" s="1" t="n">
        <v>0</v>
      </c>
      <c r="AN154" s="1" t="n">
        <v>0</v>
      </c>
      <c r="AO154" s="1" t="n">
        <v>59</v>
      </c>
      <c r="AP154" s="1" t="n">
        <v>1033</v>
      </c>
      <c r="AQ154" s="1" t="n">
        <v>120</v>
      </c>
      <c r="AR154" s="1" t="n">
        <v>191</v>
      </c>
      <c r="AS154" s="1" t="n">
        <v>4.44444444444444</v>
      </c>
      <c r="AT154" s="1" t="n">
        <v>63</v>
      </c>
      <c r="AU154" s="1" t="n">
        <v>37</v>
      </c>
      <c r="AV154" s="1" t="n">
        <v>10.1546391752577</v>
      </c>
      <c r="AW154" s="1" t="n">
        <v>27.1649484536082</v>
      </c>
      <c r="AX154" s="1" t="n">
        <v>7.88659793814433</v>
      </c>
      <c r="AY154" s="1" t="n">
        <v>0</v>
      </c>
      <c r="AZ154" s="1" t="n">
        <v>0</v>
      </c>
      <c r="BA154" s="1" t="n">
        <v>0</v>
      </c>
      <c r="BB154" s="1" t="n">
        <v>1903</v>
      </c>
      <c r="BC154" s="1" t="n">
        <v>50.875</v>
      </c>
      <c r="BD154" s="1" t="n">
        <v>168</v>
      </c>
      <c r="BE154" s="1" t="n">
        <v>599</v>
      </c>
      <c r="BF154" s="1" t="n">
        <v>0</v>
      </c>
      <c r="BG154" s="1" t="n">
        <v>191</v>
      </c>
      <c r="BH154" s="1" t="n">
        <v>41</v>
      </c>
      <c r="BI154" s="1" t="n">
        <v>152.866242038217</v>
      </c>
      <c r="BJ154" s="1" t="n">
        <v>374.025974025974</v>
      </c>
      <c r="BK154" s="1" t="n">
        <v>214</v>
      </c>
      <c r="BL154" s="1" t="n">
        <v>26.9430051813471</v>
      </c>
      <c r="BM154" s="1" t="n">
        <v>0</v>
      </c>
      <c r="BN154" s="1" t="n">
        <v>595</v>
      </c>
      <c r="BO154" s="1" t="n">
        <v>21</v>
      </c>
      <c r="BP154" s="1" t="n">
        <v>696</v>
      </c>
      <c r="BQ154" s="1" t="n">
        <v>79.875</v>
      </c>
      <c r="BR154" s="1" t="n">
        <v>3251</v>
      </c>
      <c r="BS154" s="1" t="n">
        <v>61.1464968152866</v>
      </c>
      <c r="BT154" s="1" t="n">
        <v>40</v>
      </c>
      <c r="BU154" s="1" t="n">
        <v>315</v>
      </c>
      <c r="BV154" s="1" t="n">
        <v>0</v>
      </c>
      <c r="BW154" s="1" t="n">
        <v>31.0880829015544</v>
      </c>
      <c r="BX154" s="1" t="n">
        <v>311.688311688312</v>
      </c>
      <c r="BY154" s="1" t="n">
        <v>0</v>
      </c>
      <c r="BZ154" s="1" t="n">
        <v>212</v>
      </c>
      <c r="CA154" s="1" t="n">
        <v>435</v>
      </c>
      <c r="CB154" s="1" t="n">
        <v>21</v>
      </c>
      <c r="CC154" s="1" t="n">
        <v>71.830985915493</v>
      </c>
      <c r="CD154" s="1" t="n">
        <v>0</v>
      </c>
      <c r="CE154" s="1" t="n">
        <v>7.16666666666667</v>
      </c>
      <c r="CF154" s="1" t="n">
        <v>0</v>
      </c>
      <c r="CG154" s="1" t="n">
        <v>4316</v>
      </c>
      <c r="CH154" s="1" t="n">
        <v>935</v>
      </c>
      <c r="CI154" s="1" t="n">
        <v>160</v>
      </c>
      <c r="CJ154" s="1" t="n">
        <v>1450</v>
      </c>
      <c r="CK154" s="1" t="n">
        <v>219</v>
      </c>
      <c r="CL154" s="1" t="n">
        <v>19.4366197183099</v>
      </c>
      <c r="CM154" s="1" t="n">
        <v>19.4366197183099</v>
      </c>
      <c r="CN154" s="1" t="n">
        <v>0</v>
      </c>
      <c r="CO154" s="1" t="n">
        <v>34.9295774647887</v>
      </c>
      <c r="CP154" s="1" t="n">
        <v>127.887323943662</v>
      </c>
      <c r="CQ154" s="1" t="n">
        <v>12.112676056338</v>
      </c>
      <c r="CR154" s="1" t="n">
        <v>68.3076923076923</v>
      </c>
      <c r="CS154" s="1" t="n">
        <v>29.0140845070423</v>
      </c>
      <c r="CT154" s="1" t="n">
        <v>0</v>
      </c>
      <c r="CU154" s="1" t="n">
        <v>14.3333333333333</v>
      </c>
      <c r="CV154" s="1" t="n">
        <v>4.14364640883978</v>
      </c>
      <c r="CW154" s="1" t="n">
        <v>27.0348837209302</v>
      </c>
      <c r="CX154" s="1" t="n">
        <v>191.5</v>
      </c>
      <c r="CY154" s="1" t="n">
        <v>48.1690140845071</v>
      </c>
      <c r="CZ154" s="1" t="n">
        <v>78</v>
      </c>
      <c r="DA154" s="1" t="n">
        <v>890</v>
      </c>
      <c r="DB154" s="1" t="n">
        <v>0</v>
      </c>
      <c r="DC154" s="1" t="n">
        <v>215.333333333333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62.5352112676056</v>
      </c>
      <c r="DI154" s="1" t="n">
        <v>63</v>
      </c>
      <c r="DJ154" s="1" t="n">
        <v>79</v>
      </c>
      <c r="DK154" s="1" t="n">
        <v>968</v>
      </c>
      <c r="DL154" s="1" t="n">
        <v>347</v>
      </c>
      <c r="DM154" s="1" t="n">
        <v>258</v>
      </c>
      <c r="DN154" s="1" t="n">
        <v>34.6478873239437</v>
      </c>
      <c r="DO154" s="1" t="n">
        <v>0</v>
      </c>
      <c r="DP154" s="1" t="n">
        <v>450</v>
      </c>
      <c r="DQ154" s="1" t="n">
        <v>0</v>
      </c>
      <c r="DR154" s="1" t="n">
        <v>53</v>
      </c>
      <c r="DS154" s="1" t="n">
        <v>51.5492957746479</v>
      </c>
      <c r="DT154" s="1" t="n">
        <v>150</v>
      </c>
      <c r="DU154" s="1" t="n">
        <v>44</v>
      </c>
      <c r="DV154" s="1" t="n">
        <v>20</v>
      </c>
      <c r="DW154" s="1" t="n">
        <v>12.3333333333333</v>
      </c>
      <c r="DX154" s="1" t="n">
        <v>5.5</v>
      </c>
      <c r="DY154" s="1" t="n">
        <v>3</v>
      </c>
      <c r="DZ154" s="1" t="n">
        <v>67</v>
      </c>
      <c r="EA154" s="1" t="n">
        <v>0</v>
      </c>
      <c r="EB154" s="1" t="n">
        <v>0</v>
      </c>
      <c r="EF154" s="1" t="n">
        <v>0</v>
      </c>
      <c r="EG154" s="1" t="n">
        <v>29388.2612698411</v>
      </c>
      <c r="EH154" s="1" t="s">
        <v>473</v>
      </c>
    </row>
    <row r="155" customFormat="false" ht="13.8" hidden="false" customHeight="false" outlineLevel="0" collapsed="false">
      <c r="A155" s="2"/>
      <c r="DD155" s="1" t="n">
        <v>0</v>
      </c>
      <c r="DE155" s="1" t="n">
        <v>0</v>
      </c>
      <c r="DF155" s="1" t="n">
        <v>0</v>
      </c>
      <c r="DG155" s="1" t="n">
        <v>0</v>
      </c>
      <c r="DO155" s="1" t="n">
        <v>0</v>
      </c>
      <c r="EG155" s="1" t="n">
        <v>0</v>
      </c>
    </row>
    <row r="156" customFormat="false" ht="13.8" hidden="false" customHeight="false" outlineLevel="0" collapsed="false">
      <c r="A156" s="2" t="s">
        <v>474</v>
      </c>
      <c r="B156" s="1" t="n">
        <v>153.9</v>
      </c>
      <c r="C156" s="1" t="n">
        <v>-36</v>
      </c>
      <c r="D156" s="1" t="n">
        <v>779</v>
      </c>
      <c r="E156" s="1" t="n">
        <v>-138</v>
      </c>
      <c r="F156" s="1" t="n">
        <v>404.78</v>
      </c>
      <c r="G156" s="1" t="n">
        <v>0</v>
      </c>
      <c r="H156" s="1" t="n">
        <v>-145.04</v>
      </c>
      <c r="I156" s="1" t="n">
        <v>61</v>
      </c>
      <c r="J156" s="1" t="n">
        <v>118.72</v>
      </c>
      <c r="K156" s="1" t="n">
        <v>6.35</v>
      </c>
      <c r="L156" s="1" t="n">
        <v>0</v>
      </c>
      <c r="M156" s="1" t="n">
        <v>0</v>
      </c>
      <c r="N156" s="1" t="n">
        <v>-272.32</v>
      </c>
      <c r="O156" s="1" t="n">
        <v>11.84</v>
      </c>
      <c r="P156" s="1" t="n">
        <v>82.88</v>
      </c>
      <c r="Q156" s="1" t="n">
        <v>-103.04</v>
      </c>
      <c r="R156" s="1" t="n">
        <v>0</v>
      </c>
      <c r="S156" s="1" t="n">
        <v>-201.76</v>
      </c>
      <c r="T156" s="1" t="n">
        <v>-2213.12</v>
      </c>
      <c r="U156" s="1" t="n">
        <v>118.8</v>
      </c>
      <c r="V156" s="1" t="n">
        <v>404.4</v>
      </c>
      <c r="W156" s="1" t="n">
        <v>62.4</v>
      </c>
      <c r="X156" s="1" t="n">
        <v>-8.4</v>
      </c>
      <c r="Y156" s="1" t="n">
        <v>-598.8</v>
      </c>
      <c r="Z156" s="1" t="n">
        <v>474.34</v>
      </c>
      <c r="AA156" s="1" t="n">
        <v>0</v>
      </c>
      <c r="AB156" s="1" t="n">
        <v>-850.08</v>
      </c>
      <c r="AC156" s="1" t="n">
        <v>113.4</v>
      </c>
      <c r="AD156" s="1" t="n">
        <v>-93.6</v>
      </c>
      <c r="AE156" s="1" t="n">
        <v>-1149.6</v>
      </c>
      <c r="AF156" s="1" t="n">
        <v>13.2</v>
      </c>
      <c r="AG156" s="1" t="n">
        <v>-94.08</v>
      </c>
      <c r="AH156" s="1" t="n">
        <v>-268.8</v>
      </c>
      <c r="AI156" s="1" t="n">
        <v>83.16</v>
      </c>
      <c r="AJ156" s="1" t="n">
        <v>-729.6</v>
      </c>
      <c r="AK156" s="1" t="n">
        <v>-132</v>
      </c>
      <c r="AL156" s="1" t="n">
        <v>-441.6</v>
      </c>
      <c r="AM156" s="1" t="n">
        <v>0</v>
      </c>
      <c r="AN156" s="1" t="n">
        <v>0</v>
      </c>
      <c r="AO156" s="1" t="n">
        <v>51.52</v>
      </c>
      <c r="AP156" s="1" t="n">
        <v>-712.8</v>
      </c>
      <c r="AQ156" s="1" t="n">
        <v>-201.6</v>
      </c>
      <c r="AR156" s="1" t="n">
        <v>-1146</v>
      </c>
      <c r="AS156" s="1" t="n">
        <v>43.2</v>
      </c>
      <c r="AT156" s="1" t="n">
        <v>-128.8</v>
      </c>
      <c r="AU156" s="1" t="n">
        <v>838.24</v>
      </c>
      <c r="AV156" s="1" t="n">
        <v>-19.7</v>
      </c>
      <c r="AW156" s="1" t="n">
        <v>-52.7</v>
      </c>
      <c r="AX156" s="1" t="n">
        <v>-15.3</v>
      </c>
      <c r="AY156" s="1" t="n">
        <v>0</v>
      </c>
      <c r="AZ156" s="1" t="n">
        <v>0</v>
      </c>
      <c r="BA156" s="1" t="n">
        <v>0</v>
      </c>
      <c r="BB156" s="1" t="n">
        <v>-1903</v>
      </c>
      <c r="BC156" s="1" t="n">
        <v>-46.875</v>
      </c>
      <c r="BD156" s="1" t="n">
        <v>-147</v>
      </c>
      <c r="BE156" s="1" t="n">
        <v>-433.6</v>
      </c>
      <c r="BF156" s="1" t="n">
        <v>1.2</v>
      </c>
      <c r="BG156" s="1" t="n">
        <v>-270</v>
      </c>
      <c r="BH156" s="1" t="n">
        <v>-60</v>
      </c>
      <c r="BI156" s="1" t="n">
        <v>-238.4</v>
      </c>
      <c r="BJ156" s="1" t="n">
        <v>-575.2</v>
      </c>
      <c r="BK156" s="1" t="n">
        <v>-254.4</v>
      </c>
      <c r="BL156" s="1" t="n">
        <v>-48</v>
      </c>
      <c r="BM156" s="1" t="n">
        <v>0</v>
      </c>
      <c r="BN156" s="1" t="n">
        <v>-595</v>
      </c>
      <c r="BO156" s="1" t="n">
        <v>-20.8</v>
      </c>
      <c r="BP156" s="1" t="n">
        <v>-160</v>
      </c>
      <c r="BQ156" s="1" t="n">
        <v>-70.875</v>
      </c>
      <c r="BR156" s="1" t="n">
        <v>-2600.8</v>
      </c>
      <c r="BS156" s="1" t="n">
        <v>-91.2</v>
      </c>
      <c r="BT156" s="1" t="n">
        <v>-60</v>
      </c>
      <c r="BU156" s="1" t="n">
        <v>-370.8</v>
      </c>
      <c r="BV156" s="1" t="n">
        <v>0</v>
      </c>
      <c r="BW156" s="1" t="n">
        <v>-54</v>
      </c>
      <c r="BX156" s="1" t="n">
        <v>-479.2</v>
      </c>
      <c r="BY156" s="1" t="n">
        <v>1.2</v>
      </c>
      <c r="BZ156" s="1" t="n">
        <v>-316.5</v>
      </c>
      <c r="CA156" s="1" t="n">
        <v>-429</v>
      </c>
      <c r="CB156" s="1" t="n">
        <v>180</v>
      </c>
      <c r="CC156" s="1" t="n">
        <v>-26.4</v>
      </c>
      <c r="CD156" s="1" t="n">
        <v>21.6</v>
      </c>
      <c r="CE156" s="1" t="n">
        <v>-0.300000000000001</v>
      </c>
      <c r="CF156" s="1" t="n">
        <v>0</v>
      </c>
      <c r="CG156" s="1" t="n">
        <v>-4041</v>
      </c>
      <c r="CH156" s="1" t="n">
        <v>2958</v>
      </c>
      <c r="CI156" s="1" t="n">
        <v>-62.4</v>
      </c>
      <c r="CJ156" s="1" t="n">
        <v>-1341.36</v>
      </c>
      <c r="CK156" s="1" t="n">
        <v>-268.5</v>
      </c>
      <c r="CL156" s="1" t="n">
        <v>85.2</v>
      </c>
      <c r="CM156" s="1" t="n">
        <v>42</v>
      </c>
      <c r="CN156" s="1" t="n">
        <v>104.4</v>
      </c>
      <c r="CO156" s="1" t="n">
        <v>204.8</v>
      </c>
      <c r="CP156" s="1" t="n">
        <v>-152.8</v>
      </c>
      <c r="CQ156" s="1" t="n">
        <v>0.800000000000001</v>
      </c>
      <c r="CR156" s="1" t="n">
        <v>-165</v>
      </c>
      <c r="CS156" s="1" t="n">
        <v>117.2</v>
      </c>
      <c r="CT156" s="1" t="n">
        <v>0</v>
      </c>
      <c r="CU156" s="1" t="n">
        <v>17</v>
      </c>
      <c r="CV156" s="1" t="n">
        <v>61.5</v>
      </c>
      <c r="CW156" s="1" t="n">
        <v>-42</v>
      </c>
      <c r="CX156" s="1" t="n">
        <v>-361.5</v>
      </c>
      <c r="CY156" s="1" t="n">
        <v>26.4</v>
      </c>
      <c r="CZ156" s="1" t="n">
        <v>486</v>
      </c>
      <c r="DA156" s="1" t="n">
        <v>-254.88</v>
      </c>
      <c r="DB156" s="1" t="n">
        <v>60</v>
      </c>
      <c r="DC156" s="1" t="n">
        <v>231.84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139.2</v>
      </c>
      <c r="DI156" s="1" t="n">
        <v>89.64</v>
      </c>
      <c r="DJ156" s="1" t="n">
        <v>496.5</v>
      </c>
      <c r="DK156" s="1" t="n">
        <v>5136</v>
      </c>
      <c r="DL156" s="1" t="n">
        <v>1977</v>
      </c>
      <c r="DM156" s="1" t="n">
        <v>91.5</v>
      </c>
      <c r="DN156" s="1" t="n">
        <v>-10.8</v>
      </c>
      <c r="DO156" s="1" t="n">
        <v>0</v>
      </c>
      <c r="DP156" s="1" t="n">
        <v>-81</v>
      </c>
      <c r="DQ156" s="1" t="n">
        <v>0</v>
      </c>
      <c r="DR156" s="1" t="n">
        <v>-12</v>
      </c>
      <c r="DS156" s="1" t="n">
        <v>19.2</v>
      </c>
      <c r="DT156" s="1" t="n">
        <v>1044</v>
      </c>
      <c r="DU156" s="1" t="n">
        <v>1590</v>
      </c>
      <c r="DV156" s="1" t="n">
        <v>312</v>
      </c>
      <c r="DW156" s="1" t="n">
        <v>605</v>
      </c>
      <c r="DX156" s="1" t="n">
        <v>352.5</v>
      </c>
      <c r="DY156" s="1" t="n">
        <v>726</v>
      </c>
      <c r="DZ156" s="1" t="n">
        <v>540</v>
      </c>
      <c r="EA156" s="1" t="n">
        <v>0</v>
      </c>
      <c r="EB156" s="1" t="n">
        <v>0</v>
      </c>
      <c r="EC156" s="1" t="n">
        <v>0</v>
      </c>
      <c r="EE156" s="1" t="n">
        <v>0</v>
      </c>
      <c r="EF156" s="1" t="n">
        <v>0</v>
      </c>
      <c r="EG156" s="1" t="n">
        <v>-4258.51999999999</v>
      </c>
      <c r="EH156" s="1" t="s">
        <v>474</v>
      </c>
    </row>
    <row r="157" customFormat="false" ht="13.8" hidden="false" customHeight="false" outlineLevel="0" collapsed="false">
      <c r="A157" s="2"/>
      <c r="DD157" s="1" t="n">
        <v>0</v>
      </c>
      <c r="DE157" s="1" t="n">
        <v>0</v>
      </c>
      <c r="DF157" s="1" t="n">
        <v>8.05</v>
      </c>
      <c r="DG157" s="1" t="n">
        <v>0</v>
      </c>
      <c r="DO157" s="1" t="n">
        <v>0</v>
      </c>
    </row>
    <row r="158" customFormat="false" ht="13.8" hidden="false" customHeight="false" outlineLevel="0" collapsed="false">
      <c r="A158" s="2" t="s">
        <v>475</v>
      </c>
      <c r="B158" s="1" t="s">
        <v>476</v>
      </c>
      <c r="N158" s="1" t="s">
        <v>477</v>
      </c>
      <c r="Q158" s="1" t="s">
        <v>478</v>
      </c>
      <c r="BB158" s="1" t="s">
        <v>479</v>
      </c>
      <c r="CA158" s="1" t="s">
        <v>480</v>
      </c>
      <c r="CU158" s="1" t="s">
        <v>149</v>
      </c>
      <c r="CX158" s="1" t="s">
        <v>481</v>
      </c>
      <c r="DD158" s="1" t="n">
        <v>40.7225</v>
      </c>
      <c r="DE158" s="1" t="n">
        <v>0</v>
      </c>
      <c r="DF158" s="1" t="n">
        <v>40.985</v>
      </c>
      <c r="DG158" s="1" t="n">
        <v>0</v>
      </c>
      <c r="DJ158" s="1" t="s">
        <v>152</v>
      </c>
      <c r="DO158" s="1" t="n">
        <v>0</v>
      </c>
      <c r="DT158" s="1" t="s">
        <v>482</v>
      </c>
      <c r="EH158" s="1" t="s">
        <v>475</v>
      </c>
    </row>
    <row r="159" customFormat="false" ht="13.8" hidden="false" customHeight="false" outlineLevel="0" collapsed="false">
      <c r="A159" s="2" t="s">
        <v>483</v>
      </c>
      <c r="B159" s="1" t="n">
        <v>2382.87</v>
      </c>
      <c r="N159" s="1" t="n">
        <v>405.52</v>
      </c>
      <c r="Q159" s="1" t="n">
        <v>10098.74</v>
      </c>
      <c r="BB159" s="1" t="n">
        <v>677.9</v>
      </c>
      <c r="CA159" s="1" t="n">
        <v>14780.94</v>
      </c>
      <c r="CU159" s="1" t="n">
        <v>133.5</v>
      </c>
      <c r="CX159" s="1" t="n">
        <v>2503.8</v>
      </c>
      <c r="DD159" s="1" t="n">
        <v>40.8275</v>
      </c>
      <c r="DE159" s="1" t="n">
        <v>27.3700000000001</v>
      </c>
      <c r="DF159" s="1" t="n">
        <v>40.985</v>
      </c>
      <c r="DG159" s="1" t="n">
        <v>0</v>
      </c>
      <c r="DJ159" s="1" t="n">
        <v>11571.3</v>
      </c>
      <c r="DO159" s="1" t="n">
        <v>0</v>
      </c>
      <c r="DT159" s="1" t="n">
        <v>6417</v>
      </c>
      <c r="EG159" s="1" t="n">
        <v>48971.57</v>
      </c>
      <c r="EH159" s="1" t="s">
        <v>483</v>
      </c>
    </row>
    <row r="160" customFormat="false" ht="13.8" hidden="false" customHeight="false" outlineLevel="0" collapsed="false">
      <c r="A160" s="2" t="s">
        <v>484</v>
      </c>
      <c r="B160" s="1" t="n">
        <v>1178.16</v>
      </c>
      <c r="N160" s="1" t="n">
        <v>583.12</v>
      </c>
      <c r="Q160" s="1" t="n">
        <v>17057.46</v>
      </c>
      <c r="BB160" s="1" t="n">
        <v>9471.15</v>
      </c>
      <c r="CA160" s="1" t="n">
        <v>17553.7</v>
      </c>
      <c r="CU160" s="1" t="n">
        <v>97</v>
      </c>
      <c r="CX160" s="1" t="n">
        <v>2087.1</v>
      </c>
      <c r="DD160" s="1" t="n">
        <v>40.8275</v>
      </c>
      <c r="DE160" s="1" t="n">
        <v>40.7225</v>
      </c>
      <c r="DF160" s="1" t="n">
        <v>40.985</v>
      </c>
      <c r="DG160" s="1" t="n">
        <v>0</v>
      </c>
      <c r="DJ160" s="1" t="n">
        <v>3954.9</v>
      </c>
      <c r="DO160" s="1" t="n">
        <v>0</v>
      </c>
      <c r="DT160" s="1" t="n">
        <v>1247.5</v>
      </c>
      <c r="EG160" s="1" t="n">
        <v>53230.09</v>
      </c>
      <c r="EH160" s="1" t="s">
        <v>484</v>
      </c>
    </row>
    <row r="161" customFormat="false" ht="13.8" hidden="false" customHeight="false" outlineLevel="0" collapsed="false">
      <c r="A161" s="2" t="s">
        <v>452</v>
      </c>
      <c r="DD161" s="1" t="n">
        <v>0</v>
      </c>
      <c r="DE161" s="1" t="n">
        <v>0</v>
      </c>
      <c r="DF161" s="1" t="n">
        <v>8.05</v>
      </c>
      <c r="DG161" s="1" t="n">
        <v>0</v>
      </c>
      <c r="DO161" s="1" t="n">
        <v>0</v>
      </c>
      <c r="EH161" s="1" t="s">
        <v>452</v>
      </c>
    </row>
    <row r="162" customFormat="false" ht="13.8" hidden="false" customHeight="false" outlineLevel="0" collapsed="false">
      <c r="A162" s="2" t="s">
        <v>485</v>
      </c>
      <c r="W162" s="1" t="n">
        <v>104.4</v>
      </c>
      <c r="AU162" s="1" t="n">
        <v>915.2</v>
      </c>
      <c r="DD162" s="1" t="n">
        <v>40.7225</v>
      </c>
      <c r="DE162" s="1" t="n">
        <v>0</v>
      </c>
      <c r="DF162" s="1" t="n">
        <v>40.985</v>
      </c>
      <c r="DG162" s="1" t="n">
        <v>0</v>
      </c>
      <c r="DJ162" s="1" t="n">
        <v>11478.9</v>
      </c>
      <c r="DO162" s="1" t="n">
        <v>0</v>
      </c>
      <c r="DT162" s="1" t="n">
        <v>3348</v>
      </c>
      <c r="EA162" s="1" t="n">
        <v>0</v>
      </c>
      <c r="EG162" s="1" t="n">
        <v>15846.5</v>
      </c>
      <c r="EH162" s="1" t="s">
        <v>485</v>
      </c>
    </row>
    <row r="163" customFormat="false" ht="13.8" hidden="false" customHeight="false" outlineLevel="0" collapsed="false">
      <c r="A163" s="2"/>
      <c r="DD163" s="1" t="n">
        <v>40.8275</v>
      </c>
      <c r="DE163" s="1" t="n">
        <v>27.3700000000001</v>
      </c>
      <c r="DF163" s="1" t="n">
        <v>40.985</v>
      </c>
      <c r="DG163" s="1" t="n">
        <v>0</v>
      </c>
      <c r="DO163" s="1" t="n">
        <v>0</v>
      </c>
    </row>
    <row r="164" customFormat="false" ht="13.8" hidden="false" customHeight="false" outlineLevel="0" collapsed="false">
      <c r="A164" s="2" t="s">
        <v>486</v>
      </c>
      <c r="W164" s="1" t="n">
        <v>285.32</v>
      </c>
      <c r="AU164" s="1" t="n">
        <v>284.031428571429</v>
      </c>
      <c r="DJ164" s="1" t="n">
        <v>15440.3928571429</v>
      </c>
      <c r="DT164" s="1" t="n">
        <v>1139.90476190476</v>
      </c>
      <c r="EA164" s="1" t="n">
        <v>0</v>
      </c>
      <c r="EG164" s="1" t="n">
        <v>17149.649047619</v>
      </c>
      <c r="EH164" s="1" t="s">
        <v>486</v>
      </c>
    </row>
    <row r="165" customFormat="false" ht="13.8" hidden="false" customHeight="false" outlineLevel="0" collapsed="false">
      <c r="A165" s="2"/>
      <c r="DD165" s="1" t="n">
        <v>0</v>
      </c>
      <c r="DE165" s="1" t="n">
        <v>0</v>
      </c>
      <c r="DF165" s="1" t="n">
        <v>0</v>
      </c>
      <c r="DG165" s="1" t="n">
        <v>0</v>
      </c>
      <c r="DO165" s="1" t="n">
        <v>0</v>
      </c>
    </row>
    <row r="166" customFormat="false" ht="13.8" hidden="false" customHeight="false" outlineLevel="0" collapsed="false">
      <c r="A166" s="2" t="s">
        <v>487</v>
      </c>
      <c r="W166" s="1" t="n">
        <v>-180.92</v>
      </c>
      <c r="AU166" s="1" t="n">
        <v>631.168571428572</v>
      </c>
      <c r="DJ166" s="1" t="n">
        <v>-3961.49285714286</v>
      </c>
      <c r="DT166" s="1" t="n">
        <v>2208.09523809524</v>
      </c>
      <c r="EA166" s="1" t="n">
        <v>0</v>
      </c>
      <c r="EH166" s="1" t="s">
        <v>487</v>
      </c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>
      <c r="A168" s="2"/>
      <c r="I168" s="1" t="n">
        <v>316</v>
      </c>
      <c r="Z168" s="1" t="n">
        <v>1311.28</v>
      </c>
      <c r="AB168" s="1" t="n">
        <v>1700.16</v>
      </c>
      <c r="AO168" s="1" t="n">
        <v>434.24</v>
      </c>
      <c r="AT168" s="1" t="n">
        <v>1159.2</v>
      </c>
      <c r="AU168" s="1" t="n">
        <v>153.92</v>
      </c>
      <c r="BB168" s="1" t="n">
        <v>3806</v>
      </c>
      <c r="BD168" s="1" t="n">
        <v>336</v>
      </c>
      <c r="BE168" s="1" t="n">
        <v>958.4</v>
      </c>
      <c r="BO168" s="1" t="n">
        <v>67.2</v>
      </c>
      <c r="BP168" s="1" t="n">
        <v>1392</v>
      </c>
      <c r="BR168" s="1" t="n">
        <v>5201.6</v>
      </c>
      <c r="DJ168" s="1" t="n">
        <v>237</v>
      </c>
      <c r="DT168" s="1" t="n">
        <v>900</v>
      </c>
      <c r="EA168" s="1" t="n">
        <v>0</v>
      </c>
      <c r="EG168" s="1" t="n">
        <v>17973</v>
      </c>
    </row>
    <row r="169" customFormat="false" ht="13.8" hidden="false" customHeight="false" outlineLevel="0" collapsed="false">
      <c r="A169" s="2" t="s">
        <v>488</v>
      </c>
      <c r="B169" s="1" t="n">
        <v>7404.41</v>
      </c>
      <c r="C169" s="1" t="n">
        <v>194.50375</v>
      </c>
      <c r="D169" s="1" t="n">
        <v>2897.75166666667</v>
      </c>
      <c r="E169" s="1" t="n">
        <v>283</v>
      </c>
      <c r="F169" s="1" t="n">
        <v>4897.93375</v>
      </c>
      <c r="G169" s="1" t="n">
        <v>142.6875</v>
      </c>
      <c r="H169" s="1" t="n">
        <v>296.37</v>
      </c>
      <c r="I169" s="1" t="n">
        <v>894.0975</v>
      </c>
      <c r="J169" s="1" t="n">
        <v>2314.16933333333</v>
      </c>
      <c r="K169" s="1" t="n">
        <v>204.3275</v>
      </c>
      <c r="L169" s="1" t="n">
        <v>1000</v>
      </c>
      <c r="M169" s="1" t="n">
        <v>0</v>
      </c>
      <c r="N169" s="1" t="n">
        <v>1030.41458333333</v>
      </c>
      <c r="O169" s="1" t="n">
        <v>590.13</v>
      </c>
      <c r="P169" s="1" t="n">
        <v>762.130625</v>
      </c>
      <c r="Q169" s="1" t="n">
        <v>783.68</v>
      </c>
      <c r="R169" s="1" t="n">
        <v>0</v>
      </c>
      <c r="S169" s="1" t="n">
        <v>407.4</v>
      </c>
      <c r="T169" s="1" t="n">
        <v>45695.1043333333</v>
      </c>
      <c r="U169" s="1" t="n">
        <v>532.665</v>
      </c>
      <c r="V169" s="1" t="n">
        <v>1647.41928571429</v>
      </c>
      <c r="W169" s="1" t="n">
        <v>1915.01571428571</v>
      </c>
      <c r="X169" s="1" t="n">
        <v>122.535</v>
      </c>
      <c r="Y169" s="1" t="n">
        <v>1024.05</v>
      </c>
      <c r="Z169" s="1" t="n">
        <v>3882.69928571428</v>
      </c>
      <c r="AA169" s="1" t="n">
        <v>31.08</v>
      </c>
      <c r="AB169" s="1" t="n">
        <v>4691.2025</v>
      </c>
      <c r="AC169" s="1" t="n">
        <v>1229.965</v>
      </c>
      <c r="AD169" s="1" t="n">
        <v>203.625</v>
      </c>
      <c r="AE169" s="1" t="n">
        <v>2320.35</v>
      </c>
      <c r="AF169" s="1" t="n">
        <v>82.5</v>
      </c>
      <c r="AG169" s="1" t="n">
        <v>288.12</v>
      </c>
      <c r="AH169" s="1" t="n">
        <v>1464.33666666667</v>
      </c>
      <c r="AI169" s="1" t="n">
        <v>403.426</v>
      </c>
      <c r="AJ169" s="1" t="n">
        <v>6242.8</v>
      </c>
      <c r="AK169" s="1" t="n">
        <v>713.7</v>
      </c>
      <c r="AL169" s="1" t="n">
        <v>1072.8</v>
      </c>
      <c r="AM169" s="1" t="n">
        <v>0</v>
      </c>
      <c r="AN169" s="1" t="n">
        <v>0</v>
      </c>
      <c r="AO169" s="1" t="n">
        <v>991.185</v>
      </c>
      <c r="AP169" s="1" t="n">
        <v>5492.33160714286</v>
      </c>
      <c r="AQ169" s="1" t="n">
        <v>164.025</v>
      </c>
      <c r="AR169" s="1" t="n">
        <v>4083.75</v>
      </c>
      <c r="AS169" s="1" t="n">
        <v>62.145</v>
      </c>
      <c r="AT169" s="1" t="n">
        <v>1211.6</v>
      </c>
      <c r="AU169" s="1" t="n">
        <v>398.884166666667</v>
      </c>
      <c r="AV169" s="1" t="n">
        <v>64.39225</v>
      </c>
      <c r="AW169" s="1" t="n">
        <v>73.7325</v>
      </c>
      <c r="AX169" s="1" t="n">
        <v>26.73625</v>
      </c>
      <c r="AY169" s="1" t="n">
        <v>0</v>
      </c>
      <c r="AZ169" s="1" t="n">
        <v>0</v>
      </c>
      <c r="BA169" s="1" t="n">
        <v>0</v>
      </c>
      <c r="BB169" s="1" t="n">
        <v>3467.55375</v>
      </c>
      <c r="BC169" s="1" t="n">
        <v>715.564583333333</v>
      </c>
      <c r="BD169" s="1" t="n">
        <v>1240.5</v>
      </c>
      <c r="BE169" s="1" t="n">
        <v>3083.60654761905</v>
      </c>
      <c r="BF169" s="1" t="n">
        <v>540.15</v>
      </c>
      <c r="BG169" s="1" t="n">
        <v>1358.625</v>
      </c>
      <c r="BH169" s="1" t="n">
        <v>195.6</v>
      </c>
      <c r="BI169" s="1" t="n">
        <v>762.4</v>
      </c>
      <c r="BJ169" s="1" t="n">
        <v>300</v>
      </c>
      <c r="BK169" s="1" t="n">
        <v>414.45</v>
      </c>
      <c r="BL169" s="1" t="n">
        <v>110.125</v>
      </c>
      <c r="BM169" s="1" t="n">
        <v>0</v>
      </c>
      <c r="BN169" s="1" t="n">
        <v>1242.125</v>
      </c>
      <c r="BO169" s="1" t="n">
        <v>610.526666666667</v>
      </c>
      <c r="BP169" s="1" t="n">
        <v>6996.58458333333</v>
      </c>
      <c r="BQ169" s="1" t="n">
        <v>425.291666666667</v>
      </c>
      <c r="BR169" s="1" t="n">
        <v>10224.0778571429</v>
      </c>
      <c r="BS169" s="1" t="n">
        <v>700</v>
      </c>
      <c r="BT169" s="1" t="n">
        <v>159</v>
      </c>
      <c r="BU169" s="1" t="n">
        <v>637.35</v>
      </c>
      <c r="BV169" s="1" t="n">
        <v>0</v>
      </c>
      <c r="BW169" s="1" t="n">
        <v>118.5</v>
      </c>
      <c r="BX169" s="1" t="n">
        <v>300</v>
      </c>
      <c r="BY169" s="1" t="n">
        <v>791.25</v>
      </c>
      <c r="BZ169" s="1" t="n">
        <v>1096.3125</v>
      </c>
      <c r="CA169" s="1" t="n">
        <v>2970.48125</v>
      </c>
      <c r="CB169" s="1" t="n">
        <v>453.25</v>
      </c>
      <c r="CC169" s="1" t="n">
        <v>753.6</v>
      </c>
      <c r="CD169" s="1" t="n">
        <v>0</v>
      </c>
      <c r="CE169" s="1" t="n">
        <v>35.85</v>
      </c>
      <c r="CF169" s="1" t="n">
        <v>0</v>
      </c>
      <c r="CG169" s="1" t="n">
        <v>23427.8125</v>
      </c>
      <c r="CH169" s="1" t="n">
        <v>16277.8571428571</v>
      </c>
      <c r="CI169" s="1" t="n">
        <v>224.25</v>
      </c>
      <c r="CJ169" s="1" t="n">
        <v>3813.075</v>
      </c>
      <c r="CK169" s="1" t="n">
        <v>1059</v>
      </c>
      <c r="CL169" s="1" t="n">
        <v>42.9</v>
      </c>
      <c r="CM169" s="1" t="n">
        <v>61.8</v>
      </c>
      <c r="CN169" s="1" t="n">
        <v>231</v>
      </c>
      <c r="CO169" s="1" t="n">
        <v>657.96</v>
      </c>
      <c r="CP169" s="1" t="n">
        <v>707.5</v>
      </c>
      <c r="CQ169" s="1" t="n">
        <v>20</v>
      </c>
      <c r="CR169" s="1" t="n">
        <v>0</v>
      </c>
      <c r="CS169" s="1" t="n">
        <v>416.015</v>
      </c>
      <c r="CT169" s="1" t="n">
        <v>81.84375</v>
      </c>
      <c r="CU169" s="1" t="n">
        <v>597.875</v>
      </c>
      <c r="CV169" s="1" t="n">
        <v>20</v>
      </c>
      <c r="CW169" s="1" t="n">
        <v>122.25</v>
      </c>
      <c r="CX169" s="1" t="n">
        <v>1003.4375</v>
      </c>
      <c r="CY169" s="1" t="n">
        <v>167.1</v>
      </c>
      <c r="CZ169" s="1" t="n">
        <v>915.7</v>
      </c>
      <c r="DA169" s="1" t="n">
        <v>2802.465</v>
      </c>
      <c r="DB169" s="1" t="n">
        <v>103.5</v>
      </c>
      <c r="DC169" s="1" t="n">
        <v>1585.0575</v>
      </c>
      <c r="DH169" s="1" t="n">
        <v>500</v>
      </c>
      <c r="DI169" s="1" t="n">
        <v>460.8725</v>
      </c>
      <c r="DJ169" s="1" t="n">
        <v>1825.425</v>
      </c>
      <c r="DK169" s="1" t="n">
        <v>10938.9754464286</v>
      </c>
      <c r="DL169" s="1" t="n">
        <v>16116.3125</v>
      </c>
      <c r="DM169" s="1" t="n">
        <v>1427.625</v>
      </c>
      <c r="DN169" s="1" t="n">
        <v>71.7</v>
      </c>
      <c r="DP169" s="1" t="n">
        <v>1971.375</v>
      </c>
      <c r="DQ169" s="1" t="n">
        <v>35.71875</v>
      </c>
      <c r="DR169" s="1" t="n">
        <v>569.75</v>
      </c>
      <c r="DS169" s="1" t="n">
        <v>642.570714285714</v>
      </c>
      <c r="DT169" s="1" t="n">
        <v>1212.32857142857</v>
      </c>
      <c r="DU169" s="1" t="n">
        <v>1429.75</v>
      </c>
      <c r="DV169" s="1" t="n">
        <v>184.875</v>
      </c>
      <c r="DW169" s="1" t="n">
        <v>113</v>
      </c>
      <c r="DX169" s="1" t="n">
        <v>83.1</v>
      </c>
      <c r="DY169" s="1" t="n">
        <v>603</v>
      </c>
      <c r="DZ169" s="1" t="n">
        <v>1047.5</v>
      </c>
      <c r="EA169" s="1" t="n">
        <v>0</v>
      </c>
      <c r="EB169" s="1" t="n">
        <v>0</v>
      </c>
      <c r="EC169" s="1" t="n">
        <v>0</v>
      </c>
      <c r="EE169" s="1" t="n">
        <v>0</v>
      </c>
      <c r="EF169" s="1" t="n">
        <v>0</v>
      </c>
      <c r="EG169" s="1" t="n">
        <v>243510.233047619</v>
      </c>
      <c r="EH169" s="1" t="s">
        <v>488</v>
      </c>
    </row>
    <row r="170" customFormat="false" ht="13.8" hidden="false" customHeight="false" outlineLevel="0" collapsed="false">
      <c r="A170" s="2" t="s">
        <v>489</v>
      </c>
      <c r="EG170" s="1" t="n">
        <v>0</v>
      </c>
      <c r="EH170" s="1" t="s">
        <v>489</v>
      </c>
    </row>
    <row r="171" customFormat="false" ht="13.8" hidden="false" customHeight="false" outlineLevel="0" collapsed="false">
      <c r="A171" s="2" t="s">
        <v>490</v>
      </c>
      <c r="B171" s="1" t="n">
        <v>5474.7</v>
      </c>
      <c r="C171" s="1" t="n">
        <v>0</v>
      </c>
      <c r="D171" s="1" t="n">
        <v>1620</v>
      </c>
      <c r="E171" s="1" t="n">
        <v>0</v>
      </c>
      <c r="F171" s="1" t="n">
        <v>1240.24</v>
      </c>
      <c r="G171" s="1" t="n">
        <v>0</v>
      </c>
      <c r="I171" s="1" t="n">
        <v>0</v>
      </c>
      <c r="J171" s="1" t="n">
        <v>159.04</v>
      </c>
      <c r="K171" s="1" t="n">
        <v>0</v>
      </c>
      <c r="L171" s="1" t="n">
        <v>0</v>
      </c>
      <c r="M171" s="1" t="n">
        <v>0</v>
      </c>
      <c r="N171" s="1" t="n">
        <v>26.64</v>
      </c>
      <c r="O171" s="1" t="n">
        <v>20.72</v>
      </c>
      <c r="P171" s="1" t="n">
        <v>14.8</v>
      </c>
      <c r="Q171" s="1" t="n">
        <v>0</v>
      </c>
      <c r="T171" s="1" t="n">
        <v>2873.92</v>
      </c>
      <c r="U171" s="1" t="n">
        <v>18</v>
      </c>
      <c r="V171" s="1" t="n">
        <v>121.2</v>
      </c>
      <c r="W171" s="1" t="n">
        <v>15.6</v>
      </c>
      <c r="Z171" s="1" t="n">
        <v>77.7</v>
      </c>
      <c r="AA171" s="1" t="n">
        <v>0</v>
      </c>
      <c r="AB171" s="1" t="n">
        <v>415.84</v>
      </c>
      <c r="AC171" s="1" t="n">
        <v>91.32</v>
      </c>
      <c r="AE171" s="1" t="n">
        <v>48</v>
      </c>
      <c r="AH171" s="1" t="n">
        <v>170.52</v>
      </c>
      <c r="AI171" s="1" t="n">
        <v>6.72</v>
      </c>
      <c r="AJ171" s="1" t="n">
        <v>0</v>
      </c>
      <c r="AO171" s="1" t="n">
        <v>184</v>
      </c>
      <c r="AP171" s="1" t="n">
        <v>325.8</v>
      </c>
      <c r="AQ171" s="1" t="n">
        <v>0</v>
      </c>
      <c r="AR171" s="1" t="n">
        <v>6</v>
      </c>
      <c r="AS171" s="1" t="n">
        <v>7.2</v>
      </c>
      <c r="AT171" s="1" t="n">
        <v>0</v>
      </c>
      <c r="AU171" s="1" t="n">
        <v>49.92</v>
      </c>
      <c r="AV171" s="1" t="n">
        <v>2.85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161.25</v>
      </c>
      <c r="BC171" s="1" t="n">
        <v>62</v>
      </c>
      <c r="BD171" s="1" t="n">
        <v>0</v>
      </c>
      <c r="BE171" s="1" t="n">
        <v>12</v>
      </c>
      <c r="BF171" s="1" t="n">
        <v>0</v>
      </c>
      <c r="BG171" s="1" t="n">
        <v>43.5</v>
      </c>
      <c r="BH171" s="1" t="n">
        <v>0</v>
      </c>
      <c r="BN171" s="1" t="n">
        <v>18</v>
      </c>
      <c r="BO171" s="1" t="n">
        <v>1.6</v>
      </c>
      <c r="BP171" s="1" t="n">
        <v>219</v>
      </c>
      <c r="BQ171" s="1" t="n">
        <v>3</v>
      </c>
      <c r="BR171" s="1" t="n">
        <v>74.4</v>
      </c>
      <c r="BT171" s="1" t="n">
        <v>0</v>
      </c>
      <c r="BY171" s="1" t="n">
        <v>0</v>
      </c>
      <c r="BZ171" s="1" t="n">
        <v>24</v>
      </c>
      <c r="CA171" s="1" t="n">
        <v>49.75</v>
      </c>
      <c r="CB171" s="1" t="n">
        <v>9</v>
      </c>
      <c r="CE171" s="1" t="n">
        <v>1.8</v>
      </c>
      <c r="CF171" s="1" t="n">
        <v>0</v>
      </c>
      <c r="CG171" s="1" t="n">
        <v>1035</v>
      </c>
      <c r="CH171" s="1" t="n">
        <v>1299.6</v>
      </c>
      <c r="CI171" s="1" t="n">
        <v>0</v>
      </c>
      <c r="CJ171" s="1" t="n">
        <v>75.6</v>
      </c>
      <c r="CK171" s="1" t="n">
        <v>43.5</v>
      </c>
      <c r="CN171" s="1" t="n">
        <v>0</v>
      </c>
      <c r="CT171" s="1" t="n">
        <v>0</v>
      </c>
      <c r="CU171" s="1" t="n">
        <v>51</v>
      </c>
      <c r="CX171" s="1" t="n">
        <v>15</v>
      </c>
      <c r="CZ171" s="1" t="n">
        <v>1.2</v>
      </c>
      <c r="DA171" s="1" t="n">
        <v>43.2</v>
      </c>
      <c r="DB171" s="1" t="n">
        <v>0</v>
      </c>
      <c r="DC171" s="1" t="n">
        <v>164.16</v>
      </c>
      <c r="DI171" s="1" t="n">
        <v>5.58</v>
      </c>
      <c r="DJ171" s="1" t="n">
        <v>18.25</v>
      </c>
      <c r="DK171" s="1" t="n">
        <v>30</v>
      </c>
      <c r="DL171" s="1" t="n">
        <v>114</v>
      </c>
      <c r="DM171" s="1" t="n">
        <v>22.5</v>
      </c>
      <c r="DP171" s="1" t="n">
        <v>22.5</v>
      </c>
      <c r="DQ171" s="1" t="n">
        <v>0</v>
      </c>
      <c r="DR171" s="1" t="n">
        <v>48</v>
      </c>
      <c r="DT171" s="1" t="n">
        <v>36</v>
      </c>
      <c r="DU171" s="1" t="n">
        <v>12</v>
      </c>
      <c r="DY171" s="1" t="n">
        <v>6</v>
      </c>
      <c r="DZ171" s="1" t="n">
        <v>12</v>
      </c>
      <c r="EG171" s="1" t="n">
        <v>16705.12</v>
      </c>
      <c r="EH171" s="1" t="s">
        <v>490</v>
      </c>
    </row>
    <row r="172" customFormat="false" ht="13.8" hidden="false" customHeight="false" outlineLevel="0" collapsed="false">
      <c r="A172" s="2" t="s">
        <v>491</v>
      </c>
      <c r="B172" s="1" t="n">
        <v>82.5</v>
      </c>
      <c r="C172" s="1" t="n">
        <v>30</v>
      </c>
      <c r="D172" s="1" t="n">
        <v>60</v>
      </c>
      <c r="E172" s="1" t="n">
        <v>33</v>
      </c>
      <c r="F172" s="1" t="n">
        <v>1133.68</v>
      </c>
      <c r="G172" s="1" t="n">
        <v>60</v>
      </c>
      <c r="I172" s="1" t="n">
        <v>253</v>
      </c>
      <c r="J172" s="1" t="n">
        <v>571.2</v>
      </c>
      <c r="K172" s="1" t="n">
        <v>36</v>
      </c>
      <c r="L172" s="1" t="n">
        <v>0</v>
      </c>
      <c r="M172" s="1" t="n">
        <v>0</v>
      </c>
      <c r="N172" s="1" t="n">
        <v>245.68</v>
      </c>
      <c r="O172" s="1" t="n">
        <v>59.2</v>
      </c>
      <c r="P172" s="1" t="n">
        <v>183.52</v>
      </c>
      <c r="Q172" s="1" t="n">
        <v>183.68</v>
      </c>
      <c r="T172" s="1" t="n">
        <v>5270.72</v>
      </c>
      <c r="U172" s="1" t="n">
        <v>68.4</v>
      </c>
      <c r="V172" s="1" t="n">
        <v>434.4</v>
      </c>
      <c r="W172" s="1" t="n">
        <v>690.48</v>
      </c>
      <c r="Z172" s="1" t="n">
        <v>517.26</v>
      </c>
      <c r="AA172" s="1" t="n">
        <v>31.08</v>
      </c>
      <c r="AB172" s="1" t="n">
        <v>1527.2</v>
      </c>
      <c r="AC172" s="1" t="n">
        <v>147.6</v>
      </c>
      <c r="AE172" s="1" t="n">
        <v>483.6</v>
      </c>
      <c r="AH172" s="1" t="n">
        <v>226.24</v>
      </c>
      <c r="AI172" s="1" t="n">
        <v>10.08</v>
      </c>
      <c r="AJ172" s="1" t="n">
        <v>789.6</v>
      </c>
      <c r="AO172" s="1" t="n">
        <v>283.36</v>
      </c>
      <c r="AP172" s="1" t="n">
        <v>617.4</v>
      </c>
      <c r="AQ172" s="1" t="n">
        <v>0</v>
      </c>
      <c r="AR172" s="1" t="n">
        <v>936</v>
      </c>
      <c r="AS172" s="1" t="n">
        <v>6.48</v>
      </c>
      <c r="AT172" s="1" t="n">
        <v>211.6</v>
      </c>
      <c r="AU172" s="1" t="n">
        <v>62.4</v>
      </c>
      <c r="AV172" s="1" t="n">
        <v>0</v>
      </c>
      <c r="AX172" s="1" t="n">
        <v>3.8</v>
      </c>
      <c r="AY172" s="1" t="n">
        <v>0</v>
      </c>
      <c r="AZ172" s="1" t="n">
        <v>0</v>
      </c>
      <c r="BA172" s="1" t="n">
        <v>0</v>
      </c>
      <c r="BB172" s="1" t="n">
        <v>309.5</v>
      </c>
      <c r="BC172" s="1" t="n">
        <v>72.5</v>
      </c>
      <c r="BD172" s="1" t="n">
        <v>156</v>
      </c>
      <c r="BE172" s="1" t="n">
        <v>456</v>
      </c>
      <c r="BF172" s="1" t="n">
        <v>222</v>
      </c>
      <c r="BG172" s="1" t="n">
        <v>643.5</v>
      </c>
      <c r="BH172" s="1" t="n">
        <v>24</v>
      </c>
      <c r="BN172" s="1" t="n">
        <v>320</v>
      </c>
      <c r="BO172" s="1" t="n">
        <v>5.6</v>
      </c>
      <c r="BP172" s="1" t="n">
        <v>844.5</v>
      </c>
      <c r="BQ172" s="1" t="n">
        <v>8.5</v>
      </c>
      <c r="BR172" s="1" t="n">
        <v>1368</v>
      </c>
      <c r="BT172" s="1" t="n">
        <v>13.5</v>
      </c>
      <c r="BY172" s="1" t="n">
        <v>240</v>
      </c>
      <c r="BZ172" s="1" t="n">
        <v>168</v>
      </c>
      <c r="CA172" s="1" t="n">
        <v>361</v>
      </c>
      <c r="CB172" s="1" t="n">
        <v>90</v>
      </c>
      <c r="CE172" s="1" t="n">
        <v>4.8</v>
      </c>
      <c r="CF172" s="1" t="n">
        <v>0</v>
      </c>
      <c r="CG172" s="1" t="n">
        <v>3177</v>
      </c>
      <c r="CH172" s="1" t="n">
        <v>2138.4</v>
      </c>
      <c r="CI172" s="1" t="n">
        <v>0</v>
      </c>
      <c r="CJ172" s="1" t="n">
        <v>939.6</v>
      </c>
      <c r="CK172" s="1" t="n">
        <v>313.5</v>
      </c>
      <c r="CN172" s="1" t="n">
        <v>0</v>
      </c>
      <c r="CT172" s="1" t="n">
        <v>30</v>
      </c>
      <c r="CU172" s="1" t="n">
        <v>48</v>
      </c>
      <c r="CX172" s="1" t="n">
        <v>36</v>
      </c>
      <c r="CZ172" s="1" t="n">
        <v>92</v>
      </c>
      <c r="DA172" s="1" t="n">
        <v>712.8</v>
      </c>
      <c r="DB172" s="1" t="n">
        <v>0</v>
      </c>
      <c r="DC172" s="1" t="n">
        <v>273.24</v>
      </c>
      <c r="DI172" s="1" t="n">
        <v>100.44</v>
      </c>
      <c r="DJ172" s="1" t="n">
        <v>493.5</v>
      </c>
      <c r="DK172" s="1" t="n">
        <v>523.5</v>
      </c>
      <c r="DL172" s="1" t="n">
        <v>612</v>
      </c>
      <c r="DM172" s="1" t="n">
        <v>348</v>
      </c>
      <c r="DP172" s="1" t="n">
        <v>367.5</v>
      </c>
      <c r="DQ172" s="1" t="n">
        <v>7.5</v>
      </c>
      <c r="DR172" s="1" t="n">
        <v>27</v>
      </c>
      <c r="DT172" s="1" t="n">
        <v>327</v>
      </c>
      <c r="DU172" s="1" t="n">
        <v>226</v>
      </c>
      <c r="DY172" s="1" t="n">
        <v>204</v>
      </c>
      <c r="DZ172" s="1" t="n">
        <v>84</v>
      </c>
      <c r="EG172" s="1" t="n">
        <v>31637.54</v>
      </c>
      <c r="EH172" s="1" t="s">
        <v>491</v>
      </c>
    </row>
    <row r="173" customFormat="false" ht="13.8" hidden="false" customHeight="false" outlineLevel="0" collapsed="false">
      <c r="A173" s="2" t="s">
        <v>492</v>
      </c>
      <c r="EG173" s="1" t="n">
        <v>0</v>
      </c>
    </row>
    <row r="174" customFormat="false" ht="13.8" hidden="false" customHeight="false" outlineLevel="0" collapsed="false">
      <c r="A174" s="2" t="s">
        <v>492</v>
      </c>
      <c r="EG174" s="1" t="n">
        <v>0</v>
      </c>
    </row>
    <row r="175" customFormat="false" ht="13.8" hidden="false" customHeight="false" outlineLevel="0" collapsed="false">
      <c r="A175" s="2" t="s">
        <v>493</v>
      </c>
      <c r="B175" s="1" t="n">
        <v>1847.21</v>
      </c>
      <c r="C175" s="1" t="n">
        <v>164.50375</v>
      </c>
      <c r="D175" s="1" t="n">
        <v>1217.75166666667</v>
      </c>
      <c r="E175" s="1" t="n">
        <v>250</v>
      </c>
      <c r="F175" s="1" t="n">
        <v>2524.01375</v>
      </c>
      <c r="G175" s="1" t="n">
        <v>82.6875</v>
      </c>
      <c r="H175" s="1" t="n">
        <v>296.37</v>
      </c>
      <c r="I175" s="1" t="n">
        <v>641.0975</v>
      </c>
      <c r="J175" s="1" t="n">
        <v>1583.92933333333</v>
      </c>
      <c r="K175" s="1" t="n">
        <v>168.3275</v>
      </c>
      <c r="L175" s="1" t="n">
        <v>1000</v>
      </c>
      <c r="M175" s="1" t="n">
        <v>0</v>
      </c>
      <c r="N175" s="1" t="n">
        <v>758.094583333333</v>
      </c>
      <c r="O175" s="1" t="n">
        <v>510.21</v>
      </c>
      <c r="P175" s="1" t="n">
        <v>563.810625</v>
      </c>
      <c r="Q175" s="1" t="n">
        <v>600</v>
      </c>
      <c r="R175" s="1" t="n">
        <v>0</v>
      </c>
      <c r="S175" s="1" t="n">
        <v>407.4</v>
      </c>
      <c r="T175" s="1" t="n">
        <v>37550.4643333333</v>
      </c>
      <c r="U175" s="1" t="n">
        <v>446.265</v>
      </c>
      <c r="V175" s="1" t="n">
        <v>1091.81928571429</v>
      </c>
      <c r="W175" s="1" t="n">
        <v>1208.93571428571</v>
      </c>
      <c r="X175" s="1" t="n">
        <v>122.535</v>
      </c>
      <c r="Y175" s="1" t="n">
        <v>1024.05</v>
      </c>
      <c r="Z175" s="1" t="n">
        <v>3287.73928571428</v>
      </c>
      <c r="AA175" s="1" t="n">
        <v>0</v>
      </c>
      <c r="AB175" s="1" t="n">
        <v>2748.1625</v>
      </c>
      <c r="AC175" s="1" t="n">
        <v>991.045</v>
      </c>
      <c r="AD175" s="1" t="n">
        <v>203.625</v>
      </c>
      <c r="AE175" s="1" t="n">
        <v>1788.75</v>
      </c>
      <c r="AF175" s="1" t="n">
        <v>82.5</v>
      </c>
      <c r="AG175" s="1" t="n">
        <v>288.12</v>
      </c>
      <c r="AH175" s="1" t="n">
        <v>1067.57666666667</v>
      </c>
      <c r="AI175" s="1" t="n">
        <v>386.626</v>
      </c>
      <c r="AJ175" s="1" t="n">
        <v>5453.2</v>
      </c>
      <c r="AK175" s="1" t="n">
        <v>713.7</v>
      </c>
      <c r="AL175" s="1" t="n">
        <v>1072.8</v>
      </c>
      <c r="AM175" s="1" t="n">
        <v>0</v>
      </c>
      <c r="AN175" s="1" t="n">
        <v>0</v>
      </c>
      <c r="AO175" s="1" t="n">
        <v>523.825</v>
      </c>
      <c r="AP175" s="1" t="n">
        <v>4549.13160714286</v>
      </c>
      <c r="AQ175" s="1" t="n">
        <v>164.025</v>
      </c>
      <c r="AR175" s="1" t="n">
        <v>3141.75</v>
      </c>
      <c r="AS175" s="1" t="n">
        <v>48.465</v>
      </c>
      <c r="AT175" s="1" t="n">
        <v>1000</v>
      </c>
      <c r="AU175" s="1" t="n">
        <v>286.564166666667</v>
      </c>
      <c r="AV175" s="1" t="n">
        <v>61.54225</v>
      </c>
      <c r="AW175" s="1" t="n">
        <v>73.7325</v>
      </c>
      <c r="AX175" s="1" t="n">
        <v>22.93625</v>
      </c>
      <c r="AY175" s="1" t="n">
        <v>0</v>
      </c>
      <c r="AZ175" s="1" t="n">
        <v>0</v>
      </c>
      <c r="BA175" s="1" t="n">
        <v>0</v>
      </c>
      <c r="BB175" s="1" t="n">
        <v>2996.80375</v>
      </c>
      <c r="BC175" s="1" t="n">
        <v>581.064583333333</v>
      </c>
      <c r="BD175" s="1" t="n">
        <v>1084.5</v>
      </c>
      <c r="BE175" s="1" t="n">
        <v>2615.60654761905</v>
      </c>
      <c r="BF175" s="1" t="n">
        <v>318.15</v>
      </c>
      <c r="BG175" s="1" t="n">
        <v>671.625</v>
      </c>
      <c r="BH175" s="1" t="n">
        <v>171.6</v>
      </c>
      <c r="BI175" s="1" t="n">
        <v>762.4</v>
      </c>
      <c r="BJ175" s="1" t="n">
        <v>300</v>
      </c>
      <c r="BK175" s="1" t="n">
        <v>414.45</v>
      </c>
      <c r="BL175" s="1" t="n">
        <v>110.125</v>
      </c>
      <c r="BM175" s="1" t="n">
        <v>0</v>
      </c>
      <c r="BN175" s="1" t="n">
        <v>904.125</v>
      </c>
      <c r="BO175" s="1" t="n">
        <v>603.326666666667</v>
      </c>
      <c r="BP175" s="1" t="n">
        <v>5933.08458333333</v>
      </c>
      <c r="BQ175" s="1" t="n">
        <v>413.791666666667</v>
      </c>
      <c r="BR175" s="1" t="n">
        <v>8781.67785714286</v>
      </c>
      <c r="BS175" s="1" t="n">
        <v>700</v>
      </c>
      <c r="BT175" s="1" t="n">
        <v>145.5</v>
      </c>
      <c r="BU175" s="1" t="n">
        <v>637.35</v>
      </c>
      <c r="BV175" s="1" t="n">
        <v>0</v>
      </c>
      <c r="BW175" s="1" t="n">
        <v>118.5</v>
      </c>
      <c r="BX175" s="1" t="n">
        <v>300</v>
      </c>
      <c r="BY175" s="1" t="n">
        <v>551.25</v>
      </c>
      <c r="BZ175" s="1" t="n">
        <v>904.3125</v>
      </c>
      <c r="CA175" s="1" t="n">
        <v>2559.73125</v>
      </c>
      <c r="CB175" s="1" t="n">
        <v>354.25</v>
      </c>
      <c r="CC175" s="1" t="n">
        <v>753.6</v>
      </c>
      <c r="CD175" s="1" t="n">
        <v>0</v>
      </c>
      <c r="CE175" s="1" t="n">
        <v>29.25</v>
      </c>
      <c r="CF175" s="1" t="n">
        <v>0</v>
      </c>
      <c r="CG175" s="1" t="n">
        <v>19215.8125</v>
      </c>
      <c r="CH175" s="1" t="n">
        <v>12839.8571428571</v>
      </c>
      <c r="CI175" s="1" t="n">
        <v>224.25</v>
      </c>
      <c r="CJ175" s="1" t="n">
        <v>2797.875</v>
      </c>
      <c r="CK175" s="1" t="n">
        <v>702</v>
      </c>
      <c r="CL175" s="1" t="n">
        <v>42.9</v>
      </c>
      <c r="CM175" s="1" t="n">
        <v>61.8</v>
      </c>
      <c r="CN175" s="1" t="n">
        <v>231</v>
      </c>
      <c r="CO175" s="1" t="n">
        <v>657.96</v>
      </c>
      <c r="CP175" s="1" t="n">
        <v>707.5</v>
      </c>
      <c r="CQ175" s="1" t="n">
        <v>20</v>
      </c>
      <c r="CR175" s="1" t="n">
        <v>0</v>
      </c>
      <c r="CS175" s="1" t="n">
        <v>416.015</v>
      </c>
      <c r="CT175" s="1" t="n">
        <v>51.84375</v>
      </c>
      <c r="CU175" s="1" t="n">
        <v>498.875</v>
      </c>
      <c r="CV175" s="1" t="n">
        <v>20</v>
      </c>
      <c r="CW175" s="1" t="n">
        <v>122.25</v>
      </c>
      <c r="CX175" s="1" t="n">
        <v>952.4375</v>
      </c>
      <c r="CY175" s="1" t="n">
        <v>167.1</v>
      </c>
      <c r="CZ175" s="1" t="n">
        <v>822.5</v>
      </c>
      <c r="DA175" s="1" t="n">
        <v>2046.465</v>
      </c>
      <c r="DB175" s="1" t="n">
        <v>103.5</v>
      </c>
      <c r="DC175" s="1" t="n">
        <v>1147.6575</v>
      </c>
      <c r="DH175" s="1" t="n">
        <v>500</v>
      </c>
      <c r="DI175" s="1" t="n">
        <v>354.8525</v>
      </c>
      <c r="DJ175" s="1" t="n">
        <v>1313.675</v>
      </c>
      <c r="DK175" s="1" t="n">
        <v>10385.4754464286</v>
      </c>
      <c r="DL175" s="1" t="n">
        <v>15390.3125</v>
      </c>
      <c r="DM175" s="1" t="n">
        <v>1057.125</v>
      </c>
      <c r="DN175" s="1" t="n">
        <v>71.7</v>
      </c>
      <c r="DP175" s="1" t="n">
        <v>1581.375</v>
      </c>
      <c r="DQ175" s="1" t="n">
        <v>28.21875</v>
      </c>
      <c r="DR175" s="1" t="n">
        <v>494.75</v>
      </c>
      <c r="DS175" s="1" t="n">
        <v>642.570714285714</v>
      </c>
      <c r="DT175" s="1" t="n">
        <v>849.328571428571</v>
      </c>
      <c r="DU175" s="1" t="n">
        <v>1191.75</v>
      </c>
      <c r="DV175" s="1" t="n">
        <v>184.875</v>
      </c>
      <c r="DW175" s="1" t="n">
        <v>113</v>
      </c>
      <c r="DX175" s="1" t="n">
        <v>83.1</v>
      </c>
      <c r="DY175" s="1" t="n">
        <v>393</v>
      </c>
      <c r="DZ175" s="1" t="n">
        <v>951.5</v>
      </c>
      <c r="EG175" s="1" t="n">
        <v>195167.573047619</v>
      </c>
      <c r="EH175" s="1" t="s">
        <v>493</v>
      </c>
    </row>
    <row r="176" customFormat="false" ht="13.8" hidden="false" customHeight="false" outlineLevel="0" collapsed="false">
      <c r="A176" s="2" t="s">
        <v>494</v>
      </c>
      <c r="B176" s="1" t="n">
        <v>1847.21</v>
      </c>
      <c r="C176" s="1" t="n">
        <v>164.50375</v>
      </c>
      <c r="D176" s="1" t="n">
        <v>1217.75166666667</v>
      </c>
      <c r="E176" s="1" t="n">
        <v>75</v>
      </c>
      <c r="F176" s="1" t="n">
        <v>2704.38175</v>
      </c>
      <c r="G176" s="1" t="n">
        <v>82.6875</v>
      </c>
      <c r="H176" s="1" t="n">
        <v>296.37</v>
      </c>
      <c r="I176" s="1" t="n">
        <v>641.0975</v>
      </c>
      <c r="J176" s="1" t="n">
        <v>1883.92933333333</v>
      </c>
      <c r="K176" s="1" t="n">
        <v>168.3275</v>
      </c>
      <c r="L176" s="1" t="n">
        <v>800</v>
      </c>
      <c r="M176" s="1" t="n">
        <v>0</v>
      </c>
      <c r="N176" s="1" t="n">
        <v>1566.65458333333</v>
      </c>
      <c r="O176" s="1" t="n">
        <v>410.21</v>
      </c>
      <c r="P176" s="1" t="n">
        <v>563.810625</v>
      </c>
      <c r="Q176" s="1" t="n">
        <v>4000</v>
      </c>
      <c r="R176" s="1" t="n">
        <v>0</v>
      </c>
      <c r="S176" s="1" t="n">
        <v>407.4</v>
      </c>
      <c r="T176" s="1" t="n">
        <v>10949.5363333333</v>
      </c>
      <c r="U176" s="1" t="n">
        <v>446.265</v>
      </c>
      <c r="V176" s="1" t="n">
        <v>1471.02928571429</v>
      </c>
      <c r="W176" s="1" t="n">
        <v>1208.93571428571</v>
      </c>
      <c r="X176" s="1" t="n">
        <v>122.535</v>
      </c>
      <c r="Y176" s="1" t="n">
        <v>1024.05</v>
      </c>
      <c r="Z176" s="1" t="n">
        <v>3549.09642857143</v>
      </c>
      <c r="AA176" s="1" t="n">
        <v>0</v>
      </c>
      <c r="AB176" s="1" t="n">
        <v>3746.36916666667</v>
      </c>
      <c r="AC176" s="1" t="n">
        <v>991.045</v>
      </c>
      <c r="AD176" s="1" t="n">
        <v>203.625</v>
      </c>
      <c r="AE176" s="1" t="n">
        <v>1788.75</v>
      </c>
      <c r="AF176" s="1" t="n">
        <v>82.5</v>
      </c>
      <c r="AG176" s="1" t="n">
        <v>288.12</v>
      </c>
      <c r="AH176" s="1" t="n">
        <v>1238.29666666667</v>
      </c>
      <c r="AI176" s="1" t="n">
        <v>386.626</v>
      </c>
      <c r="AJ176" s="1" t="n">
        <v>4041.9</v>
      </c>
      <c r="AK176" s="1" t="n">
        <v>713.7</v>
      </c>
      <c r="AL176" s="1" t="n">
        <v>1072.8</v>
      </c>
      <c r="AM176" s="1" t="n">
        <v>0</v>
      </c>
      <c r="AN176" s="1" t="n">
        <v>0</v>
      </c>
      <c r="AO176" s="1" t="n">
        <v>523.825</v>
      </c>
      <c r="AP176" s="1" t="n">
        <v>5041.47535714286</v>
      </c>
      <c r="AQ176" s="1" t="n">
        <v>164.025</v>
      </c>
      <c r="AR176" s="1" t="n">
        <v>3141.75</v>
      </c>
      <c r="AS176" s="1" t="n">
        <v>48.465</v>
      </c>
      <c r="AT176" s="1" t="n">
        <v>1000</v>
      </c>
      <c r="AU176" s="1" t="n">
        <v>291.458452380952</v>
      </c>
      <c r="AV176" s="1" t="n">
        <v>61.54225</v>
      </c>
      <c r="AW176" s="1" t="n">
        <v>73.7325</v>
      </c>
      <c r="AX176" s="1" t="n">
        <v>22.93625</v>
      </c>
      <c r="AY176" s="1" t="n">
        <v>0</v>
      </c>
      <c r="AZ176" s="1" t="n">
        <v>0</v>
      </c>
      <c r="BA176" s="1" t="n">
        <v>0</v>
      </c>
      <c r="BB176" s="1" t="n">
        <v>3246.80375</v>
      </c>
      <c r="BC176" s="1" t="n">
        <v>581.064583333333</v>
      </c>
      <c r="BD176" s="1" t="n">
        <v>1084.5</v>
      </c>
      <c r="BE176" s="1" t="n">
        <v>3783.27797619048</v>
      </c>
      <c r="BF176" s="1" t="n">
        <v>318.15</v>
      </c>
      <c r="BG176" s="1" t="n">
        <v>671.625</v>
      </c>
      <c r="BH176" s="1" t="n">
        <v>171.6</v>
      </c>
      <c r="BI176" s="1" t="n">
        <v>762.4</v>
      </c>
      <c r="BJ176" s="1" t="n">
        <v>300</v>
      </c>
      <c r="BK176" s="1" t="n">
        <v>414.45</v>
      </c>
      <c r="BL176" s="1" t="n">
        <v>110.125</v>
      </c>
      <c r="BM176" s="1" t="n">
        <v>0</v>
      </c>
      <c r="BN176" s="1" t="n">
        <v>904.125</v>
      </c>
      <c r="BO176" s="1" t="n">
        <v>853.326666666667</v>
      </c>
      <c r="BP176" s="1" t="n">
        <v>11160.0845833333</v>
      </c>
      <c r="BQ176" s="1" t="n">
        <v>313.791666666667</v>
      </c>
      <c r="BR176" s="1" t="n">
        <v>6516.47785714286</v>
      </c>
      <c r="BS176" s="1" t="n">
        <v>700</v>
      </c>
      <c r="BT176" s="1" t="n">
        <v>145.5</v>
      </c>
      <c r="BU176" s="1" t="n">
        <v>637.35</v>
      </c>
      <c r="BV176" s="1" t="n">
        <v>0</v>
      </c>
      <c r="BW176" s="1" t="n">
        <v>118.5</v>
      </c>
      <c r="BX176" s="1" t="n">
        <v>300</v>
      </c>
      <c r="BY176" s="1" t="n">
        <v>551.25</v>
      </c>
      <c r="BZ176" s="1" t="n">
        <v>904.3125</v>
      </c>
      <c r="CA176" s="1" t="n">
        <v>2644.23125</v>
      </c>
      <c r="CB176" s="1" t="n">
        <v>176.25</v>
      </c>
      <c r="CC176" s="1" t="n">
        <v>753.6</v>
      </c>
      <c r="CD176" s="1" t="n">
        <v>0</v>
      </c>
      <c r="CE176" s="1" t="n">
        <v>29.25</v>
      </c>
      <c r="CF176" s="1" t="n">
        <v>0</v>
      </c>
      <c r="CG176" s="1" t="n">
        <v>18305.8125</v>
      </c>
      <c r="CH176" s="1" t="n">
        <v>9823.86428571429</v>
      </c>
      <c r="CI176" s="1" t="n">
        <v>224.25</v>
      </c>
      <c r="CJ176" s="1" t="n">
        <v>2797.875</v>
      </c>
      <c r="CK176" s="1" t="n">
        <v>702</v>
      </c>
      <c r="CL176" s="1" t="n">
        <v>42.9</v>
      </c>
      <c r="CM176" s="1" t="n">
        <v>61.8</v>
      </c>
      <c r="CN176" s="1" t="n">
        <v>231</v>
      </c>
      <c r="CO176" s="1" t="n">
        <v>555.16</v>
      </c>
      <c r="CP176" s="1" t="n">
        <v>807.5</v>
      </c>
      <c r="CQ176" s="1" t="n">
        <v>20</v>
      </c>
      <c r="CR176" s="1" t="n">
        <v>0</v>
      </c>
      <c r="CS176" s="1" t="n">
        <v>422.615</v>
      </c>
      <c r="CT176" s="1" t="n">
        <v>51.84375</v>
      </c>
      <c r="CU176" s="1" t="n">
        <v>498.875</v>
      </c>
      <c r="CV176" s="1" t="n">
        <v>20</v>
      </c>
      <c r="CW176" s="1" t="n">
        <v>122.25</v>
      </c>
      <c r="CX176" s="1" t="n">
        <v>782.4375</v>
      </c>
      <c r="CY176" s="1" t="n">
        <v>167.1</v>
      </c>
      <c r="CZ176" s="1" t="n">
        <v>822.5</v>
      </c>
      <c r="DA176" s="1" t="n">
        <v>2046.465</v>
      </c>
      <c r="DB176" s="1" t="n">
        <v>103.5</v>
      </c>
      <c r="DC176" s="1" t="n">
        <v>1073.1175</v>
      </c>
      <c r="DH176" s="1" t="n">
        <v>500</v>
      </c>
      <c r="DI176" s="1" t="n">
        <v>354.8525</v>
      </c>
      <c r="DJ176" s="1" t="n">
        <v>1425.0625</v>
      </c>
      <c r="DK176" s="1" t="n">
        <v>4985.47544642857</v>
      </c>
      <c r="DL176" s="1" t="n">
        <v>4846.84821428571</v>
      </c>
      <c r="DM176" s="1" t="n">
        <v>1057.125</v>
      </c>
      <c r="DN176" s="1" t="n">
        <v>71.7</v>
      </c>
      <c r="DP176" s="1" t="n">
        <v>1581.375</v>
      </c>
      <c r="DQ176" s="1" t="n">
        <v>28.21875</v>
      </c>
      <c r="DR176" s="1" t="n">
        <v>494.75</v>
      </c>
      <c r="DS176" s="1" t="n">
        <v>684.320714285714</v>
      </c>
      <c r="DT176" s="1" t="n">
        <v>923.078571428571</v>
      </c>
      <c r="DU176" s="1" t="n">
        <v>1191.75</v>
      </c>
      <c r="DV176" s="1" t="n">
        <v>184.875</v>
      </c>
      <c r="DW176" s="1" t="n">
        <v>113</v>
      </c>
      <c r="DX176" s="1" t="n">
        <v>83.1</v>
      </c>
      <c r="DY176" s="1" t="n">
        <v>393</v>
      </c>
      <c r="DZ176" s="1" t="n">
        <v>951.5</v>
      </c>
      <c r="EG176" s="1" t="n">
        <v>158228.666678571</v>
      </c>
      <c r="EH176" s="1" t="s">
        <v>494</v>
      </c>
    </row>
    <row r="177" customFormat="false" ht="13.8" hidden="false" customHeight="false" outlineLevel="0" collapsed="false">
      <c r="A177" s="2" t="s">
        <v>495</v>
      </c>
      <c r="B177" s="1" t="n">
        <v>1847.21</v>
      </c>
      <c r="C177" s="1" t="n">
        <v>164.50375</v>
      </c>
      <c r="D177" s="1" t="n">
        <v>1217.75166666667</v>
      </c>
      <c r="E177" s="1" t="n">
        <v>75</v>
      </c>
      <c r="F177" s="1" t="n">
        <v>2704.38175</v>
      </c>
      <c r="G177" s="1" t="n">
        <v>82.6875</v>
      </c>
      <c r="H177" s="1" t="n">
        <v>296.37</v>
      </c>
      <c r="I177" s="1" t="n">
        <v>641.0975</v>
      </c>
      <c r="J177" s="1" t="n">
        <v>1779.68933333333</v>
      </c>
      <c r="K177" s="1" t="n">
        <v>168.3275</v>
      </c>
      <c r="L177" s="1" t="n">
        <v>200</v>
      </c>
      <c r="M177" s="1" t="n">
        <v>0</v>
      </c>
      <c r="N177" s="1" t="n">
        <v>2016.65458333333</v>
      </c>
      <c r="O177" s="1" t="n">
        <v>278.24</v>
      </c>
      <c r="P177" s="1" t="n">
        <v>563.810625</v>
      </c>
      <c r="Q177" s="1" t="n">
        <v>600</v>
      </c>
      <c r="R177" s="1" t="n">
        <v>0</v>
      </c>
      <c r="S177" s="1" t="n">
        <v>407.4</v>
      </c>
      <c r="T177" s="1" t="n">
        <v>10799.5363333333</v>
      </c>
      <c r="U177" s="1" t="n">
        <v>446.265</v>
      </c>
      <c r="V177" s="1" t="n">
        <v>1071.02928571429</v>
      </c>
      <c r="W177" s="1" t="n">
        <v>1208.93571428571</v>
      </c>
      <c r="X177" s="1" t="n">
        <v>122.535</v>
      </c>
      <c r="Y177" s="1" t="n">
        <v>1024.05</v>
      </c>
      <c r="Z177" s="1" t="n">
        <v>4120.12642857143</v>
      </c>
      <c r="AA177" s="1" t="n">
        <v>0</v>
      </c>
      <c r="AB177" s="1" t="n">
        <v>2896.36916666667</v>
      </c>
      <c r="AC177" s="1" t="n">
        <v>991.045</v>
      </c>
      <c r="AD177" s="1" t="n">
        <v>203.625</v>
      </c>
      <c r="AE177" s="1" t="n">
        <v>1788.75</v>
      </c>
      <c r="AF177" s="1" t="n">
        <v>82.5</v>
      </c>
      <c r="AG177" s="1" t="n">
        <v>288.12</v>
      </c>
      <c r="AH177" s="1" t="n">
        <v>1238.29666666667</v>
      </c>
      <c r="AI177" s="1" t="n">
        <v>386.626</v>
      </c>
      <c r="AJ177" s="1" t="n">
        <v>4041.9</v>
      </c>
      <c r="AK177" s="1" t="n">
        <v>713.7</v>
      </c>
      <c r="AL177" s="1" t="n">
        <v>1072.8</v>
      </c>
      <c r="AM177" s="1" t="n">
        <v>0</v>
      </c>
      <c r="AN177" s="1" t="n">
        <v>0</v>
      </c>
      <c r="AO177" s="1" t="n">
        <v>523.825</v>
      </c>
      <c r="AP177" s="1" t="n">
        <v>4101.87535714286</v>
      </c>
      <c r="AQ177" s="1" t="n">
        <v>164.025</v>
      </c>
      <c r="AR177" s="1" t="n">
        <v>3141.75</v>
      </c>
      <c r="AS177" s="1" t="n">
        <v>48.465</v>
      </c>
      <c r="AT177" s="1" t="n">
        <v>1194.78</v>
      </c>
      <c r="AU177" s="1" t="n">
        <v>291.458452380952</v>
      </c>
      <c r="AV177" s="1" t="n">
        <v>61.54225</v>
      </c>
      <c r="AW177" s="1" t="n">
        <v>73.7325</v>
      </c>
      <c r="AX177" s="1" t="n">
        <v>22.93625</v>
      </c>
      <c r="AY177" s="1" t="n">
        <v>0</v>
      </c>
      <c r="AZ177" s="1" t="n">
        <v>0</v>
      </c>
      <c r="BA177" s="1" t="n">
        <v>0</v>
      </c>
      <c r="BB177" s="1" t="n">
        <v>4120.30375</v>
      </c>
      <c r="BC177" s="1" t="n">
        <v>581.064583333333</v>
      </c>
      <c r="BD177" s="1" t="n">
        <v>1084.5</v>
      </c>
      <c r="BE177" s="1" t="n">
        <v>2055.77797619048</v>
      </c>
      <c r="BF177" s="1" t="n">
        <v>318.15</v>
      </c>
      <c r="BG177" s="1" t="n">
        <v>671.625</v>
      </c>
      <c r="BH177" s="1" t="n">
        <v>171.6</v>
      </c>
      <c r="BI177" s="1" t="n">
        <v>762.4</v>
      </c>
      <c r="BJ177" s="1" t="n">
        <v>330.4</v>
      </c>
      <c r="BK177" s="1" t="n">
        <v>414.45</v>
      </c>
      <c r="BL177" s="1" t="n">
        <v>110.125</v>
      </c>
      <c r="BM177" s="1" t="n">
        <v>0</v>
      </c>
      <c r="BN177" s="1" t="n">
        <v>904.125</v>
      </c>
      <c r="BO177" s="1" t="n">
        <v>453.326666666667</v>
      </c>
      <c r="BP177" s="1" t="n">
        <v>12154.2929166667</v>
      </c>
      <c r="BQ177" s="1" t="n">
        <v>413.791666666667</v>
      </c>
      <c r="BR177" s="1" t="n">
        <v>4844.87785714286</v>
      </c>
      <c r="BS177" s="1" t="n">
        <v>700</v>
      </c>
      <c r="BT177" s="1" t="n">
        <v>145.5</v>
      </c>
      <c r="BU177" s="1" t="n">
        <v>637.35</v>
      </c>
      <c r="BV177" s="1" t="n">
        <v>0</v>
      </c>
      <c r="BW177" s="1" t="n">
        <v>118.5</v>
      </c>
      <c r="BX177" s="1" t="n">
        <v>529.257142857143</v>
      </c>
      <c r="BY177" s="1" t="n">
        <v>551.25</v>
      </c>
      <c r="BZ177" s="1" t="n">
        <v>904.3125</v>
      </c>
      <c r="CA177" s="1" t="n">
        <v>2466.23125</v>
      </c>
      <c r="CB177" s="1" t="n">
        <v>176.25</v>
      </c>
      <c r="CC177" s="1" t="n">
        <v>753.6</v>
      </c>
      <c r="CD177" s="1" t="n">
        <v>0</v>
      </c>
      <c r="CE177" s="1" t="n">
        <v>29.25</v>
      </c>
      <c r="CF177" s="1" t="n">
        <v>0</v>
      </c>
      <c r="CG177" s="1" t="n">
        <v>15901.7678571429</v>
      </c>
      <c r="CH177" s="1" t="n">
        <v>7812.76428571429</v>
      </c>
      <c r="CI177" s="1" t="n">
        <v>224.25</v>
      </c>
      <c r="CJ177" s="1" t="n">
        <v>2797.875</v>
      </c>
      <c r="CK177" s="1" t="n">
        <v>702</v>
      </c>
      <c r="CL177" s="1" t="n">
        <v>42.9</v>
      </c>
      <c r="CM177" s="1" t="n">
        <v>61.8</v>
      </c>
      <c r="CN177" s="1" t="n">
        <v>231</v>
      </c>
      <c r="CO177" s="1" t="n">
        <v>568.56</v>
      </c>
      <c r="CP177" s="1" t="n">
        <v>857.5</v>
      </c>
      <c r="CQ177" s="1" t="n">
        <v>20</v>
      </c>
      <c r="CR177" s="1" t="n">
        <v>0</v>
      </c>
      <c r="CS177" s="1" t="n">
        <v>472.615</v>
      </c>
      <c r="CT177" s="1" t="n">
        <v>51.84375</v>
      </c>
      <c r="CU177" s="1" t="n">
        <v>398.875</v>
      </c>
      <c r="CV177" s="1" t="n">
        <v>20</v>
      </c>
      <c r="CW177" s="1" t="n">
        <v>122.25</v>
      </c>
      <c r="CX177" s="1" t="n">
        <v>752.4375</v>
      </c>
      <c r="CY177" s="1" t="n">
        <v>167.1</v>
      </c>
      <c r="CZ177" s="1" t="n">
        <v>822.5</v>
      </c>
      <c r="DA177" s="1" t="n">
        <v>2046.465</v>
      </c>
      <c r="DB177" s="1" t="n">
        <v>103.5</v>
      </c>
      <c r="DC177" s="1" t="n">
        <v>1073.1175</v>
      </c>
      <c r="DH177" s="1" t="n">
        <v>500</v>
      </c>
      <c r="DI177" s="1" t="n">
        <v>404.8525</v>
      </c>
      <c r="DJ177" s="1" t="n">
        <v>1425.0625</v>
      </c>
      <c r="DK177" s="1" t="n">
        <v>2196.61830357143</v>
      </c>
      <c r="DL177" s="1" t="n">
        <v>4943.41964285714</v>
      </c>
      <c r="DM177" s="1" t="n">
        <v>1057.125</v>
      </c>
      <c r="DN177" s="1" t="n">
        <v>71.7</v>
      </c>
      <c r="DP177" s="1" t="n">
        <v>1581.375</v>
      </c>
      <c r="DQ177" s="1" t="n">
        <v>28.21875</v>
      </c>
      <c r="DR177" s="1" t="n">
        <v>494.75</v>
      </c>
      <c r="DS177" s="1" t="n">
        <v>684.320714285714</v>
      </c>
      <c r="DT177" s="1" t="n">
        <v>973.078571428571</v>
      </c>
      <c r="DU177" s="1" t="n">
        <v>1168.03571428571</v>
      </c>
      <c r="DV177" s="1" t="n">
        <v>184.875</v>
      </c>
      <c r="DW177" s="1" t="n">
        <v>113</v>
      </c>
      <c r="DX177" s="1" t="n">
        <v>83.1</v>
      </c>
      <c r="DY177" s="1" t="n">
        <v>393</v>
      </c>
      <c r="DZ177" s="1" t="n">
        <v>905.5</v>
      </c>
      <c r="EG177" s="1" t="n">
        <v>144025.187511905</v>
      </c>
      <c r="EH177" s="1" t="s">
        <v>495</v>
      </c>
    </row>
    <row r="178" customFormat="false" ht="13.8" hidden="false" customHeight="false" outlineLevel="0" collapsed="false">
      <c r="A178" s="2" t="s">
        <v>496</v>
      </c>
      <c r="B178" s="1" t="n">
        <v>1847.21</v>
      </c>
      <c r="C178" s="1" t="n">
        <v>164.50375</v>
      </c>
      <c r="D178" s="1" t="n">
        <v>1217.75166666667</v>
      </c>
      <c r="E178" s="1" t="n">
        <v>75</v>
      </c>
      <c r="F178" s="1" t="n">
        <v>1477.36375</v>
      </c>
      <c r="G178" s="1" t="n">
        <v>82.6875</v>
      </c>
      <c r="H178" s="1" t="n">
        <v>296.37</v>
      </c>
      <c r="I178" s="1" t="n">
        <v>641.0975</v>
      </c>
      <c r="J178" s="1" t="n">
        <v>1891.28933333333</v>
      </c>
      <c r="K178" s="1" t="n">
        <v>168.3275</v>
      </c>
      <c r="L178" s="1" t="n">
        <v>100</v>
      </c>
      <c r="M178" s="1" t="n">
        <v>0</v>
      </c>
      <c r="N178" s="1" t="n">
        <v>1566.65458333333</v>
      </c>
      <c r="O178" s="1" t="n">
        <v>278.24</v>
      </c>
      <c r="P178" s="1" t="n">
        <v>563.810625</v>
      </c>
      <c r="Q178" s="1" t="n">
        <v>600</v>
      </c>
      <c r="R178" s="1" t="n">
        <v>0</v>
      </c>
      <c r="S178" s="1" t="n">
        <v>407.4</v>
      </c>
      <c r="T178" s="1" t="n">
        <v>15599.5363333333</v>
      </c>
      <c r="U178" s="1" t="n">
        <v>446.265</v>
      </c>
      <c r="V178" s="1" t="n">
        <v>1283.62928571429</v>
      </c>
      <c r="W178" s="1" t="n">
        <v>1208.93571428571</v>
      </c>
      <c r="X178" s="1" t="n">
        <v>122.535</v>
      </c>
      <c r="Y178" s="1" t="n">
        <v>1024.05</v>
      </c>
      <c r="Z178" s="1" t="n">
        <v>5384.09642857143</v>
      </c>
      <c r="AA178" s="1" t="n">
        <v>0</v>
      </c>
      <c r="AB178" s="1" t="n">
        <v>3892.95130952381</v>
      </c>
      <c r="AC178" s="1" t="n">
        <v>697.045</v>
      </c>
      <c r="AD178" s="1" t="n">
        <v>203.625</v>
      </c>
      <c r="AE178" s="1" t="n">
        <v>1788.75</v>
      </c>
      <c r="AF178" s="1" t="n">
        <v>82.5</v>
      </c>
      <c r="AG178" s="1" t="n">
        <v>288.12</v>
      </c>
      <c r="AH178" s="1" t="n">
        <v>1004.00333333333</v>
      </c>
      <c r="AI178" s="1" t="n">
        <v>386.626</v>
      </c>
      <c r="AJ178" s="1" t="n">
        <v>4091.9</v>
      </c>
      <c r="AK178" s="1" t="n">
        <v>713.7</v>
      </c>
      <c r="AL178" s="1" t="n">
        <v>1072.8</v>
      </c>
      <c r="AM178" s="1" t="n">
        <v>0</v>
      </c>
      <c r="AN178" s="1" t="n">
        <v>0</v>
      </c>
      <c r="AO178" s="1" t="n">
        <v>663.825</v>
      </c>
      <c r="AP178" s="1" t="n">
        <v>14360.7316071429</v>
      </c>
      <c r="AQ178" s="1" t="n">
        <v>164.025</v>
      </c>
      <c r="AR178" s="1" t="n">
        <v>3141.75</v>
      </c>
      <c r="AS178" s="1" t="n">
        <v>48.465</v>
      </c>
      <c r="AT178" s="1" t="n">
        <v>1194.78</v>
      </c>
      <c r="AU178" s="1" t="n">
        <v>291.458452380952</v>
      </c>
      <c r="AV178" s="1" t="n">
        <v>61.54225</v>
      </c>
      <c r="AW178" s="1" t="n">
        <v>73.7325</v>
      </c>
      <c r="AX178" s="1" t="n">
        <v>22.93625</v>
      </c>
      <c r="AY178" s="1" t="n">
        <v>0</v>
      </c>
      <c r="AZ178" s="1" t="n">
        <v>0</v>
      </c>
      <c r="BA178" s="1" t="n">
        <v>0</v>
      </c>
      <c r="BB178" s="1" t="n">
        <v>6436.55375</v>
      </c>
      <c r="BC178" s="1" t="n">
        <v>382.814583333333</v>
      </c>
      <c r="BD178" s="1" t="n">
        <v>1084.5</v>
      </c>
      <c r="BE178" s="1" t="n">
        <v>2755.77797619048</v>
      </c>
      <c r="BF178" s="1" t="n">
        <v>318.15</v>
      </c>
      <c r="BG178" s="1" t="n">
        <v>671.625</v>
      </c>
      <c r="BH178" s="1" t="n">
        <v>171.6</v>
      </c>
      <c r="BI178" s="1" t="n">
        <v>762.4</v>
      </c>
      <c r="BJ178" s="1" t="n">
        <v>330.4</v>
      </c>
      <c r="BK178" s="1" t="n">
        <v>414.45</v>
      </c>
      <c r="BL178" s="1" t="n">
        <v>110.125</v>
      </c>
      <c r="BM178" s="1" t="n">
        <v>0</v>
      </c>
      <c r="BN178" s="1" t="n">
        <v>904.125</v>
      </c>
      <c r="BO178" s="1" t="n">
        <v>90.1266666666667</v>
      </c>
      <c r="BP178" s="1" t="n">
        <v>6674.88458333333</v>
      </c>
      <c r="BQ178" s="1" t="n">
        <v>155.591666666667</v>
      </c>
      <c r="BR178" s="1" t="n">
        <v>6781.67785714286</v>
      </c>
      <c r="BS178" s="1" t="n">
        <v>700</v>
      </c>
      <c r="BT178" s="1" t="n">
        <v>145.5</v>
      </c>
      <c r="BU178" s="1" t="n">
        <v>637.35</v>
      </c>
      <c r="BV178" s="1" t="n">
        <v>0</v>
      </c>
      <c r="BW178" s="1" t="n">
        <v>118.5</v>
      </c>
      <c r="BX178" s="1" t="n">
        <v>529.257142857143</v>
      </c>
      <c r="BY178" s="1" t="n">
        <v>551.25</v>
      </c>
      <c r="BZ178" s="1" t="n">
        <v>904.3125</v>
      </c>
      <c r="CA178" s="1" t="n">
        <v>2316.23125</v>
      </c>
      <c r="CB178" s="1" t="n">
        <v>266.25</v>
      </c>
      <c r="CC178" s="1" t="n">
        <v>753.6</v>
      </c>
      <c r="CD178" s="1" t="n">
        <v>0</v>
      </c>
      <c r="CE178" s="1" t="n">
        <v>29.25</v>
      </c>
      <c r="CF178" s="1" t="n">
        <v>0</v>
      </c>
      <c r="CG178" s="1" t="n">
        <v>15901.7678571429</v>
      </c>
      <c r="CH178" s="1" t="n">
        <v>16340.1142857143</v>
      </c>
      <c r="CI178" s="1" t="n">
        <v>224.25</v>
      </c>
      <c r="CJ178" s="1" t="n">
        <v>2797.875</v>
      </c>
      <c r="CK178" s="1" t="n">
        <v>702</v>
      </c>
      <c r="CL178" s="1" t="n">
        <v>42.9</v>
      </c>
      <c r="CM178" s="1" t="n">
        <v>61.8</v>
      </c>
      <c r="CN178" s="1" t="n">
        <v>231</v>
      </c>
      <c r="CO178" s="1" t="n">
        <v>420.36</v>
      </c>
      <c r="CP178" s="1" t="n">
        <v>456.9</v>
      </c>
      <c r="CQ178" s="1" t="n">
        <v>20</v>
      </c>
      <c r="CR178" s="1" t="n">
        <v>0</v>
      </c>
      <c r="CS178" s="1" t="n">
        <v>416.015</v>
      </c>
      <c r="CT178" s="1" t="n">
        <v>51.84375</v>
      </c>
      <c r="CU178" s="1" t="n">
        <v>398.875</v>
      </c>
      <c r="CV178" s="1" t="n">
        <v>20</v>
      </c>
      <c r="CW178" s="1" t="n">
        <v>122.25</v>
      </c>
      <c r="CX178" s="1" t="n">
        <v>702.4375</v>
      </c>
      <c r="CY178" s="1" t="n">
        <v>167.1</v>
      </c>
      <c r="CZ178" s="1" t="n">
        <v>822.5</v>
      </c>
      <c r="DA178" s="1" t="n">
        <v>2046.465</v>
      </c>
      <c r="DB178" s="1" t="n">
        <v>103.5</v>
      </c>
      <c r="DC178" s="1" t="n">
        <v>1073.1175</v>
      </c>
      <c r="DH178" s="1" t="n">
        <v>500</v>
      </c>
      <c r="DI178" s="1" t="n">
        <v>504.8525</v>
      </c>
      <c r="DJ178" s="1" t="n">
        <v>2065.0625</v>
      </c>
      <c r="DK178" s="1" t="n">
        <v>2196.61830357143</v>
      </c>
      <c r="DL178" s="1" t="n">
        <v>5215.50892857143</v>
      </c>
      <c r="DM178" s="1" t="n">
        <v>1057.125</v>
      </c>
      <c r="DN178" s="1" t="n">
        <v>71.7</v>
      </c>
      <c r="DP178" s="1" t="n">
        <v>1581.375</v>
      </c>
      <c r="DQ178" s="1" t="n">
        <v>28.21875</v>
      </c>
      <c r="DR178" s="1" t="n">
        <v>594.75</v>
      </c>
      <c r="DS178" s="1" t="n">
        <v>407.885</v>
      </c>
      <c r="DT178" s="1" t="n">
        <v>1053.07857142857</v>
      </c>
      <c r="DU178" s="1" t="n">
        <v>1168.03571428571</v>
      </c>
      <c r="DV178" s="1" t="n">
        <v>184.875</v>
      </c>
      <c r="DW178" s="1" t="n">
        <v>113</v>
      </c>
      <c r="DX178" s="1" t="n">
        <v>83.1</v>
      </c>
      <c r="DY178" s="1" t="n">
        <v>393</v>
      </c>
      <c r="DZ178" s="1" t="n">
        <v>905.5</v>
      </c>
      <c r="EG178" s="1" t="n">
        <v>166935.079809524</v>
      </c>
      <c r="EH178" s="1" t="s">
        <v>496</v>
      </c>
    </row>
    <row r="179" customFormat="false" ht="13.8" hidden="false" customHeight="false" outlineLevel="0" collapsed="false">
      <c r="A179" s="2" t="s">
        <v>497</v>
      </c>
      <c r="B179" s="1" t="n">
        <v>1847.21</v>
      </c>
      <c r="C179" s="1" t="n">
        <v>164.50375</v>
      </c>
      <c r="D179" s="1" t="n">
        <v>1217.75166666667</v>
      </c>
      <c r="E179" s="1" t="n">
        <v>75</v>
      </c>
      <c r="F179" s="1" t="n">
        <v>2077.36375</v>
      </c>
      <c r="G179" s="1" t="n">
        <v>82.6875</v>
      </c>
      <c r="H179" s="1" t="n">
        <v>296.37</v>
      </c>
      <c r="I179" s="1" t="n">
        <v>641.0975</v>
      </c>
      <c r="J179" s="1" t="n">
        <v>2141.28933333333</v>
      </c>
      <c r="K179" s="1" t="n">
        <v>168.3275</v>
      </c>
      <c r="L179" s="1" t="n">
        <v>100</v>
      </c>
      <c r="M179" s="1" t="n">
        <v>0</v>
      </c>
      <c r="N179" s="1" t="n">
        <v>1666.65458333333</v>
      </c>
      <c r="O179" s="1" t="n">
        <v>360.21</v>
      </c>
      <c r="P179" s="1" t="n">
        <v>563.810625</v>
      </c>
      <c r="Q179" s="1" t="n">
        <v>600</v>
      </c>
      <c r="R179" s="1" t="n">
        <v>0</v>
      </c>
      <c r="S179" s="1" t="n">
        <v>407.4</v>
      </c>
      <c r="T179" s="1" t="n">
        <v>18823.163</v>
      </c>
      <c r="U179" s="1" t="n">
        <v>446.265</v>
      </c>
      <c r="V179" s="1" t="n">
        <v>1183.62928571429</v>
      </c>
      <c r="W179" s="1" t="n">
        <v>1208.93571428571</v>
      </c>
      <c r="X179" s="1" t="n">
        <v>122.535</v>
      </c>
      <c r="Y179" s="1" t="n">
        <v>1024.05</v>
      </c>
      <c r="Z179" s="1" t="n">
        <v>4484.09642857143</v>
      </c>
      <c r="AA179" s="1" t="n">
        <v>0</v>
      </c>
      <c r="AB179" s="1" t="n">
        <v>3442.95130952381</v>
      </c>
      <c r="AC179" s="1" t="n">
        <v>697.045</v>
      </c>
      <c r="AD179" s="1" t="n">
        <v>203.625</v>
      </c>
      <c r="AE179" s="1" t="n">
        <v>1788.75</v>
      </c>
      <c r="AF179" s="1" t="n">
        <v>82.5</v>
      </c>
      <c r="AG179" s="1" t="n">
        <v>288.12</v>
      </c>
      <c r="AH179" s="1" t="n">
        <v>1088.29666666667</v>
      </c>
      <c r="AI179" s="1" t="n">
        <v>452.13</v>
      </c>
      <c r="AJ179" s="1" t="n">
        <v>4091.9</v>
      </c>
      <c r="AK179" s="1" t="n">
        <v>713.7</v>
      </c>
      <c r="AL179" s="1" t="n">
        <v>1072.8</v>
      </c>
      <c r="AM179" s="1" t="n">
        <v>0</v>
      </c>
      <c r="AN179" s="1" t="n">
        <v>0</v>
      </c>
      <c r="AO179" s="1" t="n">
        <v>743.825</v>
      </c>
      <c r="AP179" s="1" t="n">
        <v>9108.13160714286</v>
      </c>
      <c r="AQ179" s="1" t="n">
        <v>164.025</v>
      </c>
      <c r="AR179" s="1" t="n">
        <v>3141.75</v>
      </c>
      <c r="AS179" s="1" t="n">
        <v>48.465</v>
      </c>
      <c r="AT179" s="1" t="n">
        <v>1194.78</v>
      </c>
      <c r="AU179" s="1" t="n">
        <v>328.631785714286</v>
      </c>
      <c r="AV179" s="1" t="n">
        <v>61.54225</v>
      </c>
      <c r="AW179" s="1" t="n">
        <v>73.7325</v>
      </c>
      <c r="AX179" s="1" t="n">
        <v>22.93625</v>
      </c>
      <c r="AY179" s="1" t="n">
        <v>0</v>
      </c>
      <c r="AZ179" s="1" t="n">
        <v>0</v>
      </c>
      <c r="BA179" s="1" t="n">
        <v>0</v>
      </c>
      <c r="BB179" s="1" t="n">
        <v>3813.05375</v>
      </c>
      <c r="BC179" s="1" t="n">
        <v>382.814583333333</v>
      </c>
      <c r="BD179" s="1" t="n">
        <v>1084.5</v>
      </c>
      <c r="BE179" s="1" t="n">
        <v>2311.07797619048</v>
      </c>
      <c r="BF179" s="1" t="n">
        <v>318.15</v>
      </c>
      <c r="BG179" s="1" t="n">
        <v>671.625</v>
      </c>
      <c r="BH179" s="1" t="n">
        <v>171.6</v>
      </c>
      <c r="BI179" s="1" t="n">
        <v>762.4</v>
      </c>
      <c r="BJ179" s="1" t="n">
        <v>330.4</v>
      </c>
      <c r="BK179" s="1" t="n">
        <v>414.45</v>
      </c>
      <c r="BL179" s="1" t="n">
        <v>110.125</v>
      </c>
      <c r="BM179" s="1" t="n">
        <v>0</v>
      </c>
      <c r="BN179" s="1" t="n">
        <v>904.125</v>
      </c>
      <c r="BO179" s="1" t="n">
        <v>340.126666666667</v>
      </c>
      <c r="BP179" s="1" t="n">
        <v>5822.28458333333</v>
      </c>
      <c r="BQ179" s="1" t="n">
        <v>363.791666666667</v>
      </c>
      <c r="BR179" s="1" t="n">
        <v>6231.67785714286</v>
      </c>
      <c r="BS179" s="1" t="n">
        <v>700</v>
      </c>
      <c r="BT179" s="1" t="n">
        <v>145.5</v>
      </c>
      <c r="BU179" s="1" t="n">
        <v>637.35</v>
      </c>
      <c r="BV179" s="1" t="n">
        <v>0</v>
      </c>
      <c r="BW179" s="1" t="n">
        <v>118.5</v>
      </c>
      <c r="BX179" s="1" t="n">
        <v>529.257142857143</v>
      </c>
      <c r="BY179" s="1" t="n">
        <v>551.25</v>
      </c>
      <c r="BZ179" s="1" t="n">
        <v>904.3125</v>
      </c>
      <c r="CA179" s="1" t="n">
        <v>2194.23125</v>
      </c>
      <c r="CB179" s="1" t="n">
        <v>276.25</v>
      </c>
      <c r="CC179" s="1" t="n">
        <v>753.6</v>
      </c>
      <c r="CD179" s="1" t="n">
        <v>0</v>
      </c>
      <c r="CE179" s="1" t="n">
        <v>29.25</v>
      </c>
      <c r="CF179" s="1" t="n">
        <v>0</v>
      </c>
      <c r="CG179" s="1" t="n">
        <v>16035.3928571429</v>
      </c>
      <c r="CH179" s="1" t="n">
        <v>11390.1142857143</v>
      </c>
      <c r="CI179" s="1" t="n">
        <v>224.25</v>
      </c>
      <c r="CJ179" s="1" t="n">
        <v>2797.875</v>
      </c>
      <c r="CK179" s="1" t="n">
        <v>702</v>
      </c>
      <c r="CL179" s="1" t="n">
        <v>42.9</v>
      </c>
      <c r="CM179" s="1" t="n">
        <v>61.8</v>
      </c>
      <c r="CN179" s="1" t="n">
        <v>231</v>
      </c>
      <c r="CO179" s="1" t="n">
        <v>890.36</v>
      </c>
      <c r="CP179" s="1" t="n">
        <v>456.9</v>
      </c>
      <c r="CQ179" s="1" t="n">
        <v>20</v>
      </c>
      <c r="CR179" s="1" t="n">
        <v>0</v>
      </c>
      <c r="CS179" s="1" t="n">
        <v>986.015</v>
      </c>
      <c r="CT179" s="1" t="n">
        <v>51.84375</v>
      </c>
      <c r="CU179" s="1" t="n">
        <v>398.875</v>
      </c>
      <c r="CV179" s="1" t="n">
        <v>20</v>
      </c>
      <c r="CW179" s="1" t="n">
        <v>122.25</v>
      </c>
      <c r="CX179" s="1" t="n">
        <v>602.4375</v>
      </c>
      <c r="CY179" s="1" t="n">
        <v>167.1</v>
      </c>
      <c r="CZ179" s="1" t="n">
        <v>822.5</v>
      </c>
      <c r="DA179" s="1" t="n">
        <v>2046.465</v>
      </c>
      <c r="DB179" s="1" t="n">
        <v>103.5</v>
      </c>
      <c r="DC179" s="1" t="n">
        <v>1291.0375</v>
      </c>
      <c r="DH179" s="1" t="n">
        <v>500</v>
      </c>
      <c r="DI179" s="1" t="n">
        <v>579.8525</v>
      </c>
      <c r="DJ179" s="1" t="n">
        <v>1885.0625</v>
      </c>
      <c r="DK179" s="1" t="n">
        <v>2196.61830357143</v>
      </c>
      <c r="DL179" s="1" t="n">
        <v>5461.13392857143</v>
      </c>
      <c r="DM179" s="1" t="n">
        <v>1057.125</v>
      </c>
      <c r="DN179" s="1" t="n">
        <v>71.7</v>
      </c>
      <c r="DP179" s="1" t="n">
        <v>1581.375</v>
      </c>
      <c r="DQ179" s="1" t="n">
        <v>28.21875</v>
      </c>
      <c r="DR179" s="1" t="n">
        <v>644.75</v>
      </c>
      <c r="DS179" s="1" t="n">
        <v>607.885</v>
      </c>
      <c r="DT179" s="1" t="n">
        <v>1023.07857142857</v>
      </c>
      <c r="DU179" s="1" t="n">
        <v>1168.03571428571</v>
      </c>
      <c r="DV179" s="1" t="n">
        <v>184.875</v>
      </c>
      <c r="DW179" s="1" t="n">
        <v>113</v>
      </c>
      <c r="DX179" s="1" t="n">
        <v>83.1</v>
      </c>
      <c r="DY179" s="1" t="n">
        <v>393</v>
      </c>
      <c r="DZ179" s="1" t="n">
        <v>905.5</v>
      </c>
      <c r="EG179" s="1" t="n">
        <v>157332.617142857</v>
      </c>
      <c r="EH179" s="1" t="s">
        <v>497</v>
      </c>
    </row>
    <row r="180" customFormat="false" ht="13.8" hidden="false" customHeight="false" outlineLevel="0" collapsed="false">
      <c r="A180" s="2" t="s">
        <v>498</v>
      </c>
      <c r="B180" s="1" t="n">
        <v>1847.21</v>
      </c>
      <c r="C180" s="1" t="n">
        <v>164.50375</v>
      </c>
      <c r="D180" s="1" t="n">
        <v>1217.75166666667</v>
      </c>
      <c r="E180" s="1" t="n">
        <v>75</v>
      </c>
      <c r="F180" s="1" t="n">
        <v>1857.73175</v>
      </c>
      <c r="G180" s="1" t="n">
        <v>82.6875</v>
      </c>
      <c r="H180" s="1" t="n">
        <v>296.37</v>
      </c>
      <c r="I180" s="1" t="n">
        <v>641.0975</v>
      </c>
      <c r="J180" s="1" t="n">
        <v>1737.04933333333</v>
      </c>
      <c r="K180" s="1" t="n">
        <v>168.3275</v>
      </c>
      <c r="L180" s="1" t="n">
        <v>100</v>
      </c>
      <c r="M180" s="1" t="n">
        <v>0</v>
      </c>
      <c r="N180" s="1" t="n">
        <v>1608.09458333333</v>
      </c>
      <c r="O180" s="1" t="n">
        <v>360.21</v>
      </c>
      <c r="P180" s="1" t="n">
        <v>563.810625</v>
      </c>
      <c r="Q180" s="1" t="n">
        <v>600</v>
      </c>
      <c r="R180" s="1" t="n">
        <v>0</v>
      </c>
      <c r="S180" s="1" t="n">
        <v>407.4</v>
      </c>
      <c r="T180" s="1" t="n">
        <v>10123.163</v>
      </c>
      <c r="U180" s="1" t="n">
        <v>446.265</v>
      </c>
      <c r="V180" s="1" t="n">
        <v>1141.81928571429</v>
      </c>
      <c r="W180" s="1" t="n">
        <v>1208.93571428571</v>
      </c>
      <c r="X180" s="1" t="n">
        <v>122.535</v>
      </c>
      <c r="Y180" s="1" t="n">
        <v>1024.05</v>
      </c>
      <c r="Z180" s="1" t="n">
        <v>3909.09642857143</v>
      </c>
      <c r="AA180" s="1" t="n">
        <v>0</v>
      </c>
      <c r="AB180" s="1" t="n">
        <v>2792.95130952381</v>
      </c>
      <c r="AC180" s="1" t="n">
        <v>697.045</v>
      </c>
      <c r="AD180" s="1" t="n">
        <v>203.625</v>
      </c>
      <c r="AE180" s="1" t="n">
        <v>1788.75</v>
      </c>
      <c r="AF180" s="1" t="n">
        <v>82.5</v>
      </c>
      <c r="AG180" s="1" t="n">
        <v>288.12</v>
      </c>
      <c r="AH180" s="1" t="n">
        <v>888.296666666667</v>
      </c>
      <c r="AI180" s="1" t="n">
        <v>602.13</v>
      </c>
      <c r="AJ180" s="1" t="n">
        <v>4091.9</v>
      </c>
      <c r="AK180" s="1" t="n">
        <v>713.7</v>
      </c>
      <c r="AL180" s="1" t="n">
        <v>1072.8</v>
      </c>
      <c r="AM180" s="1" t="n">
        <v>0</v>
      </c>
      <c r="AN180" s="1" t="n">
        <v>0</v>
      </c>
      <c r="AO180" s="1" t="n">
        <v>823.825</v>
      </c>
      <c r="AP180" s="1" t="n">
        <v>8156.18875</v>
      </c>
      <c r="AQ180" s="1" t="n">
        <v>164.025</v>
      </c>
      <c r="AR180" s="1" t="n">
        <v>3141.75</v>
      </c>
      <c r="AS180" s="1" t="n">
        <v>48.465</v>
      </c>
      <c r="AT180" s="1" t="n">
        <v>1194.78</v>
      </c>
      <c r="AU180" s="1" t="n">
        <v>428.631785714286</v>
      </c>
      <c r="AV180" s="1" t="n">
        <v>61.54225</v>
      </c>
      <c r="AW180" s="1" t="n">
        <v>73.7325</v>
      </c>
      <c r="AX180" s="1" t="n">
        <v>22.93625</v>
      </c>
      <c r="AY180" s="1" t="n">
        <v>0</v>
      </c>
      <c r="AZ180" s="1" t="n">
        <v>0</v>
      </c>
      <c r="BA180" s="1" t="n">
        <v>0</v>
      </c>
      <c r="BB180" s="1" t="n">
        <v>2828.62875</v>
      </c>
      <c r="BC180" s="1" t="n">
        <v>382.814583333333</v>
      </c>
      <c r="BD180" s="1" t="n">
        <v>1084.5</v>
      </c>
      <c r="BE180" s="1" t="n">
        <v>1806.67797619048</v>
      </c>
      <c r="BF180" s="1" t="n">
        <v>318.15</v>
      </c>
      <c r="BG180" s="1" t="n">
        <v>671.625</v>
      </c>
      <c r="BH180" s="1" t="n">
        <v>171.6</v>
      </c>
      <c r="BI180" s="1" t="n">
        <v>762.4</v>
      </c>
      <c r="BJ180" s="1" t="n">
        <v>330.4</v>
      </c>
      <c r="BK180" s="1" t="n">
        <v>414.45</v>
      </c>
      <c r="BL180" s="1" t="n">
        <v>110.125</v>
      </c>
      <c r="BM180" s="1" t="n">
        <v>0</v>
      </c>
      <c r="BN180" s="1" t="n">
        <v>904.125</v>
      </c>
      <c r="BO180" s="1" t="n">
        <v>390.126666666667</v>
      </c>
      <c r="BP180" s="1" t="n">
        <v>3568.59708333333</v>
      </c>
      <c r="BQ180" s="1" t="n">
        <v>263.791666666667</v>
      </c>
      <c r="BR180" s="1" t="n">
        <v>4152.77785714286</v>
      </c>
      <c r="BS180" s="1" t="n">
        <v>700</v>
      </c>
      <c r="BT180" s="1" t="n">
        <v>145.5</v>
      </c>
      <c r="BU180" s="1" t="n">
        <v>637.35</v>
      </c>
      <c r="BV180" s="1" t="n">
        <v>0</v>
      </c>
      <c r="BW180" s="1" t="n">
        <v>118.5</v>
      </c>
      <c r="BX180" s="1" t="n">
        <v>529.257142857143</v>
      </c>
      <c r="BY180" s="1" t="n">
        <v>551.25</v>
      </c>
      <c r="BZ180" s="1" t="n">
        <v>904.3125</v>
      </c>
      <c r="CA180" s="1" t="n">
        <v>2344.23125</v>
      </c>
      <c r="CB180" s="1" t="n">
        <v>276.25</v>
      </c>
      <c r="CC180" s="1" t="n">
        <v>753.6</v>
      </c>
      <c r="CD180" s="1" t="n">
        <v>0</v>
      </c>
      <c r="CE180" s="1" t="n">
        <v>29.25</v>
      </c>
      <c r="CF180" s="1" t="n">
        <v>0</v>
      </c>
      <c r="CG180" s="1" t="n">
        <v>16035.3928571429</v>
      </c>
      <c r="CH180" s="1" t="n">
        <v>16621.2071428571</v>
      </c>
      <c r="CI180" s="1" t="n">
        <v>224.25</v>
      </c>
      <c r="CJ180" s="1" t="n">
        <v>2797.875</v>
      </c>
      <c r="CK180" s="1" t="n">
        <v>702</v>
      </c>
      <c r="CL180" s="1" t="n">
        <v>42.9</v>
      </c>
      <c r="CM180" s="1" t="n">
        <v>61.8</v>
      </c>
      <c r="CN180" s="1" t="n">
        <v>231</v>
      </c>
      <c r="CO180" s="1" t="n">
        <v>840.36</v>
      </c>
      <c r="CP180" s="1" t="n">
        <v>556.9</v>
      </c>
      <c r="CQ180" s="1" t="n">
        <v>20</v>
      </c>
      <c r="CR180" s="1" t="n">
        <v>0</v>
      </c>
      <c r="CS180" s="1" t="n">
        <v>966.015</v>
      </c>
      <c r="CT180" s="1" t="n">
        <v>51.84375</v>
      </c>
      <c r="CU180" s="1" t="n">
        <v>398.875</v>
      </c>
      <c r="CV180" s="1" t="n">
        <v>20</v>
      </c>
      <c r="CW180" s="1" t="n">
        <v>122.25</v>
      </c>
      <c r="CX180" s="1" t="n">
        <v>702.4375</v>
      </c>
      <c r="CY180" s="1" t="n">
        <v>167.1</v>
      </c>
      <c r="CZ180" s="1" t="n">
        <v>822.5</v>
      </c>
      <c r="DA180" s="1" t="n">
        <v>2046.465</v>
      </c>
      <c r="DB180" s="1" t="n">
        <v>103.5</v>
      </c>
      <c r="DC180" s="1" t="n">
        <v>1291.0375</v>
      </c>
      <c r="DD180" s="1" t="n">
        <v>0</v>
      </c>
      <c r="DE180" s="1" t="n">
        <v>0</v>
      </c>
      <c r="DF180" s="1" t="n">
        <v>0</v>
      </c>
      <c r="DG180" s="1" t="n">
        <v>0</v>
      </c>
      <c r="DH180" s="1" t="n">
        <v>500</v>
      </c>
      <c r="DI180" s="1" t="n">
        <v>436.3825</v>
      </c>
      <c r="DJ180" s="1" t="n">
        <v>1533.675</v>
      </c>
      <c r="DK180" s="1" t="n">
        <v>2196.61830357143</v>
      </c>
      <c r="DL180" s="1" t="n">
        <v>5043.41964285714</v>
      </c>
      <c r="DM180" s="1" t="n">
        <v>1057.125</v>
      </c>
      <c r="DN180" s="1" t="n">
        <v>71.7</v>
      </c>
      <c r="DO180" s="1" t="n">
        <v>0</v>
      </c>
      <c r="DP180" s="1" t="n">
        <v>1581.375</v>
      </c>
      <c r="DQ180" s="1" t="n">
        <v>28.21875</v>
      </c>
      <c r="DR180" s="1" t="n">
        <v>644.75</v>
      </c>
      <c r="DS180" s="1" t="n">
        <v>557.885</v>
      </c>
      <c r="DT180" s="1" t="n">
        <v>899.328571428571</v>
      </c>
      <c r="DU180" s="1" t="n">
        <v>1168.03571428571</v>
      </c>
      <c r="DV180" s="1" t="n">
        <v>184.875</v>
      </c>
      <c r="DW180" s="1" t="n">
        <v>113</v>
      </c>
      <c r="DX180" s="1" t="n">
        <v>83.1</v>
      </c>
      <c r="DY180" s="1" t="n">
        <v>393</v>
      </c>
      <c r="DZ180" s="1" t="n">
        <v>905.5</v>
      </c>
      <c r="EG180" s="1" t="n">
        <v>144414.790857143</v>
      </c>
      <c r="EH180" s="1" t="s">
        <v>498</v>
      </c>
    </row>
    <row r="181" customFormat="false" ht="13.8" hidden="false" customHeight="false" outlineLevel="0" collapsed="false">
      <c r="A181" s="2" t="s">
        <v>499</v>
      </c>
      <c r="B181" s="1" t="n">
        <v>1847.21</v>
      </c>
      <c r="C181" s="1" t="n">
        <v>164.50375</v>
      </c>
      <c r="D181" s="1" t="n">
        <v>1217.75166666667</v>
      </c>
      <c r="E181" s="1" t="n">
        <v>75</v>
      </c>
      <c r="F181" s="1" t="n">
        <v>1929.1325</v>
      </c>
      <c r="G181" s="1" t="n">
        <v>82.6875</v>
      </c>
      <c r="H181" s="1" t="n">
        <v>296.37</v>
      </c>
      <c r="I181" s="1" t="n">
        <v>641.0975</v>
      </c>
      <c r="J181" s="1" t="n">
        <v>1742.90833333333</v>
      </c>
      <c r="K181" s="1" t="n">
        <v>168.3275</v>
      </c>
      <c r="L181" s="1" t="n">
        <v>100</v>
      </c>
      <c r="M181" s="1" t="n">
        <v>0</v>
      </c>
      <c r="N181" s="1" t="n">
        <v>1568.71666666667</v>
      </c>
      <c r="O181" s="1" t="n">
        <v>568.24</v>
      </c>
      <c r="P181" s="1" t="n">
        <v>563.810625</v>
      </c>
      <c r="Q181" s="1" t="n">
        <v>600</v>
      </c>
      <c r="R181" s="1" t="n">
        <v>0</v>
      </c>
      <c r="S181" s="1" t="n">
        <v>407.4</v>
      </c>
      <c r="T181" s="1" t="n">
        <v>9447.852</v>
      </c>
      <c r="U181" s="1" t="n">
        <v>446.265</v>
      </c>
      <c r="V181" s="1" t="n">
        <v>1058.87892857143</v>
      </c>
      <c r="W181" s="1" t="n">
        <v>1058.7</v>
      </c>
      <c r="X181" s="1" t="n">
        <v>122.535</v>
      </c>
      <c r="Y181" s="1" t="n">
        <v>1024.05</v>
      </c>
      <c r="Z181" s="1" t="n">
        <v>3541.75107142857</v>
      </c>
      <c r="AA181" s="1" t="n">
        <v>0</v>
      </c>
      <c r="AB181" s="1" t="n">
        <v>2142.95130952381</v>
      </c>
      <c r="AC181" s="1" t="n">
        <v>697.045</v>
      </c>
      <c r="AD181" s="1" t="n">
        <v>203.625</v>
      </c>
      <c r="AE181" s="1" t="n">
        <v>1788.75</v>
      </c>
      <c r="AF181" s="1" t="n">
        <v>82.5</v>
      </c>
      <c r="AG181" s="1" t="n">
        <v>288.12</v>
      </c>
      <c r="AH181" s="1" t="n">
        <v>1038.29666666667</v>
      </c>
      <c r="AI181" s="1" t="n">
        <v>391.703333333333</v>
      </c>
      <c r="AJ181" s="1" t="n">
        <v>4091.9</v>
      </c>
      <c r="AK181" s="1" t="n">
        <v>713.7</v>
      </c>
      <c r="AL181" s="1" t="n">
        <v>1072.8</v>
      </c>
      <c r="AM181" s="1" t="n">
        <v>0</v>
      </c>
      <c r="AN181" s="1" t="n">
        <v>0</v>
      </c>
      <c r="AO181" s="1" t="n">
        <v>780</v>
      </c>
      <c r="AP181" s="1" t="n">
        <v>2556.18875</v>
      </c>
      <c r="AQ181" s="1" t="n">
        <v>164.025</v>
      </c>
      <c r="AR181" s="1" t="n">
        <v>3141.75</v>
      </c>
      <c r="AS181" s="1" t="n">
        <v>48.465</v>
      </c>
      <c r="AT181" s="1" t="n">
        <v>1194.78</v>
      </c>
      <c r="AU181" s="1" t="n">
        <v>361.564166666667</v>
      </c>
      <c r="AV181" s="1" t="n">
        <v>61.54225</v>
      </c>
      <c r="AW181" s="1" t="n">
        <v>73.7325</v>
      </c>
      <c r="AX181" s="1" t="n">
        <v>22.93625</v>
      </c>
      <c r="AY181" s="1" t="n">
        <v>0</v>
      </c>
      <c r="AZ181" s="1" t="n">
        <v>0</v>
      </c>
      <c r="BA181" s="1" t="n">
        <v>0</v>
      </c>
      <c r="BB181" s="1" t="n">
        <v>2502.92875</v>
      </c>
      <c r="BC181" s="1" t="n">
        <v>382.814583333333</v>
      </c>
      <c r="BD181" s="1" t="n">
        <v>1084.5</v>
      </c>
      <c r="BE181" s="1" t="n">
        <v>1470.14464285714</v>
      </c>
      <c r="BF181" s="1" t="n">
        <v>318.15</v>
      </c>
      <c r="BG181" s="1" t="n">
        <v>671.625</v>
      </c>
      <c r="BH181" s="1" t="n">
        <v>171.6</v>
      </c>
      <c r="BI181" s="1" t="n">
        <v>762.4</v>
      </c>
      <c r="BJ181" s="1" t="n">
        <v>330.4</v>
      </c>
      <c r="BK181" s="1" t="n">
        <v>414.45</v>
      </c>
      <c r="BL181" s="1" t="n">
        <v>110.125</v>
      </c>
      <c r="BM181" s="1" t="n">
        <v>0</v>
      </c>
      <c r="BN181" s="1" t="n">
        <v>904.125</v>
      </c>
      <c r="BO181" s="1" t="n">
        <v>390.126666666667</v>
      </c>
      <c r="BP181" s="1" t="n">
        <v>6068.59708333333</v>
      </c>
      <c r="BQ181" s="1" t="n">
        <v>363.791666666667</v>
      </c>
      <c r="BR181" s="1" t="n">
        <v>3732.77785714286</v>
      </c>
      <c r="BS181" s="1" t="n">
        <v>700</v>
      </c>
      <c r="BT181" s="1" t="n">
        <v>145.5</v>
      </c>
      <c r="BU181" s="1" t="n">
        <v>637.35</v>
      </c>
      <c r="BV181" s="1" t="n">
        <v>0</v>
      </c>
      <c r="BW181" s="1" t="n">
        <v>118.5</v>
      </c>
      <c r="BX181" s="1" t="n">
        <v>529.257142857143</v>
      </c>
      <c r="BY181" s="1" t="n">
        <v>551.25</v>
      </c>
      <c r="BZ181" s="1" t="n">
        <v>904.3125</v>
      </c>
      <c r="CA181" s="1" t="n">
        <v>1794.23125</v>
      </c>
      <c r="CB181" s="1" t="n">
        <v>276.25</v>
      </c>
      <c r="CC181" s="1" t="n">
        <v>753.6</v>
      </c>
      <c r="CD181" s="1" t="n">
        <v>0</v>
      </c>
      <c r="CE181" s="1" t="n">
        <v>29.25</v>
      </c>
      <c r="CF181" s="1" t="n">
        <v>0</v>
      </c>
      <c r="CG181" s="1" t="n">
        <v>12101.7678571429</v>
      </c>
      <c r="CH181" s="1" t="n">
        <v>11471.2071428571</v>
      </c>
      <c r="CI181" s="1" t="n">
        <v>224.25</v>
      </c>
      <c r="CJ181" s="1" t="n">
        <v>2797.875</v>
      </c>
      <c r="CK181" s="1" t="n">
        <v>702</v>
      </c>
      <c r="CL181" s="1" t="n">
        <v>42.9</v>
      </c>
      <c r="CM181" s="1" t="n">
        <v>61.8</v>
      </c>
      <c r="CN181" s="1" t="n">
        <v>231</v>
      </c>
      <c r="CO181" s="1" t="n">
        <v>570.36</v>
      </c>
      <c r="CP181" s="1" t="n">
        <v>356.9</v>
      </c>
      <c r="CQ181" s="1" t="n">
        <v>20</v>
      </c>
      <c r="CR181" s="1" t="n">
        <v>0</v>
      </c>
      <c r="CS181" s="1" t="n">
        <v>233.985</v>
      </c>
      <c r="CT181" s="1" t="n">
        <v>51.84375</v>
      </c>
      <c r="CU181" s="1" t="n">
        <v>398.875</v>
      </c>
      <c r="CV181" s="1" t="n">
        <v>20</v>
      </c>
      <c r="CW181" s="1" t="n">
        <v>122.25</v>
      </c>
      <c r="CX181" s="1" t="n">
        <v>452.4375</v>
      </c>
      <c r="CY181" s="1" t="n">
        <v>167.1</v>
      </c>
      <c r="CZ181" s="1" t="n">
        <v>822.5</v>
      </c>
      <c r="DA181" s="1" t="n">
        <v>2046.465</v>
      </c>
      <c r="DB181" s="1" t="n">
        <v>103.5</v>
      </c>
      <c r="DC181" s="1" t="n">
        <v>1172.7975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500</v>
      </c>
      <c r="DI181" s="1" t="n">
        <v>336.3825</v>
      </c>
      <c r="DJ181" s="1" t="n">
        <v>1313.675</v>
      </c>
      <c r="DK181" s="1" t="n">
        <v>10046.6183035714</v>
      </c>
      <c r="DL181" s="1" t="n">
        <v>5397.79464285714</v>
      </c>
      <c r="DM181" s="1" t="n">
        <v>1057.125</v>
      </c>
      <c r="DN181" s="1" t="n">
        <v>71.7</v>
      </c>
      <c r="DO181" s="1" t="n">
        <v>0</v>
      </c>
      <c r="DP181" s="1" t="n">
        <v>1581.375</v>
      </c>
      <c r="DQ181" s="1" t="n">
        <v>28.21875</v>
      </c>
      <c r="DR181" s="1" t="n">
        <v>644.75</v>
      </c>
      <c r="DS181" s="1" t="n">
        <v>512.195</v>
      </c>
      <c r="DT181" s="1" t="n">
        <v>949.328571428571</v>
      </c>
      <c r="DU181" s="1" t="n">
        <v>1168.03571428571</v>
      </c>
      <c r="DV181" s="1" t="n">
        <v>184.875</v>
      </c>
      <c r="DW181" s="1" t="n">
        <v>113</v>
      </c>
      <c r="DX181" s="1" t="n">
        <v>83.1</v>
      </c>
      <c r="DY181" s="1" t="n">
        <v>393</v>
      </c>
      <c r="DZ181" s="1" t="n">
        <v>905.5</v>
      </c>
      <c r="EG181" s="1" t="n">
        <v>135166.107642857</v>
      </c>
      <c r="EH181" s="1" t="s">
        <v>499</v>
      </c>
    </row>
    <row r="182" customFormat="false" ht="13.8" hidden="false" customHeight="false" outlineLevel="0" collapsed="false">
      <c r="A182" s="2" t="s">
        <v>500</v>
      </c>
      <c r="B182" s="1" t="n">
        <v>1847.21</v>
      </c>
      <c r="C182" s="1" t="n">
        <v>164.50375</v>
      </c>
      <c r="D182" s="1" t="n">
        <v>1217.75166666667</v>
      </c>
      <c r="E182" s="1" t="n">
        <v>75</v>
      </c>
      <c r="F182" s="1" t="n">
        <v>1629.1325</v>
      </c>
      <c r="G182" s="1" t="n">
        <v>82.6875</v>
      </c>
      <c r="H182" s="1" t="n">
        <v>296.37</v>
      </c>
      <c r="I182" s="1" t="n">
        <v>641.0975</v>
      </c>
      <c r="J182" s="1" t="n">
        <v>1692.90833333333</v>
      </c>
      <c r="K182" s="1" t="n">
        <v>168.3275</v>
      </c>
      <c r="L182" s="1" t="n">
        <v>100</v>
      </c>
      <c r="M182" s="1" t="n">
        <v>0</v>
      </c>
      <c r="N182" s="1" t="n">
        <v>858.094583333333</v>
      </c>
      <c r="O182" s="1" t="n">
        <v>478.24</v>
      </c>
      <c r="P182" s="1" t="n">
        <v>563.810625</v>
      </c>
      <c r="Q182" s="1" t="n">
        <v>600</v>
      </c>
      <c r="R182" s="1" t="n">
        <v>0</v>
      </c>
      <c r="S182" s="1" t="n">
        <v>407.4</v>
      </c>
      <c r="T182" s="1" t="n">
        <v>14523.163</v>
      </c>
      <c r="U182" s="1" t="n">
        <v>446.265</v>
      </c>
      <c r="V182" s="1" t="n">
        <v>1108.87892857143</v>
      </c>
      <c r="W182" s="1" t="n">
        <v>1058.7</v>
      </c>
      <c r="X182" s="1" t="n">
        <v>122.535</v>
      </c>
      <c r="Y182" s="1" t="n">
        <v>1024.05</v>
      </c>
      <c r="Z182" s="1" t="n">
        <v>3716.75107142857</v>
      </c>
      <c r="AA182" s="1" t="n">
        <v>0</v>
      </c>
      <c r="AB182" s="1" t="n">
        <v>1896.36916666667</v>
      </c>
      <c r="AC182" s="1" t="n">
        <v>697.045</v>
      </c>
      <c r="AD182" s="1" t="n">
        <v>203.625</v>
      </c>
      <c r="AE182" s="1" t="n">
        <v>1788.75</v>
      </c>
      <c r="AF182" s="1" t="n">
        <v>82.5</v>
      </c>
      <c r="AG182" s="1" t="n">
        <v>288.12</v>
      </c>
      <c r="AH182" s="1" t="n">
        <v>1008.29666666667</v>
      </c>
      <c r="AI182" s="1" t="n">
        <v>191.703333333333</v>
      </c>
      <c r="AJ182" s="1" t="n">
        <v>4141.9</v>
      </c>
      <c r="AK182" s="1" t="n">
        <v>713.7</v>
      </c>
      <c r="AL182" s="1" t="n">
        <v>1072.8</v>
      </c>
      <c r="AM182" s="1" t="n">
        <v>0</v>
      </c>
      <c r="AN182" s="1" t="n">
        <v>0</v>
      </c>
      <c r="AO182" s="1" t="n">
        <v>730</v>
      </c>
      <c r="AP182" s="1" t="n">
        <v>2486.18875</v>
      </c>
      <c r="AQ182" s="1" t="n">
        <v>164.025</v>
      </c>
      <c r="AR182" s="1" t="n">
        <v>3141.75</v>
      </c>
      <c r="AS182" s="1" t="n">
        <v>48.465</v>
      </c>
      <c r="AT182" s="1" t="n">
        <v>1194.78</v>
      </c>
      <c r="AU182" s="1" t="n">
        <v>286.564166666667</v>
      </c>
      <c r="AV182" s="1" t="n">
        <v>61.54225</v>
      </c>
      <c r="AW182" s="1" t="n">
        <v>73.7325</v>
      </c>
      <c r="AX182" s="1" t="n">
        <v>22.93625</v>
      </c>
      <c r="AY182" s="1" t="n">
        <v>0</v>
      </c>
      <c r="AZ182" s="1" t="n">
        <v>0</v>
      </c>
      <c r="BA182" s="1" t="n">
        <v>0</v>
      </c>
      <c r="BB182" s="1" t="n">
        <v>1852.92875</v>
      </c>
      <c r="BC182" s="1" t="n">
        <v>382.814583333333</v>
      </c>
      <c r="BD182" s="1" t="n">
        <v>1084.5</v>
      </c>
      <c r="BE182" s="1" t="n">
        <v>1470.14464285714</v>
      </c>
      <c r="BF182" s="1" t="n">
        <v>318.15</v>
      </c>
      <c r="BG182" s="1" t="n">
        <v>671.625</v>
      </c>
      <c r="BH182" s="1" t="n">
        <v>171.6</v>
      </c>
      <c r="BI182" s="1" t="n">
        <v>762.4</v>
      </c>
      <c r="BJ182" s="1" t="n">
        <v>330.4</v>
      </c>
      <c r="BK182" s="1" t="n">
        <v>414.45</v>
      </c>
      <c r="BL182" s="1" t="n">
        <v>110.125</v>
      </c>
      <c r="BM182" s="1" t="n">
        <v>0</v>
      </c>
      <c r="BN182" s="1" t="n">
        <v>904.125</v>
      </c>
      <c r="BO182" s="1" t="n">
        <v>340.126666666667</v>
      </c>
      <c r="BP182" s="1" t="n">
        <v>2368.59708333333</v>
      </c>
      <c r="BQ182" s="1" t="n">
        <v>263.791666666667</v>
      </c>
      <c r="BR182" s="1" t="n">
        <v>3732.77785714286</v>
      </c>
      <c r="BS182" s="1" t="n">
        <v>700</v>
      </c>
      <c r="BT182" s="1" t="n">
        <v>145.5</v>
      </c>
      <c r="BU182" s="1" t="n">
        <v>637.35</v>
      </c>
      <c r="BV182" s="1" t="n">
        <v>0</v>
      </c>
      <c r="BW182" s="1" t="n">
        <v>118.5</v>
      </c>
      <c r="BX182" s="1" t="n">
        <v>529.257142857143</v>
      </c>
      <c r="BY182" s="1" t="n">
        <v>551.25</v>
      </c>
      <c r="BZ182" s="1" t="n">
        <v>904.3125</v>
      </c>
      <c r="CA182" s="1" t="n">
        <v>1644.23125</v>
      </c>
      <c r="CB182" s="1" t="n">
        <v>276.25</v>
      </c>
      <c r="CC182" s="1" t="n">
        <v>753.6</v>
      </c>
      <c r="CD182" s="1" t="n">
        <v>0</v>
      </c>
      <c r="CE182" s="1" t="n">
        <v>29.25</v>
      </c>
      <c r="CF182" s="1" t="n">
        <v>0</v>
      </c>
      <c r="CG182" s="1" t="n">
        <v>12021.7678571429</v>
      </c>
      <c r="CH182" s="1" t="n">
        <v>6721.20714285714</v>
      </c>
      <c r="CI182" s="1" t="n">
        <v>224.25</v>
      </c>
      <c r="CJ182" s="1" t="n">
        <v>2797.875</v>
      </c>
      <c r="CK182" s="1" t="n">
        <v>702</v>
      </c>
      <c r="CL182" s="1" t="n">
        <v>42.9</v>
      </c>
      <c r="CM182" s="1" t="n">
        <v>61.8</v>
      </c>
      <c r="CN182" s="1" t="n">
        <v>231</v>
      </c>
      <c r="CO182" s="1" t="n">
        <v>570.36</v>
      </c>
      <c r="CP182" s="1" t="n">
        <v>356.9</v>
      </c>
      <c r="CQ182" s="1" t="n">
        <v>20</v>
      </c>
      <c r="CR182" s="1" t="n">
        <v>0</v>
      </c>
      <c r="CS182" s="1" t="n">
        <v>33.9849999999999</v>
      </c>
      <c r="CT182" s="1" t="n">
        <v>51.84375</v>
      </c>
      <c r="CU182" s="1" t="n">
        <v>398.875</v>
      </c>
      <c r="CV182" s="1" t="n">
        <v>20</v>
      </c>
      <c r="CW182" s="1" t="n">
        <v>122.25</v>
      </c>
      <c r="CX182" s="1" t="n">
        <v>452.4375</v>
      </c>
      <c r="CY182" s="1" t="n">
        <v>167.1</v>
      </c>
      <c r="CZ182" s="1" t="n">
        <v>822.5</v>
      </c>
      <c r="DA182" s="1" t="n">
        <v>2046.465</v>
      </c>
      <c r="DB182" s="1" t="n">
        <v>103.5</v>
      </c>
      <c r="DC182" s="1" t="n">
        <v>1162.7975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500</v>
      </c>
      <c r="DI182" s="1" t="n">
        <v>336.3825</v>
      </c>
      <c r="DJ182" s="1" t="n">
        <v>1313.675</v>
      </c>
      <c r="DK182" s="1" t="n">
        <v>4546.61830357143</v>
      </c>
      <c r="DL182" s="1" t="n">
        <v>5247.79464285714</v>
      </c>
      <c r="DM182" s="1" t="n">
        <v>1057.125</v>
      </c>
      <c r="DN182" s="1" t="n">
        <v>71.7</v>
      </c>
      <c r="DO182" s="1" t="n">
        <v>0</v>
      </c>
      <c r="DP182" s="1" t="n">
        <v>1581.375</v>
      </c>
      <c r="DQ182" s="1" t="n">
        <v>28.21875</v>
      </c>
      <c r="DR182" s="1" t="n">
        <v>644.75</v>
      </c>
      <c r="DS182" s="1" t="n">
        <v>407.885</v>
      </c>
      <c r="DT182" s="1" t="n">
        <v>949.328571428571</v>
      </c>
      <c r="DU182" s="1" t="n">
        <v>1168.03571428571</v>
      </c>
      <c r="DV182" s="1" t="n">
        <v>184.875</v>
      </c>
      <c r="DW182" s="1" t="n">
        <v>113</v>
      </c>
      <c r="DX182" s="1" t="n">
        <v>83.1</v>
      </c>
      <c r="DY182" s="1" t="n">
        <v>393</v>
      </c>
      <c r="DZ182" s="1" t="n">
        <v>905.5</v>
      </c>
      <c r="EG182" s="1" t="n">
        <v>123249.904416667</v>
      </c>
      <c r="EH182" s="1" t="s">
        <v>500</v>
      </c>
    </row>
    <row r="183" customFormat="false" ht="13.8" hidden="false" customHeight="false" outlineLevel="0" collapsed="false">
      <c r="A183" s="2"/>
      <c r="DD183" s="1" t="n">
        <v>0</v>
      </c>
      <c r="DE183" s="1" t="n">
        <v>0</v>
      </c>
      <c r="DF183" s="1" t="n">
        <v>0</v>
      </c>
      <c r="DG183" s="1" t="n">
        <v>0</v>
      </c>
      <c r="DO183" s="1" t="n">
        <v>0</v>
      </c>
    </row>
    <row r="184" customFormat="false" ht="13.8" hidden="false" customHeight="false" outlineLevel="0" collapsed="false">
      <c r="A184" s="2" t="s">
        <v>501</v>
      </c>
      <c r="B184" s="1" t="n">
        <v>7940.73180952381</v>
      </c>
      <c r="C184" s="1" t="n">
        <v>238.728083333333</v>
      </c>
      <c r="D184" s="1" t="n">
        <v>2558.34876190476</v>
      </c>
      <c r="E184" s="1" t="n">
        <v>338.247619047619</v>
      </c>
      <c r="F184" s="1" t="n">
        <v>4740.37898809524</v>
      </c>
      <c r="G184" s="1" t="n">
        <v>163.830357142857</v>
      </c>
      <c r="H184" s="1" t="n">
        <v>400.956666666667</v>
      </c>
      <c r="I184" s="1" t="n">
        <v>806.965023809524</v>
      </c>
      <c r="J184" s="1" t="n">
        <v>2398.92933333333</v>
      </c>
      <c r="K184" s="1" t="n">
        <v>231.45130952381</v>
      </c>
      <c r="L184" s="1" t="n">
        <v>1147.43619047619</v>
      </c>
      <c r="M184" s="1" t="n">
        <v>0</v>
      </c>
      <c r="N184" s="1" t="n">
        <v>1259.42696428571</v>
      </c>
      <c r="O184" s="1" t="n">
        <v>561.09380952381</v>
      </c>
      <c r="P184" s="1" t="n">
        <v>665.190625</v>
      </c>
      <c r="Q184" s="1" t="n">
        <v>1445.01333333333</v>
      </c>
      <c r="R184" s="1" t="n">
        <v>0</v>
      </c>
      <c r="S184" s="1" t="n">
        <v>502.295238095238</v>
      </c>
      <c r="T184" s="1" t="n">
        <v>47976.1576666667</v>
      </c>
      <c r="U184" s="1" t="n">
        <v>517.112619047619</v>
      </c>
      <c r="V184" s="1" t="n">
        <v>1646.59071428571</v>
      </c>
      <c r="W184" s="1" t="n">
        <v>2095.93571428571</v>
      </c>
      <c r="X184" s="1" t="n">
        <v>97.2207142857143</v>
      </c>
      <c r="Y184" s="1" t="n">
        <v>1022.85</v>
      </c>
      <c r="Z184" s="1" t="n">
        <v>3532.73214285714</v>
      </c>
      <c r="AA184" s="1" t="n">
        <v>45.0342857142857</v>
      </c>
      <c r="AB184" s="1" t="n">
        <v>6190.23297619048</v>
      </c>
      <c r="AC184" s="1" t="n">
        <v>1483.71357142857</v>
      </c>
      <c r="AD184" s="1" t="n">
        <v>313.350714285714</v>
      </c>
      <c r="AE184" s="1" t="n">
        <v>2724.17857142857</v>
      </c>
      <c r="AF184" s="1" t="n">
        <v>89.7571428571428</v>
      </c>
      <c r="AG184" s="1" t="n">
        <v>455.48</v>
      </c>
      <c r="AH184" s="1" t="n">
        <v>2375.72333333333</v>
      </c>
      <c r="AI184" s="1" t="n">
        <v>326.199333333333</v>
      </c>
      <c r="AJ184" s="1" t="n">
        <v>8110.68571428571</v>
      </c>
      <c r="AK184" s="1" t="n">
        <v>871.757142857143</v>
      </c>
      <c r="AL184" s="1" t="n">
        <v>1681.25714285714</v>
      </c>
      <c r="AM184" s="1" t="n">
        <v>0</v>
      </c>
      <c r="AN184" s="1" t="n">
        <v>0</v>
      </c>
      <c r="AO184" s="1" t="n">
        <v>1040.55833333333</v>
      </c>
      <c r="AP184" s="1" t="n">
        <v>9089.56017857143</v>
      </c>
      <c r="AQ184" s="1" t="n">
        <v>242.196428571429</v>
      </c>
      <c r="AR184" s="1" t="n">
        <v>4807.03571428572</v>
      </c>
      <c r="AS184" s="1" t="n">
        <v>25.9735714285714</v>
      </c>
      <c r="AT184" s="1" t="n">
        <v>1366.24761904762</v>
      </c>
      <c r="AU184" s="1" t="n">
        <v>0</v>
      </c>
      <c r="AV184" s="1" t="n">
        <v>123.482821428571</v>
      </c>
      <c r="AW184" s="1" t="n">
        <v>138.201785714286</v>
      </c>
      <c r="AX184" s="1" t="n">
        <v>46.4726785714286</v>
      </c>
      <c r="AY184" s="1" t="n">
        <v>0</v>
      </c>
      <c r="AZ184" s="1" t="n">
        <v>0</v>
      </c>
      <c r="BA184" s="1" t="n">
        <v>238.666666666667</v>
      </c>
      <c r="BB184" s="1" t="n">
        <v>3467.55375</v>
      </c>
      <c r="BC184" s="1" t="n">
        <v>711.564583333333</v>
      </c>
      <c r="BD184" s="1" t="n">
        <v>1219.5</v>
      </c>
      <c r="BE184" s="1" t="n">
        <v>3038.00654761905</v>
      </c>
      <c r="BF184" s="1" t="n">
        <v>538.95</v>
      </c>
      <c r="BG184" s="1" t="n">
        <v>1342.125</v>
      </c>
      <c r="BH184" s="1" t="n">
        <v>194.1</v>
      </c>
      <c r="BI184" s="1" t="n">
        <v>760.8</v>
      </c>
      <c r="BJ184" s="1" t="n">
        <v>299.2</v>
      </c>
      <c r="BK184" s="1" t="n">
        <v>412.05</v>
      </c>
      <c r="BL184" s="1" t="n">
        <v>106.125</v>
      </c>
      <c r="BM184" s="1" t="n">
        <v>0</v>
      </c>
      <c r="BN184" s="1" t="n">
        <v>1242.125</v>
      </c>
      <c r="BO184" s="1" t="n">
        <v>597.726666666667</v>
      </c>
      <c r="BP184" s="1" t="n">
        <v>6460.58458333333</v>
      </c>
      <c r="BQ184" s="1" t="n">
        <v>416.291666666667</v>
      </c>
      <c r="BR184" s="1" t="n">
        <v>10224.0778571429</v>
      </c>
      <c r="BS184" s="1" t="n">
        <v>0</v>
      </c>
      <c r="BT184" s="1" t="n">
        <v>159</v>
      </c>
      <c r="BU184" s="1" t="n">
        <v>630.15</v>
      </c>
      <c r="BV184" s="1" t="n">
        <v>0</v>
      </c>
      <c r="BW184" s="1" t="n">
        <v>112.5</v>
      </c>
      <c r="BX184" s="1" t="n">
        <v>299.2</v>
      </c>
      <c r="BY184" s="1" t="n">
        <v>790.05</v>
      </c>
      <c r="BZ184" s="1" t="n">
        <v>1094.8125</v>
      </c>
      <c r="CA184" s="1" t="n">
        <v>4586.55267857143</v>
      </c>
      <c r="CB184" s="1" t="n">
        <v>535.964285714286</v>
      </c>
      <c r="CC184" s="1" t="n">
        <v>0</v>
      </c>
      <c r="CD184" s="1" t="n">
        <v>0</v>
      </c>
      <c r="CE184" s="1" t="n">
        <v>23.25</v>
      </c>
      <c r="CF184" s="1" t="n">
        <v>0</v>
      </c>
      <c r="CG184" s="1" t="n">
        <v>22107.3839285714</v>
      </c>
      <c r="CH184" s="1" t="n">
        <v>21028.3142857143</v>
      </c>
      <c r="CI184" s="1" t="n">
        <v>295.564285714286</v>
      </c>
      <c r="CJ184" s="1" t="n">
        <v>5806.13785714286</v>
      </c>
      <c r="CK184" s="1" t="n">
        <v>1640.78571428571</v>
      </c>
      <c r="CL184" s="1" t="n">
        <v>46.3285714285714</v>
      </c>
      <c r="CM184" s="1" t="n">
        <v>99.5142857142857</v>
      </c>
      <c r="CN184" s="1" t="n">
        <v>527.742857142857</v>
      </c>
      <c r="CO184" s="1" t="n">
        <v>7691.33142857143</v>
      </c>
      <c r="CP184" s="1" t="n">
        <v>1103.55714285714</v>
      </c>
      <c r="CQ184" s="1" t="n">
        <v>2</v>
      </c>
      <c r="CR184" s="1" t="n">
        <v>0</v>
      </c>
      <c r="CS184" s="1" t="n">
        <v>521.043571428572</v>
      </c>
      <c r="CT184" s="1" t="n">
        <v>115.272321428571</v>
      </c>
      <c r="CU184" s="1" t="n">
        <v>649.613095238095</v>
      </c>
      <c r="CV184" s="1" t="n">
        <v>0</v>
      </c>
      <c r="CW184" s="1" t="n">
        <v>153.607142857143</v>
      </c>
      <c r="CX184" s="1" t="n">
        <v>2925.22321428571</v>
      </c>
      <c r="CY184" s="1" t="n">
        <v>199.157142857143</v>
      </c>
      <c r="CZ184" s="1" t="n">
        <v>1349.07142857143</v>
      </c>
      <c r="DA184" s="1" t="n">
        <v>3255.85928571429</v>
      </c>
      <c r="DB184" s="1" t="n">
        <v>112.071428571429</v>
      </c>
      <c r="DC184" s="1" t="n">
        <v>2341.67464285714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272</v>
      </c>
      <c r="DI184" s="1" t="n">
        <v>605.0525</v>
      </c>
      <c r="DJ184" s="1" t="n">
        <v>3007.53214285714</v>
      </c>
      <c r="DK184" s="1" t="n">
        <v>9512.97544642857</v>
      </c>
      <c r="DL184" s="1" t="n">
        <v>16626.7410714286</v>
      </c>
      <c r="DM184" s="1" t="n">
        <v>1939.55357142857</v>
      </c>
      <c r="DN184" s="1" t="n">
        <v>169.585714285714</v>
      </c>
      <c r="DO184" s="1" t="n">
        <v>0</v>
      </c>
      <c r="DP184" s="1" t="n">
        <v>2783.30357142857</v>
      </c>
      <c r="DQ184" s="1" t="n">
        <v>58.21875</v>
      </c>
      <c r="DR184" s="1" t="n">
        <v>2820.46428571428</v>
      </c>
      <c r="DS184" s="1" t="n">
        <v>1263.22785714286</v>
      </c>
      <c r="DT184" s="1" t="n">
        <v>280.709523809524</v>
      </c>
      <c r="DU184" s="1" t="n">
        <v>153.27380952381</v>
      </c>
      <c r="DV184" s="1" t="n">
        <v>0</v>
      </c>
      <c r="DW184" s="1" t="n">
        <v>0</v>
      </c>
      <c r="DX184" s="1" t="n">
        <v>0</v>
      </c>
      <c r="DY184" s="1" t="n">
        <v>3.38095238095241</v>
      </c>
      <c r="DZ184" s="1" t="n">
        <v>460.928571428572</v>
      </c>
      <c r="EA184" s="1" t="n">
        <v>0</v>
      </c>
      <c r="EB184" s="1" t="n">
        <v>0</v>
      </c>
      <c r="EC184" s="1" t="n">
        <v>0</v>
      </c>
      <c r="EE184" s="1" t="n">
        <v>0</v>
      </c>
      <c r="EF184" s="1" t="n">
        <v>0</v>
      </c>
      <c r="EG184" s="1" t="n">
        <v>275263.850928571</v>
      </c>
      <c r="EH184" s="1" t="s">
        <v>501</v>
      </c>
    </row>
    <row r="185" customFormat="false" ht="13.8" hidden="false" customHeight="false" outlineLevel="0" collapsed="false">
      <c r="A185" s="2" t="s">
        <v>489</v>
      </c>
      <c r="B185" s="1" t="n">
        <v>536.32180952381</v>
      </c>
      <c r="C185" s="1" t="n">
        <v>44.2243333333333</v>
      </c>
      <c r="D185" s="1" t="n">
        <v>0</v>
      </c>
      <c r="E185" s="1" t="n">
        <v>55.247619047619</v>
      </c>
      <c r="F185" s="1" t="n">
        <v>0</v>
      </c>
      <c r="G185" s="1" t="n">
        <v>21.1428571428571</v>
      </c>
      <c r="H185" s="1" t="n">
        <v>104.586666666667</v>
      </c>
      <c r="I185" s="1" t="n">
        <v>0</v>
      </c>
      <c r="J185" s="1" t="n">
        <v>84.76</v>
      </c>
      <c r="K185" s="1" t="n">
        <v>27.1238095238095</v>
      </c>
      <c r="L185" s="1" t="n">
        <v>147.436190476191</v>
      </c>
      <c r="M185" s="1" t="n">
        <v>0</v>
      </c>
      <c r="N185" s="1" t="n">
        <v>229.012380952381</v>
      </c>
      <c r="O185" s="1" t="n">
        <v>0</v>
      </c>
      <c r="P185" s="1" t="n">
        <v>0</v>
      </c>
      <c r="Q185" s="1" t="n">
        <v>661.333333333333</v>
      </c>
      <c r="R185" s="1" t="n">
        <v>0</v>
      </c>
      <c r="S185" s="1" t="n">
        <v>94.8952380952381</v>
      </c>
      <c r="T185" s="1" t="n">
        <v>2281.05333333333</v>
      </c>
      <c r="U185" s="1" t="n">
        <v>0</v>
      </c>
      <c r="V185" s="1" t="n">
        <v>0</v>
      </c>
      <c r="W185" s="1" t="n">
        <v>180.92</v>
      </c>
      <c r="X185" s="1" t="n">
        <v>0</v>
      </c>
      <c r="Y185" s="1" t="n">
        <v>0</v>
      </c>
      <c r="Z185" s="1" t="n">
        <v>0</v>
      </c>
      <c r="AA185" s="1" t="n">
        <v>13.9542857142857</v>
      </c>
      <c r="AB185" s="1" t="n">
        <v>1499.03047619048</v>
      </c>
      <c r="AC185" s="1" t="n">
        <v>253.748571428571</v>
      </c>
      <c r="AD185" s="1" t="n">
        <v>109.725714285714</v>
      </c>
      <c r="AE185" s="1" t="n">
        <v>403.828571428571</v>
      </c>
      <c r="AF185" s="1" t="n">
        <v>7.25714285714286</v>
      </c>
      <c r="AG185" s="1" t="n">
        <v>167.36</v>
      </c>
      <c r="AH185" s="1" t="n">
        <v>911.386666666667</v>
      </c>
      <c r="AI185" s="1" t="n">
        <v>0</v>
      </c>
      <c r="AJ185" s="1" t="n">
        <v>1867.88571428571</v>
      </c>
      <c r="AK185" s="1" t="n">
        <v>158.057142857143</v>
      </c>
      <c r="AL185" s="1" t="n">
        <v>608.457142857143</v>
      </c>
      <c r="AM185" s="1" t="n">
        <v>0</v>
      </c>
      <c r="AN185" s="1" t="n">
        <v>0</v>
      </c>
      <c r="AO185" s="1" t="n">
        <v>49.3733333333333</v>
      </c>
      <c r="AP185" s="1" t="n">
        <v>3597.22857142857</v>
      </c>
      <c r="AQ185" s="1" t="n">
        <v>78.1714285714286</v>
      </c>
      <c r="AR185" s="1" t="n">
        <v>723.285714285714</v>
      </c>
      <c r="AS185" s="1" t="n">
        <v>0</v>
      </c>
      <c r="AT185" s="1" t="n">
        <v>154.647619047619</v>
      </c>
      <c r="AU185" s="1" t="n">
        <v>0</v>
      </c>
      <c r="AV185" s="1" t="n">
        <v>59.0905714285714</v>
      </c>
      <c r="AW185" s="1" t="n">
        <v>64.4692857142857</v>
      </c>
      <c r="AX185" s="1" t="n">
        <v>19.7364285714286</v>
      </c>
      <c r="AY185" s="1" t="n">
        <v>0</v>
      </c>
      <c r="AZ185" s="1" t="n">
        <v>0</v>
      </c>
      <c r="BA185" s="1" t="n">
        <v>238.666666666667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1616.07142857143</v>
      </c>
      <c r="CB185" s="1" t="n">
        <v>82.7142857142857</v>
      </c>
      <c r="CE185" s="1" t="n">
        <v>0</v>
      </c>
      <c r="CF185" s="1" t="n">
        <v>0</v>
      </c>
      <c r="CG185" s="1" t="n">
        <v>0</v>
      </c>
      <c r="CH185" s="1" t="n">
        <v>4750.45714285714</v>
      </c>
      <c r="CI185" s="1" t="n">
        <v>71.3142857142857</v>
      </c>
      <c r="CJ185" s="1" t="n">
        <v>1993.06285714286</v>
      </c>
      <c r="CK185" s="1" t="n">
        <v>581.785714285714</v>
      </c>
      <c r="CL185" s="1" t="n">
        <v>3.42857142857144</v>
      </c>
      <c r="CM185" s="1" t="n">
        <v>37.7142857142857</v>
      </c>
      <c r="CN185" s="1" t="n">
        <v>296.742857142857</v>
      </c>
      <c r="CO185" s="1" t="n">
        <v>7033.37142857143</v>
      </c>
      <c r="CP185" s="1" t="n">
        <v>396.057142857143</v>
      </c>
      <c r="CQ185" s="1" t="n">
        <v>0</v>
      </c>
      <c r="CR185" s="1" t="n">
        <v>0</v>
      </c>
      <c r="CS185" s="1" t="n">
        <v>105.028571428571</v>
      </c>
      <c r="CT185" s="1" t="n">
        <v>33.4285714285714</v>
      </c>
      <c r="CU185" s="1" t="n">
        <v>51.7380952380952</v>
      </c>
      <c r="CV185" s="1" t="n">
        <v>0</v>
      </c>
      <c r="CW185" s="1" t="n">
        <v>31.3571428571429</v>
      </c>
      <c r="CX185" s="1" t="n">
        <v>1921.78571428571</v>
      </c>
      <c r="CY185" s="1" t="n">
        <v>32.0571428571429</v>
      </c>
      <c r="CZ185" s="1" t="n">
        <v>433.371428571429</v>
      </c>
      <c r="DA185" s="1" t="n">
        <v>453.394285714286</v>
      </c>
      <c r="DB185" s="1" t="n">
        <v>8.57142857142857</v>
      </c>
      <c r="DC185" s="1" t="n">
        <v>756.617142857143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144.18</v>
      </c>
      <c r="DJ185" s="1" t="n">
        <v>1182.10714285714</v>
      </c>
      <c r="DK185" s="1" t="n">
        <v>0</v>
      </c>
      <c r="DL185" s="1" t="n">
        <v>510.428571428572</v>
      </c>
      <c r="DM185" s="1" t="n">
        <v>511.928571428572</v>
      </c>
      <c r="DN185" s="1" t="n">
        <v>97.8857142857143</v>
      </c>
      <c r="DO185" s="1" t="n">
        <v>0</v>
      </c>
      <c r="DP185" s="1" t="n">
        <v>811.928571428572</v>
      </c>
      <c r="DQ185" s="1" t="n">
        <v>22.5</v>
      </c>
      <c r="DR185" s="1" t="n">
        <v>2250.71428571428</v>
      </c>
      <c r="DS185" s="1" t="n">
        <v>620.657142857143</v>
      </c>
      <c r="DT185" s="1" t="n">
        <v>0</v>
      </c>
      <c r="DU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E185" s="1" t="n">
        <v>0</v>
      </c>
      <c r="EF185" s="1" t="n">
        <v>0</v>
      </c>
      <c r="EG185" s="1" t="n">
        <v>42295.8181428571</v>
      </c>
      <c r="EH185" s="1" t="s">
        <v>489</v>
      </c>
    </row>
    <row r="186" customFormat="false" ht="13.8" hidden="false" customHeight="false" outlineLevel="0" collapsed="false">
      <c r="A186" s="2" t="s">
        <v>490</v>
      </c>
      <c r="B186" s="1" t="n">
        <v>5474.7</v>
      </c>
      <c r="C186" s="1" t="n">
        <v>0</v>
      </c>
      <c r="D186" s="1" t="n">
        <v>1280.5970952381</v>
      </c>
      <c r="E186" s="1" t="n">
        <v>0</v>
      </c>
      <c r="F186" s="1" t="n">
        <v>1082.68523809524</v>
      </c>
      <c r="G186" s="1" t="n">
        <v>0</v>
      </c>
      <c r="H186" s="1" t="n">
        <v>0</v>
      </c>
      <c r="I186" s="1" t="n">
        <v>0</v>
      </c>
      <c r="J186" s="1" t="n">
        <v>159.04</v>
      </c>
      <c r="K186" s="1" t="n">
        <v>0</v>
      </c>
      <c r="L186" s="1" t="n">
        <v>0</v>
      </c>
      <c r="M186" s="1" t="n">
        <v>0</v>
      </c>
      <c r="N186" s="1" t="n">
        <v>26.64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2873.92</v>
      </c>
      <c r="U186" s="1" t="n">
        <v>2.44761904761906</v>
      </c>
      <c r="V186" s="1" t="n">
        <v>120.371428571428</v>
      </c>
      <c r="W186" s="1" t="n">
        <v>15.6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415.84</v>
      </c>
      <c r="AC186" s="1" t="n">
        <v>91.3199999999999</v>
      </c>
      <c r="AD186" s="1" t="n">
        <v>0</v>
      </c>
      <c r="AE186" s="1" t="n">
        <v>48</v>
      </c>
      <c r="AF186" s="1" t="n">
        <v>0</v>
      </c>
      <c r="AG186" s="1" t="n">
        <v>0</v>
      </c>
      <c r="AH186" s="1" t="n">
        <v>170.52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184</v>
      </c>
      <c r="AP186" s="1" t="n">
        <v>325.8</v>
      </c>
      <c r="AQ186" s="1" t="n">
        <v>0</v>
      </c>
      <c r="AR186" s="1" t="n">
        <v>6</v>
      </c>
      <c r="AS186" s="1" t="n">
        <v>0</v>
      </c>
      <c r="AT186" s="1" t="n">
        <v>0</v>
      </c>
      <c r="AU186" s="1" t="n">
        <v>0</v>
      </c>
      <c r="AV186" s="1" t="n">
        <v>2.85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161.25</v>
      </c>
      <c r="BC186" s="1" t="n">
        <v>58</v>
      </c>
      <c r="BD186" s="1" t="n">
        <v>0</v>
      </c>
      <c r="BE186" s="1" t="n">
        <v>0</v>
      </c>
      <c r="BF186" s="1" t="n">
        <v>0</v>
      </c>
      <c r="BG186" s="1" t="n">
        <v>27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18</v>
      </c>
      <c r="BO186" s="1" t="n">
        <v>0</v>
      </c>
      <c r="BP186" s="1" t="n">
        <v>0</v>
      </c>
      <c r="BQ186" s="1" t="n">
        <v>0</v>
      </c>
      <c r="BR186" s="1" t="n">
        <v>74.4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22.5</v>
      </c>
      <c r="CA186" s="1" t="n">
        <v>49.75</v>
      </c>
      <c r="CB186" s="1" t="n">
        <v>9</v>
      </c>
      <c r="CE186" s="1" t="n">
        <v>0</v>
      </c>
      <c r="CF186" s="1" t="n">
        <v>0</v>
      </c>
      <c r="CG186" s="1" t="n">
        <v>0</v>
      </c>
      <c r="CH186" s="1" t="n">
        <v>1299.6</v>
      </c>
      <c r="CI186" s="1" t="n">
        <v>0</v>
      </c>
      <c r="CJ186" s="1" t="n">
        <v>75.5999999999999</v>
      </c>
      <c r="CK186" s="1" t="n">
        <v>43.5</v>
      </c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  <c r="CU186" s="1" t="n">
        <v>51</v>
      </c>
      <c r="CV186" s="1" t="n">
        <v>0</v>
      </c>
      <c r="CW186" s="1" t="n">
        <v>0</v>
      </c>
      <c r="CX186" s="1" t="n">
        <v>15</v>
      </c>
      <c r="CY186" s="1" t="n">
        <v>0</v>
      </c>
      <c r="CZ186" s="1" t="n">
        <v>1.20000000000005</v>
      </c>
      <c r="DA186" s="1" t="n">
        <v>43.2000000000001</v>
      </c>
      <c r="DB186" s="1" t="n">
        <v>0</v>
      </c>
      <c r="DC186" s="1" t="n">
        <v>164.16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5.57999999999998</v>
      </c>
      <c r="DJ186" s="1" t="n">
        <v>18.25</v>
      </c>
      <c r="DK186" s="1" t="n">
        <v>0</v>
      </c>
      <c r="DL186" s="1" t="n">
        <v>114</v>
      </c>
      <c r="DM186" s="1" t="n">
        <v>22.5</v>
      </c>
      <c r="DN186" s="1" t="n">
        <v>0</v>
      </c>
      <c r="DO186" s="1" t="n">
        <v>0</v>
      </c>
      <c r="DP186" s="1" t="n">
        <v>22.5</v>
      </c>
      <c r="DQ186" s="1" t="n">
        <v>0</v>
      </c>
      <c r="DR186" s="1" t="n">
        <v>48</v>
      </c>
      <c r="DS186" s="1" t="n">
        <v>0</v>
      </c>
      <c r="DT186" s="1" t="n">
        <v>0</v>
      </c>
      <c r="DU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E186" s="1" t="n">
        <v>0</v>
      </c>
      <c r="EF186" s="1" t="n">
        <v>0</v>
      </c>
      <c r="EG186" s="1" t="n">
        <v>14624.3213809524</v>
      </c>
      <c r="EH186" s="1" t="s">
        <v>490</v>
      </c>
    </row>
    <row r="187" customFormat="false" ht="13.8" hidden="false" customHeight="false" outlineLevel="0" collapsed="false">
      <c r="A187" s="2" t="s">
        <v>491</v>
      </c>
      <c r="B187" s="1" t="n">
        <v>82.5</v>
      </c>
      <c r="C187" s="1" t="n">
        <v>30</v>
      </c>
      <c r="D187" s="1" t="n">
        <v>60</v>
      </c>
      <c r="E187" s="1" t="n">
        <v>33</v>
      </c>
      <c r="F187" s="1" t="n">
        <v>1133.68</v>
      </c>
      <c r="G187" s="1" t="n">
        <v>60</v>
      </c>
      <c r="H187" s="1" t="n">
        <v>0</v>
      </c>
      <c r="I187" s="1" t="n">
        <v>165.867523809524</v>
      </c>
      <c r="J187" s="1" t="n">
        <v>571.2</v>
      </c>
      <c r="K187" s="1" t="n">
        <v>36</v>
      </c>
      <c r="L187" s="1" t="n">
        <v>0</v>
      </c>
      <c r="M187" s="1" t="n">
        <v>0</v>
      </c>
      <c r="N187" s="1" t="n">
        <v>245.68</v>
      </c>
      <c r="O187" s="1" t="n">
        <v>50.8838095238096</v>
      </c>
      <c r="P187" s="1" t="n">
        <v>101.38</v>
      </c>
      <c r="Q187" s="1" t="n">
        <v>183.68</v>
      </c>
      <c r="R187" s="1" t="n">
        <v>0</v>
      </c>
      <c r="S187" s="1" t="n">
        <v>0</v>
      </c>
      <c r="T187" s="1" t="n">
        <v>5270.72</v>
      </c>
      <c r="U187" s="1" t="n">
        <v>68.4</v>
      </c>
      <c r="V187" s="1" t="n">
        <v>434.4</v>
      </c>
      <c r="W187" s="1" t="n">
        <v>690.48</v>
      </c>
      <c r="X187" s="1" t="n">
        <v>0</v>
      </c>
      <c r="Y187" s="1" t="n">
        <v>0</v>
      </c>
      <c r="Z187" s="1" t="n">
        <v>244.992857142857</v>
      </c>
      <c r="AA187" s="1" t="n">
        <v>31.08</v>
      </c>
      <c r="AB187" s="1" t="n">
        <v>1527.2</v>
      </c>
      <c r="AC187" s="1" t="n">
        <v>147.6</v>
      </c>
      <c r="AD187" s="1" t="n">
        <v>0</v>
      </c>
      <c r="AE187" s="1" t="n">
        <v>483.6</v>
      </c>
      <c r="AF187" s="1" t="n">
        <v>0</v>
      </c>
      <c r="AG187" s="1" t="n">
        <v>0</v>
      </c>
      <c r="AH187" s="1" t="n">
        <v>226.24</v>
      </c>
      <c r="AI187" s="1" t="n">
        <v>0</v>
      </c>
      <c r="AJ187" s="1" t="n">
        <v>789.6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283.36</v>
      </c>
      <c r="AP187" s="1" t="n">
        <v>617.399999999999</v>
      </c>
      <c r="AQ187" s="1" t="n">
        <v>0</v>
      </c>
      <c r="AR187" s="1" t="n">
        <v>936</v>
      </c>
      <c r="AS187" s="1" t="n">
        <v>0</v>
      </c>
      <c r="AT187" s="1" t="n">
        <v>211.6</v>
      </c>
      <c r="AU187" s="1" t="n">
        <v>0</v>
      </c>
      <c r="AV187" s="1" t="n">
        <v>0</v>
      </c>
      <c r="AW187" s="1" t="n">
        <v>0</v>
      </c>
      <c r="AX187" s="1" t="n">
        <v>3.8</v>
      </c>
      <c r="AY187" s="1" t="n">
        <v>0</v>
      </c>
      <c r="AZ187" s="1" t="n">
        <v>0</v>
      </c>
      <c r="BA187" s="1" t="n">
        <v>0</v>
      </c>
      <c r="BB187" s="1" t="n">
        <v>309.5</v>
      </c>
      <c r="BC187" s="1" t="n">
        <v>72.5</v>
      </c>
      <c r="BD187" s="1" t="n">
        <v>135</v>
      </c>
      <c r="BE187" s="1" t="n">
        <v>422.4</v>
      </c>
      <c r="BF187" s="1" t="n">
        <v>220.8</v>
      </c>
      <c r="BG187" s="1" t="n">
        <v>643.5</v>
      </c>
      <c r="BH187" s="1" t="n">
        <v>22.5</v>
      </c>
      <c r="BI187" s="1" t="n">
        <v>0</v>
      </c>
      <c r="BJ187" s="1" t="n">
        <v>0</v>
      </c>
      <c r="BK187" s="1" t="n">
        <v>0</v>
      </c>
      <c r="BL187" s="1" t="n">
        <v>0</v>
      </c>
      <c r="BM187" s="1" t="n">
        <v>0</v>
      </c>
      <c r="BN187" s="1" t="n">
        <v>320</v>
      </c>
      <c r="BO187" s="1" t="n">
        <v>0</v>
      </c>
      <c r="BP187" s="1" t="n">
        <v>527.5</v>
      </c>
      <c r="BQ187" s="1" t="n">
        <v>2.5</v>
      </c>
      <c r="BR187" s="1" t="n">
        <v>1368</v>
      </c>
      <c r="BT187" s="1" t="n">
        <v>13.5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238.8</v>
      </c>
      <c r="BZ187" s="1" t="n">
        <v>168</v>
      </c>
      <c r="CA187" s="1" t="n">
        <v>361</v>
      </c>
      <c r="CB187" s="1" t="n">
        <v>90</v>
      </c>
      <c r="CE187" s="1" t="n">
        <v>0</v>
      </c>
      <c r="CF187" s="1" t="n">
        <v>0</v>
      </c>
      <c r="CG187" s="1" t="n">
        <v>2891.57142857143</v>
      </c>
      <c r="CH187" s="1" t="n">
        <v>2138.4</v>
      </c>
      <c r="CI187" s="1" t="n">
        <v>0</v>
      </c>
      <c r="CJ187" s="1" t="n">
        <v>939.6</v>
      </c>
      <c r="CK187" s="1" t="n">
        <v>313.5</v>
      </c>
      <c r="CL187" s="1" t="n">
        <v>0</v>
      </c>
      <c r="CM187" s="1" t="n">
        <v>0</v>
      </c>
      <c r="CN187" s="1" t="n">
        <v>0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1" t="n">
        <v>30</v>
      </c>
      <c r="CU187" s="1" t="n">
        <v>48</v>
      </c>
      <c r="CV187" s="1" t="n">
        <v>0</v>
      </c>
      <c r="CW187" s="1" t="n">
        <v>0</v>
      </c>
      <c r="CX187" s="1" t="n">
        <v>36</v>
      </c>
      <c r="CY187" s="1" t="n">
        <v>0</v>
      </c>
      <c r="CZ187" s="1" t="n">
        <v>92</v>
      </c>
      <c r="DA187" s="1" t="n">
        <v>712.8</v>
      </c>
      <c r="DB187" s="1" t="n">
        <v>0</v>
      </c>
      <c r="DC187" s="1" t="n">
        <v>273.24</v>
      </c>
      <c r="DD187" s="1" t="n">
        <v>0</v>
      </c>
      <c r="DE187" s="1" t="n">
        <v>0</v>
      </c>
      <c r="DF187" s="1" t="n">
        <v>-8.05</v>
      </c>
      <c r="DG187" s="1" t="n">
        <v>0</v>
      </c>
      <c r="DH187" s="1" t="n">
        <v>0</v>
      </c>
      <c r="DI187" s="1" t="n">
        <v>100.44</v>
      </c>
      <c r="DJ187" s="1" t="n">
        <v>493.5</v>
      </c>
      <c r="DK187" s="1" t="n">
        <v>0</v>
      </c>
      <c r="DL187" s="1" t="n">
        <v>612</v>
      </c>
      <c r="DM187" s="1" t="n">
        <v>348</v>
      </c>
      <c r="DN187" s="1" t="n">
        <v>0</v>
      </c>
      <c r="DO187" s="1" t="n">
        <v>0</v>
      </c>
      <c r="DP187" s="1" t="n">
        <v>367.5</v>
      </c>
      <c r="DQ187" s="1" t="n">
        <v>7.5</v>
      </c>
      <c r="DR187" s="1" t="n">
        <v>27</v>
      </c>
      <c r="DS187" s="1" t="n">
        <v>0</v>
      </c>
      <c r="DT187" s="1" t="n">
        <v>0</v>
      </c>
      <c r="DU187" s="1" t="n">
        <v>0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E187" s="1" t="n">
        <v>0</v>
      </c>
      <c r="EF187" s="1" t="n">
        <v>0</v>
      </c>
      <c r="EG187" s="1" t="n">
        <v>29066.8956190476</v>
      </c>
      <c r="EH187" s="1" t="s">
        <v>491</v>
      </c>
    </row>
    <row r="188" customFormat="false" ht="13.8" hidden="false" customHeight="false" outlineLevel="0" collapsed="false">
      <c r="A188" s="2"/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0</v>
      </c>
      <c r="CU188" s="1" t="n">
        <v>0</v>
      </c>
      <c r="CV188" s="1" t="n">
        <v>0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-40.7225</v>
      </c>
      <c r="DE188" s="1" t="n">
        <v>0</v>
      </c>
      <c r="DF188" s="1" t="n">
        <v>-40.985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0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1" t="n">
        <v>0</v>
      </c>
      <c r="DR188" s="1" t="n">
        <v>0</v>
      </c>
      <c r="DS188" s="1" t="n">
        <v>0</v>
      </c>
      <c r="DT188" s="1" t="n">
        <v>0</v>
      </c>
      <c r="DU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E188" s="1" t="n">
        <v>0</v>
      </c>
      <c r="EF188" s="1" t="n">
        <v>0</v>
      </c>
      <c r="EG188" s="1" t="n">
        <v>0</v>
      </c>
    </row>
    <row r="189" customFormat="false" ht="13.8" hidden="false" customHeight="false" outlineLevel="0" collapsed="false">
      <c r="A189" s="2"/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-40.8275</v>
      </c>
      <c r="DE189" s="1" t="n">
        <v>-27.3700000000001</v>
      </c>
      <c r="DF189" s="1" t="n">
        <v>-40.985</v>
      </c>
      <c r="DG189" s="1" t="n">
        <v>0</v>
      </c>
      <c r="DH189" s="1" t="n">
        <v>0</v>
      </c>
      <c r="DI189" s="1" t="n">
        <v>0</v>
      </c>
      <c r="DJ189" s="1" t="n">
        <v>0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U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E189" s="1" t="n">
        <v>0</v>
      </c>
      <c r="EF189" s="1" t="n">
        <v>0</v>
      </c>
      <c r="EG189" s="1" t="n">
        <v>0</v>
      </c>
    </row>
    <row r="190" customFormat="false" ht="13.8" hidden="false" customHeight="false" outlineLevel="0" collapsed="false">
      <c r="A190" s="2" t="s">
        <v>502</v>
      </c>
      <c r="B190" s="1" t="n">
        <v>1847.21</v>
      </c>
      <c r="C190" s="1" t="n">
        <v>164.50375</v>
      </c>
      <c r="D190" s="1" t="n">
        <v>1217.75166666667</v>
      </c>
      <c r="E190" s="1" t="n">
        <v>250</v>
      </c>
      <c r="F190" s="1" t="n">
        <v>2524.01375</v>
      </c>
      <c r="G190" s="1" t="n">
        <v>82.6875</v>
      </c>
      <c r="H190" s="1" t="n">
        <v>296.37</v>
      </c>
      <c r="I190" s="1" t="n">
        <v>641.0975</v>
      </c>
      <c r="J190" s="1" t="n">
        <v>1583.92933333333</v>
      </c>
      <c r="K190" s="1" t="n">
        <v>168.3275</v>
      </c>
      <c r="L190" s="1" t="n">
        <v>1000</v>
      </c>
      <c r="M190" s="1" t="n">
        <v>0</v>
      </c>
      <c r="N190" s="1" t="n">
        <v>758.094583333333</v>
      </c>
      <c r="O190" s="1" t="n">
        <v>510.21</v>
      </c>
      <c r="P190" s="1" t="n">
        <v>563.810625</v>
      </c>
      <c r="Q190" s="1" t="n">
        <v>600</v>
      </c>
      <c r="R190" s="1" t="n">
        <v>0</v>
      </c>
      <c r="S190" s="1" t="n">
        <v>407.4</v>
      </c>
      <c r="T190" s="1" t="n">
        <v>37550.4643333333</v>
      </c>
      <c r="U190" s="1" t="n">
        <v>446.265</v>
      </c>
      <c r="V190" s="1" t="n">
        <v>1091.81928571429</v>
      </c>
      <c r="W190" s="1" t="n">
        <v>1208.93571428571</v>
      </c>
      <c r="X190" s="1" t="n">
        <v>97.2207142857143</v>
      </c>
      <c r="Y190" s="1" t="n">
        <v>1022.85</v>
      </c>
      <c r="Z190" s="1" t="n">
        <v>3287.73928571428</v>
      </c>
      <c r="AA190" s="1" t="n">
        <v>0</v>
      </c>
      <c r="AB190" s="1" t="n">
        <v>2748.1625</v>
      </c>
      <c r="AC190" s="1" t="n">
        <v>991.045</v>
      </c>
      <c r="AD190" s="1" t="n">
        <v>203.625</v>
      </c>
      <c r="AE190" s="1" t="n">
        <v>1788.75</v>
      </c>
      <c r="AF190" s="1" t="n">
        <v>82.5</v>
      </c>
      <c r="AG190" s="1" t="n">
        <v>288.12</v>
      </c>
      <c r="AH190" s="1" t="n">
        <v>1067.57666666667</v>
      </c>
      <c r="AI190" s="1" t="n">
        <v>326.199333333333</v>
      </c>
      <c r="AJ190" s="1" t="n">
        <v>5453.2</v>
      </c>
      <c r="AK190" s="1" t="n">
        <v>713.7</v>
      </c>
      <c r="AL190" s="1" t="n">
        <v>1072.8</v>
      </c>
      <c r="AM190" s="1" t="n">
        <v>0</v>
      </c>
      <c r="AN190" s="1" t="n">
        <v>0</v>
      </c>
      <c r="AO190" s="1" t="n">
        <v>523.825</v>
      </c>
      <c r="AP190" s="1" t="n">
        <v>4549.13160714286</v>
      </c>
      <c r="AQ190" s="1" t="n">
        <v>164.025</v>
      </c>
      <c r="AR190" s="1" t="n">
        <v>3141.75</v>
      </c>
      <c r="AS190" s="1" t="n">
        <v>25.9735714285714</v>
      </c>
      <c r="AT190" s="1" t="n">
        <v>1000</v>
      </c>
      <c r="AU190" s="1" t="n">
        <v>0</v>
      </c>
      <c r="AV190" s="1" t="n">
        <v>61.54225</v>
      </c>
      <c r="AW190" s="1" t="n">
        <v>73.7325</v>
      </c>
      <c r="AX190" s="1" t="n">
        <v>22.93625</v>
      </c>
      <c r="AY190" s="1" t="n">
        <v>0</v>
      </c>
      <c r="AZ190" s="1" t="n">
        <v>0</v>
      </c>
      <c r="BA190" s="1" t="n">
        <v>0</v>
      </c>
      <c r="BB190" s="1" t="n">
        <v>2996.80375</v>
      </c>
      <c r="BC190" s="1" t="n">
        <v>581.064583333333</v>
      </c>
      <c r="BD190" s="1" t="n">
        <v>1084.5</v>
      </c>
      <c r="BE190" s="1" t="n">
        <v>2615.60654761905</v>
      </c>
      <c r="BF190" s="1" t="n">
        <v>318.15</v>
      </c>
      <c r="BG190" s="1" t="n">
        <v>671.625</v>
      </c>
      <c r="BH190" s="1" t="n">
        <v>171.6</v>
      </c>
      <c r="BI190" s="1" t="n">
        <v>760.8</v>
      </c>
      <c r="BJ190" s="1" t="n">
        <v>299.2</v>
      </c>
      <c r="BK190" s="1" t="n">
        <v>412.05</v>
      </c>
      <c r="BL190" s="1" t="n">
        <v>106.125</v>
      </c>
      <c r="BM190" s="1" t="n">
        <v>0</v>
      </c>
      <c r="BN190" s="1" t="n">
        <v>904.125</v>
      </c>
      <c r="BO190" s="1" t="n">
        <v>597.726666666667</v>
      </c>
      <c r="BP190" s="1" t="n">
        <v>5933.08458333333</v>
      </c>
      <c r="BQ190" s="1" t="n">
        <v>413.791666666667</v>
      </c>
      <c r="BR190" s="1" t="n">
        <v>8781.67785714286</v>
      </c>
      <c r="BT190" s="1" t="n">
        <v>145.5</v>
      </c>
      <c r="BU190" s="1" t="n">
        <v>630.15</v>
      </c>
      <c r="BV190" s="1" t="n">
        <v>0</v>
      </c>
      <c r="BW190" s="1" t="n">
        <v>112.5</v>
      </c>
      <c r="BX190" s="1" t="n">
        <v>299.2</v>
      </c>
      <c r="BY190" s="1" t="n">
        <v>551.25</v>
      </c>
      <c r="BZ190" s="1" t="n">
        <v>904.3125</v>
      </c>
      <c r="CA190" s="1" t="n">
        <v>2559.73125</v>
      </c>
      <c r="CB190" s="1" t="n">
        <v>354.25</v>
      </c>
      <c r="CE190" s="1" t="n">
        <v>23.25</v>
      </c>
      <c r="CF190" s="1" t="n">
        <v>0</v>
      </c>
      <c r="CG190" s="1" t="n">
        <v>19215.8125</v>
      </c>
      <c r="CH190" s="1" t="n">
        <v>12839.8571428571</v>
      </c>
      <c r="CI190" s="1" t="n">
        <v>224.25</v>
      </c>
      <c r="CJ190" s="1" t="n">
        <v>2797.875</v>
      </c>
      <c r="CK190" s="1" t="n">
        <v>702</v>
      </c>
      <c r="CL190" s="1" t="n">
        <v>42.9</v>
      </c>
      <c r="CM190" s="1" t="n">
        <v>61.8</v>
      </c>
      <c r="CN190" s="1" t="n">
        <v>231</v>
      </c>
      <c r="CO190" s="1" t="n">
        <v>657.96</v>
      </c>
      <c r="CP190" s="1" t="n">
        <v>707.5</v>
      </c>
      <c r="CQ190" s="1" t="n">
        <v>2</v>
      </c>
      <c r="CR190" s="1" t="n">
        <v>0</v>
      </c>
      <c r="CS190" s="1" t="n">
        <v>416.015</v>
      </c>
      <c r="CT190" s="1" t="n">
        <v>51.84375</v>
      </c>
      <c r="CU190" s="1" t="n">
        <v>498.875</v>
      </c>
      <c r="CV190" s="1" t="n">
        <v>0</v>
      </c>
      <c r="CW190" s="1" t="n">
        <v>122.25</v>
      </c>
      <c r="CX190" s="1" t="n">
        <v>952.4375</v>
      </c>
      <c r="CY190" s="1" t="n">
        <v>167.1</v>
      </c>
      <c r="CZ190" s="1" t="n">
        <v>822.5</v>
      </c>
      <c r="DA190" s="1" t="n">
        <v>2046.465</v>
      </c>
      <c r="DB190" s="1" t="n">
        <v>103.5</v>
      </c>
      <c r="DC190" s="1" t="n">
        <v>1147.6575</v>
      </c>
      <c r="DD190" s="1" t="n">
        <v>-40.8275</v>
      </c>
      <c r="DE190" s="1" t="n">
        <v>-40.7225</v>
      </c>
      <c r="DF190" s="1" t="n">
        <v>-40.985</v>
      </c>
      <c r="DG190" s="1" t="n">
        <v>0</v>
      </c>
      <c r="DH190" s="1" t="n">
        <v>272</v>
      </c>
      <c r="DI190" s="1" t="n">
        <v>354.8525</v>
      </c>
      <c r="DJ190" s="1" t="n">
        <v>1313.675</v>
      </c>
      <c r="DK190" s="1" t="n">
        <v>9512.97544642857</v>
      </c>
      <c r="DL190" s="1" t="n">
        <v>15390.3125</v>
      </c>
      <c r="DM190" s="1" t="n">
        <v>1057.125</v>
      </c>
      <c r="DN190" s="1" t="n">
        <v>71.7</v>
      </c>
      <c r="DO190" s="1" t="n">
        <v>0</v>
      </c>
      <c r="DP190" s="1" t="n">
        <v>1581.375</v>
      </c>
      <c r="DQ190" s="1" t="n">
        <v>28.21875</v>
      </c>
      <c r="DR190" s="1" t="n">
        <v>494.75</v>
      </c>
      <c r="DS190" s="1" t="n">
        <v>642.570714285714</v>
      </c>
      <c r="DT190" s="1" t="n">
        <v>280.709523809524</v>
      </c>
      <c r="DU190" s="1" t="n">
        <v>153.27380952381</v>
      </c>
      <c r="DY190" s="1" t="n">
        <v>3.38095238095241</v>
      </c>
      <c r="DZ190" s="1" t="n">
        <v>460.928571428572</v>
      </c>
      <c r="EA190" s="1" t="n">
        <v>0</v>
      </c>
      <c r="EB190" s="1" t="n">
        <v>0</v>
      </c>
      <c r="EC190" s="1" t="n">
        <v>0</v>
      </c>
      <c r="EE190" s="1" t="n">
        <v>0</v>
      </c>
      <c r="EF190" s="1" t="n">
        <v>0</v>
      </c>
      <c r="EG190" s="1" t="n">
        <v>189276.815785714</v>
      </c>
      <c r="EH190" s="1" t="s">
        <v>502</v>
      </c>
    </row>
    <row r="191" customFormat="false" ht="13.8" hidden="false" customHeight="false" outlineLevel="0" collapsed="false">
      <c r="A191" s="2" t="s">
        <v>503</v>
      </c>
      <c r="B191" s="1" t="n">
        <v>1847.21</v>
      </c>
      <c r="C191" s="1" t="n">
        <v>164.50375</v>
      </c>
      <c r="D191" s="1" t="n">
        <v>1217.75166666667</v>
      </c>
      <c r="E191" s="1" t="n">
        <v>75</v>
      </c>
      <c r="F191" s="1" t="n">
        <v>2704.38175</v>
      </c>
      <c r="G191" s="1" t="n">
        <v>82.6875</v>
      </c>
      <c r="H191" s="1" t="n">
        <v>296.37</v>
      </c>
      <c r="I191" s="1" t="n">
        <v>641.0975</v>
      </c>
      <c r="J191" s="1" t="n">
        <v>1883.92933333333</v>
      </c>
      <c r="K191" s="1" t="n">
        <v>168.3275</v>
      </c>
      <c r="L191" s="1" t="n">
        <v>800</v>
      </c>
      <c r="M191" s="1" t="n">
        <v>0</v>
      </c>
      <c r="N191" s="1" t="n">
        <v>1566.65458333333</v>
      </c>
      <c r="O191" s="1" t="n">
        <v>410.21</v>
      </c>
      <c r="P191" s="1" t="n">
        <v>563.810625</v>
      </c>
      <c r="Q191" s="1" t="n">
        <v>4000</v>
      </c>
      <c r="R191" s="1" t="n">
        <v>0</v>
      </c>
      <c r="S191" s="1" t="n">
        <v>407.4</v>
      </c>
      <c r="T191" s="1" t="n">
        <v>10949.5363333333</v>
      </c>
      <c r="U191" s="1" t="n">
        <v>446.265</v>
      </c>
      <c r="V191" s="1" t="n">
        <v>1471.02928571428</v>
      </c>
      <c r="W191" s="1" t="n">
        <v>1208.93571428571</v>
      </c>
      <c r="X191" s="1" t="n">
        <v>122.535</v>
      </c>
      <c r="Y191" s="1" t="n">
        <v>1024.05</v>
      </c>
      <c r="Z191" s="1" t="n">
        <v>3549.09642857143</v>
      </c>
      <c r="AA191" s="1" t="n">
        <v>0</v>
      </c>
      <c r="AB191" s="1" t="n">
        <v>3746.36916666667</v>
      </c>
      <c r="AC191" s="1" t="n">
        <v>991.045</v>
      </c>
      <c r="AD191" s="1" t="n">
        <v>203.625</v>
      </c>
      <c r="AE191" s="1" t="n">
        <v>1788.75</v>
      </c>
      <c r="AF191" s="1" t="n">
        <v>82.5</v>
      </c>
      <c r="AG191" s="1" t="n">
        <v>288.12</v>
      </c>
      <c r="AH191" s="1" t="n">
        <v>1238.29666666667</v>
      </c>
      <c r="AI191" s="1" t="n">
        <v>386.626</v>
      </c>
      <c r="AJ191" s="1" t="n">
        <v>4041.9</v>
      </c>
      <c r="AK191" s="1" t="n">
        <v>713.7</v>
      </c>
      <c r="AL191" s="1" t="n">
        <v>1072.8</v>
      </c>
      <c r="AM191" s="1" t="n">
        <v>0</v>
      </c>
      <c r="AN191" s="1" t="n">
        <v>0</v>
      </c>
      <c r="AO191" s="1" t="n">
        <v>523.825</v>
      </c>
      <c r="AP191" s="1" t="n">
        <v>5041.47535714285</v>
      </c>
      <c r="AQ191" s="1" t="n">
        <v>164.025</v>
      </c>
      <c r="AR191" s="1" t="n">
        <v>3141.75</v>
      </c>
      <c r="AS191" s="1" t="n">
        <v>48.465</v>
      </c>
      <c r="AT191" s="1" t="n">
        <v>1000</v>
      </c>
      <c r="AU191" s="1" t="n">
        <v>59.1740476190474</v>
      </c>
      <c r="AV191" s="1" t="n">
        <v>61.54225</v>
      </c>
      <c r="AW191" s="1" t="n">
        <v>73.7325</v>
      </c>
      <c r="AX191" s="1" t="n">
        <v>22.93625</v>
      </c>
      <c r="AY191" s="1" t="n">
        <v>0</v>
      </c>
      <c r="AZ191" s="1" t="n">
        <v>0</v>
      </c>
      <c r="BA191" s="1" t="n">
        <v>0</v>
      </c>
      <c r="BB191" s="1" t="n">
        <v>3246.80375</v>
      </c>
      <c r="BC191" s="1" t="n">
        <v>581.064583333333</v>
      </c>
      <c r="BD191" s="1" t="n">
        <v>1084.5</v>
      </c>
      <c r="BE191" s="1" t="n">
        <v>3783.27797619048</v>
      </c>
      <c r="BF191" s="1" t="n">
        <v>318.15</v>
      </c>
      <c r="BG191" s="1" t="n">
        <v>671.625</v>
      </c>
      <c r="BH191" s="1" t="n">
        <v>171.6</v>
      </c>
      <c r="BI191" s="1" t="n">
        <v>762.4</v>
      </c>
      <c r="BJ191" s="1" t="n">
        <v>300</v>
      </c>
      <c r="BK191" s="1" t="n">
        <v>414.45</v>
      </c>
      <c r="BL191" s="1" t="n">
        <v>110.125</v>
      </c>
      <c r="BM191" s="1" t="n">
        <v>0</v>
      </c>
      <c r="BN191" s="1" t="n">
        <v>904.125</v>
      </c>
      <c r="BO191" s="1" t="n">
        <v>853.326666666667</v>
      </c>
      <c r="BP191" s="1" t="n">
        <v>11160.0845833333</v>
      </c>
      <c r="BQ191" s="1" t="n">
        <v>313.791666666667</v>
      </c>
      <c r="BR191" s="1" t="n">
        <v>6516.47785714286</v>
      </c>
      <c r="BT191" s="1" t="n">
        <v>145.5</v>
      </c>
      <c r="BU191" s="1" t="n">
        <v>637.35</v>
      </c>
      <c r="BV191" s="1" t="n">
        <v>0</v>
      </c>
      <c r="BW191" s="1" t="n">
        <v>118.5</v>
      </c>
      <c r="BX191" s="1" t="n">
        <v>300</v>
      </c>
      <c r="BY191" s="1" t="n">
        <v>551.25</v>
      </c>
      <c r="BZ191" s="1" t="n">
        <v>904.3125</v>
      </c>
      <c r="CA191" s="1" t="n">
        <v>2644.23125</v>
      </c>
      <c r="CB191" s="1" t="n">
        <v>176.25</v>
      </c>
      <c r="CE191" s="1" t="n">
        <v>29.25</v>
      </c>
      <c r="CF191" s="1" t="n">
        <v>0</v>
      </c>
      <c r="CG191" s="1" t="n">
        <v>18305.8125</v>
      </c>
      <c r="CH191" s="1" t="n">
        <v>9823.86428571429</v>
      </c>
      <c r="CI191" s="1" t="n">
        <v>224.25</v>
      </c>
      <c r="CJ191" s="1" t="n">
        <v>2797.875</v>
      </c>
      <c r="CK191" s="1" t="n">
        <v>702</v>
      </c>
      <c r="CL191" s="1" t="n">
        <v>42.9</v>
      </c>
      <c r="CM191" s="1" t="n">
        <v>61.8</v>
      </c>
      <c r="CN191" s="1" t="n">
        <v>231</v>
      </c>
      <c r="CO191" s="1" t="n">
        <v>555.160000000001</v>
      </c>
      <c r="CP191" s="1" t="n">
        <v>807.5</v>
      </c>
      <c r="CQ191" s="1" t="n">
        <v>20</v>
      </c>
      <c r="CR191" s="1" t="n">
        <v>0</v>
      </c>
      <c r="CS191" s="1" t="n">
        <v>422.615</v>
      </c>
      <c r="CT191" s="1" t="n">
        <v>51.84375</v>
      </c>
      <c r="CU191" s="1" t="n">
        <v>498.875</v>
      </c>
      <c r="CV191" s="1" t="n">
        <v>0</v>
      </c>
      <c r="CW191" s="1" t="n">
        <v>122.25</v>
      </c>
      <c r="CX191" s="1" t="n">
        <v>782.4375</v>
      </c>
      <c r="CY191" s="1" t="n">
        <v>167.1</v>
      </c>
      <c r="CZ191" s="1" t="n">
        <v>822.5</v>
      </c>
      <c r="DA191" s="1" t="n">
        <v>2046.465</v>
      </c>
      <c r="DB191" s="1" t="n">
        <v>103.5</v>
      </c>
      <c r="DC191" s="1" t="n">
        <v>1073.1175</v>
      </c>
      <c r="DD191" s="1" t="n">
        <v>0</v>
      </c>
      <c r="DE191" s="1" t="n">
        <v>0</v>
      </c>
      <c r="DF191" s="1" t="n">
        <v>-8.05</v>
      </c>
      <c r="DG191" s="1" t="n">
        <v>0</v>
      </c>
      <c r="DH191" s="1" t="n">
        <v>500</v>
      </c>
      <c r="DI191" s="1" t="n">
        <v>354.8525</v>
      </c>
      <c r="DJ191" s="1" t="n">
        <v>1425.0625</v>
      </c>
      <c r="DK191" s="1" t="n">
        <v>4985.47544642857</v>
      </c>
      <c r="DL191" s="1" t="n">
        <v>4846.84821428571</v>
      </c>
      <c r="DM191" s="1" t="n">
        <v>1057.125</v>
      </c>
      <c r="DN191" s="1" t="n">
        <v>71.7</v>
      </c>
      <c r="DO191" s="1" t="n">
        <v>0</v>
      </c>
      <c r="DP191" s="1" t="n">
        <v>1581.375</v>
      </c>
      <c r="DQ191" s="1" t="n">
        <v>28.21875</v>
      </c>
      <c r="DR191" s="1" t="n">
        <v>494.75</v>
      </c>
      <c r="DS191" s="1" t="n">
        <v>684.320714285714</v>
      </c>
      <c r="DT191" s="1" t="n">
        <v>923.078571428571</v>
      </c>
      <c r="DU191" s="1" t="n">
        <v>1191.75</v>
      </c>
      <c r="DY191" s="1" t="n">
        <v>393</v>
      </c>
      <c r="DZ191" s="1" t="n">
        <v>951.5</v>
      </c>
      <c r="EA191" s="1" t="n">
        <v>0</v>
      </c>
      <c r="EB191" s="1" t="n">
        <v>0</v>
      </c>
      <c r="EC191" s="1" t="n">
        <v>0</v>
      </c>
      <c r="EE191" s="1" t="n">
        <v>0</v>
      </c>
      <c r="EF191" s="1" t="n">
        <v>0</v>
      </c>
      <c r="EG191" s="1" t="n">
        <v>156141.80727381</v>
      </c>
      <c r="EH191" s="1" t="s">
        <v>503</v>
      </c>
    </row>
    <row r="192" customFormat="false" ht="13.8" hidden="false" customHeight="false" outlineLevel="0" collapsed="false">
      <c r="A192" s="2" t="s">
        <v>504</v>
      </c>
      <c r="B192" s="1" t="n">
        <v>1847.21</v>
      </c>
      <c r="C192" s="1" t="n">
        <v>164.50375</v>
      </c>
      <c r="D192" s="1" t="n">
        <v>1217.75166666667</v>
      </c>
      <c r="E192" s="1" t="n">
        <v>75</v>
      </c>
      <c r="F192" s="1" t="n">
        <v>2704.38175</v>
      </c>
      <c r="G192" s="1" t="n">
        <v>82.6875</v>
      </c>
      <c r="H192" s="1" t="n">
        <v>296.37</v>
      </c>
      <c r="I192" s="1" t="n">
        <v>641.0975</v>
      </c>
      <c r="J192" s="1" t="n">
        <v>1779.68933333333</v>
      </c>
      <c r="K192" s="1" t="n">
        <v>168.3275</v>
      </c>
      <c r="L192" s="1" t="n">
        <v>200</v>
      </c>
      <c r="M192" s="1" t="n">
        <v>0</v>
      </c>
      <c r="N192" s="1" t="n">
        <v>2016.65458333333</v>
      </c>
      <c r="O192" s="1" t="n">
        <v>278.24</v>
      </c>
      <c r="P192" s="1" t="n">
        <v>563.810625</v>
      </c>
      <c r="Q192" s="1" t="n">
        <v>600</v>
      </c>
      <c r="R192" s="1" t="n">
        <v>0</v>
      </c>
      <c r="S192" s="1" t="n">
        <v>407.4</v>
      </c>
      <c r="T192" s="1" t="n">
        <v>10799.5363333333</v>
      </c>
      <c r="U192" s="1" t="n">
        <v>446.265</v>
      </c>
      <c r="V192" s="1" t="n">
        <v>1071.02928571429</v>
      </c>
      <c r="W192" s="1" t="n">
        <v>1208.93571428571</v>
      </c>
      <c r="X192" s="1" t="n">
        <v>122.535</v>
      </c>
      <c r="Y192" s="1" t="n">
        <v>1024.05</v>
      </c>
      <c r="Z192" s="1" t="n">
        <v>4120.12642857143</v>
      </c>
      <c r="AA192" s="1" t="n">
        <v>0</v>
      </c>
      <c r="AB192" s="1" t="n">
        <v>2896.36916666667</v>
      </c>
      <c r="AC192" s="1" t="n">
        <v>991.045</v>
      </c>
      <c r="AD192" s="1" t="n">
        <v>203.625</v>
      </c>
      <c r="AE192" s="1" t="n">
        <v>1788.75</v>
      </c>
      <c r="AF192" s="1" t="n">
        <v>82.5</v>
      </c>
      <c r="AG192" s="1" t="n">
        <v>288.12</v>
      </c>
      <c r="AH192" s="1" t="n">
        <v>1238.29666666667</v>
      </c>
      <c r="AI192" s="1" t="n">
        <v>386.626</v>
      </c>
      <c r="AJ192" s="1" t="n">
        <v>4041.9</v>
      </c>
      <c r="AK192" s="1" t="n">
        <v>713.700000000001</v>
      </c>
      <c r="AL192" s="1" t="n">
        <v>1072.8</v>
      </c>
      <c r="AM192" s="1" t="n">
        <v>0</v>
      </c>
      <c r="AN192" s="1" t="n">
        <v>0</v>
      </c>
      <c r="AO192" s="1" t="n">
        <v>523.825</v>
      </c>
      <c r="AP192" s="1" t="n">
        <v>4101.87535714286</v>
      </c>
      <c r="AQ192" s="1" t="n">
        <v>164.025</v>
      </c>
      <c r="AR192" s="1" t="n">
        <v>3141.75</v>
      </c>
      <c r="AS192" s="1" t="n">
        <v>48.465</v>
      </c>
      <c r="AT192" s="1" t="n">
        <v>1194.78</v>
      </c>
      <c r="AU192" s="1" t="n">
        <v>291.458452380952</v>
      </c>
      <c r="AV192" s="1" t="n">
        <v>61.5422500000001</v>
      </c>
      <c r="AW192" s="1" t="n">
        <v>73.7325</v>
      </c>
      <c r="AX192" s="1" t="n">
        <v>22.93625</v>
      </c>
      <c r="AY192" s="1" t="n">
        <v>0</v>
      </c>
      <c r="AZ192" s="1" t="n">
        <v>0</v>
      </c>
      <c r="BA192" s="1" t="n">
        <v>0</v>
      </c>
      <c r="BB192" s="1" t="n">
        <v>4120.30375</v>
      </c>
      <c r="BC192" s="1" t="n">
        <v>581.064583333333</v>
      </c>
      <c r="BD192" s="1" t="n">
        <v>1084.5</v>
      </c>
      <c r="BE192" s="1" t="n">
        <v>2055.77797619048</v>
      </c>
      <c r="BF192" s="1" t="n">
        <v>318.15</v>
      </c>
      <c r="BG192" s="1" t="n">
        <v>671.625</v>
      </c>
      <c r="BH192" s="1" t="n">
        <v>171.6</v>
      </c>
      <c r="BI192" s="1" t="n">
        <v>762.4</v>
      </c>
      <c r="BJ192" s="1" t="n">
        <v>330.4</v>
      </c>
      <c r="BK192" s="1" t="n">
        <v>414.45</v>
      </c>
      <c r="BL192" s="1" t="n">
        <v>110.125</v>
      </c>
      <c r="BM192" s="1" t="n">
        <v>0</v>
      </c>
      <c r="BN192" s="1" t="n">
        <v>904.125</v>
      </c>
      <c r="BO192" s="1" t="n">
        <v>453.326666666667</v>
      </c>
      <c r="BP192" s="1" t="n">
        <v>12154.2929166667</v>
      </c>
      <c r="BQ192" s="1" t="n">
        <v>413.791666666667</v>
      </c>
      <c r="BR192" s="1" t="n">
        <v>4844.87785714286</v>
      </c>
      <c r="BT192" s="1" t="n">
        <v>145.5</v>
      </c>
      <c r="BU192" s="1" t="n">
        <v>637.35</v>
      </c>
      <c r="BV192" s="1" t="n">
        <v>0</v>
      </c>
      <c r="BW192" s="1" t="n">
        <v>118.5</v>
      </c>
      <c r="BX192" s="1" t="n">
        <v>529.257142857143</v>
      </c>
      <c r="BY192" s="1" t="n">
        <v>551.25</v>
      </c>
      <c r="BZ192" s="1" t="n">
        <v>904.3125</v>
      </c>
      <c r="CA192" s="1" t="n">
        <v>2466.23125</v>
      </c>
      <c r="CB192" s="1" t="n">
        <v>176.25</v>
      </c>
      <c r="CE192" s="1" t="n">
        <v>29.25</v>
      </c>
      <c r="CF192" s="1" t="n">
        <v>0</v>
      </c>
      <c r="CG192" s="1" t="n">
        <v>15901.7678571429</v>
      </c>
      <c r="CH192" s="1" t="n">
        <v>7812.76428571429</v>
      </c>
      <c r="CI192" s="1" t="n">
        <v>224.25</v>
      </c>
      <c r="CJ192" s="1" t="n">
        <v>2797.875</v>
      </c>
      <c r="CK192" s="1" t="n">
        <v>702</v>
      </c>
      <c r="CL192" s="1" t="n">
        <v>42.9</v>
      </c>
      <c r="CM192" s="1" t="n">
        <v>61.7999999999999</v>
      </c>
      <c r="CN192" s="1" t="n">
        <v>231</v>
      </c>
      <c r="CO192" s="1" t="n">
        <v>568.559999999999</v>
      </c>
      <c r="CP192" s="1" t="n">
        <v>857.5</v>
      </c>
      <c r="CQ192" s="1" t="n">
        <v>20</v>
      </c>
      <c r="CR192" s="1" t="n">
        <v>0</v>
      </c>
      <c r="CS192" s="1" t="n">
        <v>472.615</v>
      </c>
      <c r="CT192" s="1" t="n">
        <v>51.84375</v>
      </c>
      <c r="CU192" s="1" t="n">
        <v>398.875</v>
      </c>
      <c r="CV192" s="1" t="n">
        <v>0</v>
      </c>
      <c r="CW192" s="1" t="n">
        <v>122.25</v>
      </c>
      <c r="CX192" s="1" t="n">
        <v>752.4375</v>
      </c>
      <c r="CY192" s="1" t="n">
        <v>167.1</v>
      </c>
      <c r="CZ192" s="1" t="n">
        <v>822.500000000001</v>
      </c>
      <c r="DA192" s="1" t="n">
        <v>2046.465</v>
      </c>
      <c r="DB192" s="1" t="n">
        <v>103.5</v>
      </c>
      <c r="DC192" s="1" t="n">
        <v>1073.1175</v>
      </c>
      <c r="DD192" s="1" t="n">
        <v>-40.7225</v>
      </c>
      <c r="DE192" s="1" t="n">
        <v>0</v>
      </c>
      <c r="DF192" s="1" t="n">
        <v>-40.985</v>
      </c>
      <c r="DG192" s="1" t="n">
        <v>0</v>
      </c>
      <c r="DH192" s="1" t="n">
        <v>500</v>
      </c>
      <c r="DI192" s="1" t="n">
        <v>404.8525</v>
      </c>
      <c r="DJ192" s="1" t="n">
        <v>1425.0625</v>
      </c>
      <c r="DK192" s="1" t="n">
        <v>2196.61830357143</v>
      </c>
      <c r="DL192" s="1" t="n">
        <v>4943.41964285715</v>
      </c>
      <c r="DM192" s="1" t="n">
        <v>1057.125</v>
      </c>
      <c r="DN192" s="1" t="n">
        <v>71.7</v>
      </c>
      <c r="DO192" s="1" t="n">
        <v>0</v>
      </c>
      <c r="DP192" s="1" t="n">
        <v>1581.375</v>
      </c>
      <c r="DQ192" s="1" t="n">
        <v>28.21875</v>
      </c>
      <c r="DR192" s="1" t="n">
        <v>494.75</v>
      </c>
      <c r="DS192" s="1" t="n">
        <v>684.320714285714</v>
      </c>
      <c r="DT192" s="1" t="n">
        <v>973.078571428572</v>
      </c>
      <c r="DU192" s="1" t="n">
        <v>1168.03571428571</v>
      </c>
      <c r="DY192" s="1" t="n">
        <v>393</v>
      </c>
      <c r="DZ192" s="1" t="n">
        <v>905.5</v>
      </c>
      <c r="EA192" s="1" t="n">
        <v>0</v>
      </c>
      <c r="EB192" s="1" t="n">
        <v>0</v>
      </c>
      <c r="EC192" s="1" t="n">
        <v>0</v>
      </c>
      <c r="EE192" s="1" t="n">
        <v>0</v>
      </c>
      <c r="EF192" s="1" t="n">
        <v>0</v>
      </c>
      <c r="EG192" s="1" t="n">
        <v>142170.612511905</v>
      </c>
      <c r="EH192" s="1" t="s">
        <v>504</v>
      </c>
    </row>
    <row r="193" customFormat="false" ht="13.8" hidden="false" customHeight="false" outlineLevel="0" collapsed="false">
      <c r="A193" s="2" t="s">
        <v>505</v>
      </c>
      <c r="B193" s="1" t="n">
        <v>1847.21</v>
      </c>
      <c r="C193" s="1" t="n">
        <v>164.50375</v>
      </c>
      <c r="D193" s="1" t="n">
        <v>1217.75166666667</v>
      </c>
      <c r="E193" s="1" t="n">
        <v>75.0000000000001</v>
      </c>
      <c r="F193" s="1" t="n">
        <v>1477.36375</v>
      </c>
      <c r="G193" s="1" t="n">
        <v>82.6875</v>
      </c>
      <c r="H193" s="1" t="n">
        <v>296.37</v>
      </c>
      <c r="I193" s="1" t="n">
        <v>641.0975</v>
      </c>
      <c r="J193" s="1" t="n">
        <v>1891.28933333334</v>
      </c>
      <c r="K193" s="1" t="n">
        <v>168.3275</v>
      </c>
      <c r="L193" s="1" t="n">
        <v>100</v>
      </c>
      <c r="M193" s="1" t="n">
        <v>0</v>
      </c>
      <c r="N193" s="1" t="n">
        <v>1566.65458333333</v>
      </c>
      <c r="O193" s="1" t="n">
        <v>278.24</v>
      </c>
      <c r="P193" s="1" t="n">
        <v>563.810625</v>
      </c>
      <c r="Q193" s="1" t="n">
        <v>600</v>
      </c>
      <c r="R193" s="1" t="n">
        <v>0</v>
      </c>
      <c r="S193" s="1" t="n">
        <v>407.4</v>
      </c>
      <c r="T193" s="1" t="n">
        <v>15599.5363333333</v>
      </c>
      <c r="U193" s="1" t="n">
        <v>446.265</v>
      </c>
      <c r="V193" s="1" t="n">
        <v>1283.62928571429</v>
      </c>
      <c r="W193" s="1" t="n">
        <v>1208.93571428571</v>
      </c>
      <c r="X193" s="1" t="n">
        <v>122.535</v>
      </c>
      <c r="Y193" s="1" t="n">
        <v>1024.05</v>
      </c>
      <c r="Z193" s="1" t="n">
        <v>5384.09642857143</v>
      </c>
      <c r="AA193" s="1" t="n">
        <v>0</v>
      </c>
      <c r="AB193" s="1" t="n">
        <v>3892.95130952381</v>
      </c>
      <c r="AC193" s="1" t="n">
        <v>697.045</v>
      </c>
      <c r="AD193" s="1" t="n">
        <v>203.625</v>
      </c>
      <c r="AE193" s="1" t="n">
        <v>1788.75</v>
      </c>
      <c r="AF193" s="1" t="n">
        <v>82.5</v>
      </c>
      <c r="AG193" s="1" t="n">
        <v>288.12</v>
      </c>
      <c r="AH193" s="1" t="n">
        <v>1004.00333333333</v>
      </c>
      <c r="AI193" s="1" t="n">
        <v>386.626</v>
      </c>
      <c r="AJ193" s="1" t="n">
        <v>4091.90000000001</v>
      </c>
      <c r="AK193" s="1" t="n">
        <v>713.7</v>
      </c>
      <c r="AL193" s="1" t="n">
        <v>1072.8</v>
      </c>
      <c r="AM193" s="1" t="n">
        <v>0</v>
      </c>
      <c r="AN193" s="1" t="n">
        <v>0</v>
      </c>
      <c r="AO193" s="1" t="n">
        <v>663.825</v>
      </c>
      <c r="AP193" s="1" t="n">
        <v>14360.7316071429</v>
      </c>
      <c r="AQ193" s="1" t="n">
        <v>164.025</v>
      </c>
      <c r="AR193" s="1" t="n">
        <v>3141.75</v>
      </c>
      <c r="AS193" s="1" t="n">
        <v>48.465</v>
      </c>
      <c r="AT193" s="1" t="n">
        <v>1194.78</v>
      </c>
      <c r="AU193" s="1" t="n">
        <v>291.458452380952</v>
      </c>
      <c r="AV193" s="1" t="n">
        <v>61.54225</v>
      </c>
      <c r="AW193" s="1" t="n">
        <v>73.7325</v>
      </c>
      <c r="AX193" s="1" t="n">
        <v>22.93625</v>
      </c>
      <c r="AY193" s="1" t="n">
        <v>0</v>
      </c>
      <c r="AZ193" s="1" t="n">
        <v>0</v>
      </c>
      <c r="BA193" s="1" t="n">
        <v>0</v>
      </c>
      <c r="BB193" s="1" t="n">
        <v>6436.55375</v>
      </c>
      <c r="BC193" s="1" t="n">
        <v>382.814583333333</v>
      </c>
      <c r="BD193" s="1" t="n">
        <v>1084.5</v>
      </c>
      <c r="BE193" s="1" t="n">
        <v>2755.77797619048</v>
      </c>
      <c r="BF193" s="1" t="n">
        <v>318.15</v>
      </c>
      <c r="BG193" s="1" t="n">
        <v>671.625</v>
      </c>
      <c r="BH193" s="1" t="n">
        <v>171.6</v>
      </c>
      <c r="BI193" s="1" t="n">
        <v>762.4</v>
      </c>
      <c r="BJ193" s="1" t="n">
        <v>330.4</v>
      </c>
      <c r="BK193" s="1" t="n">
        <v>414.45</v>
      </c>
      <c r="BL193" s="1" t="n">
        <v>110.125</v>
      </c>
      <c r="BM193" s="1" t="n">
        <v>0</v>
      </c>
      <c r="BN193" s="1" t="n">
        <v>904.125</v>
      </c>
      <c r="BO193" s="1" t="n">
        <v>90.1266666666666</v>
      </c>
      <c r="BP193" s="1" t="n">
        <v>6674.88458333333</v>
      </c>
      <c r="BQ193" s="1" t="n">
        <v>155.591666666667</v>
      </c>
      <c r="BR193" s="1" t="n">
        <v>6781.67785714286</v>
      </c>
      <c r="BT193" s="1" t="n">
        <v>145.5</v>
      </c>
      <c r="BU193" s="1" t="n">
        <v>637.35</v>
      </c>
      <c r="BV193" s="1" t="n">
        <v>0</v>
      </c>
      <c r="BW193" s="1" t="n">
        <v>118.5</v>
      </c>
      <c r="BX193" s="1" t="n">
        <v>529.257142857143</v>
      </c>
      <c r="BY193" s="1" t="n">
        <v>551.25</v>
      </c>
      <c r="BZ193" s="1" t="n">
        <v>904.3125</v>
      </c>
      <c r="CA193" s="1" t="n">
        <v>2316.23125</v>
      </c>
      <c r="CB193" s="1" t="n">
        <v>266.25</v>
      </c>
      <c r="CE193" s="1" t="n">
        <v>29.25</v>
      </c>
      <c r="CF193" s="1" t="n">
        <v>0</v>
      </c>
      <c r="CG193" s="1" t="n">
        <v>15901.7678571429</v>
      </c>
      <c r="CH193" s="1" t="n">
        <v>16340.1142857143</v>
      </c>
      <c r="CI193" s="1" t="n">
        <v>224.25</v>
      </c>
      <c r="CJ193" s="1" t="n">
        <v>2797.875</v>
      </c>
      <c r="CK193" s="1" t="n">
        <v>702</v>
      </c>
      <c r="CL193" s="1" t="n">
        <v>42.9</v>
      </c>
      <c r="CM193" s="1" t="n">
        <v>61.8</v>
      </c>
      <c r="CN193" s="1" t="n">
        <v>231</v>
      </c>
      <c r="CO193" s="1" t="n">
        <v>420.360000000001</v>
      </c>
      <c r="CP193" s="1" t="n">
        <v>456.9</v>
      </c>
      <c r="CQ193" s="1" t="n">
        <v>20</v>
      </c>
      <c r="CR193" s="1" t="n">
        <v>0</v>
      </c>
      <c r="CS193" s="1" t="n">
        <v>416.015</v>
      </c>
      <c r="CT193" s="1" t="n">
        <v>51.84375</v>
      </c>
      <c r="CU193" s="1" t="n">
        <v>398.875</v>
      </c>
      <c r="CV193" s="1" t="n">
        <v>11</v>
      </c>
      <c r="CW193" s="1" t="n">
        <v>122.25</v>
      </c>
      <c r="CX193" s="1" t="n">
        <v>702.4375</v>
      </c>
      <c r="CY193" s="1" t="n">
        <v>167.1</v>
      </c>
      <c r="CZ193" s="1" t="n">
        <v>822.5</v>
      </c>
      <c r="DA193" s="1" t="n">
        <v>2046.465</v>
      </c>
      <c r="DB193" s="1" t="n">
        <v>103.5</v>
      </c>
      <c r="DC193" s="1" t="n">
        <v>1073.1175</v>
      </c>
      <c r="DD193" s="1" t="n">
        <v>-40.8275</v>
      </c>
      <c r="DE193" s="1" t="n">
        <v>-27.3700000000001</v>
      </c>
      <c r="DF193" s="1" t="n">
        <v>-40.985</v>
      </c>
      <c r="DG193" s="1" t="n">
        <v>0</v>
      </c>
      <c r="DH193" s="1" t="n">
        <v>500</v>
      </c>
      <c r="DI193" s="1" t="n">
        <v>504.8525</v>
      </c>
      <c r="DJ193" s="1" t="n">
        <v>2065.0625</v>
      </c>
      <c r="DK193" s="1" t="n">
        <v>2196.61830357142</v>
      </c>
      <c r="DL193" s="1" t="n">
        <v>5215.50892857142</v>
      </c>
      <c r="DM193" s="1" t="n">
        <v>1057.125</v>
      </c>
      <c r="DN193" s="1" t="n">
        <v>71.7</v>
      </c>
      <c r="DO193" s="1" t="n">
        <v>0</v>
      </c>
      <c r="DP193" s="1" t="n">
        <v>1581.375</v>
      </c>
      <c r="DQ193" s="1" t="n">
        <v>28.21875</v>
      </c>
      <c r="DR193" s="1" t="n">
        <v>594.75</v>
      </c>
      <c r="DS193" s="1" t="n">
        <v>407.885</v>
      </c>
      <c r="DT193" s="1" t="n">
        <v>1053.07857142857</v>
      </c>
      <c r="DU193" s="1" t="n">
        <v>1168.03571428571</v>
      </c>
      <c r="DY193" s="1" t="n">
        <v>393</v>
      </c>
      <c r="DZ193" s="1" t="n">
        <v>905.5</v>
      </c>
      <c r="EA193" s="1" t="n">
        <v>0</v>
      </c>
      <c r="EB193" s="1" t="n">
        <v>0</v>
      </c>
      <c r="EC193" s="1" t="n">
        <v>0</v>
      </c>
      <c r="EE193" s="1" t="n">
        <v>0</v>
      </c>
      <c r="EF193" s="1" t="n">
        <v>0</v>
      </c>
      <c r="EG193" s="1" t="n">
        <v>165091.504809524</v>
      </c>
      <c r="EH193" s="1" t="s">
        <v>505</v>
      </c>
    </row>
    <row r="194" customFormat="false" ht="13.8" hidden="false" customHeight="false" outlineLevel="0" collapsed="false">
      <c r="A194" s="2" t="s">
        <v>506</v>
      </c>
      <c r="B194" s="1" t="n">
        <v>1847.21</v>
      </c>
      <c r="C194" s="1" t="n">
        <v>164.50375</v>
      </c>
      <c r="D194" s="1" t="n">
        <v>1217.75166666667</v>
      </c>
      <c r="E194" s="1" t="n">
        <v>75</v>
      </c>
      <c r="F194" s="1" t="n">
        <v>2077.36375</v>
      </c>
      <c r="G194" s="1" t="n">
        <v>82.6875</v>
      </c>
      <c r="H194" s="1" t="n">
        <v>296.37</v>
      </c>
      <c r="I194" s="1" t="n">
        <v>641.0975</v>
      </c>
      <c r="J194" s="1" t="n">
        <v>2141.28933333333</v>
      </c>
      <c r="K194" s="1" t="n">
        <v>168.3275</v>
      </c>
      <c r="L194" s="1" t="n">
        <v>100</v>
      </c>
      <c r="M194" s="1" t="n">
        <v>0</v>
      </c>
      <c r="N194" s="1" t="n">
        <v>1666.65458333333</v>
      </c>
      <c r="O194" s="1" t="n">
        <v>360.21</v>
      </c>
      <c r="P194" s="1" t="n">
        <v>563.810625</v>
      </c>
      <c r="Q194" s="1" t="n">
        <v>600</v>
      </c>
      <c r="R194" s="1" t="n">
        <v>0</v>
      </c>
      <c r="S194" s="1" t="n">
        <v>407.400000000001</v>
      </c>
      <c r="T194" s="1" t="n">
        <v>18823.163</v>
      </c>
      <c r="U194" s="1" t="n">
        <v>446.265000000001</v>
      </c>
      <c r="V194" s="1" t="n">
        <v>1183.62928571429</v>
      </c>
      <c r="W194" s="1" t="n">
        <v>1208.93571428571</v>
      </c>
      <c r="X194" s="1" t="n">
        <v>122.535</v>
      </c>
      <c r="Y194" s="1" t="n">
        <v>1024.05</v>
      </c>
      <c r="Z194" s="1" t="n">
        <v>4484.09642857143</v>
      </c>
      <c r="AA194" s="1" t="n">
        <v>0</v>
      </c>
      <c r="AB194" s="1" t="n">
        <v>3442.95130952381</v>
      </c>
      <c r="AC194" s="1" t="n">
        <v>697.045</v>
      </c>
      <c r="AD194" s="1" t="n">
        <v>203.625</v>
      </c>
      <c r="AE194" s="1" t="n">
        <v>1788.75</v>
      </c>
      <c r="AF194" s="1" t="n">
        <v>82.5</v>
      </c>
      <c r="AG194" s="1" t="n">
        <v>288.12</v>
      </c>
      <c r="AH194" s="1" t="n">
        <v>1088.29666666667</v>
      </c>
      <c r="AI194" s="1" t="n">
        <v>452.13</v>
      </c>
      <c r="AJ194" s="1" t="n">
        <v>4091.9</v>
      </c>
      <c r="AK194" s="1" t="n">
        <v>713.7</v>
      </c>
      <c r="AL194" s="1" t="n">
        <v>1072.8</v>
      </c>
      <c r="AM194" s="1" t="n">
        <v>0</v>
      </c>
      <c r="AN194" s="1" t="n">
        <v>0</v>
      </c>
      <c r="AO194" s="1" t="n">
        <v>743.825000000001</v>
      </c>
      <c r="AP194" s="1" t="n">
        <v>9108.13160714284</v>
      </c>
      <c r="AQ194" s="1" t="n">
        <v>164.025</v>
      </c>
      <c r="AR194" s="1" t="n">
        <v>3141.75</v>
      </c>
      <c r="AS194" s="1" t="n">
        <v>48.465</v>
      </c>
      <c r="AT194" s="1" t="n">
        <v>1194.78</v>
      </c>
      <c r="AU194" s="1" t="n">
        <v>328.631785714286</v>
      </c>
      <c r="AV194" s="1" t="n">
        <v>61.54225</v>
      </c>
      <c r="AW194" s="1" t="n">
        <v>73.7325</v>
      </c>
      <c r="AX194" s="1" t="n">
        <v>22.93625</v>
      </c>
      <c r="AY194" s="1" t="n">
        <v>0</v>
      </c>
      <c r="AZ194" s="1" t="n">
        <v>0</v>
      </c>
      <c r="BA194" s="1" t="n">
        <v>0</v>
      </c>
      <c r="BB194" s="1" t="n">
        <v>3813.05375</v>
      </c>
      <c r="BC194" s="1" t="n">
        <v>382.814583333333</v>
      </c>
      <c r="BD194" s="1" t="n">
        <v>1084.5</v>
      </c>
      <c r="BE194" s="1" t="n">
        <v>2311.07797619048</v>
      </c>
      <c r="BF194" s="1" t="n">
        <v>318.15</v>
      </c>
      <c r="BG194" s="1" t="n">
        <v>671.625</v>
      </c>
      <c r="BH194" s="1" t="n">
        <v>171.6</v>
      </c>
      <c r="BI194" s="1" t="n">
        <v>762.4</v>
      </c>
      <c r="BJ194" s="1" t="n">
        <v>330.4</v>
      </c>
      <c r="BK194" s="1" t="n">
        <v>414.45</v>
      </c>
      <c r="BL194" s="1" t="n">
        <v>110.125</v>
      </c>
      <c r="BM194" s="1" t="n">
        <v>0</v>
      </c>
      <c r="BN194" s="1" t="n">
        <v>904.125</v>
      </c>
      <c r="BO194" s="1" t="n">
        <v>340.126666666667</v>
      </c>
      <c r="BP194" s="1" t="n">
        <v>5822.28458333335</v>
      </c>
      <c r="BQ194" s="1" t="n">
        <v>363.791666666667</v>
      </c>
      <c r="BR194" s="1" t="n">
        <v>6231.67785714286</v>
      </c>
      <c r="BT194" s="1" t="n">
        <v>145.5</v>
      </c>
      <c r="BU194" s="1" t="n">
        <v>637.35</v>
      </c>
      <c r="BV194" s="1" t="n">
        <v>0</v>
      </c>
      <c r="BW194" s="1" t="n">
        <v>118.5</v>
      </c>
      <c r="BX194" s="1" t="n">
        <v>529.257142857143</v>
      </c>
      <c r="BY194" s="1" t="n">
        <v>551.25</v>
      </c>
      <c r="BZ194" s="1" t="n">
        <v>904.3125</v>
      </c>
      <c r="CA194" s="1" t="n">
        <v>2194.23125</v>
      </c>
      <c r="CB194" s="1" t="n">
        <v>276.25</v>
      </c>
      <c r="CE194" s="1" t="n">
        <v>29.25</v>
      </c>
      <c r="CF194" s="1" t="n">
        <v>0</v>
      </c>
      <c r="CG194" s="1" t="n">
        <v>16035.3928571429</v>
      </c>
      <c r="CH194" s="1" t="n">
        <v>11390.1142857143</v>
      </c>
      <c r="CI194" s="1" t="n">
        <v>224.25</v>
      </c>
      <c r="CJ194" s="1" t="n">
        <v>2797.875</v>
      </c>
      <c r="CK194" s="1" t="n">
        <v>702</v>
      </c>
      <c r="CL194" s="1" t="n">
        <v>42.9</v>
      </c>
      <c r="CM194" s="1" t="n">
        <v>61.7999999999999</v>
      </c>
      <c r="CN194" s="1" t="n">
        <v>231</v>
      </c>
      <c r="CO194" s="1" t="n">
        <v>890.360000000001</v>
      </c>
      <c r="CP194" s="1" t="n">
        <v>456.9</v>
      </c>
      <c r="CQ194" s="1" t="n">
        <v>20</v>
      </c>
      <c r="CR194" s="1" t="n">
        <v>0</v>
      </c>
      <c r="CS194" s="1" t="n">
        <v>986.015</v>
      </c>
      <c r="CT194" s="1" t="n">
        <v>51.84375</v>
      </c>
      <c r="CU194" s="1" t="n">
        <v>398.875</v>
      </c>
      <c r="CV194" s="1" t="n">
        <v>20</v>
      </c>
      <c r="CW194" s="1" t="n">
        <v>122.25</v>
      </c>
      <c r="CX194" s="1" t="n">
        <v>602.4375</v>
      </c>
      <c r="CY194" s="1" t="n">
        <v>167.1</v>
      </c>
      <c r="CZ194" s="1" t="n">
        <v>822.5</v>
      </c>
      <c r="DA194" s="1" t="n">
        <v>2046.465</v>
      </c>
      <c r="DB194" s="1" t="n">
        <v>103.5</v>
      </c>
      <c r="DC194" s="1" t="n">
        <v>1291.0375</v>
      </c>
      <c r="DH194" s="1" t="n">
        <v>500</v>
      </c>
      <c r="DI194" s="1" t="n">
        <v>579.8525</v>
      </c>
      <c r="DJ194" s="1" t="n">
        <v>1885.0625</v>
      </c>
      <c r="DK194" s="1" t="n">
        <v>2196.61830357143</v>
      </c>
      <c r="DL194" s="1" t="n">
        <v>5461.13392857144</v>
      </c>
      <c r="DM194" s="1" t="n">
        <v>1057.125</v>
      </c>
      <c r="DN194" s="1" t="n">
        <v>71.7</v>
      </c>
      <c r="DP194" s="1" t="n">
        <v>1581.375</v>
      </c>
      <c r="DQ194" s="1" t="n">
        <v>28.21875</v>
      </c>
      <c r="DR194" s="1" t="n">
        <v>644.75</v>
      </c>
      <c r="DS194" s="1" t="n">
        <v>607.884999999999</v>
      </c>
      <c r="DT194" s="1" t="n">
        <v>1023.07857142857</v>
      </c>
      <c r="DU194" s="1" t="n">
        <v>1168.03571428572</v>
      </c>
      <c r="DY194" s="1" t="n">
        <v>393</v>
      </c>
      <c r="DZ194" s="1" t="n">
        <v>905.5</v>
      </c>
      <c r="EA194" s="1" t="n">
        <v>0</v>
      </c>
      <c r="EB194" s="1" t="n">
        <v>0</v>
      </c>
      <c r="EC194" s="1" t="n">
        <v>0</v>
      </c>
      <c r="EE194" s="1" t="n">
        <v>0</v>
      </c>
      <c r="EF194" s="1" t="n">
        <v>0</v>
      </c>
      <c r="EG194" s="1" t="n">
        <v>155498.042142857</v>
      </c>
      <c r="EH194" s="1" t="s">
        <v>506</v>
      </c>
    </row>
    <row r="195" customFormat="false" ht="13.8" hidden="false" customHeight="false" outlineLevel="0" collapsed="false">
      <c r="A195" s="2" t="s">
        <v>507</v>
      </c>
      <c r="B195" s="1" t="n">
        <v>1847.21</v>
      </c>
      <c r="C195" s="1" t="n">
        <v>164.50375</v>
      </c>
      <c r="D195" s="1" t="n">
        <v>1217.75166666667</v>
      </c>
      <c r="E195" s="1" t="n">
        <v>75</v>
      </c>
      <c r="F195" s="1" t="n">
        <v>1857.73175</v>
      </c>
      <c r="G195" s="1" t="n">
        <v>82.6875</v>
      </c>
      <c r="H195" s="1" t="n">
        <v>296.37</v>
      </c>
      <c r="I195" s="1" t="n">
        <v>641.0975</v>
      </c>
      <c r="J195" s="1" t="n">
        <v>1737.04933333333</v>
      </c>
      <c r="K195" s="1" t="n">
        <v>168.3275</v>
      </c>
      <c r="L195" s="1" t="n">
        <v>100</v>
      </c>
      <c r="M195" s="1" t="n">
        <v>0</v>
      </c>
      <c r="N195" s="1" t="n">
        <v>1608.09458333333</v>
      </c>
      <c r="O195" s="1" t="n">
        <v>360.21</v>
      </c>
      <c r="P195" s="1" t="n">
        <v>563.810625</v>
      </c>
      <c r="Q195" s="1" t="n">
        <v>600</v>
      </c>
      <c r="R195" s="1" t="n">
        <v>0</v>
      </c>
      <c r="S195" s="1" t="n">
        <v>407.4</v>
      </c>
      <c r="T195" s="1" t="n">
        <v>10123.163</v>
      </c>
      <c r="U195" s="1" t="n">
        <v>446.265</v>
      </c>
      <c r="V195" s="1" t="n">
        <v>1141.81928571429</v>
      </c>
      <c r="W195" s="1" t="n">
        <v>1208.93571428571</v>
      </c>
      <c r="X195" s="1" t="n">
        <v>122.535</v>
      </c>
      <c r="Y195" s="1" t="n">
        <v>1024.05</v>
      </c>
      <c r="Z195" s="1" t="n">
        <v>3909.09642857143</v>
      </c>
      <c r="AA195" s="1" t="n">
        <v>-1.77635683940025E-015</v>
      </c>
      <c r="AB195" s="1" t="n">
        <v>2792.95130952381</v>
      </c>
      <c r="AC195" s="1" t="n">
        <v>697.045</v>
      </c>
      <c r="AD195" s="1" t="n">
        <v>203.625</v>
      </c>
      <c r="AE195" s="1" t="n">
        <v>1788.75</v>
      </c>
      <c r="AF195" s="1" t="n">
        <v>82.5</v>
      </c>
      <c r="AG195" s="1" t="n">
        <v>288.12</v>
      </c>
      <c r="AH195" s="1" t="n">
        <v>888.296666666667</v>
      </c>
      <c r="AI195" s="1" t="n">
        <v>602.13</v>
      </c>
      <c r="AJ195" s="1" t="n">
        <v>4091.9</v>
      </c>
      <c r="AK195" s="1" t="n">
        <v>713.7</v>
      </c>
      <c r="AL195" s="1" t="n">
        <v>1072.8</v>
      </c>
      <c r="AM195" s="1" t="n">
        <v>0</v>
      </c>
      <c r="AN195" s="1" t="n">
        <v>0</v>
      </c>
      <c r="AO195" s="1" t="n">
        <v>823.825</v>
      </c>
      <c r="AP195" s="1" t="n">
        <v>8156.18875</v>
      </c>
      <c r="AQ195" s="1" t="n">
        <v>164.025</v>
      </c>
      <c r="AR195" s="1" t="n">
        <v>3141.75</v>
      </c>
      <c r="AS195" s="1" t="n">
        <v>48.465</v>
      </c>
      <c r="AT195" s="1" t="n">
        <v>1194.78</v>
      </c>
      <c r="AU195" s="1" t="n">
        <v>196.347380952381</v>
      </c>
      <c r="AV195" s="1" t="n">
        <v>61.54225</v>
      </c>
      <c r="AW195" s="1" t="n">
        <v>73.7325</v>
      </c>
      <c r="AX195" s="1" t="n">
        <v>22.93625</v>
      </c>
      <c r="AY195" s="1" t="n">
        <v>0</v>
      </c>
      <c r="AZ195" s="1" t="n">
        <v>0</v>
      </c>
      <c r="BA195" s="1" t="n">
        <v>0</v>
      </c>
      <c r="BB195" s="1" t="n">
        <v>2828.62875</v>
      </c>
      <c r="BC195" s="1" t="n">
        <v>382.814583333333</v>
      </c>
      <c r="BD195" s="1" t="n">
        <v>1084.5</v>
      </c>
      <c r="BE195" s="1" t="n">
        <v>1806.67797619048</v>
      </c>
      <c r="BF195" s="1" t="n">
        <v>318.15</v>
      </c>
      <c r="BG195" s="1" t="n">
        <v>671.625</v>
      </c>
      <c r="BH195" s="1" t="n">
        <v>171.6</v>
      </c>
      <c r="BI195" s="1" t="n">
        <v>762.4</v>
      </c>
      <c r="BJ195" s="1" t="n">
        <v>330.4</v>
      </c>
      <c r="BK195" s="1" t="n">
        <v>414.45</v>
      </c>
      <c r="BL195" s="1" t="n">
        <v>110.125</v>
      </c>
      <c r="BM195" s="1" t="n">
        <v>0</v>
      </c>
      <c r="BN195" s="1" t="n">
        <v>904.125</v>
      </c>
      <c r="BO195" s="1" t="n">
        <v>390.126666666667</v>
      </c>
      <c r="BP195" s="1" t="n">
        <v>3568.59708333333</v>
      </c>
      <c r="BQ195" s="1" t="n">
        <v>263.791666666667</v>
      </c>
      <c r="BR195" s="1" t="n">
        <v>4152.77785714286</v>
      </c>
      <c r="BT195" s="1" t="n">
        <v>145.5</v>
      </c>
      <c r="BU195" s="1" t="n">
        <v>637.35</v>
      </c>
      <c r="BV195" s="1" t="n">
        <v>0</v>
      </c>
      <c r="BW195" s="1" t="n">
        <v>118.5</v>
      </c>
      <c r="BX195" s="1" t="n">
        <v>529.257142857143</v>
      </c>
      <c r="BY195" s="1" t="n">
        <v>551.25</v>
      </c>
      <c r="BZ195" s="1" t="n">
        <v>904.3125</v>
      </c>
      <c r="CA195" s="1" t="n">
        <v>2344.23125</v>
      </c>
      <c r="CB195" s="1" t="n">
        <v>276.25</v>
      </c>
      <c r="CE195" s="1" t="n">
        <v>29.25</v>
      </c>
      <c r="CF195" s="1" t="n">
        <v>0</v>
      </c>
      <c r="CG195" s="1" t="n">
        <v>16035.3928571429</v>
      </c>
      <c r="CH195" s="1" t="n">
        <v>16621.2071428571</v>
      </c>
      <c r="CI195" s="1" t="n">
        <v>224.25</v>
      </c>
      <c r="CJ195" s="1" t="n">
        <v>2797.875</v>
      </c>
      <c r="CK195" s="1" t="n">
        <v>702</v>
      </c>
      <c r="CL195" s="1" t="n">
        <v>42.9</v>
      </c>
      <c r="CM195" s="1" t="n">
        <v>61.8</v>
      </c>
      <c r="CN195" s="1" t="n">
        <v>231</v>
      </c>
      <c r="CO195" s="1" t="n">
        <v>840.360000000001</v>
      </c>
      <c r="CP195" s="1" t="n">
        <v>556.9</v>
      </c>
      <c r="CQ195" s="1" t="n">
        <v>20</v>
      </c>
      <c r="CR195" s="1" t="n">
        <v>0</v>
      </c>
      <c r="CS195" s="1" t="n">
        <v>966.015</v>
      </c>
      <c r="CT195" s="1" t="n">
        <v>51.84375</v>
      </c>
      <c r="CU195" s="1" t="n">
        <v>398.875</v>
      </c>
      <c r="CV195" s="1" t="n">
        <v>0</v>
      </c>
      <c r="CW195" s="1" t="n">
        <v>122.25</v>
      </c>
      <c r="CX195" s="1" t="n">
        <v>702.4375</v>
      </c>
      <c r="CY195" s="1" t="n">
        <v>167.1</v>
      </c>
      <c r="CZ195" s="1" t="n">
        <v>822.5</v>
      </c>
      <c r="DA195" s="1" t="n">
        <v>2046.465</v>
      </c>
      <c r="DB195" s="1" t="n">
        <v>103.5</v>
      </c>
      <c r="DC195" s="1" t="n">
        <v>1291.0375</v>
      </c>
      <c r="DH195" s="1" t="n">
        <v>500</v>
      </c>
      <c r="DI195" s="1" t="n">
        <v>436.3825</v>
      </c>
      <c r="DJ195" s="1" t="n">
        <v>1533.675</v>
      </c>
      <c r="DK195" s="1" t="n">
        <v>2196.61830357143</v>
      </c>
      <c r="DL195" s="1" t="n">
        <v>5043.41964285714</v>
      </c>
      <c r="DM195" s="1" t="n">
        <v>1057.125</v>
      </c>
      <c r="DN195" s="1" t="n">
        <v>71.7</v>
      </c>
      <c r="DP195" s="1" t="n">
        <v>1581.375</v>
      </c>
      <c r="DQ195" s="1" t="n">
        <v>28.21875</v>
      </c>
      <c r="DR195" s="1" t="n">
        <v>644.75</v>
      </c>
      <c r="DS195" s="1" t="n">
        <v>557.885</v>
      </c>
      <c r="DT195" s="1" t="n">
        <v>899.328571428571</v>
      </c>
      <c r="DU195" s="1" t="n">
        <v>1168.03571428571</v>
      </c>
      <c r="DY195" s="1" t="n">
        <v>393</v>
      </c>
      <c r="DZ195" s="1" t="n">
        <v>905.5</v>
      </c>
      <c r="EA195" s="1" t="n">
        <v>0</v>
      </c>
      <c r="EB195" s="1" t="n">
        <v>0</v>
      </c>
      <c r="EC195" s="1" t="n">
        <v>0</v>
      </c>
      <c r="EE195" s="1" t="n">
        <v>0</v>
      </c>
      <c r="EF195" s="1" t="n">
        <v>0</v>
      </c>
      <c r="EG195" s="1" t="n">
        <v>142327.931452381</v>
      </c>
      <c r="EH195" s="1" t="s">
        <v>507</v>
      </c>
    </row>
    <row r="196" customFormat="false" ht="13.8" hidden="false" customHeight="false" outlineLevel="0" collapsed="false">
      <c r="A196" s="2" t="s">
        <v>508</v>
      </c>
      <c r="B196" s="1" t="n">
        <v>1847.21</v>
      </c>
      <c r="C196" s="1" t="n">
        <v>164.50375</v>
      </c>
      <c r="D196" s="1" t="n">
        <v>1217.75166666667</v>
      </c>
      <c r="E196" s="1" t="n">
        <v>75</v>
      </c>
      <c r="F196" s="1" t="n">
        <v>1929.1325</v>
      </c>
      <c r="G196" s="1" t="n">
        <v>82.6875</v>
      </c>
      <c r="H196" s="1" t="n">
        <v>296.37</v>
      </c>
      <c r="I196" s="1" t="n">
        <v>641.0975</v>
      </c>
      <c r="J196" s="1" t="n">
        <v>1742.90833333333</v>
      </c>
      <c r="K196" s="1" t="n">
        <v>168.3275</v>
      </c>
      <c r="L196" s="1" t="n">
        <v>100</v>
      </c>
      <c r="M196" s="1" t="n">
        <v>0</v>
      </c>
      <c r="N196" s="1" t="n">
        <v>1568.71666666667</v>
      </c>
      <c r="O196" s="1" t="n">
        <v>568.24</v>
      </c>
      <c r="P196" s="1" t="n">
        <v>563.810625</v>
      </c>
      <c r="Q196" s="1" t="n">
        <v>600</v>
      </c>
      <c r="R196" s="1" t="n">
        <v>0</v>
      </c>
      <c r="S196" s="1" t="n">
        <v>407.4</v>
      </c>
      <c r="T196" s="1" t="n">
        <v>9447.85200000001</v>
      </c>
      <c r="U196" s="1" t="n">
        <v>446.265</v>
      </c>
      <c r="V196" s="1" t="n">
        <v>1058.87892857143</v>
      </c>
      <c r="W196" s="1" t="n">
        <v>1058.7</v>
      </c>
      <c r="X196" s="1" t="n">
        <v>122.535</v>
      </c>
      <c r="Y196" s="1" t="n">
        <v>1024.05</v>
      </c>
      <c r="Z196" s="1" t="n">
        <v>3541.75107142857</v>
      </c>
      <c r="AA196" s="1" t="n">
        <v>-1.77635683940025E-015</v>
      </c>
      <c r="AB196" s="1" t="n">
        <v>2142.95130952381</v>
      </c>
      <c r="AC196" s="1" t="n">
        <v>697.045</v>
      </c>
      <c r="AD196" s="1" t="n">
        <v>203.625</v>
      </c>
      <c r="AE196" s="1" t="n">
        <v>1788.75</v>
      </c>
      <c r="AF196" s="1" t="n">
        <v>82.5</v>
      </c>
      <c r="AG196" s="1" t="n">
        <v>288.12</v>
      </c>
      <c r="AH196" s="1" t="n">
        <v>1038.29666666667</v>
      </c>
      <c r="AI196" s="1" t="n">
        <v>391.703333333333</v>
      </c>
      <c r="AJ196" s="1" t="n">
        <v>4091.9</v>
      </c>
      <c r="AK196" s="1" t="n">
        <v>713.7</v>
      </c>
      <c r="AL196" s="1" t="n">
        <v>1072.8</v>
      </c>
      <c r="AM196" s="1" t="n">
        <v>0</v>
      </c>
      <c r="AN196" s="1" t="n">
        <v>0</v>
      </c>
      <c r="AO196" s="1" t="n">
        <v>780</v>
      </c>
      <c r="AP196" s="1" t="n">
        <v>2556.18875</v>
      </c>
      <c r="AQ196" s="1" t="n">
        <v>164.025</v>
      </c>
      <c r="AR196" s="1" t="n">
        <v>3141.75</v>
      </c>
      <c r="AS196" s="1" t="n">
        <v>48.465</v>
      </c>
      <c r="AT196" s="1" t="n">
        <v>1194.78</v>
      </c>
      <c r="AU196" s="1" t="n">
        <v>361.564166666667</v>
      </c>
      <c r="AV196" s="1" t="n">
        <v>61.54225</v>
      </c>
      <c r="AW196" s="1" t="n">
        <v>73.7325</v>
      </c>
      <c r="AX196" s="1" t="n">
        <v>22.93625</v>
      </c>
      <c r="AY196" s="1" t="n">
        <v>0</v>
      </c>
      <c r="AZ196" s="1" t="n">
        <v>0</v>
      </c>
      <c r="BA196" s="1" t="n">
        <v>0</v>
      </c>
      <c r="BB196" s="1" t="n">
        <v>2502.92875</v>
      </c>
      <c r="BC196" s="1" t="n">
        <v>382.814583333333</v>
      </c>
      <c r="BD196" s="1" t="n">
        <v>1084.5</v>
      </c>
      <c r="BE196" s="1" t="n">
        <v>1470.14464285714</v>
      </c>
      <c r="BF196" s="1" t="n">
        <v>318.15</v>
      </c>
      <c r="BG196" s="1" t="n">
        <v>671.625</v>
      </c>
      <c r="BH196" s="1" t="n">
        <v>171.6</v>
      </c>
      <c r="BI196" s="1" t="n">
        <v>762.4</v>
      </c>
      <c r="BJ196" s="1" t="n">
        <v>330.4</v>
      </c>
      <c r="BK196" s="1" t="n">
        <v>414.45</v>
      </c>
      <c r="BL196" s="1" t="n">
        <v>110.125</v>
      </c>
      <c r="BM196" s="1" t="n">
        <v>0</v>
      </c>
      <c r="BN196" s="1" t="n">
        <v>904.125</v>
      </c>
      <c r="BO196" s="1" t="n">
        <v>390.126666666667</v>
      </c>
      <c r="BP196" s="1" t="n">
        <v>6068.59708333333</v>
      </c>
      <c r="BQ196" s="1" t="n">
        <v>363.791666666667</v>
      </c>
      <c r="BR196" s="1" t="n">
        <v>3732.77785714285</v>
      </c>
      <c r="BT196" s="1" t="n">
        <v>145.5</v>
      </c>
      <c r="BU196" s="1" t="n">
        <v>637.35</v>
      </c>
      <c r="BV196" s="1" t="n">
        <v>0</v>
      </c>
      <c r="BW196" s="1" t="n">
        <v>118.5</v>
      </c>
      <c r="BX196" s="1" t="n">
        <v>529.257142857143</v>
      </c>
      <c r="BY196" s="1" t="n">
        <v>551.25</v>
      </c>
      <c r="BZ196" s="1" t="n">
        <v>904.3125</v>
      </c>
      <c r="CA196" s="1" t="n">
        <v>1794.23125</v>
      </c>
      <c r="CB196" s="1" t="n">
        <v>276.25</v>
      </c>
      <c r="CE196" s="1" t="n">
        <v>29.25</v>
      </c>
      <c r="CF196" s="1" t="n">
        <v>0</v>
      </c>
      <c r="CG196" s="1" t="n">
        <v>12101.7678571429</v>
      </c>
      <c r="CH196" s="1" t="n">
        <v>11471.2071428571</v>
      </c>
      <c r="CI196" s="1" t="n">
        <v>224.25</v>
      </c>
      <c r="CJ196" s="1" t="n">
        <v>2797.875</v>
      </c>
      <c r="CK196" s="1" t="n">
        <v>702</v>
      </c>
      <c r="CL196" s="1" t="n">
        <v>42.9</v>
      </c>
      <c r="CM196" s="1" t="n">
        <v>61.8</v>
      </c>
      <c r="CN196" s="1" t="n">
        <v>231</v>
      </c>
      <c r="CO196" s="1" t="n">
        <v>570.360000000001</v>
      </c>
      <c r="CP196" s="1" t="n">
        <v>356.9</v>
      </c>
      <c r="CQ196" s="1" t="n">
        <v>20</v>
      </c>
      <c r="CR196" s="1" t="n">
        <v>0</v>
      </c>
      <c r="CS196" s="1" t="n">
        <v>233.985</v>
      </c>
      <c r="CT196" s="1" t="n">
        <v>51.84375</v>
      </c>
      <c r="CU196" s="1" t="n">
        <v>398.875</v>
      </c>
      <c r="CV196" s="1" t="n">
        <v>0</v>
      </c>
      <c r="CW196" s="1" t="n">
        <v>122.25</v>
      </c>
      <c r="CX196" s="1" t="n">
        <v>452.4375</v>
      </c>
      <c r="CY196" s="1" t="n">
        <v>167.1</v>
      </c>
      <c r="CZ196" s="1" t="n">
        <v>822.500000000001</v>
      </c>
      <c r="DA196" s="1" t="n">
        <v>2046.465</v>
      </c>
      <c r="DB196" s="1" t="n">
        <v>103.5</v>
      </c>
      <c r="DC196" s="1" t="n">
        <v>1172.7975</v>
      </c>
      <c r="DH196" s="1" t="n">
        <v>500</v>
      </c>
      <c r="DI196" s="1" t="n">
        <v>336.3825</v>
      </c>
      <c r="DJ196" s="1" t="n">
        <v>1313.675</v>
      </c>
      <c r="DK196" s="1" t="n">
        <v>10046.6183035714</v>
      </c>
      <c r="DL196" s="1" t="n">
        <v>5397.79464285714</v>
      </c>
      <c r="DM196" s="1" t="n">
        <v>1057.125</v>
      </c>
      <c r="DN196" s="1" t="n">
        <v>71.7</v>
      </c>
      <c r="DP196" s="1" t="n">
        <v>1581.375</v>
      </c>
      <c r="DQ196" s="1" t="n">
        <v>28.21875</v>
      </c>
      <c r="DR196" s="1" t="n">
        <v>644.75</v>
      </c>
      <c r="DS196" s="1" t="n">
        <v>512.195</v>
      </c>
      <c r="DT196" s="1" t="n">
        <v>949.328571428572</v>
      </c>
      <c r="DU196" s="1" t="n">
        <v>1168.03571428571</v>
      </c>
      <c r="DY196" s="1" t="n">
        <v>393</v>
      </c>
      <c r="DZ196" s="1" t="n">
        <v>905.5</v>
      </c>
      <c r="EA196" s="1" t="n">
        <v>0</v>
      </c>
      <c r="EB196" s="1" t="n">
        <v>0</v>
      </c>
      <c r="EC196" s="1" t="n">
        <v>0</v>
      </c>
      <c r="EE196" s="1" t="n">
        <v>0</v>
      </c>
      <c r="EF196" s="1" t="n">
        <v>0</v>
      </c>
      <c r="EG196" s="1" t="n">
        <v>133311.532642857</v>
      </c>
      <c r="EH196" s="1" t="s">
        <v>508</v>
      </c>
    </row>
    <row r="197" customFormat="false" ht="13.8" hidden="false" customHeight="false" outlineLevel="0" collapsed="false">
      <c r="A197" s="2" t="s">
        <v>509</v>
      </c>
      <c r="B197" s="1" t="n">
        <v>1847.21</v>
      </c>
      <c r="C197" s="1" t="n">
        <v>164.50375</v>
      </c>
      <c r="D197" s="1" t="n">
        <v>1217.75166666667</v>
      </c>
      <c r="E197" s="1" t="n">
        <v>75</v>
      </c>
      <c r="F197" s="1" t="n">
        <v>1629.1325</v>
      </c>
      <c r="G197" s="1" t="n">
        <v>82.6875</v>
      </c>
      <c r="H197" s="1" t="n">
        <v>296.37</v>
      </c>
      <c r="I197" s="1" t="n">
        <v>641.0975</v>
      </c>
      <c r="J197" s="1" t="n">
        <v>1692.90833333333</v>
      </c>
      <c r="K197" s="1" t="n">
        <v>168.3275</v>
      </c>
      <c r="L197" s="1" t="n">
        <v>100</v>
      </c>
      <c r="M197" s="1" t="n">
        <v>0</v>
      </c>
      <c r="N197" s="1" t="n">
        <v>858.094583333333</v>
      </c>
      <c r="O197" s="1" t="n">
        <v>478.24</v>
      </c>
      <c r="P197" s="1" t="n">
        <v>563.810625</v>
      </c>
      <c r="Q197" s="1" t="n">
        <v>600</v>
      </c>
      <c r="R197" s="1" t="n">
        <v>0</v>
      </c>
      <c r="S197" s="1" t="n">
        <v>407.4</v>
      </c>
      <c r="T197" s="1" t="n">
        <v>14523.163</v>
      </c>
      <c r="U197" s="1" t="n">
        <v>446.265</v>
      </c>
      <c r="V197" s="1" t="n">
        <v>1108.87892857143</v>
      </c>
      <c r="W197" s="1" t="n">
        <v>1058.7</v>
      </c>
      <c r="X197" s="1" t="n">
        <v>122.535</v>
      </c>
      <c r="Y197" s="1" t="n">
        <v>1024.05</v>
      </c>
      <c r="Z197" s="1" t="n">
        <v>3716.75107142857</v>
      </c>
      <c r="AA197" s="1" t="n">
        <v>-1.77635683940025E-015</v>
      </c>
      <c r="AB197" s="1" t="n">
        <v>1896.36916666667</v>
      </c>
      <c r="AC197" s="1" t="n">
        <v>697.045</v>
      </c>
      <c r="AD197" s="1" t="n">
        <v>203.625</v>
      </c>
      <c r="AE197" s="1" t="n">
        <v>1788.75</v>
      </c>
      <c r="AF197" s="1" t="n">
        <v>82.5</v>
      </c>
      <c r="AG197" s="1" t="n">
        <v>288.12</v>
      </c>
      <c r="AH197" s="1" t="n">
        <v>1008.29666666667</v>
      </c>
      <c r="AI197" s="1" t="n">
        <v>191.703333333333</v>
      </c>
      <c r="AJ197" s="1" t="n">
        <v>4141.9</v>
      </c>
      <c r="AK197" s="1" t="n">
        <v>713.7</v>
      </c>
      <c r="AL197" s="1" t="n">
        <v>1072.8</v>
      </c>
      <c r="AM197" s="1" t="n">
        <v>0</v>
      </c>
      <c r="AN197" s="1" t="n">
        <v>0</v>
      </c>
      <c r="AO197" s="1" t="n">
        <v>730</v>
      </c>
      <c r="AP197" s="1" t="n">
        <v>2486.18875</v>
      </c>
      <c r="AQ197" s="1" t="n">
        <v>164.025</v>
      </c>
      <c r="AR197" s="1" t="n">
        <v>3141.75</v>
      </c>
      <c r="AS197" s="1" t="n">
        <v>48.465</v>
      </c>
      <c r="AT197" s="1" t="n">
        <v>1194.78</v>
      </c>
      <c r="AU197" s="1" t="n">
        <v>286.564166666667</v>
      </c>
      <c r="AV197" s="1" t="n">
        <v>61.54225</v>
      </c>
      <c r="AW197" s="1" t="n">
        <v>73.7325</v>
      </c>
      <c r="AX197" s="1" t="n">
        <v>22.93625</v>
      </c>
      <c r="AY197" s="1" t="n">
        <v>0</v>
      </c>
      <c r="AZ197" s="1" t="n">
        <v>0</v>
      </c>
      <c r="BA197" s="1" t="n">
        <v>0</v>
      </c>
      <c r="BB197" s="1" t="n">
        <v>1852.92875</v>
      </c>
      <c r="BC197" s="1" t="n">
        <v>382.814583333333</v>
      </c>
      <c r="BD197" s="1" t="n">
        <v>1084.5</v>
      </c>
      <c r="BE197" s="1" t="n">
        <v>1470.14464285714</v>
      </c>
      <c r="BF197" s="1" t="n">
        <v>318.15</v>
      </c>
      <c r="BG197" s="1" t="n">
        <v>671.625</v>
      </c>
      <c r="BH197" s="1" t="n">
        <v>171.6</v>
      </c>
      <c r="BI197" s="1" t="n">
        <v>762.4</v>
      </c>
      <c r="BJ197" s="1" t="n">
        <v>330.4</v>
      </c>
      <c r="BK197" s="1" t="n">
        <v>414.45</v>
      </c>
      <c r="BL197" s="1" t="n">
        <v>110.125</v>
      </c>
      <c r="BM197" s="1" t="n">
        <v>0</v>
      </c>
      <c r="BN197" s="1" t="n">
        <v>904.125</v>
      </c>
      <c r="BO197" s="1" t="n">
        <v>340.126666666667</v>
      </c>
      <c r="BP197" s="1" t="n">
        <v>2368.59708333333</v>
      </c>
      <c r="BQ197" s="1" t="n">
        <v>263.791666666667</v>
      </c>
      <c r="BR197" s="1" t="n">
        <v>3732.77785714286</v>
      </c>
      <c r="BT197" s="1" t="n">
        <v>145.5</v>
      </c>
      <c r="BU197" s="1" t="n">
        <v>637.35</v>
      </c>
      <c r="BV197" s="1" t="n">
        <v>0</v>
      </c>
      <c r="BW197" s="1" t="n">
        <v>118.5</v>
      </c>
      <c r="BX197" s="1" t="n">
        <v>529.257142857143</v>
      </c>
      <c r="BY197" s="1" t="n">
        <v>551.25</v>
      </c>
      <c r="BZ197" s="1" t="n">
        <v>904.3125</v>
      </c>
      <c r="CA197" s="1" t="n">
        <v>1644.23125</v>
      </c>
      <c r="CB197" s="1" t="n">
        <v>276.25</v>
      </c>
      <c r="CE197" s="1" t="n">
        <v>29.25</v>
      </c>
      <c r="CF197" s="1" t="n">
        <v>0</v>
      </c>
      <c r="CG197" s="1" t="n">
        <v>12021.7678571429</v>
      </c>
      <c r="CH197" s="1" t="n">
        <v>6721.20714285714</v>
      </c>
      <c r="CI197" s="1" t="n">
        <v>224.25</v>
      </c>
      <c r="CJ197" s="1" t="n">
        <v>2797.875</v>
      </c>
      <c r="CK197" s="1" t="n">
        <v>702</v>
      </c>
      <c r="CL197" s="1" t="n">
        <v>42.9</v>
      </c>
      <c r="CM197" s="1" t="n">
        <v>61.8</v>
      </c>
      <c r="CN197" s="1" t="n">
        <v>231</v>
      </c>
      <c r="CO197" s="1" t="n">
        <v>570.360000000001</v>
      </c>
      <c r="CP197" s="1" t="n">
        <v>356.9</v>
      </c>
      <c r="CQ197" s="1" t="n">
        <v>20</v>
      </c>
      <c r="CR197" s="1" t="n">
        <v>0</v>
      </c>
      <c r="CS197" s="1" t="n">
        <v>33.985</v>
      </c>
      <c r="CT197" s="1" t="n">
        <v>51.84375</v>
      </c>
      <c r="CU197" s="1" t="n">
        <v>398.875</v>
      </c>
      <c r="CV197" s="1" t="n">
        <v>11</v>
      </c>
      <c r="CW197" s="1" t="n">
        <v>122.25</v>
      </c>
      <c r="CX197" s="1" t="n">
        <v>452.437500000001</v>
      </c>
      <c r="CY197" s="1" t="n">
        <v>167.1</v>
      </c>
      <c r="CZ197" s="1" t="n">
        <v>822.5</v>
      </c>
      <c r="DA197" s="1" t="n">
        <v>2046.465</v>
      </c>
      <c r="DB197" s="1" t="n">
        <v>103.5</v>
      </c>
      <c r="DC197" s="1" t="n">
        <v>1162.7975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500</v>
      </c>
      <c r="DI197" s="1" t="n">
        <v>336.3825</v>
      </c>
      <c r="DJ197" s="1" t="n">
        <v>1313.675</v>
      </c>
      <c r="DK197" s="1" t="n">
        <v>4546.61830357143</v>
      </c>
      <c r="DL197" s="1" t="n">
        <v>5247.79464285714</v>
      </c>
      <c r="DM197" s="1" t="n">
        <v>1057.125</v>
      </c>
      <c r="DN197" s="1" t="n">
        <v>71.7</v>
      </c>
      <c r="DO197" s="1" t="n">
        <v>0</v>
      </c>
      <c r="DP197" s="1" t="n">
        <v>1581.375</v>
      </c>
      <c r="DQ197" s="1" t="n">
        <v>28.21875</v>
      </c>
      <c r="DR197" s="1" t="n">
        <v>644.75</v>
      </c>
      <c r="DS197" s="1" t="n">
        <v>407.885</v>
      </c>
      <c r="DT197" s="1" t="n">
        <v>949.328571428571</v>
      </c>
      <c r="DU197" s="1" t="n">
        <v>1168.03571428571</v>
      </c>
      <c r="DY197" s="1" t="n">
        <v>393</v>
      </c>
      <c r="DZ197" s="1" t="n">
        <v>905.5</v>
      </c>
      <c r="EA197" s="1" t="n">
        <v>0</v>
      </c>
      <c r="EB197" s="1" t="n">
        <v>0</v>
      </c>
      <c r="EC197" s="1" t="n">
        <v>0</v>
      </c>
      <c r="EE197" s="1" t="n">
        <v>0</v>
      </c>
      <c r="EF197" s="1" t="n">
        <v>0</v>
      </c>
      <c r="EG197" s="1" t="n">
        <v>121406.329416667</v>
      </c>
      <c r="EH197" s="1" t="s">
        <v>509</v>
      </c>
    </row>
    <row r="198" customFormat="false" ht="13.8" hidden="false" customHeight="false" outlineLevel="0" collapsed="false">
      <c r="A198" s="2"/>
      <c r="DD198" s="1" t="n">
        <v>0</v>
      </c>
      <c r="DE198" s="1" t="n">
        <v>0</v>
      </c>
      <c r="DF198" s="1" t="n">
        <v>0</v>
      </c>
      <c r="DG198" s="1" t="n">
        <v>0</v>
      </c>
      <c r="DO198" s="1" t="n">
        <v>0</v>
      </c>
    </row>
    <row r="199" customFormat="false" ht="13.8" hidden="false" customHeight="false" outlineLevel="0" collapsed="false">
      <c r="A199" s="2" t="s">
        <v>510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  <c r="CU199" s="1" t="n">
        <v>0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U199" s="1" t="n">
        <v>0</v>
      </c>
      <c r="DV199" s="1" t="n">
        <v>0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0</v>
      </c>
      <c r="EF199" s="1" t="n">
        <v>0</v>
      </c>
      <c r="EG199" s="1" t="n">
        <v>0</v>
      </c>
      <c r="EH199" s="1" t="s">
        <v>510</v>
      </c>
    </row>
    <row r="200" customFormat="false" ht="13.8" hidden="false" customHeight="false" outlineLevel="0" collapsed="false">
      <c r="A200" s="3" t="n">
        <v>43938</v>
      </c>
      <c r="DD200" s="1" t="n">
        <v>0</v>
      </c>
      <c r="DE200" s="1" t="n">
        <v>0</v>
      </c>
      <c r="DF200" s="1" t="n">
        <v>0</v>
      </c>
      <c r="DG200" s="1" t="n">
        <v>0</v>
      </c>
      <c r="DO200" s="1" t="n">
        <v>0</v>
      </c>
      <c r="EG200" s="1" t="n">
        <v>0</v>
      </c>
      <c r="EH200" s="4" t="n">
        <v>43938</v>
      </c>
    </row>
    <row r="201" customFormat="false" ht="13.8" hidden="false" customHeight="false" outlineLevel="0" collapsed="false">
      <c r="A201" s="3" t="n">
        <v>43939</v>
      </c>
      <c r="EG201" s="1" t="n">
        <v>0</v>
      </c>
      <c r="EH201" s="4" t="n">
        <v>43939</v>
      </c>
    </row>
    <row r="202" customFormat="false" ht="13.8" hidden="false" customHeight="false" outlineLevel="0" collapsed="false">
      <c r="A202" s="3" t="n">
        <v>43940</v>
      </c>
      <c r="DD202" s="1" t="n">
        <v>120</v>
      </c>
      <c r="DE202" s="1" t="n">
        <v>120</v>
      </c>
      <c r="DF202" s="1" t="n">
        <v>120</v>
      </c>
      <c r="DG202" s="1" t="n">
        <v>120</v>
      </c>
      <c r="DO202" s="1" t="n">
        <v>120</v>
      </c>
      <c r="EG202" s="1" t="n">
        <v>0</v>
      </c>
      <c r="EH202" s="4" t="n">
        <v>43940</v>
      </c>
    </row>
    <row r="203" customFormat="false" ht="13.8" hidden="false" customHeight="false" outlineLevel="0" collapsed="false">
      <c r="A203" s="2"/>
      <c r="DD203" s="1" t="n">
        <v>24</v>
      </c>
      <c r="DE203" s="1" t="n">
        <v>24</v>
      </c>
      <c r="DF203" s="1" t="n">
        <v>24</v>
      </c>
      <c r="DG203" s="1" t="n">
        <v>24</v>
      </c>
      <c r="DO203" s="1" t="n">
        <v>24</v>
      </c>
      <c r="EG203" s="1" t="n">
        <v>0</v>
      </c>
      <c r="EH203" s="1" t="s">
        <v>511</v>
      </c>
    </row>
    <row r="204" customFormat="false" ht="13.8" hidden="false" customHeight="false" outlineLevel="0" collapsed="false">
      <c r="A204" s="2"/>
      <c r="DD204" s="1" t="n">
        <v>6</v>
      </c>
      <c r="DE204" s="1" t="n">
        <v>6</v>
      </c>
      <c r="DF204" s="1" t="n">
        <v>6</v>
      </c>
      <c r="DG204" s="1" t="n">
        <v>6</v>
      </c>
      <c r="DO204" s="1" t="n">
        <v>6</v>
      </c>
      <c r="EG204" s="1" t="n">
        <v>0</v>
      </c>
      <c r="EH204" s="1" t="s">
        <v>511</v>
      </c>
    </row>
    <row r="205" customFormat="false" ht="13.8" hidden="false" customHeight="false" outlineLevel="0" collapsed="false">
      <c r="A205" s="2" t="s">
        <v>502</v>
      </c>
      <c r="EG205" s="1" t="n">
        <v>0</v>
      </c>
      <c r="EH205" s="1" t="s">
        <v>502</v>
      </c>
    </row>
    <row r="206" customFormat="false" ht="13.8" hidden="false" customHeight="false" outlineLevel="0" collapsed="false">
      <c r="A206" s="2" t="s">
        <v>503</v>
      </c>
      <c r="DD206" s="1" t="n">
        <v>0</v>
      </c>
      <c r="DE206" s="1" t="n">
        <v>0</v>
      </c>
      <c r="DF206" s="1" t="n">
        <v>0</v>
      </c>
      <c r="DG206" s="1" t="n">
        <v>0</v>
      </c>
      <c r="DO206" s="1" t="n">
        <v>0</v>
      </c>
      <c r="EG206" s="1" t="n">
        <v>0</v>
      </c>
      <c r="EH206" s="1" t="s">
        <v>503</v>
      </c>
    </row>
    <row r="207" customFormat="false" ht="13.8" hidden="false" customHeight="false" outlineLevel="0" collapsed="false">
      <c r="A207" s="2" t="s">
        <v>504</v>
      </c>
      <c r="DD207" s="1" t="s">
        <v>424</v>
      </c>
      <c r="DE207" s="1" t="s">
        <v>425</v>
      </c>
      <c r="DF207" s="1" t="s">
        <v>426</v>
      </c>
      <c r="DG207" s="1" t="s">
        <v>427</v>
      </c>
      <c r="DO207" s="1" t="s">
        <v>427</v>
      </c>
      <c r="EG207" s="1" t="n">
        <v>0</v>
      </c>
      <c r="EH207" s="1" t="s">
        <v>504</v>
      </c>
    </row>
    <row r="208" customFormat="false" ht="13.8" hidden="false" customHeight="false" outlineLevel="0" collapsed="false">
      <c r="A208" s="2" t="s">
        <v>505</v>
      </c>
      <c r="EG208" s="1" t="n">
        <v>0</v>
      </c>
      <c r="EH208" s="1" t="s">
        <v>505</v>
      </c>
    </row>
    <row r="209" customFormat="false" ht="13.8" hidden="false" customHeight="false" outlineLevel="0" collapsed="false">
      <c r="A209" s="2" t="s">
        <v>506</v>
      </c>
      <c r="DD209" s="1" t="n">
        <v>223.64</v>
      </c>
      <c r="DE209" s="1" t="n">
        <v>274.64</v>
      </c>
      <c r="DF209" s="1" t="n">
        <v>218.64</v>
      </c>
      <c r="DG209" s="1" t="n">
        <v>0</v>
      </c>
      <c r="DO209" s="1" t="n">
        <v>0</v>
      </c>
      <c r="EG209" s="1" t="n">
        <v>0</v>
      </c>
      <c r="EH209" s="1" t="s">
        <v>506</v>
      </c>
    </row>
    <row r="210" customFormat="false" ht="13.8" hidden="false" customHeight="false" outlineLevel="0" collapsed="false">
      <c r="A210" s="2" t="s">
        <v>507</v>
      </c>
      <c r="DD210" s="1" t="n">
        <v>199</v>
      </c>
      <c r="DE210" s="1" t="n">
        <v>250</v>
      </c>
      <c r="DF210" s="1" t="n">
        <v>194</v>
      </c>
      <c r="EG210" s="1" t="n">
        <v>0</v>
      </c>
      <c r="EH210" s="1" t="s">
        <v>507</v>
      </c>
    </row>
    <row r="211" customFormat="false" ht="13.8" hidden="false" customHeight="false" outlineLevel="0" collapsed="false">
      <c r="A211" s="2" t="s">
        <v>508</v>
      </c>
      <c r="DD211" s="1" t="n">
        <v>24.64</v>
      </c>
      <c r="DE211" s="1" t="n">
        <v>24.64</v>
      </c>
      <c r="DF211" s="1" t="n">
        <v>24.64</v>
      </c>
      <c r="EG211" s="1" t="n">
        <v>0</v>
      </c>
      <c r="EH211" s="1" t="s">
        <v>508</v>
      </c>
    </row>
    <row r="212" customFormat="false" ht="13.8" hidden="false" customHeight="false" outlineLevel="0" collapsed="false">
      <c r="A212" s="2" t="s">
        <v>509</v>
      </c>
      <c r="EG212" s="1" t="n">
        <v>0</v>
      </c>
      <c r="EH212" s="1" t="s">
        <v>509</v>
      </c>
    </row>
    <row r="213" customFormat="false" ht="13.8" hidden="false" customHeight="false" outlineLevel="0" collapsed="false">
      <c r="A213" s="2"/>
    </row>
    <row r="214" customFormat="false" ht="13.8" hidden="false" customHeight="false" outlineLevel="0" collapsed="false">
      <c r="A214" s="2" t="s">
        <v>512</v>
      </c>
      <c r="B214" s="1" t="n">
        <v>-7940.73180952381</v>
      </c>
      <c r="C214" s="1" t="n">
        <v>-238.728083333333</v>
      </c>
      <c r="D214" s="1" t="n">
        <v>-2558.34876190476</v>
      </c>
      <c r="E214" s="1" t="n">
        <v>-338.247619047619</v>
      </c>
      <c r="F214" s="1" t="n">
        <v>-4740.37898809524</v>
      </c>
      <c r="G214" s="1" t="n">
        <v>-163.830357142857</v>
      </c>
      <c r="H214" s="1" t="n">
        <v>-400.956666666667</v>
      </c>
      <c r="I214" s="1" t="n">
        <v>-806.965023809524</v>
      </c>
      <c r="J214" s="1" t="n">
        <v>-2398.92933333333</v>
      </c>
      <c r="K214" s="1" t="n">
        <v>-231.45130952381</v>
      </c>
      <c r="L214" s="1" t="n">
        <v>-1147.43619047619</v>
      </c>
      <c r="M214" s="1" t="n">
        <v>0</v>
      </c>
      <c r="N214" s="1" t="n">
        <v>-1259.42696428571</v>
      </c>
      <c r="O214" s="1" t="n">
        <v>-561.09380952381</v>
      </c>
      <c r="P214" s="1" t="n">
        <v>-665.190625</v>
      </c>
      <c r="Q214" s="1" t="n">
        <v>-1445.01333333333</v>
      </c>
      <c r="R214" s="1" t="n">
        <v>0</v>
      </c>
      <c r="S214" s="1" t="n">
        <v>-502.295238095238</v>
      </c>
      <c r="T214" s="1" t="n">
        <v>-47976.1576666667</v>
      </c>
      <c r="U214" s="1" t="n">
        <v>-517.112619047619</v>
      </c>
      <c r="V214" s="1" t="n">
        <v>-1646.59071428571</v>
      </c>
      <c r="W214" s="1" t="n">
        <v>-2095.93571428571</v>
      </c>
      <c r="X214" s="1" t="n">
        <v>-97.2207142857143</v>
      </c>
      <c r="Y214" s="1" t="n">
        <v>-1022.85</v>
      </c>
      <c r="Z214" s="1" t="n">
        <v>-3532.73214285714</v>
      </c>
      <c r="AA214" s="1" t="n">
        <v>-45.0342857142857</v>
      </c>
      <c r="AB214" s="1" t="n">
        <v>-6190.23297619048</v>
      </c>
      <c r="AC214" s="1" t="n">
        <v>-1483.71357142857</v>
      </c>
      <c r="AD214" s="1" t="n">
        <v>-313.350714285714</v>
      </c>
      <c r="AE214" s="1" t="n">
        <v>-2724.17857142857</v>
      </c>
      <c r="AF214" s="1" t="n">
        <v>-89.7571428571428</v>
      </c>
      <c r="AG214" s="1" t="n">
        <v>-455.48</v>
      </c>
      <c r="AH214" s="1" t="n">
        <v>-2375.72333333333</v>
      </c>
      <c r="AI214" s="1" t="n">
        <v>-326.199333333333</v>
      </c>
      <c r="AJ214" s="1" t="n">
        <v>-8110.68571428571</v>
      </c>
      <c r="AK214" s="1" t="n">
        <v>-871.757142857143</v>
      </c>
      <c r="AL214" s="1" t="n">
        <v>-1681.25714285714</v>
      </c>
      <c r="AM214" s="1" t="n">
        <v>0</v>
      </c>
      <c r="AN214" s="1" t="n">
        <v>0</v>
      </c>
      <c r="AO214" s="1" t="n">
        <v>-1040.55833333333</v>
      </c>
      <c r="AP214" s="1" t="n">
        <v>-9089.56017857143</v>
      </c>
      <c r="AQ214" s="1" t="n">
        <v>-242.196428571429</v>
      </c>
      <c r="AR214" s="1" t="n">
        <v>-4807.03571428572</v>
      </c>
      <c r="AS214" s="1" t="n">
        <v>-25.9735714285714</v>
      </c>
      <c r="AT214" s="1" t="n">
        <v>-1366.24761904762</v>
      </c>
      <c r="AU214" s="1" t="n">
        <v>0</v>
      </c>
      <c r="AV214" s="1" t="n">
        <v>-123.482821428571</v>
      </c>
      <c r="AW214" s="1" t="n">
        <v>-138.201785714286</v>
      </c>
      <c r="AX214" s="1" t="n">
        <v>-46.4726785714286</v>
      </c>
      <c r="AY214" s="1" t="n">
        <v>0</v>
      </c>
      <c r="AZ214" s="1" t="n">
        <v>0</v>
      </c>
      <c r="BA214" s="1" t="n">
        <v>-238.666666666667</v>
      </c>
      <c r="BB214" s="1" t="n">
        <v>-3467.55375</v>
      </c>
      <c r="BC214" s="1" t="n">
        <v>-711.564583333333</v>
      </c>
      <c r="BD214" s="1" t="n">
        <v>-1219.5</v>
      </c>
      <c r="BE214" s="1" t="n">
        <v>-3038.00654761905</v>
      </c>
      <c r="BF214" s="1" t="n">
        <v>-538.95</v>
      </c>
      <c r="BG214" s="1" t="n">
        <v>-1342.125</v>
      </c>
      <c r="BH214" s="1" t="n">
        <v>-194.1</v>
      </c>
      <c r="BI214" s="1" t="n">
        <v>-760.8</v>
      </c>
      <c r="BJ214" s="1" t="n">
        <v>-299.2</v>
      </c>
      <c r="BK214" s="1" t="n">
        <v>-412.05</v>
      </c>
      <c r="BL214" s="1" t="n">
        <v>-106.125</v>
      </c>
      <c r="BM214" s="1" t="n">
        <v>0</v>
      </c>
      <c r="BN214" s="1" t="n">
        <v>-1242.125</v>
      </c>
      <c r="BO214" s="1" t="n">
        <v>-597.726666666667</v>
      </c>
      <c r="BP214" s="1" t="n">
        <v>-6460.58458333333</v>
      </c>
      <c r="BQ214" s="1" t="n">
        <v>-416.291666666667</v>
      </c>
      <c r="BR214" s="1" t="n">
        <v>-10224.0778571429</v>
      </c>
      <c r="BS214" s="1" t="n">
        <v>0</v>
      </c>
      <c r="BT214" s="1" t="n">
        <v>-159</v>
      </c>
      <c r="BU214" s="1" t="n">
        <v>-630.15</v>
      </c>
      <c r="BV214" s="1" t="n">
        <v>0</v>
      </c>
      <c r="BW214" s="1" t="n">
        <v>-112.5</v>
      </c>
      <c r="BX214" s="1" t="n">
        <v>-299.2</v>
      </c>
      <c r="BY214" s="1" t="n">
        <v>-790.05</v>
      </c>
      <c r="BZ214" s="1" t="n">
        <v>-1094.8125</v>
      </c>
      <c r="CA214" s="1" t="n">
        <v>-4586.55267857143</v>
      </c>
      <c r="CB214" s="1" t="n">
        <v>-535.964285714286</v>
      </c>
      <c r="CC214" s="1" t="n">
        <v>0</v>
      </c>
      <c r="CD214" s="1" t="n">
        <v>0</v>
      </c>
      <c r="CE214" s="1" t="n">
        <v>-23.25</v>
      </c>
      <c r="CF214" s="1" t="n">
        <v>0</v>
      </c>
      <c r="CG214" s="1" t="n">
        <v>-22107.3839285714</v>
      </c>
      <c r="CH214" s="1" t="n">
        <v>-21028.3142857143</v>
      </c>
      <c r="CI214" s="1" t="n">
        <v>-295.564285714286</v>
      </c>
      <c r="CJ214" s="1" t="n">
        <v>-5806.13785714286</v>
      </c>
      <c r="CK214" s="1" t="n">
        <v>-1640.78571428571</v>
      </c>
      <c r="CL214" s="1" t="n">
        <v>-46.3285714285714</v>
      </c>
      <c r="CM214" s="1" t="n">
        <v>-99.5142857142857</v>
      </c>
      <c r="CN214" s="1" t="n">
        <v>-527.742857142857</v>
      </c>
      <c r="CO214" s="1" t="n">
        <v>-7691.33142857143</v>
      </c>
      <c r="CP214" s="1" t="n">
        <v>-1103.55714285714</v>
      </c>
      <c r="CQ214" s="1" t="n">
        <v>-2</v>
      </c>
      <c r="CR214" s="1" t="n">
        <v>0</v>
      </c>
      <c r="CS214" s="1" t="n">
        <v>-521.043571428572</v>
      </c>
      <c r="CT214" s="1" t="n">
        <v>-115.272321428571</v>
      </c>
      <c r="CU214" s="1" t="n">
        <v>-649.613095238095</v>
      </c>
      <c r="CV214" s="1" t="n">
        <v>0</v>
      </c>
      <c r="CW214" s="1" t="n">
        <v>-153.607142857143</v>
      </c>
      <c r="CX214" s="1" t="n">
        <v>-2925.22321428571</v>
      </c>
      <c r="CY214" s="1" t="n">
        <v>-199.157142857143</v>
      </c>
      <c r="CZ214" s="1" t="n">
        <v>-1349.07142857143</v>
      </c>
      <c r="DA214" s="1" t="n">
        <v>-3255.85928571429</v>
      </c>
      <c r="DB214" s="1" t="n">
        <v>-112.071428571429</v>
      </c>
      <c r="DC214" s="1" t="n">
        <v>-2341.67464285714</v>
      </c>
      <c r="DH214" s="1" t="n">
        <v>-272</v>
      </c>
      <c r="DI214" s="1" t="n">
        <v>-605.0525</v>
      </c>
      <c r="DJ214" s="1" t="n">
        <v>-3007.53214285714</v>
      </c>
      <c r="DK214" s="1" t="n">
        <v>-9512.97544642857</v>
      </c>
      <c r="DL214" s="1" t="n">
        <v>-16626.7410714286</v>
      </c>
      <c r="DM214" s="1" t="n">
        <v>-1939.55357142857</v>
      </c>
      <c r="DN214" s="1" t="n">
        <v>-169.585714285714</v>
      </c>
      <c r="DP214" s="1" t="n">
        <v>-2783.30357142857</v>
      </c>
      <c r="DQ214" s="1" t="n">
        <v>-58.21875</v>
      </c>
      <c r="DR214" s="1" t="n">
        <v>-2820.46428571428</v>
      </c>
      <c r="DS214" s="1" t="n">
        <v>-1263.22785714286</v>
      </c>
      <c r="DT214" s="1" t="n">
        <v>-280.709523809524</v>
      </c>
      <c r="DU214" s="1" t="n">
        <v>-153.27380952381</v>
      </c>
      <c r="DV214" s="1" t="n">
        <v>0</v>
      </c>
      <c r="DW214" s="1" t="n">
        <v>0</v>
      </c>
      <c r="DX214" s="1" t="n">
        <v>0</v>
      </c>
      <c r="DY214" s="1" t="n">
        <v>-3.38095238095241</v>
      </c>
      <c r="DZ214" s="1" t="n">
        <v>-460.928571428572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G214" s="1" t="n">
        <v>-275263.850928571</v>
      </c>
      <c r="EH214" s="1" t="s">
        <v>512</v>
      </c>
    </row>
    <row r="215" customFormat="false" ht="13.8" hidden="false" customHeight="false" outlineLevel="0" collapsed="false">
      <c r="A215" s="2" t="s">
        <v>489</v>
      </c>
      <c r="B215" s="1" t="n">
        <v>-536.32180952381</v>
      </c>
      <c r="C215" s="1" t="n">
        <v>-44.2243333333333</v>
      </c>
      <c r="D215" s="1" t="n">
        <v>0</v>
      </c>
      <c r="E215" s="1" t="n">
        <v>-55.247619047619</v>
      </c>
      <c r="F215" s="1" t="n">
        <v>0</v>
      </c>
      <c r="G215" s="1" t="n">
        <v>-21.1428571428571</v>
      </c>
      <c r="H215" s="1" t="n">
        <v>-104.586666666667</v>
      </c>
      <c r="I215" s="1" t="n">
        <v>0</v>
      </c>
      <c r="J215" s="1" t="n">
        <v>-84.76</v>
      </c>
      <c r="K215" s="1" t="n">
        <v>-27.1238095238095</v>
      </c>
      <c r="L215" s="1" t="n">
        <v>-147.436190476191</v>
      </c>
      <c r="M215" s="1" t="n">
        <v>0</v>
      </c>
      <c r="N215" s="1" t="n">
        <v>-229.012380952381</v>
      </c>
      <c r="O215" s="1" t="n">
        <v>0</v>
      </c>
      <c r="P215" s="1" t="n">
        <v>0</v>
      </c>
      <c r="Q215" s="1" t="n">
        <v>-661.333333333333</v>
      </c>
      <c r="R215" s="1" t="n">
        <v>0</v>
      </c>
      <c r="S215" s="1" t="n">
        <v>-94.8952380952381</v>
      </c>
      <c r="T215" s="1" t="n">
        <v>-2281.05333333333</v>
      </c>
      <c r="U215" s="1" t="n">
        <v>0</v>
      </c>
      <c r="V215" s="1" t="n">
        <v>0</v>
      </c>
      <c r="W215" s="1" t="n">
        <v>-180.92</v>
      </c>
      <c r="X215" s="1" t="n">
        <v>0</v>
      </c>
      <c r="Y215" s="1" t="n">
        <v>0</v>
      </c>
      <c r="Z215" s="1" t="n">
        <v>0</v>
      </c>
      <c r="AA215" s="1" t="n">
        <v>-13.9542857142857</v>
      </c>
      <c r="AB215" s="1" t="n">
        <v>-1499.03047619048</v>
      </c>
      <c r="AC215" s="1" t="n">
        <v>-253.748571428571</v>
      </c>
      <c r="AD215" s="1" t="n">
        <v>-109.725714285714</v>
      </c>
      <c r="AE215" s="1" t="n">
        <v>-403.828571428571</v>
      </c>
      <c r="AF215" s="1" t="n">
        <v>-7.25714285714286</v>
      </c>
      <c r="AG215" s="1" t="n">
        <v>-167.36</v>
      </c>
      <c r="AH215" s="1" t="n">
        <v>-911.386666666667</v>
      </c>
      <c r="AI215" s="1" t="n">
        <v>0</v>
      </c>
      <c r="AJ215" s="1" t="n">
        <v>-1867.88571428571</v>
      </c>
      <c r="AK215" s="1" t="n">
        <v>-158.057142857143</v>
      </c>
      <c r="AL215" s="1" t="n">
        <v>-608.457142857143</v>
      </c>
      <c r="AM215" s="1" t="n">
        <v>0</v>
      </c>
      <c r="AN215" s="1" t="n">
        <v>0</v>
      </c>
      <c r="AO215" s="1" t="n">
        <v>-49.3733333333333</v>
      </c>
      <c r="AP215" s="1" t="n">
        <v>-3597.22857142857</v>
      </c>
      <c r="AQ215" s="1" t="n">
        <v>-78.1714285714286</v>
      </c>
      <c r="AR215" s="1" t="n">
        <v>-723.285714285714</v>
      </c>
      <c r="AS215" s="1" t="n">
        <v>0</v>
      </c>
      <c r="AT215" s="1" t="n">
        <v>-154.647619047619</v>
      </c>
      <c r="AU215" s="1" t="n">
        <v>0</v>
      </c>
      <c r="AV215" s="1" t="n">
        <v>-59.0905714285714</v>
      </c>
      <c r="AW215" s="1" t="n">
        <v>-64.4692857142857</v>
      </c>
      <c r="AX215" s="1" t="n">
        <v>-19.7364285714286</v>
      </c>
      <c r="AY215" s="1" t="n">
        <v>0</v>
      </c>
      <c r="AZ215" s="1" t="n">
        <v>0</v>
      </c>
      <c r="BA215" s="1" t="n">
        <v>-238.666666666667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-1616.07142857143</v>
      </c>
      <c r="CB215" s="1" t="n">
        <v>-82.7142857142857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-4750.45714285714</v>
      </c>
      <c r="CI215" s="1" t="n">
        <v>-71.3142857142857</v>
      </c>
      <c r="CJ215" s="1" t="n">
        <v>-1993.06285714286</v>
      </c>
      <c r="CK215" s="1" t="n">
        <v>-581.785714285714</v>
      </c>
      <c r="CL215" s="1" t="n">
        <v>-3.42857142857144</v>
      </c>
      <c r="CM215" s="1" t="n">
        <v>-37.7142857142857</v>
      </c>
      <c r="CN215" s="1" t="n">
        <v>-296.742857142857</v>
      </c>
      <c r="CO215" s="1" t="n">
        <v>-7033.37142857143</v>
      </c>
      <c r="CP215" s="1" t="n">
        <v>-396.057142857143</v>
      </c>
      <c r="CQ215" s="1" t="n">
        <v>0</v>
      </c>
      <c r="CR215" s="1" t="n">
        <v>0</v>
      </c>
      <c r="CS215" s="1" t="n">
        <v>-105.028571428571</v>
      </c>
      <c r="CT215" s="1" t="n">
        <v>-33.4285714285714</v>
      </c>
      <c r="CU215" s="1" t="n">
        <v>-51.7380952380952</v>
      </c>
      <c r="CV215" s="1" t="n">
        <v>0</v>
      </c>
      <c r="CW215" s="1" t="n">
        <v>-31.3571428571429</v>
      </c>
      <c r="CX215" s="1" t="n">
        <v>-1921.78571428571</v>
      </c>
      <c r="CY215" s="1" t="n">
        <v>-32.0571428571429</v>
      </c>
      <c r="CZ215" s="1" t="n">
        <v>-433.371428571429</v>
      </c>
      <c r="DA215" s="1" t="n">
        <v>-453.394285714286</v>
      </c>
      <c r="DB215" s="1" t="n">
        <v>-8.57142857142857</v>
      </c>
      <c r="DC215" s="1" t="n">
        <v>-756.617142857143</v>
      </c>
      <c r="DH215" s="1" t="n">
        <v>0</v>
      </c>
      <c r="DI215" s="1" t="n">
        <v>-144.18</v>
      </c>
      <c r="DJ215" s="1" t="n">
        <v>-1182.10714285714</v>
      </c>
      <c r="DK215" s="1" t="n">
        <v>0</v>
      </c>
      <c r="DL215" s="1" t="n">
        <v>-510.428571428572</v>
      </c>
      <c r="DM215" s="1" t="n">
        <v>-511.928571428572</v>
      </c>
      <c r="DN215" s="1" t="n">
        <v>-97.8857142857143</v>
      </c>
      <c r="DP215" s="1" t="n">
        <v>-811.928571428572</v>
      </c>
      <c r="DQ215" s="1" t="n">
        <v>-22.5</v>
      </c>
      <c r="DR215" s="1" t="n">
        <v>-2250.71428571428</v>
      </c>
      <c r="DS215" s="1" t="n">
        <v>-620.657142857143</v>
      </c>
      <c r="DT215" s="1" t="n">
        <v>0</v>
      </c>
      <c r="DU215" s="1" t="n">
        <v>0</v>
      </c>
      <c r="DY215" s="1" t="n">
        <v>0</v>
      </c>
      <c r="DZ215" s="1" t="n">
        <v>0</v>
      </c>
      <c r="EA215" s="1" t="n">
        <v>0</v>
      </c>
      <c r="EB215" s="1" t="n">
        <v>0</v>
      </c>
      <c r="EC215" s="1" t="n">
        <v>0</v>
      </c>
      <c r="EE215" s="1" t="n">
        <v>0</v>
      </c>
      <c r="EF215" s="1" t="n">
        <v>0</v>
      </c>
      <c r="EG215" s="1" t="n">
        <v>-42295.8181428571</v>
      </c>
      <c r="EH215" s="1" t="s">
        <v>489</v>
      </c>
    </row>
    <row r="216" customFormat="false" ht="13.8" hidden="false" customHeight="false" outlineLevel="0" collapsed="false">
      <c r="A216" s="2" t="s">
        <v>490</v>
      </c>
      <c r="B216" s="1" t="n">
        <v>-5474.7</v>
      </c>
      <c r="C216" s="1" t="n">
        <v>0</v>
      </c>
      <c r="D216" s="1" t="n">
        <v>-1280.5970952381</v>
      </c>
      <c r="E216" s="1" t="n">
        <v>0</v>
      </c>
      <c r="F216" s="1" t="n">
        <v>-1082.68523809524</v>
      </c>
      <c r="G216" s="1" t="n">
        <v>0</v>
      </c>
      <c r="H216" s="1" t="n">
        <v>0</v>
      </c>
      <c r="I216" s="1" t="n">
        <v>0</v>
      </c>
      <c r="J216" s="1" t="n">
        <v>-159.04</v>
      </c>
      <c r="K216" s="1" t="n">
        <v>0</v>
      </c>
      <c r="L216" s="1" t="n">
        <v>0</v>
      </c>
      <c r="M216" s="1" t="n">
        <v>0</v>
      </c>
      <c r="N216" s="1" t="n">
        <v>-26.64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-2873.92</v>
      </c>
      <c r="U216" s="1" t="n">
        <v>-2.44761904761906</v>
      </c>
      <c r="V216" s="1" t="n">
        <v>-120.371428571428</v>
      </c>
      <c r="W216" s="1" t="n">
        <v>-15.6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-415.84</v>
      </c>
      <c r="AC216" s="1" t="n">
        <v>-91.3199999999999</v>
      </c>
      <c r="AD216" s="1" t="n">
        <v>0</v>
      </c>
      <c r="AE216" s="1" t="n">
        <v>-48</v>
      </c>
      <c r="AF216" s="1" t="n">
        <v>0</v>
      </c>
      <c r="AG216" s="1" t="n">
        <v>0</v>
      </c>
      <c r="AH216" s="1" t="n">
        <v>-170.52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-184</v>
      </c>
      <c r="AP216" s="1" t="n">
        <v>-325.8</v>
      </c>
      <c r="AQ216" s="1" t="n">
        <v>0</v>
      </c>
      <c r="AR216" s="1" t="n">
        <v>-6</v>
      </c>
      <c r="AS216" s="1" t="n">
        <v>0</v>
      </c>
      <c r="AT216" s="1" t="n">
        <v>0</v>
      </c>
      <c r="AU216" s="1" t="n">
        <v>0</v>
      </c>
      <c r="AV216" s="1" t="n">
        <v>-2.85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-161.25</v>
      </c>
      <c r="BC216" s="1" t="n">
        <v>-58</v>
      </c>
      <c r="BD216" s="1" t="n">
        <v>0</v>
      </c>
      <c r="BE216" s="1" t="n">
        <v>0</v>
      </c>
      <c r="BF216" s="1" t="n">
        <v>0</v>
      </c>
      <c r="BG216" s="1" t="n">
        <v>-27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-18</v>
      </c>
      <c r="BO216" s="1" t="n">
        <v>0</v>
      </c>
      <c r="BP216" s="1" t="n">
        <v>0</v>
      </c>
      <c r="BQ216" s="1" t="n">
        <v>0</v>
      </c>
      <c r="BR216" s="1" t="n">
        <v>-74.4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-22.5</v>
      </c>
      <c r="CA216" s="1" t="n">
        <v>-49.75</v>
      </c>
      <c r="CB216" s="1" t="n">
        <v>-9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-1299.6</v>
      </c>
      <c r="CI216" s="1" t="n">
        <v>0</v>
      </c>
      <c r="CJ216" s="1" t="n">
        <v>-75.5999999999999</v>
      </c>
      <c r="CK216" s="1" t="n">
        <v>-43.5</v>
      </c>
      <c r="CL216" s="1" t="n">
        <v>0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  <c r="CU216" s="1" t="n">
        <v>-51</v>
      </c>
      <c r="CV216" s="1" t="n">
        <v>0</v>
      </c>
      <c r="CW216" s="1" t="n">
        <v>0</v>
      </c>
      <c r="CX216" s="1" t="n">
        <v>-15</v>
      </c>
      <c r="CY216" s="1" t="n">
        <v>0</v>
      </c>
      <c r="CZ216" s="1" t="n">
        <v>-1.20000000000005</v>
      </c>
      <c r="DA216" s="1" t="n">
        <v>-43.2000000000001</v>
      </c>
      <c r="DB216" s="1" t="n">
        <v>0</v>
      </c>
      <c r="DC216" s="1" t="n">
        <v>-164.16</v>
      </c>
      <c r="DH216" s="1" t="n">
        <v>0</v>
      </c>
      <c r="DI216" s="1" t="n">
        <v>-5.57999999999998</v>
      </c>
      <c r="DJ216" s="1" t="n">
        <v>-18.25</v>
      </c>
      <c r="DK216" s="1" t="n">
        <v>0</v>
      </c>
      <c r="DL216" s="1" t="n">
        <v>-114</v>
      </c>
      <c r="DM216" s="1" t="n">
        <v>-22.5</v>
      </c>
      <c r="DN216" s="1" t="n">
        <v>0</v>
      </c>
      <c r="DP216" s="1" t="n">
        <v>-22.5</v>
      </c>
      <c r="DQ216" s="1" t="n">
        <v>0</v>
      </c>
      <c r="DR216" s="1" t="n">
        <v>-48</v>
      </c>
      <c r="DS216" s="1" t="n">
        <v>0</v>
      </c>
      <c r="DT216" s="1" t="n">
        <v>0</v>
      </c>
      <c r="DU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E216" s="1" t="n">
        <v>0</v>
      </c>
      <c r="EF216" s="1" t="n">
        <v>0</v>
      </c>
      <c r="EG216" s="1" t="n">
        <v>-14624.3213809524</v>
      </c>
      <c r="EH216" s="1" t="s">
        <v>490</v>
      </c>
    </row>
    <row r="217" customFormat="false" ht="13.8" hidden="false" customHeight="false" outlineLevel="0" collapsed="false">
      <c r="A217" s="2" t="s">
        <v>491</v>
      </c>
      <c r="B217" s="1" t="n">
        <v>-82.5</v>
      </c>
      <c r="C217" s="1" t="n">
        <v>-30</v>
      </c>
      <c r="D217" s="1" t="n">
        <v>-60</v>
      </c>
      <c r="E217" s="1" t="n">
        <v>-33</v>
      </c>
      <c r="F217" s="1" t="n">
        <v>-1133.68</v>
      </c>
      <c r="G217" s="1" t="n">
        <v>-60</v>
      </c>
      <c r="H217" s="1" t="n">
        <v>0</v>
      </c>
      <c r="I217" s="1" t="n">
        <v>-165.867523809524</v>
      </c>
      <c r="J217" s="1" t="n">
        <v>-571.2</v>
      </c>
      <c r="K217" s="1" t="n">
        <v>-36</v>
      </c>
      <c r="L217" s="1" t="n">
        <v>0</v>
      </c>
      <c r="M217" s="1" t="n">
        <v>0</v>
      </c>
      <c r="N217" s="1" t="n">
        <v>-245.68</v>
      </c>
      <c r="O217" s="1" t="n">
        <v>-50.8838095238096</v>
      </c>
      <c r="P217" s="1" t="n">
        <v>-101.38</v>
      </c>
      <c r="Q217" s="1" t="n">
        <v>-183.68</v>
      </c>
      <c r="R217" s="1" t="n">
        <v>0</v>
      </c>
      <c r="S217" s="1" t="n">
        <v>0</v>
      </c>
      <c r="T217" s="1" t="n">
        <v>-5270.72</v>
      </c>
      <c r="U217" s="1" t="n">
        <v>-68.4</v>
      </c>
      <c r="V217" s="1" t="n">
        <v>-434.4</v>
      </c>
      <c r="W217" s="1" t="n">
        <v>-690.48</v>
      </c>
      <c r="X217" s="1" t="n">
        <v>0</v>
      </c>
      <c r="Y217" s="1" t="n">
        <v>0</v>
      </c>
      <c r="Z217" s="1" t="n">
        <v>-244.992857142857</v>
      </c>
      <c r="AA217" s="1" t="n">
        <v>-31.08</v>
      </c>
      <c r="AB217" s="1" t="n">
        <v>-1527.2</v>
      </c>
      <c r="AC217" s="1" t="n">
        <v>-147.6</v>
      </c>
      <c r="AD217" s="1" t="n">
        <v>0</v>
      </c>
      <c r="AE217" s="1" t="n">
        <v>-483.6</v>
      </c>
      <c r="AF217" s="1" t="n">
        <v>0</v>
      </c>
      <c r="AG217" s="1" t="n">
        <v>0</v>
      </c>
      <c r="AH217" s="1" t="n">
        <v>-226.24</v>
      </c>
      <c r="AI217" s="1" t="n">
        <v>0</v>
      </c>
      <c r="AJ217" s="1" t="n">
        <v>-789.6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-283.36</v>
      </c>
      <c r="AP217" s="1" t="n">
        <v>-617.399999999999</v>
      </c>
      <c r="AQ217" s="1" t="n">
        <v>0</v>
      </c>
      <c r="AR217" s="1" t="n">
        <v>-936</v>
      </c>
      <c r="AS217" s="1" t="n">
        <v>0</v>
      </c>
      <c r="AT217" s="1" t="n">
        <v>-211.6</v>
      </c>
      <c r="AU217" s="1" t="n">
        <v>0</v>
      </c>
      <c r="AV217" s="1" t="n">
        <v>0</v>
      </c>
      <c r="AW217" s="1" t="n">
        <v>0</v>
      </c>
      <c r="AX217" s="1" t="n">
        <v>-3.8</v>
      </c>
      <c r="AY217" s="1" t="n">
        <v>0</v>
      </c>
      <c r="AZ217" s="1" t="n">
        <v>0</v>
      </c>
      <c r="BA217" s="1" t="n">
        <v>0</v>
      </c>
      <c r="BB217" s="1" t="n">
        <v>-309.5</v>
      </c>
      <c r="BC217" s="1" t="n">
        <v>-72.5</v>
      </c>
      <c r="BD217" s="1" t="n">
        <v>-135</v>
      </c>
      <c r="BE217" s="1" t="n">
        <v>-422.4</v>
      </c>
      <c r="BF217" s="1" t="n">
        <v>-220.8</v>
      </c>
      <c r="BG217" s="1" t="n">
        <v>-643.5</v>
      </c>
      <c r="BH217" s="1" t="n">
        <v>-22.5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-320</v>
      </c>
      <c r="BO217" s="1" t="n">
        <v>0</v>
      </c>
      <c r="BP217" s="1" t="n">
        <v>-527.5</v>
      </c>
      <c r="BQ217" s="1" t="n">
        <v>-2.5</v>
      </c>
      <c r="BR217" s="1" t="n">
        <v>-1368</v>
      </c>
      <c r="BS217" s="1" t="n">
        <v>0</v>
      </c>
      <c r="BT217" s="1" t="n">
        <v>-13.5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-238.8</v>
      </c>
      <c r="BZ217" s="1" t="n">
        <v>-168</v>
      </c>
      <c r="CA217" s="1" t="n">
        <v>-361</v>
      </c>
      <c r="CB217" s="1" t="n">
        <v>-90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-2891.57142857143</v>
      </c>
      <c r="CH217" s="1" t="n">
        <v>-2138.4</v>
      </c>
      <c r="CI217" s="1" t="n">
        <v>0</v>
      </c>
      <c r="CJ217" s="1" t="n">
        <v>-939.6</v>
      </c>
      <c r="CK217" s="1" t="n">
        <v>-313.5</v>
      </c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-30</v>
      </c>
      <c r="CU217" s="1" t="n">
        <v>-48</v>
      </c>
      <c r="CV217" s="1" t="n">
        <v>0</v>
      </c>
      <c r="CW217" s="1" t="n">
        <v>0</v>
      </c>
      <c r="CX217" s="1" t="n">
        <v>-36</v>
      </c>
      <c r="CY217" s="1" t="n">
        <v>0</v>
      </c>
      <c r="CZ217" s="1" t="n">
        <v>-92</v>
      </c>
      <c r="DA217" s="1" t="n">
        <v>-712.8</v>
      </c>
      <c r="DB217" s="1" t="n">
        <v>0</v>
      </c>
      <c r="DC217" s="1" t="n">
        <v>-273.24</v>
      </c>
      <c r="DD217" s="1" t="n">
        <v>-141.88</v>
      </c>
      <c r="DE217" s="1" t="n">
        <v>-139.12</v>
      </c>
      <c r="DF217" s="1" t="n">
        <v>-144.72</v>
      </c>
      <c r="DG217" s="1" t="n">
        <v>0</v>
      </c>
      <c r="DH217" s="1" t="n">
        <v>0</v>
      </c>
      <c r="DI217" s="1" t="n">
        <v>-100.44</v>
      </c>
      <c r="DJ217" s="1" t="n">
        <v>-493.5</v>
      </c>
      <c r="DK217" s="1" t="n">
        <v>0</v>
      </c>
      <c r="DL217" s="1" t="n">
        <v>-612</v>
      </c>
      <c r="DM217" s="1" t="n">
        <v>-348</v>
      </c>
      <c r="DN217" s="1" t="n">
        <v>0</v>
      </c>
      <c r="DO217" s="1" t="n">
        <v>0</v>
      </c>
      <c r="DP217" s="1" t="n">
        <v>-367.5</v>
      </c>
      <c r="DQ217" s="1" t="n">
        <v>-7.5</v>
      </c>
      <c r="DR217" s="1" t="n">
        <v>-27</v>
      </c>
      <c r="DS217" s="1" t="n">
        <v>0</v>
      </c>
      <c r="DT217" s="1" t="n">
        <v>0</v>
      </c>
      <c r="DU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E217" s="1" t="n">
        <v>0</v>
      </c>
      <c r="EF217" s="1" t="n">
        <v>0</v>
      </c>
      <c r="EG217" s="1" t="n">
        <v>-29066.8956190476</v>
      </c>
      <c r="EH217" s="1" t="s">
        <v>491</v>
      </c>
    </row>
    <row r="218" customFormat="false" ht="13.8" hidden="false" customHeight="false" outlineLevel="0" collapsed="false">
      <c r="A218" s="2"/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-117.24</v>
      </c>
      <c r="DE218" s="1" t="n">
        <v>-114.48</v>
      </c>
      <c r="DF218" s="1" t="n">
        <v>-120.08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0</v>
      </c>
      <c r="DM218" s="1" t="n">
        <v>0</v>
      </c>
      <c r="DN218" s="1" t="n">
        <v>0</v>
      </c>
      <c r="DO218" s="1" t="n">
        <v>0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0</v>
      </c>
      <c r="DU218" s="1" t="n">
        <v>0</v>
      </c>
      <c r="DY218" s="1" t="n">
        <v>0</v>
      </c>
      <c r="DZ218" s="1" t="n">
        <v>0</v>
      </c>
      <c r="EA218" s="1" t="n">
        <v>0</v>
      </c>
      <c r="EB218" s="1" t="n">
        <v>0</v>
      </c>
      <c r="EC218" s="1" t="n">
        <v>0</v>
      </c>
      <c r="EE218" s="1" t="n">
        <v>0</v>
      </c>
      <c r="EF218" s="1" t="n">
        <v>0</v>
      </c>
      <c r="EG218" s="1" t="n">
        <v>0</v>
      </c>
    </row>
    <row r="219" customFormat="false" ht="13.8" hidden="false" customHeight="false" outlineLevel="0" collapsed="false">
      <c r="A219" s="2"/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0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0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0</v>
      </c>
      <c r="DD219" s="1" t="n">
        <v>-24.64</v>
      </c>
      <c r="DE219" s="1" t="n">
        <v>-24.64</v>
      </c>
      <c r="DF219" s="1" t="n">
        <v>-24.64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0</v>
      </c>
      <c r="DT219" s="1" t="n">
        <v>0</v>
      </c>
      <c r="DU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E219" s="1" t="n">
        <v>0</v>
      </c>
      <c r="EF219" s="1" t="n">
        <v>0</v>
      </c>
      <c r="EG219" s="1" t="n">
        <v>0</v>
      </c>
    </row>
    <row r="220" customFormat="false" ht="13.8" hidden="false" customHeight="false" outlineLevel="0" collapsed="false">
      <c r="A220" s="2" t="s">
        <v>513</v>
      </c>
      <c r="B220" s="1" t="n">
        <v>-1847.21</v>
      </c>
      <c r="C220" s="1" t="n">
        <v>-164.50375</v>
      </c>
      <c r="D220" s="1" t="n">
        <v>-1217.75166666667</v>
      </c>
      <c r="E220" s="1" t="n">
        <v>-250</v>
      </c>
      <c r="F220" s="1" t="n">
        <v>-2524.01375</v>
      </c>
      <c r="G220" s="1" t="n">
        <v>-82.6875</v>
      </c>
      <c r="H220" s="1" t="n">
        <v>-296.37</v>
      </c>
      <c r="I220" s="1" t="n">
        <v>-641.0975</v>
      </c>
      <c r="J220" s="1" t="n">
        <v>-1583.92933333333</v>
      </c>
      <c r="K220" s="1" t="n">
        <v>-168.3275</v>
      </c>
      <c r="L220" s="1" t="n">
        <v>-1000</v>
      </c>
      <c r="M220" s="1" t="n">
        <v>0</v>
      </c>
      <c r="N220" s="1" t="n">
        <v>-758.094583333333</v>
      </c>
      <c r="O220" s="1" t="n">
        <v>-510.21</v>
      </c>
      <c r="P220" s="1" t="n">
        <v>-563.810625</v>
      </c>
      <c r="Q220" s="1" t="n">
        <v>-600</v>
      </c>
      <c r="R220" s="1" t="n">
        <v>0</v>
      </c>
      <c r="S220" s="1" t="n">
        <v>-407.4</v>
      </c>
      <c r="T220" s="1" t="n">
        <v>-37550.4643333333</v>
      </c>
      <c r="U220" s="1" t="n">
        <v>-446.265</v>
      </c>
      <c r="V220" s="1" t="n">
        <v>-1091.81928571429</v>
      </c>
      <c r="W220" s="1" t="n">
        <v>-1208.93571428571</v>
      </c>
      <c r="X220" s="1" t="n">
        <v>-97.2207142857143</v>
      </c>
      <c r="Y220" s="1" t="n">
        <v>-1022.85</v>
      </c>
      <c r="Z220" s="1" t="n">
        <v>-3287.73928571428</v>
      </c>
      <c r="AA220" s="1" t="n">
        <v>0</v>
      </c>
      <c r="AB220" s="1" t="n">
        <v>-2748.1625</v>
      </c>
      <c r="AC220" s="1" t="n">
        <v>-991.045</v>
      </c>
      <c r="AD220" s="1" t="n">
        <v>-203.625</v>
      </c>
      <c r="AE220" s="1" t="n">
        <v>-1788.75</v>
      </c>
      <c r="AF220" s="1" t="n">
        <v>-82.5</v>
      </c>
      <c r="AG220" s="1" t="n">
        <v>-288.12</v>
      </c>
      <c r="AH220" s="1" t="n">
        <v>-1067.57666666667</v>
      </c>
      <c r="AI220" s="1" t="n">
        <v>-326.199333333333</v>
      </c>
      <c r="AJ220" s="1" t="n">
        <v>-5453.2</v>
      </c>
      <c r="AK220" s="1" t="n">
        <v>-713.7</v>
      </c>
      <c r="AL220" s="1" t="n">
        <v>-1072.8</v>
      </c>
      <c r="AM220" s="1" t="n">
        <v>0</v>
      </c>
      <c r="AN220" s="1" t="n">
        <v>0</v>
      </c>
      <c r="AO220" s="1" t="n">
        <v>-523.825</v>
      </c>
      <c r="AP220" s="1" t="n">
        <v>-4549.13160714286</v>
      </c>
      <c r="AQ220" s="1" t="n">
        <v>-164.025</v>
      </c>
      <c r="AR220" s="1" t="n">
        <v>-3141.75</v>
      </c>
      <c r="AS220" s="1" t="n">
        <v>-25.9735714285714</v>
      </c>
      <c r="AT220" s="1" t="n">
        <v>-1000</v>
      </c>
      <c r="AU220" s="1" t="n">
        <v>0</v>
      </c>
      <c r="AV220" s="1" t="n">
        <v>-61.54225</v>
      </c>
      <c r="AW220" s="1" t="n">
        <v>-73.7325</v>
      </c>
      <c r="AX220" s="1" t="n">
        <v>-22.93625</v>
      </c>
      <c r="AY220" s="1" t="n">
        <v>0</v>
      </c>
      <c r="AZ220" s="1" t="n">
        <v>0</v>
      </c>
      <c r="BA220" s="1" t="n">
        <v>0</v>
      </c>
      <c r="BB220" s="1" t="n">
        <v>-2996.80375</v>
      </c>
      <c r="BC220" s="1" t="n">
        <v>-581.064583333333</v>
      </c>
      <c r="BD220" s="1" t="n">
        <v>-1084.5</v>
      </c>
      <c r="BE220" s="1" t="n">
        <v>-2615.60654761905</v>
      </c>
      <c r="BF220" s="1" t="n">
        <v>-318.15</v>
      </c>
      <c r="BG220" s="1" t="n">
        <v>-671.625</v>
      </c>
      <c r="BH220" s="1" t="n">
        <v>-171.6</v>
      </c>
      <c r="BI220" s="1" t="n">
        <v>-760.8</v>
      </c>
      <c r="BJ220" s="1" t="n">
        <v>-299.2</v>
      </c>
      <c r="BK220" s="1" t="n">
        <v>-412.05</v>
      </c>
      <c r="BL220" s="1" t="n">
        <v>-106.125</v>
      </c>
      <c r="BM220" s="1" t="n">
        <v>0</v>
      </c>
      <c r="BN220" s="1" t="n">
        <v>-904.125</v>
      </c>
      <c r="BO220" s="1" t="n">
        <v>-597.726666666667</v>
      </c>
      <c r="BP220" s="1" t="n">
        <v>-5933.08458333333</v>
      </c>
      <c r="BQ220" s="1" t="n">
        <v>-413.791666666667</v>
      </c>
      <c r="BR220" s="1" t="n">
        <v>-8781.67785714286</v>
      </c>
      <c r="BS220" s="1" t="n">
        <v>0</v>
      </c>
      <c r="BT220" s="1" t="n">
        <v>-145.5</v>
      </c>
      <c r="BU220" s="1" t="n">
        <v>-630.15</v>
      </c>
      <c r="BV220" s="1" t="n">
        <v>0</v>
      </c>
      <c r="BW220" s="1" t="n">
        <v>-112.5</v>
      </c>
      <c r="BX220" s="1" t="n">
        <v>-299.2</v>
      </c>
      <c r="BY220" s="1" t="n">
        <v>-551.25</v>
      </c>
      <c r="BZ220" s="1" t="n">
        <v>-904.3125</v>
      </c>
      <c r="CA220" s="1" t="n">
        <v>-2559.73125</v>
      </c>
      <c r="CB220" s="1" t="n">
        <v>-354.25</v>
      </c>
      <c r="CC220" s="1" t="n">
        <v>0</v>
      </c>
      <c r="CD220" s="1" t="n">
        <v>0</v>
      </c>
      <c r="CE220" s="1" t="n">
        <v>-23.25</v>
      </c>
      <c r="CF220" s="1" t="n">
        <v>0</v>
      </c>
      <c r="CG220" s="1" t="n">
        <v>-19215.8125</v>
      </c>
      <c r="CH220" s="1" t="n">
        <v>-12839.8571428571</v>
      </c>
      <c r="CI220" s="1" t="n">
        <v>-224.25</v>
      </c>
      <c r="CJ220" s="1" t="n">
        <v>-2797.875</v>
      </c>
      <c r="CK220" s="1" t="n">
        <v>-702</v>
      </c>
      <c r="CL220" s="1" t="n">
        <v>-42.9</v>
      </c>
      <c r="CM220" s="1" t="n">
        <v>-61.8</v>
      </c>
      <c r="CN220" s="1" t="n">
        <v>-231</v>
      </c>
      <c r="CO220" s="1" t="n">
        <v>-657.96</v>
      </c>
      <c r="CP220" s="1" t="n">
        <v>-707.5</v>
      </c>
      <c r="CQ220" s="1" t="n">
        <v>-2</v>
      </c>
      <c r="CR220" s="1" t="n">
        <v>0</v>
      </c>
      <c r="CS220" s="1" t="n">
        <v>-416.015</v>
      </c>
      <c r="CT220" s="1" t="n">
        <v>-51.84375</v>
      </c>
      <c r="CU220" s="1" t="n">
        <v>-498.875</v>
      </c>
      <c r="CV220" s="1" t="n">
        <v>0</v>
      </c>
      <c r="CW220" s="1" t="n">
        <v>-122.25</v>
      </c>
      <c r="CX220" s="1" t="n">
        <v>-952.4375</v>
      </c>
      <c r="CY220" s="1" t="n">
        <v>-167.1</v>
      </c>
      <c r="CZ220" s="1" t="n">
        <v>-822.5</v>
      </c>
      <c r="DA220" s="1" t="n">
        <v>-2046.465</v>
      </c>
      <c r="DB220" s="1" t="n">
        <v>-103.5</v>
      </c>
      <c r="DC220" s="1" t="n">
        <v>-1147.6575</v>
      </c>
      <c r="DD220" s="1" t="n">
        <v>0</v>
      </c>
      <c r="DE220" s="1" t="n">
        <v>0</v>
      </c>
      <c r="DF220" s="1" t="n">
        <v>0</v>
      </c>
      <c r="DG220" s="1" t="n">
        <v>0</v>
      </c>
      <c r="DH220" s="1" t="n">
        <v>-272</v>
      </c>
      <c r="DI220" s="1" t="n">
        <v>-354.8525</v>
      </c>
      <c r="DJ220" s="1" t="n">
        <v>-1313.675</v>
      </c>
      <c r="DK220" s="1" t="n">
        <v>-9512.97544642857</v>
      </c>
      <c r="DL220" s="1" t="n">
        <v>-15390.3125</v>
      </c>
      <c r="DM220" s="1" t="n">
        <v>-1057.125</v>
      </c>
      <c r="DN220" s="1" t="n">
        <v>-71.7</v>
      </c>
      <c r="DO220" s="1" t="n">
        <v>0</v>
      </c>
      <c r="DP220" s="1" t="n">
        <v>-1581.375</v>
      </c>
      <c r="DQ220" s="1" t="n">
        <v>-28.21875</v>
      </c>
      <c r="DR220" s="1" t="n">
        <v>-494.75</v>
      </c>
      <c r="DS220" s="1" t="n">
        <v>-642.570714285714</v>
      </c>
      <c r="DT220" s="1" t="n">
        <v>-280.709523809524</v>
      </c>
      <c r="DU220" s="1" t="n">
        <v>-153.27380952381</v>
      </c>
      <c r="DY220" s="1" t="n">
        <v>-3.38095238095241</v>
      </c>
      <c r="DZ220" s="1" t="n">
        <v>-460.928571428572</v>
      </c>
      <c r="EA220" s="1" t="n">
        <v>0</v>
      </c>
      <c r="EB220" s="1" t="n">
        <v>0</v>
      </c>
      <c r="EC220" s="1" t="n">
        <v>0</v>
      </c>
      <c r="EE220" s="1" t="n">
        <v>0</v>
      </c>
      <c r="EF220" s="1" t="n">
        <v>0</v>
      </c>
      <c r="EG220" s="1" t="n">
        <v>-189276.815785714</v>
      </c>
      <c r="EH220" s="1" t="s">
        <v>513</v>
      </c>
    </row>
    <row r="221" customFormat="false" ht="13.8" hidden="false" customHeight="false" outlineLevel="0" collapsed="false">
      <c r="A221" s="2" t="s">
        <v>514</v>
      </c>
      <c r="B221" s="1" t="n">
        <v>-1847.21</v>
      </c>
      <c r="C221" s="1" t="n">
        <v>-164.50375</v>
      </c>
      <c r="D221" s="1" t="n">
        <v>-1217.75166666667</v>
      </c>
      <c r="E221" s="1" t="n">
        <v>-75</v>
      </c>
      <c r="F221" s="1" t="n">
        <v>-2704.38175</v>
      </c>
      <c r="G221" s="1" t="n">
        <v>-82.6875</v>
      </c>
      <c r="H221" s="1" t="n">
        <v>-296.37</v>
      </c>
      <c r="I221" s="1" t="n">
        <v>-641.0975</v>
      </c>
      <c r="J221" s="1" t="n">
        <v>-1883.92933333333</v>
      </c>
      <c r="K221" s="1" t="n">
        <v>-168.3275</v>
      </c>
      <c r="L221" s="1" t="n">
        <v>-800</v>
      </c>
      <c r="M221" s="1" t="n">
        <v>0</v>
      </c>
      <c r="N221" s="1" t="n">
        <v>-1566.65458333333</v>
      </c>
      <c r="O221" s="1" t="n">
        <v>-410.21</v>
      </c>
      <c r="P221" s="1" t="n">
        <v>-563.810625</v>
      </c>
      <c r="Q221" s="1" t="n">
        <v>-4000</v>
      </c>
      <c r="R221" s="1" t="n">
        <v>0</v>
      </c>
      <c r="S221" s="1" t="n">
        <v>-407.4</v>
      </c>
      <c r="T221" s="1" t="n">
        <v>-10949.5363333333</v>
      </c>
      <c r="U221" s="1" t="n">
        <v>-446.265</v>
      </c>
      <c r="V221" s="1" t="n">
        <v>-1471.02928571428</v>
      </c>
      <c r="W221" s="1" t="n">
        <v>-1208.93571428571</v>
      </c>
      <c r="X221" s="1" t="n">
        <v>-122.535</v>
      </c>
      <c r="Y221" s="1" t="n">
        <v>-1024.05</v>
      </c>
      <c r="Z221" s="1" t="n">
        <v>-3549.09642857143</v>
      </c>
      <c r="AA221" s="1" t="n">
        <v>0</v>
      </c>
      <c r="AB221" s="1" t="n">
        <v>-3746.36916666667</v>
      </c>
      <c r="AC221" s="1" t="n">
        <v>-991.045</v>
      </c>
      <c r="AD221" s="1" t="n">
        <v>-203.625</v>
      </c>
      <c r="AE221" s="1" t="n">
        <v>-1788.75</v>
      </c>
      <c r="AF221" s="1" t="n">
        <v>-82.5</v>
      </c>
      <c r="AG221" s="1" t="n">
        <v>-288.12</v>
      </c>
      <c r="AH221" s="1" t="n">
        <v>-1238.29666666667</v>
      </c>
      <c r="AI221" s="1" t="n">
        <v>-386.626</v>
      </c>
      <c r="AJ221" s="1" t="n">
        <v>-4041.9</v>
      </c>
      <c r="AK221" s="1" t="n">
        <v>-713.7</v>
      </c>
      <c r="AL221" s="1" t="n">
        <v>-1072.8</v>
      </c>
      <c r="AM221" s="1" t="n">
        <v>0</v>
      </c>
      <c r="AN221" s="1" t="n">
        <v>0</v>
      </c>
      <c r="AO221" s="1" t="n">
        <v>-523.825</v>
      </c>
      <c r="AP221" s="1" t="n">
        <v>-5041.47535714285</v>
      </c>
      <c r="AQ221" s="1" t="n">
        <v>-164.025</v>
      </c>
      <c r="AR221" s="1" t="n">
        <v>-3141.75</v>
      </c>
      <c r="AS221" s="1" t="n">
        <v>-48.465</v>
      </c>
      <c r="AT221" s="1" t="n">
        <v>-1000</v>
      </c>
      <c r="AU221" s="1" t="n">
        <v>-59.1740476190474</v>
      </c>
      <c r="AV221" s="1" t="n">
        <v>-61.54225</v>
      </c>
      <c r="AW221" s="1" t="n">
        <v>-73.7325</v>
      </c>
      <c r="AX221" s="1" t="n">
        <v>-22.93625</v>
      </c>
      <c r="AY221" s="1" t="n">
        <v>0</v>
      </c>
      <c r="AZ221" s="1" t="n">
        <v>0</v>
      </c>
      <c r="BA221" s="1" t="n">
        <v>0</v>
      </c>
      <c r="BB221" s="1" t="n">
        <v>-3246.80375</v>
      </c>
      <c r="BC221" s="1" t="n">
        <v>-581.064583333333</v>
      </c>
      <c r="BD221" s="1" t="n">
        <v>-1084.5</v>
      </c>
      <c r="BE221" s="1" t="n">
        <v>-3783.27797619048</v>
      </c>
      <c r="BF221" s="1" t="n">
        <v>-318.15</v>
      </c>
      <c r="BG221" s="1" t="n">
        <v>-671.625</v>
      </c>
      <c r="BH221" s="1" t="n">
        <v>-171.6</v>
      </c>
      <c r="BI221" s="1" t="n">
        <v>-762.4</v>
      </c>
      <c r="BJ221" s="1" t="n">
        <v>-300</v>
      </c>
      <c r="BK221" s="1" t="n">
        <v>-414.45</v>
      </c>
      <c r="BL221" s="1" t="n">
        <v>-110.125</v>
      </c>
      <c r="BM221" s="1" t="n">
        <v>0</v>
      </c>
      <c r="BN221" s="1" t="n">
        <v>-904.125</v>
      </c>
      <c r="BO221" s="1" t="n">
        <v>-853.326666666667</v>
      </c>
      <c r="BP221" s="1" t="n">
        <v>-11160.0845833333</v>
      </c>
      <c r="BQ221" s="1" t="n">
        <v>-313.791666666667</v>
      </c>
      <c r="BR221" s="1" t="n">
        <v>-6516.47785714286</v>
      </c>
      <c r="BS221" s="1" t="n">
        <v>0</v>
      </c>
      <c r="BT221" s="1" t="n">
        <v>-145.5</v>
      </c>
      <c r="BU221" s="1" t="n">
        <v>-637.35</v>
      </c>
      <c r="BV221" s="1" t="n">
        <v>0</v>
      </c>
      <c r="BW221" s="1" t="n">
        <v>-118.5</v>
      </c>
      <c r="BX221" s="1" t="n">
        <v>-300</v>
      </c>
      <c r="BY221" s="1" t="n">
        <v>-551.25</v>
      </c>
      <c r="BZ221" s="1" t="n">
        <v>-904.3125</v>
      </c>
      <c r="CA221" s="1" t="n">
        <v>-2644.23125</v>
      </c>
      <c r="CB221" s="1" t="n">
        <v>-176.25</v>
      </c>
      <c r="CC221" s="1" t="n">
        <v>0</v>
      </c>
      <c r="CD221" s="1" t="n">
        <v>0</v>
      </c>
      <c r="CE221" s="1" t="n">
        <v>-29.25</v>
      </c>
      <c r="CF221" s="1" t="n">
        <v>0</v>
      </c>
      <c r="CG221" s="1" t="n">
        <v>-18305.8125</v>
      </c>
      <c r="CH221" s="1" t="n">
        <v>-9823.86428571429</v>
      </c>
      <c r="CI221" s="1" t="n">
        <v>-224.25</v>
      </c>
      <c r="CJ221" s="1" t="n">
        <v>-2797.875</v>
      </c>
      <c r="CK221" s="1" t="n">
        <v>-702</v>
      </c>
      <c r="CL221" s="1" t="n">
        <v>-42.9</v>
      </c>
      <c r="CM221" s="1" t="n">
        <v>-61.8</v>
      </c>
      <c r="CN221" s="1" t="n">
        <v>-231</v>
      </c>
      <c r="CO221" s="1" t="n">
        <v>-555.160000000001</v>
      </c>
      <c r="CP221" s="1" t="n">
        <v>-807.5</v>
      </c>
      <c r="CQ221" s="1" t="n">
        <v>-20</v>
      </c>
      <c r="CR221" s="1" t="n">
        <v>0</v>
      </c>
      <c r="CS221" s="1" t="n">
        <v>-422.615</v>
      </c>
      <c r="CT221" s="1" t="n">
        <v>-51.84375</v>
      </c>
      <c r="CU221" s="1" t="n">
        <v>-498.875</v>
      </c>
      <c r="CV221" s="1" t="n">
        <v>0</v>
      </c>
      <c r="CW221" s="1" t="n">
        <v>-122.25</v>
      </c>
      <c r="CX221" s="1" t="n">
        <v>-782.4375</v>
      </c>
      <c r="CY221" s="1" t="n">
        <v>-167.1</v>
      </c>
      <c r="CZ221" s="1" t="n">
        <v>-822.5</v>
      </c>
      <c r="DA221" s="1" t="n">
        <v>-2046.465</v>
      </c>
      <c r="DB221" s="1" t="n">
        <v>-103.5</v>
      </c>
      <c r="DC221" s="1" t="n">
        <v>-1073.1175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-500</v>
      </c>
      <c r="DI221" s="1" t="n">
        <v>-354.8525</v>
      </c>
      <c r="DJ221" s="1" t="n">
        <v>-1425.0625</v>
      </c>
      <c r="DK221" s="1" t="n">
        <v>-4985.47544642857</v>
      </c>
      <c r="DL221" s="1" t="n">
        <v>-4846.84821428571</v>
      </c>
      <c r="DM221" s="1" t="n">
        <v>-1057.125</v>
      </c>
      <c r="DN221" s="1" t="n">
        <v>-71.7</v>
      </c>
      <c r="DO221" s="1" t="n">
        <v>0</v>
      </c>
      <c r="DP221" s="1" t="n">
        <v>-1581.375</v>
      </c>
      <c r="DQ221" s="1" t="n">
        <v>-28.21875</v>
      </c>
      <c r="DR221" s="1" t="n">
        <v>-494.75</v>
      </c>
      <c r="DS221" s="1" t="n">
        <v>-684.320714285714</v>
      </c>
      <c r="DT221" s="1" t="n">
        <v>-923.078571428571</v>
      </c>
      <c r="DU221" s="1" t="n">
        <v>-1191.75</v>
      </c>
      <c r="DY221" s="1" t="n">
        <v>-393</v>
      </c>
      <c r="DZ221" s="1" t="n">
        <v>-951.5</v>
      </c>
      <c r="EA221" s="1" t="n">
        <v>0</v>
      </c>
      <c r="EB221" s="1" t="n">
        <v>0</v>
      </c>
      <c r="EC221" s="1" t="n">
        <v>0</v>
      </c>
      <c r="EE221" s="1" t="n">
        <v>0</v>
      </c>
      <c r="EF221" s="1" t="n">
        <v>0</v>
      </c>
      <c r="EG221" s="1" t="n">
        <v>-156141.80727381</v>
      </c>
      <c r="EH221" s="1" t="s">
        <v>514</v>
      </c>
    </row>
    <row r="222" customFormat="false" ht="13.8" hidden="false" customHeight="false" outlineLevel="0" collapsed="false">
      <c r="A222" s="2" t="s">
        <v>515</v>
      </c>
      <c r="B222" s="1" t="n">
        <v>-1847.21</v>
      </c>
      <c r="C222" s="1" t="n">
        <v>-164.50375</v>
      </c>
      <c r="D222" s="1" t="n">
        <v>-1217.75166666667</v>
      </c>
      <c r="E222" s="1" t="n">
        <v>-75</v>
      </c>
      <c r="F222" s="1" t="n">
        <v>-2704.38175</v>
      </c>
      <c r="G222" s="1" t="n">
        <v>-82.6875</v>
      </c>
      <c r="H222" s="1" t="n">
        <v>-296.37</v>
      </c>
      <c r="I222" s="1" t="n">
        <v>-641.0975</v>
      </c>
      <c r="J222" s="1" t="n">
        <v>-1779.68933333333</v>
      </c>
      <c r="K222" s="1" t="n">
        <v>-168.3275</v>
      </c>
      <c r="L222" s="1" t="n">
        <v>-200</v>
      </c>
      <c r="M222" s="1" t="n">
        <v>0</v>
      </c>
      <c r="N222" s="1" t="n">
        <v>-2016.65458333333</v>
      </c>
      <c r="O222" s="1" t="n">
        <v>-278.24</v>
      </c>
      <c r="P222" s="1" t="n">
        <v>-563.810625</v>
      </c>
      <c r="Q222" s="1" t="n">
        <v>-600</v>
      </c>
      <c r="R222" s="1" t="n">
        <v>0</v>
      </c>
      <c r="S222" s="1" t="n">
        <v>-407.4</v>
      </c>
      <c r="T222" s="1" t="n">
        <v>-10799.5363333333</v>
      </c>
      <c r="U222" s="1" t="n">
        <v>-446.265</v>
      </c>
      <c r="V222" s="1" t="n">
        <v>-1071.02928571429</v>
      </c>
      <c r="W222" s="1" t="n">
        <v>-1208.93571428571</v>
      </c>
      <c r="X222" s="1" t="n">
        <v>-122.535</v>
      </c>
      <c r="Y222" s="1" t="n">
        <v>-1024.05</v>
      </c>
      <c r="Z222" s="1" t="n">
        <v>-4120.12642857143</v>
      </c>
      <c r="AA222" s="1" t="n">
        <v>0</v>
      </c>
      <c r="AB222" s="1" t="n">
        <v>-2896.36916666667</v>
      </c>
      <c r="AC222" s="1" t="n">
        <v>-991.045</v>
      </c>
      <c r="AD222" s="1" t="n">
        <v>-203.625</v>
      </c>
      <c r="AE222" s="1" t="n">
        <v>-1788.75</v>
      </c>
      <c r="AF222" s="1" t="n">
        <v>-82.5</v>
      </c>
      <c r="AG222" s="1" t="n">
        <v>-288.12</v>
      </c>
      <c r="AH222" s="1" t="n">
        <v>-1238.29666666667</v>
      </c>
      <c r="AI222" s="1" t="n">
        <v>-386.626</v>
      </c>
      <c r="AJ222" s="1" t="n">
        <v>-4041.9</v>
      </c>
      <c r="AK222" s="1" t="n">
        <v>-713.700000000001</v>
      </c>
      <c r="AL222" s="1" t="n">
        <v>-1072.8</v>
      </c>
      <c r="AM222" s="1" t="n">
        <v>0</v>
      </c>
      <c r="AN222" s="1" t="n">
        <v>0</v>
      </c>
      <c r="AO222" s="1" t="n">
        <v>-523.825</v>
      </c>
      <c r="AP222" s="1" t="n">
        <v>-4101.87535714286</v>
      </c>
      <c r="AQ222" s="1" t="n">
        <v>-164.025</v>
      </c>
      <c r="AR222" s="1" t="n">
        <v>-3141.75</v>
      </c>
      <c r="AS222" s="1" t="n">
        <v>-48.465</v>
      </c>
      <c r="AT222" s="1" t="n">
        <v>-1194.78</v>
      </c>
      <c r="AU222" s="1" t="n">
        <v>-291.458452380952</v>
      </c>
      <c r="AV222" s="1" t="n">
        <v>-61.5422500000001</v>
      </c>
      <c r="AW222" s="1" t="n">
        <v>-73.7325</v>
      </c>
      <c r="AX222" s="1" t="n">
        <v>-22.93625</v>
      </c>
      <c r="AY222" s="1" t="n">
        <v>0</v>
      </c>
      <c r="AZ222" s="1" t="n">
        <v>0</v>
      </c>
      <c r="BA222" s="1" t="n">
        <v>0</v>
      </c>
      <c r="BB222" s="1" t="n">
        <v>-4120.30375</v>
      </c>
      <c r="BC222" s="1" t="n">
        <v>-581.064583333333</v>
      </c>
      <c r="BD222" s="1" t="n">
        <v>-1084.5</v>
      </c>
      <c r="BE222" s="1" t="n">
        <v>-2055.77797619048</v>
      </c>
      <c r="BF222" s="1" t="n">
        <v>-318.15</v>
      </c>
      <c r="BG222" s="1" t="n">
        <v>-671.625</v>
      </c>
      <c r="BH222" s="1" t="n">
        <v>-171.6</v>
      </c>
      <c r="BI222" s="1" t="n">
        <v>-762.4</v>
      </c>
      <c r="BJ222" s="1" t="n">
        <v>-330.4</v>
      </c>
      <c r="BK222" s="1" t="n">
        <v>-414.45</v>
      </c>
      <c r="BL222" s="1" t="n">
        <v>-110.125</v>
      </c>
      <c r="BM222" s="1" t="n">
        <v>0</v>
      </c>
      <c r="BN222" s="1" t="n">
        <v>-904.125</v>
      </c>
      <c r="BO222" s="1" t="n">
        <v>-453.326666666667</v>
      </c>
      <c r="BP222" s="1" t="n">
        <v>-12154.2929166667</v>
      </c>
      <c r="BQ222" s="1" t="n">
        <v>-413.791666666667</v>
      </c>
      <c r="BR222" s="1" t="n">
        <v>-4844.87785714286</v>
      </c>
      <c r="BS222" s="1" t="n">
        <v>0</v>
      </c>
      <c r="BT222" s="1" t="n">
        <v>-145.5</v>
      </c>
      <c r="BU222" s="1" t="n">
        <v>-637.35</v>
      </c>
      <c r="BV222" s="1" t="n">
        <v>0</v>
      </c>
      <c r="BW222" s="1" t="n">
        <v>-118.5</v>
      </c>
      <c r="BX222" s="1" t="n">
        <v>-529.257142857143</v>
      </c>
      <c r="BY222" s="1" t="n">
        <v>-551.25</v>
      </c>
      <c r="BZ222" s="1" t="n">
        <v>-904.3125</v>
      </c>
      <c r="CA222" s="1" t="n">
        <v>-2466.23125</v>
      </c>
      <c r="CB222" s="1" t="n">
        <v>-176.25</v>
      </c>
      <c r="CC222" s="1" t="n">
        <v>0</v>
      </c>
      <c r="CD222" s="1" t="n">
        <v>0</v>
      </c>
      <c r="CE222" s="1" t="n">
        <v>-29.25</v>
      </c>
      <c r="CF222" s="1" t="n">
        <v>0</v>
      </c>
      <c r="CG222" s="1" t="n">
        <v>-15901.7678571429</v>
      </c>
      <c r="CH222" s="1" t="n">
        <v>-7812.76428571429</v>
      </c>
      <c r="CI222" s="1" t="n">
        <v>-224.25</v>
      </c>
      <c r="CJ222" s="1" t="n">
        <v>-2797.875</v>
      </c>
      <c r="CK222" s="1" t="n">
        <v>-702</v>
      </c>
      <c r="CL222" s="1" t="n">
        <v>-42.9</v>
      </c>
      <c r="CM222" s="1" t="n">
        <v>-61.7999999999999</v>
      </c>
      <c r="CN222" s="1" t="n">
        <v>-231</v>
      </c>
      <c r="CO222" s="1" t="n">
        <v>-568.559999999999</v>
      </c>
      <c r="CP222" s="1" t="n">
        <v>-857.5</v>
      </c>
      <c r="CQ222" s="1" t="n">
        <v>-20</v>
      </c>
      <c r="CR222" s="1" t="n">
        <v>0</v>
      </c>
      <c r="CS222" s="1" t="n">
        <v>-472.615</v>
      </c>
      <c r="CT222" s="1" t="n">
        <v>-51.84375</v>
      </c>
      <c r="CU222" s="1" t="n">
        <v>-398.875</v>
      </c>
      <c r="CV222" s="1" t="n">
        <v>0</v>
      </c>
      <c r="CW222" s="1" t="n">
        <v>-122.25</v>
      </c>
      <c r="CX222" s="1" t="n">
        <v>-752.4375</v>
      </c>
      <c r="CY222" s="1" t="n">
        <v>-167.1</v>
      </c>
      <c r="CZ222" s="1" t="n">
        <v>-822.500000000001</v>
      </c>
      <c r="DA222" s="1" t="n">
        <v>-2046.465</v>
      </c>
      <c r="DB222" s="1" t="n">
        <v>-103.5</v>
      </c>
      <c r="DC222" s="1" t="n">
        <v>-1073.1175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-500</v>
      </c>
      <c r="DI222" s="1" t="n">
        <v>-404.8525</v>
      </c>
      <c r="DJ222" s="1" t="n">
        <v>-1425.0625</v>
      </c>
      <c r="DK222" s="1" t="n">
        <v>-2196.61830357143</v>
      </c>
      <c r="DL222" s="1" t="n">
        <v>-4943.41964285715</v>
      </c>
      <c r="DM222" s="1" t="n">
        <v>-1057.125</v>
      </c>
      <c r="DN222" s="1" t="n">
        <v>-71.7</v>
      </c>
      <c r="DO222" s="1" t="n">
        <v>0</v>
      </c>
      <c r="DP222" s="1" t="n">
        <v>-1581.375</v>
      </c>
      <c r="DQ222" s="1" t="n">
        <v>-28.21875</v>
      </c>
      <c r="DR222" s="1" t="n">
        <v>-494.75</v>
      </c>
      <c r="DS222" s="1" t="n">
        <v>-684.320714285714</v>
      </c>
      <c r="DT222" s="1" t="n">
        <v>-973.078571428572</v>
      </c>
      <c r="DU222" s="1" t="n">
        <v>-1168.03571428571</v>
      </c>
      <c r="DY222" s="1" t="n">
        <v>-393</v>
      </c>
      <c r="DZ222" s="1" t="n">
        <v>-905.5</v>
      </c>
      <c r="EA222" s="1" t="n">
        <v>0</v>
      </c>
      <c r="EB222" s="1" t="n">
        <v>0</v>
      </c>
      <c r="EC222" s="1" t="n">
        <v>0</v>
      </c>
      <c r="EE222" s="1" t="n">
        <v>0</v>
      </c>
      <c r="EF222" s="1" t="n">
        <v>0</v>
      </c>
      <c r="EG222" s="1" t="n">
        <v>-142170.612511905</v>
      </c>
      <c r="EH222" s="1" t="s">
        <v>515</v>
      </c>
    </row>
    <row r="223" customFormat="false" ht="13.8" hidden="false" customHeight="false" outlineLevel="0" collapsed="false">
      <c r="A223" s="2" t="s">
        <v>516</v>
      </c>
      <c r="B223" s="1" t="n">
        <v>-1847.21</v>
      </c>
      <c r="C223" s="1" t="n">
        <v>-164.50375</v>
      </c>
      <c r="D223" s="1" t="n">
        <v>-1217.75166666667</v>
      </c>
      <c r="E223" s="1" t="n">
        <v>-75.0000000000001</v>
      </c>
      <c r="F223" s="1" t="n">
        <v>-1477.36375</v>
      </c>
      <c r="G223" s="1" t="n">
        <v>-82.6875</v>
      </c>
      <c r="H223" s="1" t="n">
        <v>-296.37</v>
      </c>
      <c r="I223" s="1" t="n">
        <v>-641.0975</v>
      </c>
      <c r="J223" s="1" t="n">
        <v>-1891.28933333334</v>
      </c>
      <c r="K223" s="1" t="n">
        <v>-168.3275</v>
      </c>
      <c r="L223" s="1" t="n">
        <v>-100</v>
      </c>
      <c r="M223" s="1" t="n">
        <v>0</v>
      </c>
      <c r="N223" s="1" t="n">
        <v>-1566.65458333333</v>
      </c>
      <c r="O223" s="1" t="n">
        <v>-278.24</v>
      </c>
      <c r="P223" s="1" t="n">
        <v>-563.810625</v>
      </c>
      <c r="Q223" s="1" t="n">
        <v>-600</v>
      </c>
      <c r="R223" s="1" t="n">
        <v>0</v>
      </c>
      <c r="S223" s="1" t="n">
        <v>-407.4</v>
      </c>
      <c r="T223" s="1" t="n">
        <v>-15599.5363333333</v>
      </c>
      <c r="U223" s="1" t="n">
        <v>-446.265</v>
      </c>
      <c r="V223" s="1" t="n">
        <v>-1283.62928571429</v>
      </c>
      <c r="W223" s="1" t="n">
        <v>-1208.93571428571</v>
      </c>
      <c r="X223" s="1" t="n">
        <v>-122.535</v>
      </c>
      <c r="Y223" s="1" t="n">
        <v>-1024.05</v>
      </c>
      <c r="Z223" s="1" t="n">
        <v>-5384.09642857143</v>
      </c>
      <c r="AA223" s="1" t="n">
        <v>0</v>
      </c>
      <c r="AB223" s="1" t="n">
        <v>-3892.95130952381</v>
      </c>
      <c r="AC223" s="1" t="n">
        <v>-697.045</v>
      </c>
      <c r="AD223" s="1" t="n">
        <v>-203.625</v>
      </c>
      <c r="AE223" s="1" t="n">
        <v>-1788.75</v>
      </c>
      <c r="AF223" s="1" t="n">
        <v>-82.5</v>
      </c>
      <c r="AG223" s="1" t="n">
        <v>-288.12</v>
      </c>
      <c r="AH223" s="1" t="n">
        <v>-1004.00333333333</v>
      </c>
      <c r="AI223" s="1" t="n">
        <v>-386.626</v>
      </c>
      <c r="AJ223" s="1" t="n">
        <v>-4091.90000000001</v>
      </c>
      <c r="AK223" s="1" t="n">
        <v>-713.7</v>
      </c>
      <c r="AL223" s="1" t="n">
        <v>-1072.8</v>
      </c>
      <c r="AM223" s="1" t="n">
        <v>0</v>
      </c>
      <c r="AN223" s="1" t="n">
        <v>0</v>
      </c>
      <c r="AO223" s="1" t="n">
        <v>-663.825</v>
      </c>
      <c r="AP223" s="1" t="n">
        <v>-14360.7316071429</v>
      </c>
      <c r="AQ223" s="1" t="n">
        <v>-164.025</v>
      </c>
      <c r="AR223" s="1" t="n">
        <v>-3141.75</v>
      </c>
      <c r="AS223" s="1" t="n">
        <v>-48.465</v>
      </c>
      <c r="AT223" s="1" t="n">
        <v>-1194.78</v>
      </c>
      <c r="AU223" s="1" t="n">
        <v>-291.458452380952</v>
      </c>
      <c r="AV223" s="1" t="n">
        <v>-61.54225</v>
      </c>
      <c r="AW223" s="1" t="n">
        <v>-73.7325</v>
      </c>
      <c r="AX223" s="1" t="n">
        <v>-22.93625</v>
      </c>
      <c r="AY223" s="1" t="n">
        <v>0</v>
      </c>
      <c r="AZ223" s="1" t="n">
        <v>0</v>
      </c>
      <c r="BA223" s="1" t="n">
        <v>0</v>
      </c>
      <c r="BB223" s="1" t="n">
        <v>-6436.55375</v>
      </c>
      <c r="BC223" s="1" t="n">
        <v>-382.814583333333</v>
      </c>
      <c r="BD223" s="1" t="n">
        <v>-1084.5</v>
      </c>
      <c r="BE223" s="1" t="n">
        <v>-2755.77797619048</v>
      </c>
      <c r="BF223" s="1" t="n">
        <v>-318.15</v>
      </c>
      <c r="BG223" s="1" t="n">
        <v>-671.625</v>
      </c>
      <c r="BH223" s="1" t="n">
        <v>-171.6</v>
      </c>
      <c r="BI223" s="1" t="n">
        <v>-762.4</v>
      </c>
      <c r="BJ223" s="1" t="n">
        <v>-330.4</v>
      </c>
      <c r="BK223" s="1" t="n">
        <v>-414.45</v>
      </c>
      <c r="BL223" s="1" t="n">
        <v>-110.125</v>
      </c>
      <c r="BM223" s="1" t="n">
        <v>0</v>
      </c>
      <c r="BN223" s="1" t="n">
        <v>-904.125</v>
      </c>
      <c r="BO223" s="1" t="n">
        <v>-90.1266666666666</v>
      </c>
      <c r="BP223" s="1" t="n">
        <v>-6674.88458333333</v>
      </c>
      <c r="BQ223" s="1" t="n">
        <v>-155.591666666667</v>
      </c>
      <c r="BR223" s="1" t="n">
        <v>-6781.67785714286</v>
      </c>
      <c r="BS223" s="1" t="n">
        <v>0</v>
      </c>
      <c r="BT223" s="1" t="n">
        <v>-145.5</v>
      </c>
      <c r="BU223" s="1" t="n">
        <v>-637.35</v>
      </c>
      <c r="BV223" s="1" t="n">
        <v>0</v>
      </c>
      <c r="BW223" s="1" t="n">
        <v>-118.5</v>
      </c>
      <c r="BX223" s="1" t="n">
        <v>-529.257142857143</v>
      </c>
      <c r="BY223" s="1" t="n">
        <v>-551.25</v>
      </c>
      <c r="BZ223" s="1" t="n">
        <v>-904.3125</v>
      </c>
      <c r="CA223" s="1" t="n">
        <v>-2316.23125</v>
      </c>
      <c r="CB223" s="1" t="n">
        <v>-266.25</v>
      </c>
      <c r="CC223" s="1" t="n">
        <v>0</v>
      </c>
      <c r="CD223" s="1" t="n">
        <v>0</v>
      </c>
      <c r="CE223" s="1" t="n">
        <v>-29.25</v>
      </c>
      <c r="CF223" s="1" t="n">
        <v>0</v>
      </c>
      <c r="CG223" s="1" t="n">
        <v>-15901.7678571429</v>
      </c>
      <c r="CH223" s="1" t="n">
        <v>-16340.1142857143</v>
      </c>
      <c r="CI223" s="1" t="n">
        <v>-224.25</v>
      </c>
      <c r="CJ223" s="1" t="n">
        <v>-2797.875</v>
      </c>
      <c r="CK223" s="1" t="n">
        <v>-702</v>
      </c>
      <c r="CL223" s="1" t="n">
        <v>-42.9</v>
      </c>
      <c r="CM223" s="1" t="n">
        <v>-61.8</v>
      </c>
      <c r="CN223" s="1" t="n">
        <v>-231</v>
      </c>
      <c r="CO223" s="1" t="n">
        <v>-420.360000000001</v>
      </c>
      <c r="CP223" s="1" t="n">
        <v>-456.9</v>
      </c>
      <c r="CQ223" s="1" t="n">
        <v>-20</v>
      </c>
      <c r="CR223" s="1" t="n">
        <v>0</v>
      </c>
      <c r="CS223" s="1" t="n">
        <v>-416.015</v>
      </c>
      <c r="CT223" s="1" t="n">
        <v>-51.84375</v>
      </c>
      <c r="CU223" s="1" t="n">
        <v>-398.875</v>
      </c>
      <c r="CV223" s="1" t="n">
        <v>-11</v>
      </c>
      <c r="CW223" s="1" t="n">
        <v>-122.25</v>
      </c>
      <c r="CX223" s="1" t="n">
        <v>-702.4375</v>
      </c>
      <c r="CY223" s="1" t="n">
        <v>-167.1</v>
      </c>
      <c r="CZ223" s="1" t="n">
        <v>-822.5</v>
      </c>
      <c r="DA223" s="1" t="n">
        <v>-2046.465</v>
      </c>
      <c r="DB223" s="1" t="n">
        <v>-103.5</v>
      </c>
      <c r="DC223" s="1" t="n">
        <v>-1073.1175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-500</v>
      </c>
      <c r="DI223" s="1" t="n">
        <v>-504.8525</v>
      </c>
      <c r="DJ223" s="1" t="n">
        <v>-2065.0625</v>
      </c>
      <c r="DK223" s="1" t="n">
        <v>-2196.61830357142</v>
      </c>
      <c r="DL223" s="1" t="n">
        <v>-5215.50892857142</v>
      </c>
      <c r="DM223" s="1" t="n">
        <v>-1057.125</v>
      </c>
      <c r="DN223" s="1" t="n">
        <v>-71.7</v>
      </c>
      <c r="DO223" s="1" t="n">
        <v>0</v>
      </c>
      <c r="DP223" s="1" t="n">
        <v>-1581.375</v>
      </c>
      <c r="DQ223" s="1" t="n">
        <v>-28.21875</v>
      </c>
      <c r="DR223" s="1" t="n">
        <v>-594.75</v>
      </c>
      <c r="DS223" s="1" t="n">
        <v>-407.885</v>
      </c>
      <c r="DT223" s="1" t="n">
        <v>-1053.07857142857</v>
      </c>
      <c r="DU223" s="1" t="n">
        <v>-1168.03571428571</v>
      </c>
      <c r="DY223" s="1" t="n">
        <v>-393</v>
      </c>
      <c r="DZ223" s="1" t="n">
        <v>-905.5</v>
      </c>
      <c r="EA223" s="1" t="n">
        <v>0</v>
      </c>
      <c r="EB223" s="1" t="n">
        <v>0</v>
      </c>
      <c r="EC223" s="1" t="n">
        <v>0</v>
      </c>
      <c r="EE223" s="1" t="n">
        <v>0</v>
      </c>
      <c r="EF223" s="1" t="n">
        <v>0</v>
      </c>
      <c r="EG223" s="1" t="n">
        <v>-165091.504809524</v>
      </c>
      <c r="EH223" s="1" t="s">
        <v>516</v>
      </c>
    </row>
    <row r="224" customFormat="false" ht="13.8" hidden="false" customHeight="false" outlineLevel="0" collapsed="false">
      <c r="A224" s="2" t="s">
        <v>517</v>
      </c>
      <c r="B224" s="1" t="n">
        <v>-1847.21</v>
      </c>
      <c r="C224" s="1" t="n">
        <v>-164.50375</v>
      </c>
      <c r="D224" s="1" t="n">
        <v>-1217.75166666667</v>
      </c>
      <c r="E224" s="1" t="n">
        <v>-75</v>
      </c>
      <c r="F224" s="1" t="n">
        <v>-2077.36375</v>
      </c>
      <c r="G224" s="1" t="n">
        <v>-82.6875</v>
      </c>
      <c r="H224" s="1" t="n">
        <v>-296.37</v>
      </c>
      <c r="I224" s="1" t="n">
        <v>-641.0975</v>
      </c>
      <c r="J224" s="1" t="n">
        <v>-2141.28933333333</v>
      </c>
      <c r="K224" s="1" t="n">
        <v>-168.3275</v>
      </c>
      <c r="L224" s="1" t="n">
        <v>-100</v>
      </c>
      <c r="M224" s="1" t="n">
        <v>0</v>
      </c>
      <c r="N224" s="1" t="n">
        <v>-1666.65458333333</v>
      </c>
      <c r="O224" s="1" t="n">
        <v>-360.21</v>
      </c>
      <c r="P224" s="1" t="n">
        <v>-563.810625</v>
      </c>
      <c r="Q224" s="1" t="n">
        <v>-600</v>
      </c>
      <c r="R224" s="1" t="n">
        <v>0</v>
      </c>
      <c r="S224" s="1" t="n">
        <v>-407.400000000001</v>
      </c>
      <c r="T224" s="1" t="n">
        <v>-18823.163</v>
      </c>
      <c r="U224" s="1" t="n">
        <v>-446.265000000001</v>
      </c>
      <c r="V224" s="1" t="n">
        <v>-1183.62928571429</v>
      </c>
      <c r="W224" s="1" t="n">
        <v>-1208.93571428571</v>
      </c>
      <c r="X224" s="1" t="n">
        <v>-122.535</v>
      </c>
      <c r="Y224" s="1" t="n">
        <v>-1024.05</v>
      </c>
      <c r="Z224" s="1" t="n">
        <v>-4484.09642857143</v>
      </c>
      <c r="AA224" s="1" t="n">
        <v>0</v>
      </c>
      <c r="AB224" s="1" t="n">
        <v>-3442.95130952381</v>
      </c>
      <c r="AC224" s="1" t="n">
        <v>-697.045</v>
      </c>
      <c r="AD224" s="1" t="n">
        <v>-203.625</v>
      </c>
      <c r="AE224" s="1" t="n">
        <v>-1788.75</v>
      </c>
      <c r="AF224" s="1" t="n">
        <v>-82.5</v>
      </c>
      <c r="AG224" s="1" t="n">
        <v>-288.12</v>
      </c>
      <c r="AH224" s="1" t="n">
        <v>-1088.29666666667</v>
      </c>
      <c r="AI224" s="1" t="n">
        <v>-452.13</v>
      </c>
      <c r="AJ224" s="1" t="n">
        <v>-4091.9</v>
      </c>
      <c r="AK224" s="1" t="n">
        <v>-713.7</v>
      </c>
      <c r="AL224" s="1" t="n">
        <v>-1072.8</v>
      </c>
      <c r="AM224" s="1" t="n">
        <v>0</v>
      </c>
      <c r="AN224" s="1" t="n">
        <v>0</v>
      </c>
      <c r="AO224" s="1" t="n">
        <v>-743.825000000001</v>
      </c>
      <c r="AP224" s="1" t="n">
        <v>-9108.13160714284</v>
      </c>
      <c r="AQ224" s="1" t="n">
        <v>-164.025</v>
      </c>
      <c r="AR224" s="1" t="n">
        <v>-3141.75</v>
      </c>
      <c r="AS224" s="1" t="n">
        <v>-48.465</v>
      </c>
      <c r="AT224" s="1" t="n">
        <v>-1194.78</v>
      </c>
      <c r="AU224" s="1" t="n">
        <v>-328.631785714286</v>
      </c>
      <c r="AV224" s="1" t="n">
        <v>-61.54225</v>
      </c>
      <c r="AW224" s="1" t="n">
        <v>-73.7325</v>
      </c>
      <c r="AX224" s="1" t="n">
        <v>-22.93625</v>
      </c>
      <c r="AY224" s="1" t="n">
        <v>0</v>
      </c>
      <c r="AZ224" s="1" t="n">
        <v>0</v>
      </c>
      <c r="BA224" s="1" t="n">
        <v>0</v>
      </c>
      <c r="BB224" s="1" t="n">
        <v>-3813.05375</v>
      </c>
      <c r="BC224" s="1" t="n">
        <v>-382.814583333333</v>
      </c>
      <c r="BD224" s="1" t="n">
        <v>-1084.5</v>
      </c>
      <c r="BE224" s="1" t="n">
        <v>-2311.07797619048</v>
      </c>
      <c r="BF224" s="1" t="n">
        <v>-318.15</v>
      </c>
      <c r="BG224" s="1" t="n">
        <v>-671.625</v>
      </c>
      <c r="BH224" s="1" t="n">
        <v>-171.6</v>
      </c>
      <c r="BI224" s="1" t="n">
        <v>-762.4</v>
      </c>
      <c r="BJ224" s="1" t="n">
        <v>-330.4</v>
      </c>
      <c r="BK224" s="1" t="n">
        <v>-414.45</v>
      </c>
      <c r="BL224" s="1" t="n">
        <v>-110.125</v>
      </c>
      <c r="BM224" s="1" t="n">
        <v>0</v>
      </c>
      <c r="BN224" s="1" t="n">
        <v>-904.125</v>
      </c>
      <c r="BO224" s="1" t="n">
        <v>-340.126666666667</v>
      </c>
      <c r="BP224" s="1" t="n">
        <v>-5822.28458333335</v>
      </c>
      <c r="BQ224" s="1" t="n">
        <v>-363.791666666667</v>
      </c>
      <c r="BR224" s="1" t="n">
        <v>-6231.67785714286</v>
      </c>
      <c r="BS224" s="1" t="n">
        <v>0</v>
      </c>
      <c r="BT224" s="1" t="n">
        <v>-145.5</v>
      </c>
      <c r="BU224" s="1" t="n">
        <v>-637.35</v>
      </c>
      <c r="BV224" s="1" t="n">
        <v>0</v>
      </c>
      <c r="BW224" s="1" t="n">
        <v>-118.5</v>
      </c>
      <c r="BX224" s="1" t="n">
        <v>-529.257142857143</v>
      </c>
      <c r="BY224" s="1" t="n">
        <v>-551.25</v>
      </c>
      <c r="BZ224" s="1" t="n">
        <v>-904.3125</v>
      </c>
      <c r="CA224" s="1" t="n">
        <v>-2194.23125</v>
      </c>
      <c r="CB224" s="1" t="n">
        <v>-276.25</v>
      </c>
      <c r="CC224" s="1" t="n">
        <v>0</v>
      </c>
      <c r="CD224" s="1" t="n">
        <v>0</v>
      </c>
      <c r="CE224" s="1" t="n">
        <v>-29.25</v>
      </c>
      <c r="CF224" s="1" t="n">
        <v>0</v>
      </c>
      <c r="CG224" s="1" t="n">
        <v>-16035.3928571429</v>
      </c>
      <c r="CH224" s="1" t="n">
        <v>-11390.1142857143</v>
      </c>
      <c r="CI224" s="1" t="n">
        <v>-224.25</v>
      </c>
      <c r="CJ224" s="1" t="n">
        <v>-2797.875</v>
      </c>
      <c r="CK224" s="1" t="n">
        <v>-702</v>
      </c>
      <c r="CL224" s="1" t="n">
        <v>-42.9</v>
      </c>
      <c r="CM224" s="1" t="n">
        <v>-61.7999999999999</v>
      </c>
      <c r="CN224" s="1" t="n">
        <v>-231</v>
      </c>
      <c r="CO224" s="1" t="n">
        <v>-890.360000000001</v>
      </c>
      <c r="CP224" s="1" t="n">
        <v>-456.9</v>
      </c>
      <c r="CQ224" s="1" t="n">
        <v>-20</v>
      </c>
      <c r="CR224" s="1" t="n">
        <v>0</v>
      </c>
      <c r="CS224" s="1" t="n">
        <v>-986.015</v>
      </c>
      <c r="CT224" s="1" t="n">
        <v>-51.84375</v>
      </c>
      <c r="CU224" s="1" t="n">
        <v>-398.875</v>
      </c>
      <c r="CV224" s="1" t="n">
        <v>-20</v>
      </c>
      <c r="CW224" s="1" t="n">
        <v>-122.25</v>
      </c>
      <c r="CX224" s="1" t="n">
        <v>-602.4375</v>
      </c>
      <c r="CY224" s="1" t="n">
        <v>-167.1</v>
      </c>
      <c r="CZ224" s="1" t="n">
        <v>-822.5</v>
      </c>
      <c r="DA224" s="1" t="n">
        <v>-2046.465</v>
      </c>
      <c r="DB224" s="1" t="n">
        <v>-103.5</v>
      </c>
      <c r="DC224" s="1" t="n">
        <v>-1291.0375</v>
      </c>
      <c r="DH224" s="1" t="n">
        <v>-500</v>
      </c>
      <c r="DI224" s="1" t="n">
        <v>-579.8525</v>
      </c>
      <c r="DJ224" s="1" t="n">
        <v>-1885.0625</v>
      </c>
      <c r="DK224" s="1" t="n">
        <v>-2196.61830357143</v>
      </c>
      <c r="DL224" s="1" t="n">
        <v>-5461.13392857144</v>
      </c>
      <c r="DM224" s="1" t="n">
        <v>-1057.125</v>
      </c>
      <c r="DN224" s="1" t="n">
        <v>-71.7</v>
      </c>
      <c r="DP224" s="1" t="n">
        <v>-1581.375</v>
      </c>
      <c r="DQ224" s="1" t="n">
        <v>-28.21875</v>
      </c>
      <c r="DR224" s="1" t="n">
        <v>-644.75</v>
      </c>
      <c r="DS224" s="1" t="n">
        <v>-607.884999999999</v>
      </c>
      <c r="DT224" s="1" t="n">
        <v>-1023.07857142857</v>
      </c>
      <c r="DU224" s="1" t="n">
        <v>-1168.03571428572</v>
      </c>
      <c r="DY224" s="1" t="n">
        <v>-393</v>
      </c>
      <c r="DZ224" s="1" t="n">
        <v>-905.5</v>
      </c>
      <c r="EA224" s="1" t="n">
        <v>0</v>
      </c>
      <c r="EB224" s="1" t="n">
        <v>0</v>
      </c>
      <c r="EC224" s="1" t="n">
        <v>0</v>
      </c>
      <c r="EE224" s="1" t="n">
        <v>0</v>
      </c>
      <c r="EF224" s="1" t="n">
        <v>0</v>
      </c>
      <c r="EG224" s="1" t="n">
        <v>-155498.042142857</v>
      </c>
      <c r="EH224" s="1" t="s">
        <v>517</v>
      </c>
    </row>
    <row r="225" customFormat="false" ht="13.8" hidden="false" customHeight="false" outlineLevel="0" collapsed="false">
      <c r="A225" s="2" t="s">
        <v>518</v>
      </c>
      <c r="B225" s="1" t="n">
        <v>-1847.21</v>
      </c>
      <c r="C225" s="1" t="n">
        <v>-164.50375</v>
      </c>
      <c r="D225" s="1" t="n">
        <v>-1217.75166666667</v>
      </c>
      <c r="E225" s="1" t="n">
        <v>-75</v>
      </c>
      <c r="F225" s="1" t="n">
        <v>-1857.73175</v>
      </c>
      <c r="G225" s="1" t="n">
        <v>-82.6875</v>
      </c>
      <c r="H225" s="1" t="n">
        <v>-296.37</v>
      </c>
      <c r="I225" s="1" t="n">
        <v>-641.0975</v>
      </c>
      <c r="J225" s="1" t="n">
        <v>-1737.04933333333</v>
      </c>
      <c r="K225" s="1" t="n">
        <v>-168.3275</v>
      </c>
      <c r="L225" s="1" t="n">
        <v>-100</v>
      </c>
      <c r="M225" s="1" t="n">
        <v>0</v>
      </c>
      <c r="N225" s="1" t="n">
        <v>-1608.09458333333</v>
      </c>
      <c r="O225" s="1" t="n">
        <v>-360.21</v>
      </c>
      <c r="P225" s="1" t="n">
        <v>-563.810625</v>
      </c>
      <c r="Q225" s="1" t="n">
        <v>-600</v>
      </c>
      <c r="R225" s="1" t="n">
        <v>0</v>
      </c>
      <c r="S225" s="1" t="n">
        <v>-407.4</v>
      </c>
      <c r="T225" s="1" t="n">
        <v>-10123.163</v>
      </c>
      <c r="U225" s="1" t="n">
        <v>-446.265</v>
      </c>
      <c r="V225" s="1" t="n">
        <v>-1141.81928571429</v>
      </c>
      <c r="W225" s="1" t="n">
        <v>-1208.93571428571</v>
      </c>
      <c r="X225" s="1" t="n">
        <v>-122.535</v>
      </c>
      <c r="Y225" s="1" t="n">
        <v>-1024.05</v>
      </c>
      <c r="Z225" s="1" t="n">
        <v>-3909.09642857143</v>
      </c>
      <c r="AA225" s="1" t="n">
        <v>1.77635683940025E-015</v>
      </c>
      <c r="AB225" s="1" t="n">
        <v>-2792.95130952381</v>
      </c>
      <c r="AC225" s="1" t="n">
        <v>-697.045</v>
      </c>
      <c r="AD225" s="1" t="n">
        <v>-203.625</v>
      </c>
      <c r="AE225" s="1" t="n">
        <v>-1788.75</v>
      </c>
      <c r="AF225" s="1" t="n">
        <v>-82.5</v>
      </c>
      <c r="AG225" s="1" t="n">
        <v>-288.12</v>
      </c>
      <c r="AH225" s="1" t="n">
        <v>-888.296666666667</v>
      </c>
      <c r="AI225" s="1" t="n">
        <v>-602.13</v>
      </c>
      <c r="AJ225" s="1" t="n">
        <v>-4091.9</v>
      </c>
      <c r="AK225" s="1" t="n">
        <v>-713.7</v>
      </c>
      <c r="AL225" s="1" t="n">
        <v>-1072.8</v>
      </c>
      <c r="AM225" s="1" t="n">
        <v>0</v>
      </c>
      <c r="AN225" s="1" t="n">
        <v>0</v>
      </c>
      <c r="AO225" s="1" t="n">
        <v>-823.825</v>
      </c>
      <c r="AP225" s="1" t="n">
        <v>-8156.18875</v>
      </c>
      <c r="AQ225" s="1" t="n">
        <v>-164.025</v>
      </c>
      <c r="AR225" s="1" t="n">
        <v>-3141.75</v>
      </c>
      <c r="AS225" s="1" t="n">
        <v>-48.465</v>
      </c>
      <c r="AT225" s="1" t="n">
        <v>-1194.78</v>
      </c>
      <c r="AU225" s="1" t="n">
        <v>-196.347380952381</v>
      </c>
      <c r="AV225" s="1" t="n">
        <v>-61.54225</v>
      </c>
      <c r="AW225" s="1" t="n">
        <v>-73.7325</v>
      </c>
      <c r="AX225" s="1" t="n">
        <v>-22.93625</v>
      </c>
      <c r="AY225" s="1" t="n">
        <v>0</v>
      </c>
      <c r="AZ225" s="1" t="n">
        <v>0</v>
      </c>
      <c r="BA225" s="1" t="n">
        <v>0</v>
      </c>
      <c r="BB225" s="1" t="n">
        <v>-2828.62875</v>
      </c>
      <c r="BC225" s="1" t="n">
        <v>-382.814583333333</v>
      </c>
      <c r="BD225" s="1" t="n">
        <v>-1084.5</v>
      </c>
      <c r="BE225" s="1" t="n">
        <v>-1806.67797619048</v>
      </c>
      <c r="BF225" s="1" t="n">
        <v>-318.15</v>
      </c>
      <c r="BG225" s="1" t="n">
        <v>-671.625</v>
      </c>
      <c r="BH225" s="1" t="n">
        <v>-171.6</v>
      </c>
      <c r="BI225" s="1" t="n">
        <v>-762.4</v>
      </c>
      <c r="BJ225" s="1" t="n">
        <v>-330.4</v>
      </c>
      <c r="BK225" s="1" t="n">
        <v>-414.45</v>
      </c>
      <c r="BL225" s="1" t="n">
        <v>-110.125</v>
      </c>
      <c r="BM225" s="1" t="n">
        <v>0</v>
      </c>
      <c r="BN225" s="1" t="n">
        <v>-904.125</v>
      </c>
      <c r="BO225" s="1" t="n">
        <v>-390.126666666667</v>
      </c>
      <c r="BP225" s="1" t="n">
        <v>-3568.59708333333</v>
      </c>
      <c r="BQ225" s="1" t="n">
        <v>-263.791666666667</v>
      </c>
      <c r="BR225" s="1" t="n">
        <v>-4152.77785714286</v>
      </c>
      <c r="BS225" s="1" t="n">
        <v>0</v>
      </c>
      <c r="BT225" s="1" t="n">
        <v>-145.5</v>
      </c>
      <c r="BU225" s="1" t="n">
        <v>-637.35</v>
      </c>
      <c r="BV225" s="1" t="n">
        <v>0</v>
      </c>
      <c r="BW225" s="1" t="n">
        <v>-118.5</v>
      </c>
      <c r="BX225" s="1" t="n">
        <v>-529.257142857143</v>
      </c>
      <c r="BY225" s="1" t="n">
        <v>-551.25</v>
      </c>
      <c r="BZ225" s="1" t="n">
        <v>-904.3125</v>
      </c>
      <c r="CA225" s="1" t="n">
        <v>-2344.23125</v>
      </c>
      <c r="CB225" s="1" t="n">
        <v>-276.25</v>
      </c>
      <c r="CC225" s="1" t="n">
        <v>0</v>
      </c>
      <c r="CD225" s="1" t="n">
        <v>0</v>
      </c>
      <c r="CE225" s="1" t="n">
        <v>-29.25</v>
      </c>
      <c r="CF225" s="1" t="n">
        <v>0</v>
      </c>
      <c r="CG225" s="1" t="n">
        <v>-16035.3928571429</v>
      </c>
      <c r="CH225" s="1" t="n">
        <v>-16621.2071428571</v>
      </c>
      <c r="CI225" s="1" t="n">
        <v>-224.25</v>
      </c>
      <c r="CJ225" s="1" t="n">
        <v>-2797.875</v>
      </c>
      <c r="CK225" s="1" t="n">
        <v>-702</v>
      </c>
      <c r="CL225" s="1" t="n">
        <v>-42.9</v>
      </c>
      <c r="CM225" s="1" t="n">
        <v>-61.8</v>
      </c>
      <c r="CN225" s="1" t="n">
        <v>-231</v>
      </c>
      <c r="CO225" s="1" t="n">
        <v>-840.360000000001</v>
      </c>
      <c r="CP225" s="1" t="n">
        <v>-556.9</v>
      </c>
      <c r="CQ225" s="1" t="n">
        <v>-20</v>
      </c>
      <c r="CR225" s="1" t="n">
        <v>0</v>
      </c>
      <c r="CS225" s="1" t="n">
        <v>-966.015</v>
      </c>
      <c r="CT225" s="1" t="n">
        <v>-51.84375</v>
      </c>
      <c r="CU225" s="1" t="n">
        <v>-398.875</v>
      </c>
      <c r="CV225" s="1" t="n">
        <v>0</v>
      </c>
      <c r="CW225" s="1" t="n">
        <v>-122.25</v>
      </c>
      <c r="CX225" s="1" t="n">
        <v>-702.4375</v>
      </c>
      <c r="CY225" s="1" t="n">
        <v>-167.1</v>
      </c>
      <c r="CZ225" s="1" t="n">
        <v>-822.5</v>
      </c>
      <c r="DA225" s="1" t="n">
        <v>-2046.465</v>
      </c>
      <c r="DB225" s="1" t="n">
        <v>-103.5</v>
      </c>
      <c r="DC225" s="1" t="n">
        <v>-1291.0375</v>
      </c>
      <c r="DH225" s="1" t="n">
        <v>-500</v>
      </c>
      <c r="DI225" s="1" t="n">
        <v>-436.3825</v>
      </c>
      <c r="DJ225" s="1" t="n">
        <v>-1533.675</v>
      </c>
      <c r="DK225" s="1" t="n">
        <v>-2196.61830357143</v>
      </c>
      <c r="DL225" s="1" t="n">
        <v>-5043.41964285714</v>
      </c>
      <c r="DM225" s="1" t="n">
        <v>-1057.125</v>
      </c>
      <c r="DN225" s="1" t="n">
        <v>-71.7</v>
      </c>
      <c r="DP225" s="1" t="n">
        <v>-1581.375</v>
      </c>
      <c r="DQ225" s="1" t="n">
        <v>-28.21875</v>
      </c>
      <c r="DR225" s="1" t="n">
        <v>-644.75</v>
      </c>
      <c r="DS225" s="1" t="n">
        <v>-557.885</v>
      </c>
      <c r="DT225" s="1" t="n">
        <v>-899.328571428571</v>
      </c>
      <c r="DU225" s="1" t="n">
        <v>-1168.03571428571</v>
      </c>
      <c r="DY225" s="1" t="n">
        <v>-393</v>
      </c>
      <c r="DZ225" s="1" t="n">
        <v>-905.5</v>
      </c>
      <c r="EA225" s="1" t="n">
        <v>0</v>
      </c>
      <c r="EB225" s="1" t="n">
        <v>0</v>
      </c>
      <c r="EC225" s="1" t="n">
        <v>0</v>
      </c>
      <c r="EE225" s="1" t="n">
        <v>0</v>
      </c>
      <c r="EF225" s="1" t="n">
        <v>0</v>
      </c>
      <c r="EG225" s="1" t="n">
        <v>-142327.931452381</v>
      </c>
      <c r="EH225" s="1" t="s">
        <v>518</v>
      </c>
    </row>
    <row r="226" customFormat="false" ht="13.8" hidden="false" customHeight="false" outlineLevel="0" collapsed="false">
      <c r="A226" s="2" t="s">
        <v>519</v>
      </c>
      <c r="B226" s="1" t="n">
        <v>-1847.21</v>
      </c>
      <c r="C226" s="1" t="n">
        <v>-164.50375</v>
      </c>
      <c r="D226" s="1" t="n">
        <v>-1217.75166666667</v>
      </c>
      <c r="E226" s="1" t="n">
        <v>-75</v>
      </c>
      <c r="F226" s="1" t="n">
        <v>-1929.1325</v>
      </c>
      <c r="G226" s="1" t="n">
        <v>-82.6875</v>
      </c>
      <c r="H226" s="1" t="n">
        <v>-296.37</v>
      </c>
      <c r="I226" s="1" t="n">
        <v>-641.0975</v>
      </c>
      <c r="J226" s="1" t="n">
        <v>-1742.90833333333</v>
      </c>
      <c r="K226" s="1" t="n">
        <v>-168.3275</v>
      </c>
      <c r="L226" s="1" t="n">
        <v>-100</v>
      </c>
      <c r="M226" s="1" t="n">
        <v>0</v>
      </c>
      <c r="N226" s="1" t="n">
        <v>-1568.71666666667</v>
      </c>
      <c r="O226" s="1" t="n">
        <v>-568.24</v>
      </c>
      <c r="P226" s="1" t="n">
        <v>-563.810625</v>
      </c>
      <c r="Q226" s="1" t="n">
        <v>-600</v>
      </c>
      <c r="R226" s="1" t="n">
        <v>0</v>
      </c>
      <c r="S226" s="1" t="n">
        <v>-407.4</v>
      </c>
      <c r="T226" s="1" t="n">
        <v>-9447.85200000001</v>
      </c>
      <c r="U226" s="1" t="n">
        <v>-446.265</v>
      </c>
      <c r="V226" s="1" t="n">
        <v>-1058.87892857143</v>
      </c>
      <c r="W226" s="1" t="n">
        <v>-1058.7</v>
      </c>
      <c r="X226" s="1" t="n">
        <v>-122.535</v>
      </c>
      <c r="Y226" s="1" t="n">
        <v>-1024.05</v>
      </c>
      <c r="Z226" s="1" t="n">
        <v>-3541.75107142857</v>
      </c>
      <c r="AA226" s="1" t="n">
        <v>1.77635683940025E-015</v>
      </c>
      <c r="AB226" s="1" t="n">
        <v>-2142.95130952381</v>
      </c>
      <c r="AC226" s="1" t="n">
        <v>-697.045</v>
      </c>
      <c r="AD226" s="1" t="n">
        <v>-203.625</v>
      </c>
      <c r="AE226" s="1" t="n">
        <v>-1788.75</v>
      </c>
      <c r="AF226" s="1" t="n">
        <v>-82.5</v>
      </c>
      <c r="AG226" s="1" t="n">
        <v>-288.12</v>
      </c>
      <c r="AH226" s="1" t="n">
        <v>-1038.29666666667</v>
      </c>
      <c r="AI226" s="1" t="n">
        <v>-391.703333333333</v>
      </c>
      <c r="AJ226" s="1" t="n">
        <v>-4091.9</v>
      </c>
      <c r="AK226" s="1" t="n">
        <v>-713.7</v>
      </c>
      <c r="AL226" s="1" t="n">
        <v>-1072.8</v>
      </c>
      <c r="AM226" s="1" t="n">
        <v>0</v>
      </c>
      <c r="AN226" s="1" t="n">
        <v>0</v>
      </c>
      <c r="AO226" s="1" t="n">
        <v>-780</v>
      </c>
      <c r="AP226" s="1" t="n">
        <v>-2556.18875</v>
      </c>
      <c r="AQ226" s="1" t="n">
        <v>-164.025</v>
      </c>
      <c r="AR226" s="1" t="n">
        <v>-3141.75</v>
      </c>
      <c r="AS226" s="1" t="n">
        <v>-48.465</v>
      </c>
      <c r="AT226" s="1" t="n">
        <v>-1194.78</v>
      </c>
      <c r="AU226" s="1" t="n">
        <v>-361.564166666667</v>
      </c>
      <c r="AV226" s="1" t="n">
        <v>-61.54225</v>
      </c>
      <c r="AW226" s="1" t="n">
        <v>-73.7325</v>
      </c>
      <c r="AX226" s="1" t="n">
        <v>-22.93625</v>
      </c>
      <c r="AY226" s="1" t="n">
        <v>0</v>
      </c>
      <c r="AZ226" s="1" t="n">
        <v>0</v>
      </c>
      <c r="BA226" s="1" t="n">
        <v>0</v>
      </c>
      <c r="BB226" s="1" t="n">
        <v>-2502.92875</v>
      </c>
      <c r="BC226" s="1" t="n">
        <v>-382.814583333333</v>
      </c>
      <c r="BD226" s="1" t="n">
        <v>-1084.5</v>
      </c>
      <c r="BE226" s="1" t="n">
        <v>-1470.14464285714</v>
      </c>
      <c r="BF226" s="1" t="n">
        <v>-318.15</v>
      </c>
      <c r="BG226" s="1" t="n">
        <v>-671.625</v>
      </c>
      <c r="BH226" s="1" t="n">
        <v>-171.6</v>
      </c>
      <c r="BI226" s="1" t="n">
        <v>-762.4</v>
      </c>
      <c r="BJ226" s="1" t="n">
        <v>-330.4</v>
      </c>
      <c r="BK226" s="1" t="n">
        <v>-414.45</v>
      </c>
      <c r="BL226" s="1" t="n">
        <v>-110.125</v>
      </c>
      <c r="BM226" s="1" t="n">
        <v>0</v>
      </c>
      <c r="BN226" s="1" t="n">
        <v>-904.125</v>
      </c>
      <c r="BO226" s="1" t="n">
        <v>-390.126666666667</v>
      </c>
      <c r="BP226" s="1" t="n">
        <v>-6068.59708333333</v>
      </c>
      <c r="BQ226" s="1" t="n">
        <v>-363.791666666667</v>
      </c>
      <c r="BR226" s="1" t="n">
        <v>-3732.77785714285</v>
      </c>
      <c r="BS226" s="1" t="n">
        <v>0</v>
      </c>
      <c r="BT226" s="1" t="n">
        <v>-145.5</v>
      </c>
      <c r="BU226" s="1" t="n">
        <v>-637.35</v>
      </c>
      <c r="BV226" s="1" t="n">
        <v>0</v>
      </c>
      <c r="BW226" s="1" t="n">
        <v>-118.5</v>
      </c>
      <c r="BX226" s="1" t="n">
        <v>-529.257142857143</v>
      </c>
      <c r="BY226" s="1" t="n">
        <v>-551.25</v>
      </c>
      <c r="BZ226" s="1" t="n">
        <v>-904.3125</v>
      </c>
      <c r="CA226" s="1" t="n">
        <v>-1794.23125</v>
      </c>
      <c r="CB226" s="1" t="n">
        <v>-276.25</v>
      </c>
      <c r="CC226" s="1" t="n">
        <v>0</v>
      </c>
      <c r="CD226" s="1" t="n">
        <v>0</v>
      </c>
      <c r="CE226" s="1" t="n">
        <v>-29.25</v>
      </c>
      <c r="CF226" s="1" t="n">
        <v>0</v>
      </c>
      <c r="CG226" s="1" t="n">
        <v>-12101.7678571429</v>
      </c>
      <c r="CH226" s="1" t="n">
        <v>-11471.2071428571</v>
      </c>
      <c r="CI226" s="1" t="n">
        <v>-224.25</v>
      </c>
      <c r="CJ226" s="1" t="n">
        <v>-2797.875</v>
      </c>
      <c r="CK226" s="1" t="n">
        <v>-702</v>
      </c>
      <c r="CL226" s="1" t="n">
        <v>-42.9</v>
      </c>
      <c r="CM226" s="1" t="n">
        <v>-61.8</v>
      </c>
      <c r="CN226" s="1" t="n">
        <v>-231</v>
      </c>
      <c r="CO226" s="1" t="n">
        <v>-570.360000000001</v>
      </c>
      <c r="CP226" s="1" t="n">
        <v>-356.9</v>
      </c>
      <c r="CQ226" s="1" t="n">
        <v>-20</v>
      </c>
      <c r="CR226" s="1" t="n">
        <v>0</v>
      </c>
      <c r="CS226" s="1" t="n">
        <v>-233.985</v>
      </c>
      <c r="CT226" s="1" t="n">
        <v>-51.84375</v>
      </c>
      <c r="CU226" s="1" t="n">
        <v>-398.875</v>
      </c>
      <c r="CV226" s="1" t="n">
        <v>0</v>
      </c>
      <c r="CW226" s="1" t="n">
        <v>-122.25</v>
      </c>
      <c r="CX226" s="1" t="n">
        <v>-452.4375</v>
      </c>
      <c r="CY226" s="1" t="n">
        <v>-167.1</v>
      </c>
      <c r="CZ226" s="1" t="n">
        <v>-822.500000000001</v>
      </c>
      <c r="DA226" s="1" t="n">
        <v>-2046.465</v>
      </c>
      <c r="DB226" s="1" t="n">
        <v>-103.5</v>
      </c>
      <c r="DC226" s="1" t="n">
        <v>-1172.7975</v>
      </c>
      <c r="DH226" s="1" t="n">
        <v>-500</v>
      </c>
      <c r="DI226" s="1" t="n">
        <v>-336.3825</v>
      </c>
      <c r="DJ226" s="1" t="n">
        <v>-1313.675</v>
      </c>
      <c r="DK226" s="1" t="n">
        <v>-10046.6183035714</v>
      </c>
      <c r="DL226" s="1" t="n">
        <v>-5397.79464285714</v>
      </c>
      <c r="DM226" s="1" t="n">
        <v>-1057.125</v>
      </c>
      <c r="DN226" s="1" t="n">
        <v>-71.7</v>
      </c>
      <c r="DP226" s="1" t="n">
        <v>-1581.375</v>
      </c>
      <c r="DQ226" s="1" t="n">
        <v>-28.21875</v>
      </c>
      <c r="DR226" s="1" t="n">
        <v>-644.75</v>
      </c>
      <c r="DS226" s="1" t="n">
        <v>-512.195</v>
      </c>
      <c r="DT226" s="1" t="n">
        <v>-949.328571428572</v>
      </c>
      <c r="DU226" s="1" t="n">
        <v>-1168.03571428571</v>
      </c>
      <c r="DY226" s="1" t="n">
        <v>-393</v>
      </c>
      <c r="DZ226" s="1" t="n">
        <v>-905.5</v>
      </c>
      <c r="EA226" s="1" t="n">
        <v>0</v>
      </c>
      <c r="EB226" s="1" t="n">
        <v>0</v>
      </c>
      <c r="EC226" s="1" t="n">
        <v>0</v>
      </c>
      <c r="EE226" s="1" t="n">
        <v>0</v>
      </c>
      <c r="EF226" s="1" t="n">
        <v>0</v>
      </c>
      <c r="EG226" s="1" t="n">
        <v>-133311.532642857</v>
      </c>
      <c r="EH226" s="1" t="s">
        <v>519</v>
      </c>
    </row>
    <row r="227" customFormat="false" ht="13.8" hidden="false" customHeight="false" outlineLevel="0" collapsed="false">
      <c r="A227" s="2" t="s">
        <v>520</v>
      </c>
      <c r="B227" s="1" t="n">
        <v>-1847.21</v>
      </c>
      <c r="C227" s="1" t="n">
        <v>-164.50375</v>
      </c>
      <c r="D227" s="1" t="n">
        <v>-1217.75166666667</v>
      </c>
      <c r="E227" s="1" t="n">
        <v>-75</v>
      </c>
      <c r="F227" s="1" t="n">
        <v>-1629.1325</v>
      </c>
      <c r="G227" s="1" t="n">
        <v>-82.6875</v>
      </c>
      <c r="H227" s="1" t="n">
        <v>-296.37</v>
      </c>
      <c r="I227" s="1" t="n">
        <v>-641.0975</v>
      </c>
      <c r="J227" s="1" t="n">
        <v>-1692.90833333333</v>
      </c>
      <c r="K227" s="1" t="n">
        <v>-168.3275</v>
      </c>
      <c r="L227" s="1" t="n">
        <v>-100</v>
      </c>
      <c r="M227" s="1" t="n">
        <v>0</v>
      </c>
      <c r="N227" s="1" t="n">
        <v>-858.094583333333</v>
      </c>
      <c r="O227" s="1" t="n">
        <v>-478.24</v>
      </c>
      <c r="P227" s="1" t="n">
        <v>-563.810625</v>
      </c>
      <c r="Q227" s="1" t="n">
        <v>-600</v>
      </c>
      <c r="R227" s="1" t="n">
        <v>0</v>
      </c>
      <c r="S227" s="1" t="n">
        <v>-407.4</v>
      </c>
      <c r="T227" s="1" t="n">
        <v>-14523.163</v>
      </c>
      <c r="U227" s="1" t="n">
        <v>-446.265</v>
      </c>
      <c r="V227" s="1" t="n">
        <v>-1108.87892857143</v>
      </c>
      <c r="W227" s="1" t="n">
        <v>-1058.7</v>
      </c>
      <c r="X227" s="1" t="n">
        <v>-122.535</v>
      </c>
      <c r="Y227" s="1" t="n">
        <v>-1024.05</v>
      </c>
      <c r="Z227" s="1" t="n">
        <v>-3716.75107142857</v>
      </c>
      <c r="AA227" s="1" t="n">
        <v>1.77635683940025E-015</v>
      </c>
      <c r="AB227" s="1" t="n">
        <v>-1896.36916666667</v>
      </c>
      <c r="AC227" s="1" t="n">
        <v>-697.045</v>
      </c>
      <c r="AD227" s="1" t="n">
        <v>-203.625</v>
      </c>
      <c r="AE227" s="1" t="n">
        <v>-1788.75</v>
      </c>
      <c r="AF227" s="1" t="n">
        <v>-82.5</v>
      </c>
      <c r="AG227" s="1" t="n">
        <v>-288.12</v>
      </c>
      <c r="AH227" s="1" t="n">
        <v>-1008.29666666667</v>
      </c>
      <c r="AI227" s="1" t="n">
        <v>-191.703333333333</v>
      </c>
      <c r="AJ227" s="1" t="n">
        <v>-4141.9</v>
      </c>
      <c r="AK227" s="1" t="n">
        <v>-713.7</v>
      </c>
      <c r="AL227" s="1" t="n">
        <v>-1072.8</v>
      </c>
      <c r="AM227" s="1" t="n">
        <v>0</v>
      </c>
      <c r="AN227" s="1" t="n">
        <v>0</v>
      </c>
      <c r="AO227" s="1" t="n">
        <v>-730</v>
      </c>
      <c r="AP227" s="1" t="n">
        <v>-2486.18875</v>
      </c>
      <c r="AQ227" s="1" t="n">
        <v>-164.025</v>
      </c>
      <c r="AR227" s="1" t="n">
        <v>-3141.75</v>
      </c>
      <c r="AS227" s="1" t="n">
        <v>-48.465</v>
      </c>
      <c r="AT227" s="1" t="n">
        <v>-1194.78</v>
      </c>
      <c r="AU227" s="1" t="n">
        <v>-286.564166666667</v>
      </c>
      <c r="AV227" s="1" t="n">
        <v>-61.54225</v>
      </c>
      <c r="AW227" s="1" t="n">
        <v>-73.7325</v>
      </c>
      <c r="AX227" s="1" t="n">
        <v>-22.93625</v>
      </c>
      <c r="AY227" s="1" t="n">
        <v>0</v>
      </c>
      <c r="AZ227" s="1" t="n">
        <v>0</v>
      </c>
      <c r="BA227" s="1" t="n">
        <v>0</v>
      </c>
      <c r="BB227" s="1" t="n">
        <v>-1852.92875</v>
      </c>
      <c r="BC227" s="1" t="n">
        <v>-382.814583333333</v>
      </c>
      <c r="BD227" s="1" t="n">
        <v>-1084.5</v>
      </c>
      <c r="BE227" s="1" t="n">
        <v>-1470.14464285714</v>
      </c>
      <c r="BF227" s="1" t="n">
        <v>-318.15</v>
      </c>
      <c r="BG227" s="1" t="n">
        <v>-671.625</v>
      </c>
      <c r="BH227" s="1" t="n">
        <v>-171.6</v>
      </c>
      <c r="BI227" s="1" t="n">
        <v>-762.4</v>
      </c>
      <c r="BJ227" s="1" t="n">
        <v>-330.4</v>
      </c>
      <c r="BK227" s="1" t="n">
        <v>-414.45</v>
      </c>
      <c r="BL227" s="1" t="n">
        <v>-110.125</v>
      </c>
      <c r="BM227" s="1" t="n">
        <v>0</v>
      </c>
      <c r="BN227" s="1" t="n">
        <v>-904.125</v>
      </c>
      <c r="BO227" s="1" t="n">
        <v>-340.126666666667</v>
      </c>
      <c r="BP227" s="1" t="n">
        <v>-2368.59708333333</v>
      </c>
      <c r="BQ227" s="1" t="n">
        <v>-263.791666666667</v>
      </c>
      <c r="BR227" s="1" t="n">
        <v>-3732.77785714286</v>
      </c>
      <c r="BS227" s="1" t="n">
        <v>0</v>
      </c>
      <c r="BT227" s="1" t="n">
        <v>-145.5</v>
      </c>
      <c r="BU227" s="1" t="n">
        <v>-637.35</v>
      </c>
      <c r="BV227" s="1" t="n">
        <v>0</v>
      </c>
      <c r="BW227" s="1" t="n">
        <v>-118.5</v>
      </c>
      <c r="BX227" s="1" t="n">
        <v>-529.257142857143</v>
      </c>
      <c r="BY227" s="1" t="n">
        <v>-551.25</v>
      </c>
      <c r="BZ227" s="1" t="n">
        <v>-904.3125</v>
      </c>
      <c r="CA227" s="1" t="n">
        <v>-1644.23125</v>
      </c>
      <c r="CB227" s="1" t="n">
        <v>-276.25</v>
      </c>
      <c r="CC227" s="1" t="n">
        <v>0</v>
      </c>
      <c r="CD227" s="1" t="n">
        <v>0</v>
      </c>
      <c r="CE227" s="1" t="n">
        <v>-29.25</v>
      </c>
      <c r="CF227" s="1" t="n">
        <v>0</v>
      </c>
      <c r="CG227" s="1" t="n">
        <v>-12021.7678571429</v>
      </c>
      <c r="CH227" s="1" t="n">
        <v>-6721.20714285714</v>
      </c>
      <c r="CI227" s="1" t="n">
        <v>-224.25</v>
      </c>
      <c r="CJ227" s="1" t="n">
        <v>-2797.875</v>
      </c>
      <c r="CK227" s="1" t="n">
        <v>-702</v>
      </c>
      <c r="CL227" s="1" t="n">
        <v>-42.9</v>
      </c>
      <c r="CM227" s="1" t="n">
        <v>-61.8</v>
      </c>
      <c r="CN227" s="1" t="n">
        <v>-231</v>
      </c>
      <c r="CO227" s="1" t="n">
        <v>-570.360000000001</v>
      </c>
      <c r="CP227" s="1" t="n">
        <v>-356.9</v>
      </c>
      <c r="CQ227" s="1" t="n">
        <v>-20</v>
      </c>
      <c r="CR227" s="1" t="n">
        <v>0</v>
      </c>
      <c r="CS227" s="1" t="n">
        <v>-33.985</v>
      </c>
      <c r="CT227" s="1" t="n">
        <v>-51.84375</v>
      </c>
      <c r="CU227" s="1" t="n">
        <v>-398.875</v>
      </c>
      <c r="CV227" s="1" t="n">
        <v>-11</v>
      </c>
      <c r="CW227" s="1" t="n">
        <v>-122.25</v>
      </c>
      <c r="CX227" s="1" t="n">
        <v>-452.437500000001</v>
      </c>
      <c r="CY227" s="1" t="n">
        <v>-167.1</v>
      </c>
      <c r="CZ227" s="1" t="n">
        <v>-822.5</v>
      </c>
      <c r="DA227" s="1" t="n">
        <v>-2046.465</v>
      </c>
      <c r="DB227" s="1" t="n">
        <v>-103.5</v>
      </c>
      <c r="DC227" s="1" t="n">
        <v>-1162.7975</v>
      </c>
      <c r="DH227" s="1" t="n">
        <v>-500</v>
      </c>
      <c r="DI227" s="1" t="n">
        <v>-336.3825</v>
      </c>
      <c r="DJ227" s="1" t="n">
        <v>-1313.675</v>
      </c>
      <c r="DK227" s="1" t="n">
        <v>-4546.61830357143</v>
      </c>
      <c r="DL227" s="1" t="n">
        <v>-5247.79464285714</v>
      </c>
      <c r="DM227" s="1" t="n">
        <v>-1057.125</v>
      </c>
      <c r="DN227" s="1" t="n">
        <v>-71.7</v>
      </c>
      <c r="DP227" s="1" t="n">
        <v>-1581.375</v>
      </c>
      <c r="DQ227" s="1" t="n">
        <v>-28.21875</v>
      </c>
      <c r="DR227" s="1" t="n">
        <v>-644.75</v>
      </c>
      <c r="DS227" s="1" t="n">
        <v>-407.885</v>
      </c>
      <c r="DT227" s="1" t="n">
        <v>-949.328571428571</v>
      </c>
      <c r="DU227" s="1" t="n">
        <v>-1168.03571428571</v>
      </c>
      <c r="DY227" s="1" t="n">
        <v>-393</v>
      </c>
      <c r="DZ227" s="1" t="n">
        <v>-905.5</v>
      </c>
      <c r="EA227" s="1" t="n">
        <v>0</v>
      </c>
      <c r="EB227" s="1" t="n">
        <v>0</v>
      </c>
      <c r="EC227" s="1" t="n">
        <v>0</v>
      </c>
      <c r="EE227" s="1" t="n">
        <v>0</v>
      </c>
      <c r="EF227" s="1" t="n">
        <v>0</v>
      </c>
      <c r="EG227" s="1" t="n">
        <v>-121406.329416667</v>
      </c>
      <c r="EH227" s="1" t="s">
        <v>520</v>
      </c>
    </row>
    <row r="228" customFormat="false" ht="13.8" hidden="false" customHeight="false" outlineLevel="0" collapsed="false">
      <c r="A228" s="2"/>
    </row>
    <row r="229" customFormat="false" ht="13.8" hidden="false" customHeight="false" outlineLevel="0" collapsed="false">
      <c r="A229" s="2" t="s">
        <v>521</v>
      </c>
      <c r="B229" s="1" t="n">
        <v>0.475</v>
      </c>
      <c r="C229" s="1" t="n">
        <v>0.475</v>
      </c>
      <c r="D229" s="1" t="n">
        <v>0.475</v>
      </c>
      <c r="E229" s="1" t="n">
        <v>0.475</v>
      </c>
      <c r="F229" s="1" t="n">
        <v>0.475</v>
      </c>
      <c r="G229" s="1" t="n">
        <v>0.475</v>
      </c>
      <c r="I229" s="1" t="n">
        <v>0.475</v>
      </c>
      <c r="J229" s="1" t="n">
        <v>0.475</v>
      </c>
      <c r="K229" s="1" t="n">
        <v>0.475</v>
      </c>
      <c r="L229" s="1" t="n">
        <v>0.475</v>
      </c>
      <c r="M229" s="1" t="n">
        <v>0.475</v>
      </c>
      <c r="N229" s="1" t="n">
        <v>0.475</v>
      </c>
      <c r="O229" s="1" t="n">
        <v>0.475</v>
      </c>
      <c r="P229" s="1" t="n">
        <v>0.265</v>
      </c>
      <c r="Q229" s="1" t="n">
        <v>0.475</v>
      </c>
      <c r="S229" s="1" t="n">
        <v>0.475</v>
      </c>
      <c r="T229" s="1" t="n">
        <v>0.475</v>
      </c>
      <c r="U229" s="1" t="n">
        <v>0.475</v>
      </c>
      <c r="V229" s="1" t="n">
        <v>0.75</v>
      </c>
      <c r="W229" s="1" t="n">
        <v>0.475</v>
      </c>
      <c r="Z229" s="1" t="n">
        <v>0.514</v>
      </c>
      <c r="AA229" s="1" t="n">
        <v>0.514</v>
      </c>
      <c r="AB229" s="1" t="n">
        <v>0.514</v>
      </c>
      <c r="AC229" s="1" t="n">
        <v>0.514</v>
      </c>
      <c r="AD229" s="1" t="n">
        <v>0.514</v>
      </c>
      <c r="AE229" s="1" t="n">
        <v>0.514</v>
      </c>
      <c r="AH229" s="1" t="n">
        <v>0.514</v>
      </c>
      <c r="AI229" s="1" t="n">
        <v>0.514</v>
      </c>
      <c r="AJ229" s="1" t="n">
        <v>0.514</v>
      </c>
      <c r="AO229" s="1" t="n">
        <v>0.514</v>
      </c>
      <c r="AP229" s="1" t="n">
        <v>0.514</v>
      </c>
      <c r="AQ229" s="1" t="n">
        <v>0.514</v>
      </c>
      <c r="AR229" s="1" t="n">
        <v>0.514</v>
      </c>
      <c r="AS229" s="1" t="n">
        <v>0.514</v>
      </c>
      <c r="AT229" s="1" t="n">
        <v>0.514</v>
      </c>
      <c r="AU229" s="1" t="n">
        <v>0.633</v>
      </c>
      <c r="AV229" s="1" t="n">
        <v>0.646</v>
      </c>
      <c r="AW229" s="1" t="n">
        <v>0.646</v>
      </c>
      <c r="AX229" s="1" t="n">
        <v>0.646</v>
      </c>
      <c r="AY229" s="1" t="n">
        <v>0.646</v>
      </c>
      <c r="AZ229" s="1" t="n">
        <v>0.514</v>
      </c>
      <c r="BA229" s="1" t="n">
        <v>0.514</v>
      </c>
      <c r="BB229" s="1" t="n">
        <v>0.463</v>
      </c>
      <c r="BC229" s="1" t="n">
        <v>0.463</v>
      </c>
      <c r="BD229" s="1" t="n">
        <v>0.463</v>
      </c>
      <c r="BE229" s="1" t="n">
        <v>0.463</v>
      </c>
      <c r="BF229" s="1" t="n">
        <v>0.463</v>
      </c>
      <c r="BG229" s="1" t="n">
        <v>0.463</v>
      </c>
      <c r="BH229" s="1" t="n">
        <v>0.463</v>
      </c>
      <c r="BI229" s="1" t="n">
        <v>0.463</v>
      </c>
      <c r="BJ229" s="1" t="n">
        <v>0.463</v>
      </c>
      <c r="BK229" s="1" t="n">
        <v>0.463</v>
      </c>
      <c r="BL229" s="1" t="n">
        <v>0.463</v>
      </c>
      <c r="BN229" s="1" t="n">
        <v>0.463</v>
      </c>
      <c r="BO229" s="1" t="n">
        <v>0.459</v>
      </c>
      <c r="BP229" s="1" t="n">
        <v>0.459</v>
      </c>
      <c r="BQ229" s="1" t="n">
        <v>0.459</v>
      </c>
      <c r="BR229" s="1" t="n">
        <v>0.463</v>
      </c>
      <c r="BS229" s="1" t="n">
        <v>0.463</v>
      </c>
      <c r="BT229" s="1" t="n">
        <v>0.459</v>
      </c>
      <c r="BU229" s="1" t="n">
        <v>0.463</v>
      </c>
      <c r="BW229" s="1" t="n">
        <v>0.463</v>
      </c>
      <c r="BX229" s="1" t="n">
        <v>0.459</v>
      </c>
      <c r="BY229" s="1" t="n">
        <v>0.459</v>
      </c>
      <c r="BZ229" s="1" t="n">
        <v>0.459</v>
      </c>
      <c r="CA229" s="1" t="n">
        <v>0.3</v>
      </c>
      <c r="CB229" s="1" t="n">
        <v>0.3</v>
      </c>
      <c r="CC229" s="1" t="n">
        <v>0.3</v>
      </c>
      <c r="CE229" s="1" t="n">
        <v>0.242</v>
      </c>
      <c r="CF229" s="1" t="n">
        <v>0.242</v>
      </c>
      <c r="CG229" s="1" t="n">
        <v>0.265</v>
      </c>
      <c r="CH229" s="1" t="n">
        <v>0.265</v>
      </c>
      <c r="CI229" s="1" t="n">
        <v>0.265</v>
      </c>
      <c r="CJ229" s="1" t="n">
        <v>0.265</v>
      </c>
      <c r="CK229" s="1" t="n">
        <v>0.265</v>
      </c>
      <c r="CN229" s="1" t="n">
        <v>0.265</v>
      </c>
      <c r="CO229" s="1" t="n">
        <v>0.242</v>
      </c>
      <c r="CP229" s="1" t="n">
        <v>0.242</v>
      </c>
      <c r="CS229" s="1" t="n">
        <v>0.242</v>
      </c>
      <c r="CT229" s="1" t="n">
        <v>0.265</v>
      </c>
      <c r="CX229" s="1" t="n">
        <v>0.365</v>
      </c>
      <c r="CZ229" s="1" t="n">
        <v>0.365</v>
      </c>
      <c r="DA229" s="1" t="n">
        <v>0.365</v>
      </c>
      <c r="DB229" s="1" t="n">
        <v>0.365</v>
      </c>
      <c r="DC229" s="1" t="n">
        <v>0.365</v>
      </c>
      <c r="DI229" s="1" t="n">
        <v>0.357</v>
      </c>
      <c r="DJ229" s="1" t="n">
        <v>0.49</v>
      </c>
      <c r="DK229" s="1" t="n">
        <v>0.49</v>
      </c>
      <c r="DL229" s="1" t="n">
        <v>0.49</v>
      </c>
      <c r="DM229" s="1" t="n">
        <v>0.49</v>
      </c>
      <c r="DP229" s="1" t="n">
        <v>0.49</v>
      </c>
      <c r="DQ229" s="1" t="n">
        <v>0.49</v>
      </c>
      <c r="DR229" s="1" t="n">
        <v>0.49</v>
      </c>
      <c r="DS229" s="1" t="n">
        <v>0.49</v>
      </c>
      <c r="DT229" s="1" t="n">
        <v>0.764</v>
      </c>
      <c r="DU229" s="1" t="n">
        <v>0.764</v>
      </c>
      <c r="DV229" s="1" t="n">
        <v>0.764</v>
      </c>
      <c r="DW229" s="1" t="n">
        <v>0.764</v>
      </c>
      <c r="DX229" s="1" t="n">
        <v>0.764</v>
      </c>
      <c r="DY229" s="1" t="n">
        <v>0.8557</v>
      </c>
      <c r="DZ229" s="1" t="n">
        <v>0.852</v>
      </c>
      <c r="EH229" s="1" t="s">
        <v>521</v>
      </c>
    </row>
    <row r="230" customFormat="false" ht="13.8" hidden="false" customHeight="false" outlineLevel="0" collapsed="false">
      <c r="A230" s="2" t="s">
        <v>522</v>
      </c>
      <c r="B230" s="1" t="n">
        <v>68.5</v>
      </c>
      <c r="EH230" s="1" t="s">
        <v>522</v>
      </c>
    </row>
    <row r="231" customFormat="false" ht="13.8" hidden="false" customHeight="false" outlineLevel="0" collapsed="false">
      <c r="A231" s="2" t="s">
        <v>523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  <c r="CA231" s="1" t="n">
        <v>0</v>
      </c>
      <c r="CB231" s="1" t="n">
        <v>0</v>
      </c>
      <c r="CC231" s="1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0</v>
      </c>
      <c r="CI231" s="1" t="n">
        <v>0</v>
      </c>
      <c r="CJ231" s="1" t="n">
        <v>0</v>
      </c>
      <c r="CK231" s="1" t="n">
        <v>0</v>
      </c>
      <c r="CL231" s="1" t="n">
        <v>0</v>
      </c>
      <c r="CM231" s="1" t="n">
        <v>0</v>
      </c>
      <c r="CN231" s="1" t="n">
        <v>0</v>
      </c>
      <c r="CO231" s="1" t="n">
        <v>0</v>
      </c>
      <c r="CP231" s="1" t="n">
        <v>0</v>
      </c>
      <c r="CQ231" s="1" t="n">
        <v>0</v>
      </c>
      <c r="CR231" s="1" t="n">
        <v>0</v>
      </c>
      <c r="CS231" s="1" t="n">
        <v>0</v>
      </c>
      <c r="CT231" s="1" t="n">
        <v>0</v>
      </c>
      <c r="CU231" s="1" t="n">
        <v>0</v>
      </c>
      <c r="CV231" s="1" t="n">
        <v>0</v>
      </c>
      <c r="CW231" s="1" t="n">
        <v>0</v>
      </c>
      <c r="CX231" s="1" t="n">
        <v>0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0</v>
      </c>
      <c r="DH231" s="1" t="n">
        <v>0</v>
      </c>
      <c r="DI231" s="1" t="n">
        <v>0</v>
      </c>
      <c r="DJ231" s="1" t="n">
        <v>0</v>
      </c>
      <c r="DK231" s="1" t="n">
        <v>0</v>
      </c>
      <c r="DL231" s="1" t="n">
        <v>0</v>
      </c>
      <c r="DM231" s="1" t="n">
        <v>0</v>
      </c>
      <c r="DN231" s="1" t="n">
        <v>0</v>
      </c>
      <c r="DP231" s="1" t="n">
        <v>0</v>
      </c>
      <c r="DQ231" s="1" t="n">
        <v>0</v>
      </c>
      <c r="DR231" s="1" t="n">
        <v>0</v>
      </c>
      <c r="DS231" s="1" t="n">
        <v>0</v>
      </c>
      <c r="DT231" s="1" t="n">
        <v>0</v>
      </c>
      <c r="DU231" s="1" t="n">
        <v>0</v>
      </c>
      <c r="DV231" s="1" t="n">
        <v>0</v>
      </c>
      <c r="DW231" s="1" t="n">
        <v>0</v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E231" s="1" t="n">
        <v>0</v>
      </c>
      <c r="EF231" s="1" t="n">
        <v>0</v>
      </c>
      <c r="EG231" s="1" t="n">
        <v>0</v>
      </c>
      <c r="EH231" s="1" t="s">
        <v>523</v>
      </c>
    </row>
    <row r="232" customFormat="false" ht="13.8" hidden="false" customHeight="false" outlineLevel="0" collapsed="false">
      <c r="A232" s="2" t="s">
        <v>524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A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n">
        <v>0</v>
      </c>
      <c r="CK232" s="1" t="n">
        <v>0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0</v>
      </c>
      <c r="CV232" s="1" t="n">
        <v>0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H232" s="1" t="n">
        <v>0</v>
      </c>
      <c r="DI232" s="1" t="n">
        <v>0</v>
      </c>
      <c r="DJ232" s="1" t="n">
        <v>0</v>
      </c>
      <c r="DK232" s="1" t="n">
        <v>0</v>
      </c>
      <c r="DL232" s="1" t="n">
        <v>0</v>
      </c>
      <c r="DM232" s="1" t="n">
        <v>0</v>
      </c>
      <c r="DN232" s="1" t="n">
        <v>0</v>
      </c>
      <c r="DP232" s="1" t="n">
        <v>0</v>
      </c>
      <c r="DQ232" s="1" t="n">
        <v>0</v>
      </c>
      <c r="DR232" s="1" t="n">
        <v>0</v>
      </c>
      <c r="DS232" s="1" t="n">
        <v>0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0</v>
      </c>
      <c r="EC232" s="1" t="n">
        <v>0</v>
      </c>
      <c r="EE232" s="1" t="n">
        <v>0</v>
      </c>
      <c r="EF232" s="1" t="n">
        <v>0</v>
      </c>
      <c r="EG232" s="1" t="n">
        <v>0</v>
      </c>
      <c r="EH232" s="1" t="s">
        <v>524</v>
      </c>
    </row>
    <row r="233" customFormat="false" ht="13.8" hidden="false" customHeight="false" outlineLevel="0" collapsed="false">
      <c r="A233" s="2" t="s">
        <v>525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A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1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0</v>
      </c>
      <c r="DH233" s="1" t="n">
        <v>0</v>
      </c>
      <c r="DI233" s="1" t="n">
        <v>0</v>
      </c>
      <c r="DJ233" s="1" t="n">
        <v>0</v>
      </c>
      <c r="DK233" s="1" t="n">
        <v>0</v>
      </c>
      <c r="DL233" s="1" t="n">
        <v>0</v>
      </c>
      <c r="DM233" s="1" t="n">
        <v>0</v>
      </c>
      <c r="DN233" s="1" t="n">
        <v>0</v>
      </c>
      <c r="DP233" s="1" t="n">
        <v>0</v>
      </c>
      <c r="DQ233" s="1" t="n">
        <v>0</v>
      </c>
      <c r="DR233" s="1" t="n">
        <v>0</v>
      </c>
      <c r="DS233" s="1" t="n">
        <v>0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0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E233" s="1" t="n">
        <v>0</v>
      </c>
      <c r="EF233" s="1" t="n">
        <v>0</v>
      </c>
      <c r="EG233" s="1" t="n">
        <v>0</v>
      </c>
      <c r="EH233" s="1" t="s">
        <v>525</v>
      </c>
    </row>
    <row r="234" customFormat="false" ht="13.8" hidden="false" customHeight="false" outlineLevel="0" collapsed="false">
      <c r="A234" s="2" t="s">
        <v>526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0</v>
      </c>
      <c r="CA234" s="1" t="n">
        <v>0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1" t="n">
        <v>0</v>
      </c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0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H234" s="1" t="n">
        <v>0</v>
      </c>
      <c r="DI234" s="1" t="n">
        <v>0</v>
      </c>
      <c r="DJ234" s="1" t="n">
        <v>0</v>
      </c>
      <c r="DK234" s="1" t="n">
        <v>0</v>
      </c>
      <c r="DL234" s="1" t="n">
        <v>0</v>
      </c>
      <c r="DM234" s="1" t="n">
        <v>0</v>
      </c>
      <c r="DN234" s="1" t="n">
        <v>0</v>
      </c>
      <c r="DP234" s="1" t="n">
        <v>0</v>
      </c>
      <c r="DQ234" s="1" t="n">
        <v>0</v>
      </c>
      <c r="DR234" s="1" t="n">
        <v>0</v>
      </c>
      <c r="DS234" s="1" t="n">
        <v>0</v>
      </c>
      <c r="DT234" s="1" t="n">
        <v>0</v>
      </c>
      <c r="DU234" s="1" t="n">
        <v>0</v>
      </c>
      <c r="DV234" s="1" t="n">
        <v>0</v>
      </c>
      <c r="DW234" s="1" t="n">
        <v>0</v>
      </c>
      <c r="DX234" s="1" t="n">
        <v>0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E234" s="1" t="n">
        <v>0</v>
      </c>
      <c r="EF234" s="1" t="n">
        <v>0</v>
      </c>
      <c r="EG234" s="1" t="n">
        <v>0</v>
      </c>
      <c r="EH234" s="1" t="s">
        <v>526</v>
      </c>
    </row>
    <row r="235" customFormat="false" ht="13.8" hidden="false" customHeight="false" outlineLevel="0" collapsed="false">
      <c r="A235" s="2" t="s">
        <v>527</v>
      </c>
      <c r="EH235" s="1" t="s">
        <v>527</v>
      </c>
    </row>
    <row r="236" customFormat="false" ht="13.8" hidden="false" customHeight="false" outlineLevel="0" collapsed="false">
      <c r="A236" s="2" t="s">
        <v>528</v>
      </c>
      <c r="B236" s="1" t="n">
        <v>50</v>
      </c>
      <c r="C236" s="1" t="n">
        <v>50</v>
      </c>
      <c r="D236" s="1" t="n">
        <v>50</v>
      </c>
      <c r="E236" s="1" t="n">
        <v>50</v>
      </c>
      <c r="F236" s="1" t="n">
        <v>50</v>
      </c>
      <c r="G236" s="1" t="n">
        <v>50</v>
      </c>
      <c r="H236" s="1" t="n">
        <v>50</v>
      </c>
      <c r="I236" s="1" t="n">
        <v>50</v>
      </c>
      <c r="J236" s="1" t="n">
        <v>50</v>
      </c>
      <c r="K236" s="1" t="n">
        <v>50</v>
      </c>
      <c r="L236" s="1" t="n">
        <v>50</v>
      </c>
      <c r="M236" s="1" t="n">
        <v>50</v>
      </c>
      <c r="N236" s="1" t="n">
        <v>50</v>
      </c>
      <c r="O236" s="1" t="n">
        <v>50</v>
      </c>
      <c r="P236" s="1" t="n">
        <v>35</v>
      </c>
      <c r="Q236" s="1" t="n">
        <v>65</v>
      </c>
      <c r="R236" s="1" t="n">
        <v>65</v>
      </c>
      <c r="S236" s="1" t="n">
        <v>45</v>
      </c>
      <c r="T236" s="1" t="n">
        <v>50</v>
      </c>
      <c r="U236" s="1" t="n">
        <v>50</v>
      </c>
      <c r="V236" s="1" t="n">
        <v>50</v>
      </c>
      <c r="W236" s="1" t="n">
        <v>45</v>
      </c>
      <c r="X236" s="1" t="n">
        <v>50</v>
      </c>
      <c r="Y236" s="1" t="n">
        <v>30</v>
      </c>
      <c r="Z236" s="1" t="n">
        <v>50</v>
      </c>
      <c r="AA236" s="1" t="n">
        <v>65</v>
      </c>
      <c r="AB236" s="1" t="n">
        <v>65</v>
      </c>
      <c r="AC236" s="1" t="n">
        <v>65</v>
      </c>
      <c r="AD236" s="1" t="n">
        <v>65</v>
      </c>
      <c r="AE236" s="1" t="n">
        <v>35</v>
      </c>
      <c r="AF236" s="1" t="n">
        <v>65</v>
      </c>
      <c r="AG236" s="1" t="n">
        <v>65</v>
      </c>
      <c r="AH236" s="1" t="n">
        <v>65</v>
      </c>
      <c r="AI236" s="1" t="n">
        <v>65</v>
      </c>
      <c r="AJ236" s="1" t="n">
        <v>75</v>
      </c>
      <c r="AK236" s="1" t="n">
        <v>65</v>
      </c>
      <c r="AL236" s="1" t="n">
        <v>75</v>
      </c>
      <c r="AM236" s="1" t="n">
        <v>65</v>
      </c>
      <c r="AN236" s="1" t="n">
        <v>75</v>
      </c>
      <c r="AO236" s="1" t="n">
        <v>65</v>
      </c>
      <c r="AP236" s="1" t="n">
        <v>65</v>
      </c>
      <c r="AQ236" s="1" t="n">
        <v>65</v>
      </c>
      <c r="AR236" s="1" t="n">
        <v>45</v>
      </c>
      <c r="AS236" s="1" t="n">
        <v>45</v>
      </c>
      <c r="AT236" s="1" t="n">
        <v>65</v>
      </c>
      <c r="AU236" s="1" t="n">
        <v>120</v>
      </c>
      <c r="AV236" s="1" t="n">
        <v>120</v>
      </c>
      <c r="AW236" s="1" t="n">
        <v>120</v>
      </c>
      <c r="AX236" s="1" t="n">
        <v>120</v>
      </c>
      <c r="AY236" s="1" t="n">
        <v>120</v>
      </c>
      <c r="AZ236" s="1" t="n">
        <v>20</v>
      </c>
      <c r="BA236" s="1" t="n">
        <v>35</v>
      </c>
      <c r="BB236" s="1" t="n">
        <v>31</v>
      </c>
      <c r="BC236" s="1" t="n">
        <v>31</v>
      </c>
      <c r="BD236" s="1" t="n">
        <v>31</v>
      </c>
      <c r="BE236" s="1" t="n">
        <v>31</v>
      </c>
      <c r="BF236" s="1" t="n">
        <v>25</v>
      </c>
      <c r="BG236" s="1" t="n">
        <v>25</v>
      </c>
      <c r="BH236" s="1" t="n">
        <v>25</v>
      </c>
      <c r="BI236" s="1" t="n">
        <v>31</v>
      </c>
      <c r="BJ236" s="1" t="n">
        <v>31</v>
      </c>
      <c r="BK236" s="1" t="n">
        <v>31</v>
      </c>
      <c r="BL236" s="1" t="n">
        <v>31</v>
      </c>
      <c r="BM236" s="1" t="n">
        <v>31</v>
      </c>
      <c r="BN236" s="1" t="n">
        <v>25</v>
      </c>
      <c r="BO236" s="1" t="n">
        <v>31</v>
      </c>
      <c r="BP236" s="1" t="n">
        <v>31</v>
      </c>
      <c r="BQ236" s="1" t="n">
        <v>31</v>
      </c>
      <c r="BR236" s="1" t="n">
        <v>31</v>
      </c>
      <c r="BS236" s="1" t="n">
        <v>31</v>
      </c>
      <c r="BT236" s="1" t="n">
        <v>25</v>
      </c>
      <c r="BU236" s="1" t="n">
        <v>31</v>
      </c>
      <c r="BV236" s="1" t="n">
        <v>31</v>
      </c>
      <c r="BW236" s="1" t="n">
        <v>31</v>
      </c>
      <c r="BX236" s="1" t="n">
        <v>31</v>
      </c>
      <c r="BY236" s="1" t="n">
        <v>25</v>
      </c>
      <c r="BZ236" s="1" t="n">
        <v>25</v>
      </c>
      <c r="CA236" s="1" t="n">
        <v>90</v>
      </c>
      <c r="CB236" s="1" t="n">
        <v>90</v>
      </c>
      <c r="CC236" s="1" t="n">
        <v>90</v>
      </c>
      <c r="CD236" s="1" t="n">
        <v>90</v>
      </c>
      <c r="CE236" s="1" t="n">
        <v>25</v>
      </c>
      <c r="CF236" s="1" t="n">
        <v>25</v>
      </c>
      <c r="CG236" s="1" t="n">
        <v>120</v>
      </c>
      <c r="CH236" s="1" t="n">
        <v>120</v>
      </c>
      <c r="CI236" s="1" t="n">
        <v>120</v>
      </c>
      <c r="CJ236" s="1" t="n">
        <v>90</v>
      </c>
      <c r="CK236" s="1" t="n">
        <v>90</v>
      </c>
      <c r="CL236" s="1" t="n">
        <v>90</v>
      </c>
      <c r="CM236" s="1" t="n">
        <v>90</v>
      </c>
      <c r="CN236" s="1" t="n">
        <v>120</v>
      </c>
      <c r="CO236" s="1" t="n">
        <v>90</v>
      </c>
      <c r="CP236" s="1" t="n">
        <v>90</v>
      </c>
      <c r="CQ236" s="1" t="n">
        <v>90</v>
      </c>
      <c r="CR236" s="1" t="n">
        <v>120</v>
      </c>
      <c r="CS236" s="1" t="n">
        <v>90</v>
      </c>
      <c r="CT236" s="1" t="n">
        <v>90</v>
      </c>
      <c r="CU236" s="1" t="n">
        <v>45</v>
      </c>
      <c r="CV236" s="1" t="n">
        <v>45</v>
      </c>
      <c r="CW236" s="1" t="n">
        <v>45</v>
      </c>
      <c r="CX236" s="1" t="n">
        <v>120</v>
      </c>
      <c r="CY236" s="1" t="n">
        <v>120</v>
      </c>
      <c r="CZ236" s="1" t="n">
        <v>120</v>
      </c>
      <c r="DA236" s="1" t="n">
        <v>60</v>
      </c>
      <c r="DB236" s="1" t="n">
        <v>120</v>
      </c>
      <c r="DC236" s="1" t="n">
        <v>120</v>
      </c>
      <c r="DH236" s="1" t="n">
        <v>90</v>
      </c>
      <c r="DI236" s="1" t="n">
        <v>120</v>
      </c>
      <c r="DJ236" s="1" t="n">
        <v>120</v>
      </c>
      <c r="DK236" s="1" t="n">
        <v>120</v>
      </c>
      <c r="DL236" s="1" t="n">
        <v>120</v>
      </c>
      <c r="DM236" s="1" t="n">
        <v>90</v>
      </c>
      <c r="DN236" s="1" t="n">
        <v>120</v>
      </c>
      <c r="DP236" s="1" t="n">
        <v>90</v>
      </c>
      <c r="DQ236" s="1" t="n">
        <v>90</v>
      </c>
      <c r="DR236" s="1" t="n">
        <v>120</v>
      </c>
      <c r="DS236" s="1" t="n">
        <v>90</v>
      </c>
      <c r="DT236" s="1" t="n">
        <v>60</v>
      </c>
      <c r="DU236" s="1" t="n">
        <v>60</v>
      </c>
      <c r="DV236" s="1" t="n">
        <v>60</v>
      </c>
      <c r="DW236" s="1" t="n">
        <v>60</v>
      </c>
      <c r="DX236" s="1" t="n">
        <v>60</v>
      </c>
      <c r="DY236" s="1" t="n">
        <v>60</v>
      </c>
      <c r="DZ236" s="1" t="n">
        <v>60</v>
      </c>
      <c r="EH236" s="1" t="s">
        <v>528</v>
      </c>
    </row>
    <row r="237" customFormat="false" ht="13.8" hidden="false" customHeight="false" outlineLevel="0" collapsed="false">
      <c r="A237" s="2" t="s">
        <v>529</v>
      </c>
      <c r="B237" s="1" t="n">
        <v>10</v>
      </c>
      <c r="C237" s="1" t="n">
        <v>10</v>
      </c>
      <c r="D237" s="1" t="n">
        <v>10</v>
      </c>
      <c r="E237" s="1" t="n">
        <v>10</v>
      </c>
      <c r="F237" s="1" t="n">
        <v>10</v>
      </c>
      <c r="G237" s="1" t="n">
        <v>10</v>
      </c>
      <c r="H237" s="1" t="n">
        <v>10</v>
      </c>
      <c r="I237" s="1" t="n">
        <v>10</v>
      </c>
      <c r="J237" s="1" t="n">
        <v>10</v>
      </c>
      <c r="K237" s="1" t="n">
        <v>10</v>
      </c>
      <c r="L237" s="1" t="n">
        <v>10</v>
      </c>
      <c r="M237" s="1" t="n">
        <v>10</v>
      </c>
      <c r="N237" s="1" t="n">
        <v>10</v>
      </c>
      <c r="O237" s="1" t="n">
        <v>10</v>
      </c>
      <c r="P237" s="1" t="n">
        <v>7</v>
      </c>
      <c r="Q237" s="1" t="n">
        <v>13</v>
      </c>
      <c r="R237" s="1" t="n">
        <v>13</v>
      </c>
      <c r="S237" s="1" t="n">
        <v>10</v>
      </c>
      <c r="T237" s="1" t="n">
        <v>10</v>
      </c>
      <c r="U237" s="1" t="n">
        <v>10</v>
      </c>
      <c r="V237" s="1" t="n">
        <v>10</v>
      </c>
      <c r="W237" s="1" t="n">
        <v>10</v>
      </c>
      <c r="X237" s="1" t="n">
        <v>10</v>
      </c>
      <c r="Y237" s="1" t="n">
        <v>3</v>
      </c>
      <c r="Z237" s="1" t="n">
        <v>10</v>
      </c>
      <c r="AA237" s="1" t="n">
        <v>13</v>
      </c>
      <c r="AB237" s="1" t="n">
        <v>13</v>
      </c>
      <c r="AC237" s="1" t="n">
        <v>13</v>
      </c>
      <c r="AD237" s="1" t="n">
        <v>13</v>
      </c>
      <c r="AE237" s="1" t="n">
        <v>7</v>
      </c>
      <c r="AF237" s="1" t="n">
        <v>13</v>
      </c>
      <c r="AG237" s="1" t="n">
        <v>13</v>
      </c>
      <c r="AH237" s="1" t="n">
        <v>13</v>
      </c>
      <c r="AI237" s="1" t="n">
        <v>13</v>
      </c>
      <c r="AJ237" s="1" t="n">
        <v>15</v>
      </c>
      <c r="AK237" s="1" t="n">
        <v>13</v>
      </c>
      <c r="AL237" s="1" t="n">
        <v>15</v>
      </c>
      <c r="AM237" s="1" t="n">
        <v>13</v>
      </c>
      <c r="AN237" s="1" t="n">
        <v>15</v>
      </c>
      <c r="AO237" s="1" t="n">
        <v>13</v>
      </c>
      <c r="AP237" s="1" t="n">
        <v>13</v>
      </c>
      <c r="AQ237" s="1" t="n">
        <v>13</v>
      </c>
      <c r="AR237" s="1" t="n">
        <v>10</v>
      </c>
      <c r="AS237" s="1" t="n">
        <v>10</v>
      </c>
      <c r="AT237" s="1" t="n">
        <v>13</v>
      </c>
      <c r="AU237" s="1" t="n">
        <v>24</v>
      </c>
      <c r="AV237" s="1" t="n">
        <v>24</v>
      </c>
      <c r="AW237" s="1" t="n">
        <v>24</v>
      </c>
      <c r="AX237" s="1" t="n">
        <v>24</v>
      </c>
      <c r="AY237" s="1" t="n">
        <v>24</v>
      </c>
      <c r="AZ237" s="1" t="n">
        <v>4</v>
      </c>
      <c r="BA237" s="1" t="n">
        <v>7</v>
      </c>
      <c r="BB237" s="1" t="n">
        <v>6</v>
      </c>
      <c r="BC237" s="1" t="n">
        <v>6</v>
      </c>
      <c r="BD237" s="1" t="n">
        <v>6</v>
      </c>
      <c r="BE237" s="1" t="n">
        <v>6</v>
      </c>
      <c r="BF237" s="1" t="n">
        <v>5</v>
      </c>
      <c r="BG237" s="1" t="n">
        <v>5</v>
      </c>
      <c r="BH237" s="1" t="n">
        <v>5</v>
      </c>
      <c r="BI237" s="1" t="n">
        <v>6</v>
      </c>
      <c r="BJ237" s="1" t="n">
        <v>6</v>
      </c>
      <c r="BK237" s="1" t="n">
        <v>6</v>
      </c>
      <c r="BL237" s="1" t="n">
        <v>6</v>
      </c>
      <c r="BM237" s="1" t="n">
        <v>6</v>
      </c>
      <c r="BN237" s="1" t="n">
        <v>3</v>
      </c>
      <c r="BO237" s="1" t="n">
        <v>6</v>
      </c>
      <c r="BP237" s="1" t="n">
        <v>6</v>
      </c>
      <c r="BQ237" s="1" t="n">
        <v>6</v>
      </c>
      <c r="BR237" s="1" t="n">
        <v>6</v>
      </c>
      <c r="BS237" s="1" t="n">
        <v>6</v>
      </c>
      <c r="BT237" s="1" t="n">
        <v>5</v>
      </c>
      <c r="BU237" s="1" t="n">
        <v>6</v>
      </c>
      <c r="BV237" s="1" t="n">
        <v>6</v>
      </c>
      <c r="BW237" s="1" t="n">
        <v>6</v>
      </c>
      <c r="BX237" s="1" t="n">
        <v>6</v>
      </c>
      <c r="BY237" s="1" t="n">
        <v>5</v>
      </c>
      <c r="BZ237" s="1" t="n">
        <v>5</v>
      </c>
      <c r="CA237" s="1" t="n">
        <v>18</v>
      </c>
      <c r="CB237" s="1" t="n">
        <v>18</v>
      </c>
      <c r="CC237" s="1" t="n">
        <v>18</v>
      </c>
      <c r="CD237" s="1" t="n">
        <v>18</v>
      </c>
      <c r="CE237" s="1" t="n">
        <v>3</v>
      </c>
      <c r="CF237" s="1" t="n">
        <v>3</v>
      </c>
      <c r="CG237" s="1" t="n">
        <v>24</v>
      </c>
      <c r="CH237" s="1" t="n">
        <v>24</v>
      </c>
      <c r="CI237" s="1" t="n">
        <v>24</v>
      </c>
      <c r="CJ237" s="1" t="n">
        <v>18</v>
      </c>
      <c r="CK237" s="1" t="n">
        <v>18</v>
      </c>
      <c r="CL237" s="1" t="n">
        <v>18</v>
      </c>
      <c r="CM237" s="1" t="n">
        <v>18</v>
      </c>
      <c r="CN237" s="1" t="n">
        <v>24</v>
      </c>
      <c r="CO237" s="1" t="n">
        <v>18</v>
      </c>
      <c r="CP237" s="1" t="n">
        <v>18</v>
      </c>
      <c r="CQ237" s="1" t="n">
        <v>18</v>
      </c>
      <c r="CR237" s="1" t="n">
        <v>24</v>
      </c>
      <c r="CS237" s="1" t="n">
        <v>18</v>
      </c>
      <c r="CT237" s="1" t="n">
        <v>18</v>
      </c>
      <c r="CU237" s="1" t="n">
        <v>10</v>
      </c>
      <c r="CV237" s="1" t="n">
        <v>10</v>
      </c>
      <c r="CW237" s="1" t="n">
        <v>10</v>
      </c>
      <c r="CX237" s="1" t="n">
        <v>24</v>
      </c>
      <c r="CY237" s="1" t="n">
        <v>24</v>
      </c>
      <c r="CZ237" s="1" t="n">
        <v>24</v>
      </c>
      <c r="DA237" s="1" t="n">
        <v>12</v>
      </c>
      <c r="DB237" s="1" t="n">
        <v>24</v>
      </c>
      <c r="DC237" s="1" t="n">
        <v>24</v>
      </c>
      <c r="DH237" s="1" t="n">
        <v>18</v>
      </c>
      <c r="DI237" s="1" t="n">
        <v>24</v>
      </c>
      <c r="DJ237" s="1" t="n">
        <v>24</v>
      </c>
      <c r="DK237" s="1" t="n">
        <v>24</v>
      </c>
      <c r="DL237" s="1" t="n">
        <v>24</v>
      </c>
      <c r="DM237" s="1" t="n">
        <v>18</v>
      </c>
      <c r="DN237" s="1" t="n">
        <v>24</v>
      </c>
      <c r="DP237" s="1" t="n">
        <v>18</v>
      </c>
      <c r="DQ237" s="1" t="n">
        <v>18</v>
      </c>
      <c r="DR237" s="1" t="n">
        <v>24</v>
      </c>
      <c r="DS237" s="1" t="n">
        <v>18</v>
      </c>
      <c r="DT237" s="1" t="n">
        <v>12</v>
      </c>
      <c r="DU237" s="1" t="n">
        <v>12</v>
      </c>
      <c r="DV237" s="1" t="n">
        <v>12</v>
      </c>
      <c r="DW237" s="1" t="n">
        <v>12</v>
      </c>
      <c r="DX237" s="1" t="n">
        <v>12</v>
      </c>
      <c r="DY237" s="1" t="n">
        <v>12</v>
      </c>
      <c r="DZ237" s="1" t="n">
        <v>12</v>
      </c>
      <c r="EA237" s="1" t="n">
        <v>0</v>
      </c>
      <c r="EB237" s="1" t="n">
        <v>0</v>
      </c>
      <c r="EC237" s="1" t="n">
        <v>0</v>
      </c>
      <c r="EE237" s="1" t="n">
        <v>0</v>
      </c>
      <c r="EF237" s="1" t="n">
        <v>0</v>
      </c>
      <c r="EH237" s="1" t="s">
        <v>529</v>
      </c>
    </row>
    <row r="238" customFormat="false" ht="13.8" hidden="false" customHeight="false" outlineLevel="0" collapsed="false">
      <c r="A238" s="2" t="s">
        <v>530</v>
      </c>
      <c r="B238" s="1" t="n">
        <v>2</v>
      </c>
      <c r="C238" s="1" t="n">
        <v>2</v>
      </c>
      <c r="D238" s="1" t="n">
        <v>2</v>
      </c>
      <c r="E238" s="1" t="n">
        <v>2</v>
      </c>
      <c r="F238" s="1" t="n">
        <v>2</v>
      </c>
      <c r="G238" s="1" t="n">
        <v>2</v>
      </c>
      <c r="H238" s="1" t="n">
        <v>2</v>
      </c>
      <c r="I238" s="1" t="n">
        <v>2</v>
      </c>
      <c r="J238" s="1" t="n">
        <v>2</v>
      </c>
      <c r="K238" s="1" t="n">
        <v>2</v>
      </c>
      <c r="L238" s="1" t="n">
        <v>2</v>
      </c>
      <c r="M238" s="1" t="n">
        <v>2</v>
      </c>
      <c r="N238" s="1" t="n">
        <v>2</v>
      </c>
      <c r="O238" s="1" t="n">
        <v>2</v>
      </c>
      <c r="P238" s="1" t="n">
        <v>2</v>
      </c>
      <c r="Q238" s="1" t="n">
        <v>4</v>
      </c>
      <c r="R238" s="1" t="n">
        <v>4</v>
      </c>
      <c r="S238" s="1" t="n">
        <v>2</v>
      </c>
      <c r="T238" s="1" t="n">
        <v>2</v>
      </c>
      <c r="U238" s="1" t="n">
        <v>2</v>
      </c>
      <c r="V238" s="1" t="n">
        <v>2</v>
      </c>
      <c r="W238" s="1" t="n">
        <v>2</v>
      </c>
      <c r="X238" s="1" t="n">
        <v>2</v>
      </c>
      <c r="Y238" s="1" t="n">
        <v>0</v>
      </c>
      <c r="Z238" s="1" t="n">
        <v>2</v>
      </c>
      <c r="AA238" s="1" t="n">
        <v>4</v>
      </c>
      <c r="AB238" s="1" t="n">
        <v>4</v>
      </c>
      <c r="AC238" s="1" t="n">
        <v>4</v>
      </c>
      <c r="AD238" s="1" t="n">
        <v>4</v>
      </c>
      <c r="AE238" s="1" t="n">
        <v>2</v>
      </c>
      <c r="AF238" s="1" t="n">
        <v>4</v>
      </c>
      <c r="AG238" s="1" t="n">
        <v>4</v>
      </c>
      <c r="AH238" s="1" t="n">
        <v>4</v>
      </c>
      <c r="AI238" s="1" t="n">
        <v>4</v>
      </c>
      <c r="AJ238" s="1" t="n">
        <v>4</v>
      </c>
      <c r="AK238" s="1" t="n">
        <v>4</v>
      </c>
      <c r="AL238" s="1" t="n">
        <v>4</v>
      </c>
      <c r="AM238" s="1" t="n">
        <v>4</v>
      </c>
      <c r="AN238" s="1" t="n">
        <v>4</v>
      </c>
      <c r="AO238" s="1" t="n">
        <v>4</v>
      </c>
      <c r="AP238" s="1" t="n">
        <v>4</v>
      </c>
      <c r="AQ238" s="1" t="n">
        <v>4</v>
      </c>
      <c r="AR238" s="1" t="n">
        <v>2</v>
      </c>
      <c r="AS238" s="1" t="n">
        <v>2</v>
      </c>
      <c r="AT238" s="1" t="n">
        <v>4</v>
      </c>
      <c r="AU238" s="1" t="n">
        <v>6</v>
      </c>
      <c r="AV238" s="1" t="n">
        <v>6</v>
      </c>
      <c r="AW238" s="1" t="n">
        <v>6</v>
      </c>
      <c r="AX238" s="1" t="n">
        <v>6</v>
      </c>
      <c r="AY238" s="1" t="n">
        <v>6</v>
      </c>
      <c r="AZ238" s="1" t="n">
        <v>2</v>
      </c>
      <c r="BA238" s="1" t="n">
        <v>2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  <c r="CA238" s="1" t="n">
        <v>6</v>
      </c>
      <c r="CB238" s="1" t="n">
        <v>6</v>
      </c>
      <c r="CC238" s="1" t="n">
        <v>6</v>
      </c>
      <c r="CD238" s="1" t="n">
        <v>6</v>
      </c>
      <c r="CE238" s="1" t="n">
        <v>0</v>
      </c>
      <c r="CF238" s="1" t="n">
        <v>0</v>
      </c>
      <c r="CG238" s="1" t="n">
        <v>6</v>
      </c>
      <c r="CH238" s="1" t="n">
        <v>6</v>
      </c>
      <c r="CI238" s="1" t="n">
        <v>6</v>
      </c>
      <c r="CJ238" s="1" t="n">
        <v>6</v>
      </c>
      <c r="CK238" s="1" t="n">
        <v>6</v>
      </c>
      <c r="CL238" s="1" t="n">
        <v>6</v>
      </c>
      <c r="CM238" s="1" t="n">
        <v>6</v>
      </c>
      <c r="CN238" s="1" t="n">
        <v>6</v>
      </c>
      <c r="CO238" s="1" t="n">
        <v>6</v>
      </c>
      <c r="CP238" s="1" t="n">
        <v>6</v>
      </c>
      <c r="CQ238" s="1" t="n">
        <v>6</v>
      </c>
      <c r="CR238" s="1" t="n">
        <v>6</v>
      </c>
      <c r="CS238" s="1" t="n">
        <v>6</v>
      </c>
      <c r="CT238" s="1" t="n">
        <v>6</v>
      </c>
      <c r="CU238" s="1" t="n">
        <v>2</v>
      </c>
      <c r="CV238" s="1" t="n">
        <v>2</v>
      </c>
      <c r="CW238" s="1" t="n">
        <v>2</v>
      </c>
      <c r="CX238" s="1" t="n">
        <v>6</v>
      </c>
      <c r="CY238" s="1" t="n">
        <v>6</v>
      </c>
      <c r="CZ238" s="1" t="n">
        <v>6</v>
      </c>
      <c r="DA238" s="1" t="n">
        <v>4</v>
      </c>
      <c r="DB238" s="1" t="n">
        <v>6</v>
      </c>
      <c r="DC238" s="1" t="n">
        <v>6</v>
      </c>
      <c r="DH238" s="1" t="n">
        <v>6</v>
      </c>
      <c r="DI238" s="1" t="n">
        <v>6</v>
      </c>
      <c r="DJ238" s="1" t="n">
        <v>6</v>
      </c>
      <c r="DK238" s="1" t="n">
        <v>6</v>
      </c>
      <c r="DL238" s="1" t="n">
        <v>6</v>
      </c>
      <c r="DM238" s="1" t="n">
        <v>6</v>
      </c>
      <c r="DN238" s="1" t="n">
        <v>6</v>
      </c>
      <c r="DP238" s="1" t="n">
        <v>6</v>
      </c>
      <c r="DQ238" s="1" t="n">
        <v>6</v>
      </c>
      <c r="DR238" s="1" t="n">
        <v>6</v>
      </c>
      <c r="DS238" s="1" t="n">
        <v>6</v>
      </c>
      <c r="DT238" s="1" t="n">
        <v>4</v>
      </c>
      <c r="DU238" s="1" t="n">
        <v>4</v>
      </c>
      <c r="DV238" s="1" t="n">
        <v>4</v>
      </c>
      <c r="DW238" s="1" t="n">
        <v>4</v>
      </c>
      <c r="DX238" s="1" t="n">
        <v>4</v>
      </c>
      <c r="DY238" s="1" t="n">
        <v>4</v>
      </c>
      <c r="DZ238" s="1" t="n">
        <v>4</v>
      </c>
      <c r="EA238" s="1" t="n">
        <v>0</v>
      </c>
      <c r="EB238" s="1" t="n">
        <v>0</v>
      </c>
      <c r="EC238" s="1" t="n">
        <v>0</v>
      </c>
      <c r="EE238" s="1" t="n">
        <v>0</v>
      </c>
      <c r="EF238" s="1" t="n">
        <v>0</v>
      </c>
      <c r="EH238" s="1" t="s">
        <v>530</v>
      </c>
    </row>
    <row r="239" customFormat="false" ht="13.8" hidden="false" customHeight="false" outlineLevel="0" collapsed="false">
      <c r="A239" s="2" t="s">
        <v>531</v>
      </c>
      <c r="EH239" s="1" t="s">
        <v>531</v>
      </c>
    </row>
    <row r="240" customFormat="false" ht="13.8" hidden="false" customHeight="false" outlineLevel="0" collapsed="false">
      <c r="A240" s="2" t="s">
        <v>532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  <c r="CA240" s="1" t="n">
        <v>0</v>
      </c>
      <c r="CB240" s="1" t="n">
        <v>0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n">
        <v>0</v>
      </c>
      <c r="CK240" s="1" t="n">
        <v>0</v>
      </c>
      <c r="CL240" s="1" t="n">
        <v>0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0</v>
      </c>
      <c r="CR240" s="1" t="n">
        <v>0</v>
      </c>
      <c r="CS240" s="1" t="n">
        <v>0</v>
      </c>
      <c r="CT240" s="1" t="n">
        <v>0</v>
      </c>
      <c r="CU240" s="1" t="n">
        <v>0</v>
      </c>
      <c r="CV240" s="1" t="n">
        <v>0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H240" s="1" t="n">
        <v>0</v>
      </c>
      <c r="DI240" s="1" t="n">
        <v>0</v>
      </c>
      <c r="DJ240" s="1" t="n">
        <v>0</v>
      </c>
      <c r="DK240" s="1" t="n">
        <v>0</v>
      </c>
      <c r="DL240" s="1" t="n">
        <v>0</v>
      </c>
      <c r="DM240" s="1" t="n">
        <v>0</v>
      </c>
      <c r="DN240" s="1" t="n">
        <v>0</v>
      </c>
      <c r="DP240" s="1" t="n">
        <v>0</v>
      </c>
      <c r="DQ240" s="1" t="n">
        <v>0</v>
      </c>
      <c r="DR240" s="1" t="n">
        <v>0</v>
      </c>
      <c r="DS240" s="1" t="n">
        <v>0</v>
      </c>
      <c r="DT240" s="1" t="n">
        <v>0</v>
      </c>
      <c r="DU240" s="1" t="n">
        <v>0</v>
      </c>
      <c r="DV240" s="1" t="n">
        <v>0</v>
      </c>
      <c r="DW240" s="1" t="n">
        <v>0</v>
      </c>
      <c r="DX240" s="1" t="n">
        <v>0</v>
      </c>
      <c r="DY240" s="1" t="n">
        <v>0</v>
      </c>
      <c r="DZ240" s="1" t="n">
        <v>0</v>
      </c>
      <c r="EA240" s="1" t="n">
        <v>0</v>
      </c>
      <c r="EB240" s="1" t="n">
        <v>0</v>
      </c>
      <c r="EC240" s="1" t="n">
        <v>0</v>
      </c>
      <c r="EE240" s="1" t="n">
        <v>0</v>
      </c>
      <c r="EF240" s="1" t="n">
        <v>0</v>
      </c>
      <c r="EH240" s="1" t="s">
        <v>532</v>
      </c>
    </row>
    <row r="241" customFormat="false" ht="13.8" hidden="false" customHeight="false" outlineLevel="0" collapsed="false">
      <c r="A241" s="2" t="s">
        <v>533</v>
      </c>
      <c r="B241" s="1" t="s">
        <v>322</v>
      </c>
      <c r="C241" s="1" t="s">
        <v>323</v>
      </c>
      <c r="D241" s="1" t="s">
        <v>324</v>
      </c>
      <c r="E241" s="1" t="s">
        <v>325</v>
      </c>
      <c r="F241" s="1" t="s">
        <v>326</v>
      </c>
      <c r="G241" s="1" t="s">
        <v>327</v>
      </c>
      <c r="H241" s="1" t="s">
        <v>328</v>
      </c>
      <c r="I241" s="1" t="s">
        <v>329</v>
      </c>
      <c r="J241" s="1" t="s">
        <v>330</v>
      </c>
      <c r="K241" s="1" t="s">
        <v>331</v>
      </c>
      <c r="L241" s="1" t="s">
        <v>332</v>
      </c>
      <c r="M241" s="1" t="s">
        <v>333</v>
      </c>
      <c r="N241" s="1" t="s">
        <v>334</v>
      </c>
      <c r="O241" s="1" t="s">
        <v>335</v>
      </c>
      <c r="P241" s="1" t="s">
        <v>336</v>
      </c>
      <c r="Q241" s="1" t="n">
        <v>3503984</v>
      </c>
      <c r="R241" s="1" t="s">
        <v>337</v>
      </c>
      <c r="S241" s="1" t="s">
        <v>338</v>
      </c>
      <c r="T241" s="1" t="s">
        <v>339</v>
      </c>
      <c r="U241" s="1" t="s">
        <v>340</v>
      </c>
      <c r="V241" s="1" t="s">
        <v>341</v>
      </c>
      <c r="W241" s="1" t="s">
        <v>342</v>
      </c>
      <c r="X241" s="1" t="s">
        <v>343</v>
      </c>
      <c r="Y241" s="1" t="s">
        <v>344</v>
      </c>
      <c r="Z241" s="1" t="s">
        <v>345</v>
      </c>
      <c r="AA241" s="1" t="s">
        <v>346</v>
      </c>
      <c r="AB241" s="1" t="s">
        <v>347</v>
      </c>
      <c r="AC241" s="1" t="s">
        <v>348</v>
      </c>
      <c r="AD241" s="1" t="s">
        <v>349</v>
      </c>
      <c r="AE241" s="1" t="s">
        <v>350</v>
      </c>
      <c r="AF241" s="1" t="s">
        <v>351</v>
      </c>
      <c r="AG241" s="1" t="s">
        <v>352</v>
      </c>
      <c r="AH241" s="1" t="s">
        <v>353</v>
      </c>
      <c r="AI241" s="1" t="s">
        <v>354</v>
      </c>
      <c r="AJ241" s="1" t="s">
        <v>355</v>
      </c>
      <c r="AK241" s="1" t="s">
        <v>534</v>
      </c>
      <c r="AL241" s="1" t="s">
        <v>357</v>
      </c>
      <c r="AM241" s="1" t="s">
        <v>535</v>
      </c>
      <c r="AN241" s="1" t="s">
        <v>536</v>
      </c>
      <c r="AO241" s="1" t="s">
        <v>360</v>
      </c>
      <c r="AP241" s="1" t="s">
        <v>361</v>
      </c>
      <c r="AQ241" s="1" t="s">
        <v>362</v>
      </c>
      <c r="AR241" s="1" t="s">
        <v>363</v>
      </c>
      <c r="AS241" s="1" t="s">
        <v>364</v>
      </c>
      <c r="AT241" s="1" t="s">
        <v>365</v>
      </c>
      <c r="AU241" s="1" t="s">
        <v>366</v>
      </c>
      <c r="AV241" s="1" t="s">
        <v>367</v>
      </c>
      <c r="AW241" s="1" t="s">
        <v>368</v>
      </c>
      <c r="AX241" s="1" t="s">
        <v>369</v>
      </c>
      <c r="AY241" s="1" t="s">
        <v>370</v>
      </c>
      <c r="AZ241" s="1" t="s">
        <v>371</v>
      </c>
      <c r="BA241" s="1" t="s">
        <v>372</v>
      </c>
      <c r="BB241" s="1" t="s">
        <v>373</v>
      </c>
      <c r="BC241" s="1" t="s">
        <v>374</v>
      </c>
      <c r="BD241" s="1" t="s">
        <v>375</v>
      </c>
      <c r="BE241" s="1" t="s">
        <v>376</v>
      </c>
      <c r="BF241" s="1" t="n">
        <v>327193010</v>
      </c>
      <c r="BG241" s="1" t="s">
        <v>377</v>
      </c>
      <c r="BH241" s="1" t="s">
        <v>378</v>
      </c>
      <c r="BI241" s="1" t="s">
        <v>379</v>
      </c>
      <c r="BJ241" s="1" t="s">
        <v>380</v>
      </c>
      <c r="BK241" s="1" t="s">
        <v>381</v>
      </c>
      <c r="BL241" s="1" t="s">
        <v>382</v>
      </c>
      <c r="BM241" s="1" t="s">
        <v>383</v>
      </c>
      <c r="BN241" s="1" t="s">
        <v>384</v>
      </c>
      <c r="BO241" s="1" t="s">
        <v>385</v>
      </c>
      <c r="BP241" s="1" t="s">
        <v>386</v>
      </c>
      <c r="BQ241" s="1" t="s">
        <v>387</v>
      </c>
      <c r="BR241" s="1" t="s">
        <v>388</v>
      </c>
      <c r="BS241" s="1" t="s">
        <v>389</v>
      </c>
      <c r="BT241" s="1" t="s">
        <v>390</v>
      </c>
      <c r="BU241" s="1" t="s">
        <v>391</v>
      </c>
      <c r="BV241" s="1" t="s">
        <v>392</v>
      </c>
      <c r="BW241" s="1" t="s">
        <v>393</v>
      </c>
      <c r="BX241" s="1" t="s">
        <v>394</v>
      </c>
      <c r="BY241" s="1" t="n">
        <v>327192013</v>
      </c>
      <c r="BZ241" s="1" t="s">
        <v>395</v>
      </c>
      <c r="CA241" s="1" t="s">
        <v>396</v>
      </c>
      <c r="CB241" s="1" t="s">
        <v>397</v>
      </c>
      <c r="CC241" s="1" t="s">
        <v>398</v>
      </c>
      <c r="CD241" s="1" t="s">
        <v>399</v>
      </c>
      <c r="CE241" s="1" t="s">
        <v>400</v>
      </c>
      <c r="CF241" s="1" t="s">
        <v>401</v>
      </c>
      <c r="CG241" s="1" t="s">
        <v>402</v>
      </c>
      <c r="CH241" s="1" t="s">
        <v>403</v>
      </c>
      <c r="CI241" s="1" t="s">
        <v>404</v>
      </c>
      <c r="CJ241" s="1" t="s">
        <v>405</v>
      </c>
      <c r="CK241" s="1" t="s">
        <v>406</v>
      </c>
      <c r="CL241" s="1" t="s">
        <v>537</v>
      </c>
      <c r="CM241" s="1" t="s">
        <v>538</v>
      </c>
      <c r="CN241" s="1" t="s">
        <v>409</v>
      </c>
      <c r="CO241" s="1" t="s">
        <v>410</v>
      </c>
      <c r="CP241" s="1" t="s">
        <v>411</v>
      </c>
      <c r="CQ241" s="1" t="s">
        <v>412</v>
      </c>
      <c r="CR241" s="1" t="s">
        <v>413</v>
      </c>
      <c r="CS241" s="1" t="s">
        <v>414</v>
      </c>
      <c r="CT241" s="1" t="n">
        <v>326635016</v>
      </c>
      <c r="CU241" s="1" t="s">
        <v>415</v>
      </c>
      <c r="CV241" s="1" t="s">
        <v>416</v>
      </c>
      <c r="CW241" s="1" t="s">
        <v>417</v>
      </c>
      <c r="CX241" s="1" t="s">
        <v>418</v>
      </c>
      <c r="CY241" s="1" t="s">
        <v>419</v>
      </c>
      <c r="CZ241" s="1" t="s">
        <v>420</v>
      </c>
      <c r="DA241" s="1" t="s">
        <v>421</v>
      </c>
      <c r="DB241" s="1" t="s">
        <v>422</v>
      </c>
      <c r="DC241" s="1" t="s">
        <v>423</v>
      </c>
      <c r="DH241" s="1" t="s">
        <v>428</v>
      </c>
      <c r="DI241" s="1" t="s">
        <v>429</v>
      </c>
      <c r="DJ241" s="1" t="s">
        <v>430</v>
      </c>
      <c r="DK241" s="1" t="s">
        <v>431</v>
      </c>
      <c r="DL241" s="1" t="s">
        <v>432</v>
      </c>
      <c r="DM241" s="1" t="s">
        <v>433</v>
      </c>
      <c r="DN241" s="1" t="s">
        <v>406</v>
      </c>
      <c r="DP241" s="1" t="s">
        <v>435</v>
      </c>
      <c r="DQ241" s="1" t="n">
        <v>326636013</v>
      </c>
      <c r="DR241" s="1" t="s">
        <v>436</v>
      </c>
      <c r="DS241" s="1" t="s">
        <v>437</v>
      </c>
      <c r="DT241" s="1" t="s">
        <v>438</v>
      </c>
      <c r="DU241" s="1" t="s">
        <v>439</v>
      </c>
      <c r="DV241" s="1" t="s">
        <v>440</v>
      </c>
      <c r="DW241" s="1" t="s">
        <v>441</v>
      </c>
      <c r="DX241" s="1" t="s">
        <v>442</v>
      </c>
      <c r="DY241" s="1" t="s">
        <v>443</v>
      </c>
      <c r="DZ241" s="1" t="s">
        <v>444</v>
      </c>
      <c r="EA241" s="1" t="n">
        <v>0</v>
      </c>
      <c r="EB241" s="1" t="s">
        <v>445</v>
      </c>
      <c r="EC241" s="1" t="s">
        <v>446</v>
      </c>
      <c r="EE241" s="1" t="s">
        <v>447</v>
      </c>
      <c r="EF241" s="1" t="s">
        <v>447</v>
      </c>
      <c r="EH241" s="1" t="s">
        <v>533</v>
      </c>
    </row>
    <row r="242" customFormat="false" ht="13.8" hidden="false" customHeight="false" outlineLevel="0" collapsed="false">
      <c r="A242" s="2"/>
    </row>
    <row r="243" customFormat="false" ht="13.8" hidden="false" customHeight="false" outlineLevel="0" collapsed="false">
      <c r="A243" s="2" t="s">
        <v>539</v>
      </c>
      <c r="B243" s="1" t="n">
        <v>156.999</v>
      </c>
      <c r="C243" s="1" t="n">
        <v>40.758</v>
      </c>
      <c r="D243" s="1" t="n">
        <v>704.018</v>
      </c>
      <c r="E243" s="1" t="n">
        <v>166.668</v>
      </c>
      <c r="F243" s="1" t="n">
        <v>2653</v>
      </c>
      <c r="G243" s="1" t="n">
        <v>-30</v>
      </c>
      <c r="H243" s="1" t="n">
        <v>296</v>
      </c>
      <c r="I243" s="1" t="n">
        <v>285.862</v>
      </c>
      <c r="J243" s="1" t="n">
        <v>3104</v>
      </c>
      <c r="K243" s="1" t="n">
        <v>10.102</v>
      </c>
      <c r="L243" s="1" t="n">
        <v>29.09</v>
      </c>
      <c r="M243" s="1" t="n">
        <v>0</v>
      </c>
      <c r="N243" s="1" t="n">
        <v>1088</v>
      </c>
      <c r="O243" s="1" t="n">
        <v>307</v>
      </c>
      <c r="P243" s="1" t="n">
        <v>1187</v>
      </c>
      <c r="Q243" s="1" t="n">
        <v>3024</v>
      </c>
      <c r="R243" s="1" t="n">
        <v>0</v>
      </c>
      <c r="S243" s="1" t="n">
        <v>212.8</v>
      </c>
      <c r="T243" s="1" t="n">
        <v>37074</v>
      </c>
      <c r="U243" s="1" t="n">
        <v>1436</v>
      </c>
      <c r="V243" s="1" t="n">
        <v>4928</v>
      </c>
      <c r="W243" s="1" t="n">
        <v>1623</v>
      </c>
      <c r="X243" s="1" t="n">
        <v>993</v>
      </c>
      <c r="Y243" s="1" t="n">
        <v>1884</v>
      </c>
      <c r="Z243" s="1" t="n">
        <v>5249</v>
      </c>
      <c r="AA243" s="1" t="n">
        <v>0</v>
      </c>
      <c r="AB243" s="1" t="n">
        <v>2707</v>
      </c>
      <c r="AC243" s="1" t="n">
        <v>4802</v>
      </c>
      <c r="AD243" s="1" t="n">
        <v>1768</v>
      </c>
      <c r="AE243" s="1" t="n">
        <v>4690</v>
      </c>
      <c r="AF243" s="1" t="n">
        <v>740</v>
      </c>
      <c r="AG243" s="1" t="n">
        <v>616</v>
      </c>
      <c r="AH243" s="1" t="n">
        <v>2293</v>
      </c>
      <c r="AI243" s="1" t="n">
        <v>1508</v>
      </c>
      <c r="AJ243" s="1" t="n">
        <v>846</v>
      </c>
      <c r="AK243" s="1" t="n">
        <v>738</v>
      </c>
      <c r="AL243" s="1" t="n">
        <v>297</v>
      </c>
      <c r="AM243" s="1" t="n">
        <v>0</v>
      </c>
      <c r="AN243" s="1" t="n">
        <v>0</v>
      </c>
      <c r="AO243" s="1" t="n">
        <v>713</v>
      </c>
      <c r="AP243" s="1" t="n">
        <v>16444</v>
      </c>
      <c r="AQ243" s="1" t="n">
        <v>72</v>
      </c>
      <c r="AR243" s="1" t="n">
        <v>20</v>
      </c>
      <c r="AS243" s="1" t="n">
        <v>503</v>
      </c>
      <c r="AT243" s="1" t="n">
        <v>266.8</v>
      </c>
      <c r="AU243" s="1" t="n">
        <v>3988.385</v>
      </c>
      <c r="AV243" s="1" t="n">
        <v>45.788</v>
      </c>
      <c r="AW243" s="1" t="n">
        <v>0.917</v>
      </c>
      <c r="AX243" s="1" t="n">
        <v>2.968</v>
      </c>
      <c r="AY243" s="1" t="n">
        <v>0</v>
      </c>
      <c r="AZ243" s="1" t="n">
        <v>20.025</v>
      </c>
      <c r="BA243" s="1" t="n">
        <v>0</v>
      </c>
      <c r="BB243" s="1" t="n">
        <v>12714</v>
      </c>
      <c r="BC243" s="1" t="n">
        <v>2459</v>
      </c>
      <c r="BD243" s="1" t="n">
        <v>2966</v>
      </c>
      <c r="BE243" s="1" t="n">
        <v>6555.02</v>
      </c>
      <c r="BF243" s="1" t="n">
        <v>1428</v>
      </c>
      <c r="BG243" s="1" t="n">
        <v>1740</v>
      </c>
      <c r="BH243" s="1" t="n">
        <v>180</v>
      </c>
      <c r="BI243" s="1" t="n">
        <v>896</v>
      </c>
      <c r="BJ243" s="1" t="n">
        <v>2928</v>
      </c>
      <c r="BK243" s="1" t="n">
        <v>1868</v>
      </c>
      <c r="BL243" s="1" t="n">
        <v>368</v>
      </c>
      <c r="BM243" s="1" t="n">
        <v>0</v>
      </c>
      <c r="BN243" s="1" t="n">
        <v>3240</v>
      </c>
      <c r="BO243" s="1" t="n">
        <v>488</v>
      </c>
      <c r="BP243" s="1" t="n">
        <v>5910</v>
      </c>
      <c r="BQ243" s="1" t="n">
        <v>763</v>
      </c>
      <c r="BR243" s="1" t="n">
        <v>12040</v>
      </c>
      <c r="BS243" s="1" t="n">
        <v>184</v>
      </c>
      <c r="BT243" s="1" t="n">
        <v>168</v>
      </c>
      <c r="BU243" s="1" t="n">
        <v>3048</v>
      </c>
      <c r="BV243" s="1" t="n">
        <v>0</v>
      </c>
      <c r="BW243" s="1" t="n">
        <v>328</v>
      </c>
      <c r="BX243" s="1" t="n">
        <v>2880</v>
      </c>
      <c r="BY243" s="1" t="n">
        <v>2892</v>
      </c>
      <c r="BZ243" s="1" t="n">
        <v>504</v>
      </c>
      <c r="CA243" s="1" t="n">
        <v>6199</v>
      </c>
      <c r="CB243" s="1" t="n">
        <v>797</v>
      </c>
      <c r="CC243" s="1" t="n">
        <v>870</v>
      </c>
      <c r="CD243" s="1" t="n">
        <v>0</v>
      </c>
      <c r="CE243" s="1" t="n">
        <v>214</v>
      </c>
      <c r="CF243" s="1" t="n">
        <v>0</v>
      </c>
      <c r="CG243" s="1" t="n">
        <v>17062</v>
      </c>
      <c r="CH243" s="1" t="n">
        <v>46670</v>
      </c>
      <c r="CI243" s="1" t="n">
        <v>1608</v>
      </c>
      <c r="CJ243" s="1" t="n">
        <v>5988</v>
      </c>
      <c r="CK243" s="1" t="n">
        <v>1314</v>
      </c>
      <c r="CL243" s="1" t="n">
        <v>222</v>
      </c>
      <c r="CM243" s="1" t="n">
        <v>12</v>
      </c>
      <c r="CN243" s="1" t="n">
        <v>702</v>
      </c>
      <c r="CO243" s="1" t="n">
        <v>1270</v>
      </c>
      <c r="CP243" s="1" t="n">
        <v>636</v>
      </c>
      <c r="CQ243" s="1" t="n">
        <v>335</v>
      </c>
      <c r="CR243" s="1" t="n">
        <v>114</v>
      </c>
      <c r="CS243" s="1" t="n">
        <v>730</v>
      </c>
      <c r="CT243" s="1" t="n">
        <v>0</v>
      </c>
      <c r="CU243" s="1" t="n">
        <v>382</v>
      </c>
      <c r="CV243" s="1" t="n">
        <v>296</v>
      </c>
      <c r="CW243" s="1" t="n">
        <v>132</v>
      </c>
      <c r="CX243" s="1" t="n">
        <v>676</v>
      </c>
      <c r="CY243" s="1" t="n">
        <v>768</v>
      </c>
      <c r="CZ243" s="1" t="n">
        <v>1377</v>
      </c>
      <c r="DA243" s="1" t="n">
        <v>6558</v>
      </c>
      <c r="DB243" s="1" t="n">
        <v>1266</v>
      </c>
      <c r="DC243" s="1" t="n">
        <v>2533</v>
      </c>
      <c r="DH243" s="1" t="n">
        <v>2409</v>
      </c>
      <c r="DI243" s="1" t="n">
        <v>1587</v>
      </c>
      <c r="DJ243" s="1" t="n">
        <v>4531</v>
      </c>
      <c r="DK243" s="1" t="n">
        <v>20814</v>
      </c>
      <c r="DL243" s="1" t="n">
        <v>9223</v>
      </c>
      <c r="DM243" s="1" t="n">
        <v>3228</v>
      </c>
      <c r="DN243" s="1" t="n">
        <v>342</v>
      </c>
      <c r="DP243" s="1" t="n">
        <v>3666</v>
      </c>
      <c r="DQ243" s="1" t="n">
        <v>0</v>
      </c>
      <c r="DR243" s="1" t="n">
        <v>680</v>
      </c>
      <c r="DS243" s="1" t="n">
        <v>1630</v>
      </c>
      <c r="DT243" s="1" t="n">
        <v>4973</v>
      </c>
      <c r="DU243" s="1" t="n">
        <v>1433</v>
      </c>
      <c r="DV243" s="1" t="n">
        <v>991</v>
      </c>
      <c r="DW243" s="1" t="n">
        <v>751</v>
      </c>
      <c r="DX243" s="1" t="n">
        <v>951</v>
      </c>
      <c r="DY243" s="1" t="n">
        <v>140</v>
      </c>
      <c r="DZ243" s="1" t="n">
        <v>755</v>
      </c>
      <c r="EA243" s="1" t="n">
        <v>0</v>
      </c>
      <c r="EB243" s="1" t="n">
        <v>0</v>
      </c>
      <c r="EC243" s="1" t="n">
        <v>0</v>
      </c>
      <c r="EE243" s="1" t="n">
        <v>0</v>
      </c>
      <c r="EF243" s="1" t="n">
        <v>0</v>
      </c>
      <c r="EG243" s="1" t="n">
        <v>332886.2</v>
      </c>
      <c r="EH243" s="1" t="s">
        <v>539</v>
      </c>
    </row>
    <row r="244" customFormat="false" ht="13.8" hidden="false" customHeight="false" outlineLevel="0" collapsed="false">
      <c r="A244" s="2" t="s">
        <v>456</v>
      </c>
      <c r="B244" s="1" t="n">
        <v>153.929</v>
      </c>
      <c r="C244" s="1" t="n">
        <v>40.758</v>
      </c>
      <c r="D244" s="1" t="n">
        <v>691.828</v>
      </c>
      <c r="E244" s="1" t="n">
        <v>166.748</v>
      </c>
      <c r="F244" s="1" t="n">
        <v>2453</v>
      </c>
      <c r="G244" s="1" t="n">
        <v>-30</v>
      </c>
      <c r="H244" s="1" t="n">
        <v>296</v>
      </c>
      <c r="I244" s="1" t="n">
        <v>259.112</v>
      </c>
      <c r="J244" s="1" t="n">
        <v>2216</v>
      </c>
      <c r="K244" s="1" t="n">
        <v>9.456</v>
      </c>
      <c r="L244" s="1" t="n">
        <v>29.09</v>
      </c>
      <c r="M244" s="1" t="n">
        <v>0</v>
      </c>
      <c r="N244" s="1" t="n">
        <v>1040</v>
      </c>
      <c r="O244" s="1" t="n">
        <v>275</v>
      </c>
      <c r="P244" s="1" t="n">
        <v>971</v>
      </c>
      <c r="Q244" s="1" t="n">
        <v>704</v>
      </c>
      <c r="R244" s="1" t="n">
        <v>0</v>
      </c>
      <c r="S244" s="1" t="n">
        <v>212.8</v>
      </c>
      <c r="T244" s="1" t="n">
        <v>32314</v>
      </c>
      <c r="U244" s="1" t="n">
        <v>977</v>
      </c>
      <c r="V244" s="1" t="n">
        <v>3988</v>
      </c>
      <c r="W244" s="1" t="n">
        <v>1553</v>
      </c>
      <c r="X244" s="1" t="n">
        <v>993</v>
      </c>
      <c r="Y244" s="1" t="n">
        <v>1884</v>
      </c>
      <c r="Z244" s="1" t="n">
        <v>4919</v>
      </c>
      <c r="AA244" s="1" t="n">
        <v>0</v>
      </c>
      <c r="AB244" s="1" t="n">
        <v>2499</v>
      </c>
      <c r="AC244" s="1" t="n">
        <v>3837</v>
      </c>
      <c r="AD244" s="1" t="n">
        <v>1498</v>
      </c>
      <c r="AE244" s="1" t="n">
        <v>4690</v>
      </c>
      <c r="AF244" s="1" t="n">
        <v>740</v>
      </c>
      <c r="AG244" s="1" t="n">
        <v>616</v>
      </c>
      <c r="AH244" s="1" t="n">
        <v>2130</v>
      </c>
      <c r="AI244" s="1" t="n">
        <v>1444</v>
      </c>
      <c r="AJ244" s="1" t="n">
        <v>638</v>
      </c>
      <c r="AK244" s="1" t="n">
        <v>738</v>
      </c>
      <c r="AL244" s="1" t="n">
        <v>281</v>
      </c>
      <c r="AM244" s="1" t="n">
        <v>0</v>
      </c>
      <c r="AN244" s="1" t="n">
        <v>0</v>
      </c>
      <c r="AO244" s="1" t="n">
        <v>209</v>
      </c>
      <c r="AP244" s="1" t="n">
        <v>14455</v>
      </c>
      <c r="AQ244" s="1" t="n">
        <v>72</v>
      </c>
      <c r="AR244" s="1" t="n">
        <v>14</v>
      </c>
      <c r="AS244" s="1" t="n">
        <v>493</v>
      </c>
      <c r="AT244" s="1" t="n">
        <v>266.8</v>
      </c>
      <c r="AU244" s="1" t="n">
        <v>3913.385</v>
      </c>
      <c r="AV244" s="1" t="n">
        <v>30.222</v>
      </c>
      <c r="AW244" s="1" t="n">
        <v>0.917</v>
      </c>
      <c r="AX244" s="1" t="n">
        <v>2.968</v>
      </c>
      <c r="AY244" s="1" t="n">
        <v>0</v>
      </c>
      <c r="AZ244" s="1" t="n">
        <v>20.025</v>
      </c>
      <c r="BA244" s="1" t="n">
        <v>0</v>
      </c>
      <c r="BB244" s="1" t="n">
        <v>11615</v>
      </c>
      <c r="BC244" s="1" t="n">
        <v>2179</v>
      </c>
      <c r="BD244" s="1" t="n">
        <v>398</v>
      </c>
      <c r="BE244" s="1" t="n">
        <v>4251.02</v>
      </c>
      <c r="BF244" s="1" t="n">
        <v>1428</v>
      </c>
      <c r="BG244" s="1" t="n">
        <v>1740</v>
      </c>
      <c r="BH244" s="1" t="n">
        <v>180</v>
      </c>
      <c r="BI244" s="1" t="n">
        <v>496</v>
      </c>
      <c r="BJ244" s="1" t="n">
        <v>48</v>
      </c>
      <c r="BK244" s="1" t="n">
        <v>1832</v>
      </c>
      <c r="BL244" s="1" t="n">
        <v>368</v>
      </c>
      <c r="BM244" s="1" t="n">
        <v>0</v>
      </c>
      <c r="BN244" s="1" t="n">
        <v>3240</v>
      </c>
      <c r="BO244" s="1" t="n">
        <v>480</v>
      </c>
      <c r="BP244" s="1" t="n">
        <v>5006</v>
      </c>
      <c r="BQ244" s="1" t="n">
        <v>747</v>
      </c>
      <c r="BR244" s="1" t="n">
        <v>4216</v>
      </c>
      <c r="BS244" s="1" t="n">
        <v>24</v>
      </c>
      <c r="BT244" s="1" t="n">
        <v>168</v>
      </c>
      <c r="BU244" s="1" t="n">
        <v>2964</v>
      </c>
      <c r="BV244" s="1" t="n">
        <v>0</v>
      </c>
      <c r="BW244" s="1" t="n">
        <v>328</v>
      </c>
      <c r="BX244" s="1" t="n">
        <v>0</v>
      </c>
      <c r="BY244" s="1" t="n">
        <v>2892</v>
      </c>
      <c r="BZ244" s="1" t="n">
        <v>504</v>
      </c>
      <c r="CA244" s="1" t="n">
        <v>5552</v>
      </c>
      <c r="CB244" s="1" t="n">
        <v>767</v>
      </c>
      <c r="CC244" s="1" t="n">
        <v>750</v>
      </c>
      <c r="CD244" s="1" t="n">
        <v>0</v>
      </c>
      <c r="CE244" s="1" t="n">
        <v>214</v>
      </c>
      <c r="CF244" s="1" t="n">
        <v>0</v>
      </c>
      <c r="CG244" s="1" t="n">
        <v>4408</v>
      </c>
      <c r="CH244" s="1" t="n">
        <v>42968</v>
      </c>
      <c r="CI244" s="1" t="n">
        <v>1128</v>
      </c>
      <c r="CJ244" s="1" t="n">
        <v>5988</v>
      </c>
      <c r="CK244" s="1" t="n">
        <v>1314</v>
      </c>
      <c r="CL244" s="1" t="n">
        <v>222</v>
      </c>
      <c r="CM244" s="1" t="n">
        <v>12</v>
      </c>
      <c r="CN244" s="1" t="n">
        <v>702</v>
      </c>
      <c r="CO244" s="1" t="n">
        <v>773</v>
      </c>
      <c r="CP244" s="1" t="n">
        <v>403</v>
      </c>
      <c r="CQ244" s="1" t="n">
        <v>246</v>
      </c>
      <c r="CR244" s="1" t="n">
        <v>114</v>
      </c>
      <c r="CS244" s="1" t="n">
        <v>616</v>
      </c>
      <c r="CT244" s="1" t="n">
        <v>0</v>
      </c>
      <c r="CU244" s="1" t="n">
        <v>376</v>
      </c>
      <c r="CV244" s="1" t="n">
        <v>290</v>
      </c>
      <c r="CW244" s="1" t="n">
        <v>132</v>
      </c>
      <c r="CX244" s="1" t="n">
        <v>532</v>
      </c>
      <c r="CY244" s="1" t="n">
        <v>768</v>
      </c>
      <c r="CZ244" s="1" t="n">
        <v>813</v>
      </c>
      <c r="DA244" s="1" t="n">
        <v>6558</v>
      </c>
      <c r="DB244" s="1" t="n">
        <v>786</v>
      </c>
      <c r="DC244" s="1" t="n">
        <v>2359</v>
      </c>
      <c r="DH244" s="1" t="n">
        <v>2145</v>
      </c>
      <c r="DI244" s="1" t="n">
        <v>1444</v>
      </c>
      <c r="DJ244" s="1" t="n">
        <v>4142</v>
      </c>
      <c r="DK244" s="1" t="n">
        <v>15732</v>
      </c>
      <c r="DL244" s="1" t="n">
        <v>2713</v>
      </c>
      <c r="DM244" s="1" t="n">
        <v>3228</v>
      </c>
      <c r="DN244" s="1" t="n">
        <v>342</v>
      </c>
      <c r="DP244" s="1" t="n">
        <v>3666</v>
      </c>
      <c r="DQ244" s="1" t="n">
        <v>0</v>
      </c>
      <c r="DR244" s="1" t="n">
        <v>500</v>
      </c>
      <c r="DS244" s="1" t="n">
        <v>1201</v>
      </c>
      <c r="DT244" s="1" t="n">
        <v>4847</v>
      </c>
      <c r="DU244" s="1" t="n">
        <v>1427</v>
      </c>
      <c r="DV244" s="1" t="n">
        <v>985</v>
      </c>
      <c r="DW244" s="1" t="n">
        <v>716</v>
      </c>
      <c r="DX244" s="1" t="n">
        <v>945</v>
      </c>
      <c r="DY244" s="1" t="n">
        <v>140</v>
      </c>
      <c r="DZ244" s="1" t="n">
        <v>755</v>
      </c>
      <c r="EA244" s="1" t="n">
        <v>0</v>
      </c>
      <c r="EB244" s="1" t="n">
        <v>0</v>
      </c>
      <c r="EC244" s="1" t="n">
        <v>0</v>
      </c>
      <c r="ED244" s="1" t="n">
        <v>0</v>
      </c>
      <c r="EE244" s="1" t="n">
        <v>0</v>
      </c>
      <c r="EF244" s="1" t="n">
        <v>0</v>
      </c>
      <c r="EG244" s="1" t="n">
        <v>263528.058</v>
      </c>
      <c r="EH244" s="1" t="s">
        <v>461</v>
      </c>
    </row>
    <row r="245" customFormat="false" ht="13.8" hidden="false" customHeight="false" outlineLevel="0" collapsed="false">
      <c r="A245" s="2" t="s">
        <v>457</v>
      </c>
      <c r="B245" s="1" t="n">
        <v>3.07</v>
      </c>
      <c r="C245" s="1" t="n">
        <v>0</v>
      </c>
      <c r="D245" s="1" t="n">
        <v>12.19</v>
      </c>
      <c r="E245" s="1" t="n">
        <v>-0.08</v>
      </c>
      <c r="F245" s="1" t="n">
        <v>200</v>
      </c>
      <c r="G245" s="1" t="n">
        <v>0</v>
      </c>
      <c r="H245" s="1" t="n">
        <v>0</v>
      </c>
      <c r="I245" s="1" t="n">
        <v>26.75</v>
      </c>
      <c r="J245" s="1" t="n">
        <v>888</v>
      </c>
      <c r="K245" s="1" t="n">
        <v>0.646</v>
      </c>
      <c r="L245" s="1" t="n">
        <v>0</v>
      </c>
      <c r="M245" s="1" t="n">
        <v>0</v>
      </c>
      <c r="N245" s="1" t="n">
        <v>48</v>
      </c>
      <c r="O245" s="1" t="n">
        <v>32</v>
      </c>
      <c r="P245" s="1" t="n">
        <v>216</v>
      </c>
      <c r="Q245" s="1" t="n">
        <v>2320</v>
      </c>
      <c r="R245" s="1" t="n">
        <v>0</v>
      </c>
      <c r="S245" s="1" t="n">
        <v>0</v>
      </c>
      <c r="T245" s="1" t="n">
        <v>4760</v>
      </c>
      <c r="U245" s="1" t="n">
        <v>459</v>
      </c>
      <c r="V245" s="1" t="n">
        <v>940</v>
      </c>
      <c r="W245" s="1" t="n">
        <v>70</v>
      </c>
      <c r="X245" s="1" t="n">
        <v>0</v>
      </c>
      <c r="Y245" s="1" t="n">
        <v>0</v>
      </c>
      <c r="Z245" s="1" t="n">
        <v>330</v>
      </c>
      <c r="AA245" s="1" t="n">
        <v>0</v>
      </c>
      <c r="AB245" s="1" t="n">
        <v>208</v>
      </c>
      <c r="AC245" s="1" t="n">
        <v>965</v>
      </c>
      <c r="AD245" s="1" t="n">
        <v>270</v>
      </c>
      <c r="AE245" s="1" t="n">
        <v>0</v>
      </c>
      <c r="AF245" s="1" t="n">
        <v>0</v>
      </c>
      <c r="AG245" s="1" t="n">
        <v>0</v>
      </c>
      <c r="AH245" s="1" t="n">
        <v>163</v>
      </c>
      <c r="AI245" s="1" t="n">
        <v>64</v>
      </c>
      <c r="AJ245" s="1" t="n">
        <v>208</v>
      </c>
      <c r="AK245" s="1" t="n">
        <v>0</v>
      </c>
      <c r="AL245" s="1" t="n">
        <v>16</v>
      </c>
      <c r="AM245" s="1" t="n">
        <v>0</v>
      </c>
      <c r="AN245" s="1" t="n">
        <v>0</v>
      </c>
      <c r="AO245" s="1" t="n">
        <v>504</v>
      </c>
      <c r="AP245" s="1" t="n">
        <v>1989</v>
      </c>
      <c r="AQ245" s="1" t="n">
        <v>0</v>
      </c>
      <c r="AR245" s="1" t="n">
        <v>6</v>
      </c>
      <c r="AS245" s="1" t="n">
        <v>10</v>
      </c>
      <c r="AT245" s="1" t="n">
        <v>0</v>
      </c>
      <c r="AU245" s="1" t="n">
        <v>75</v>
      </c>
      <c r="AV245" s="1" t="n">
        <v>15.566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1099</v>
      </c>
      <c r="BC245" s="1" t="n">
        <v>280</v>
      </c>
      <c r="BD245" s="1" t="n">
        <v>2568</v>
      </c>
      <c r="BE245" s="1" t="n">
        <v>2304</v>
      </c>
      <c r="BF245" s="1" t="n">
        <v>0</v>
      </c>
      <c r="BG245" s="1" t="n">
        <v>0</v>
      </c>
      <c r="BH245" s="1" t="n">
        <v>0</v>
      </c>
      <c r="BI245" s="1" t="n">
        <v>400</v>
      </c>
      <c r="BJ245" s="1" t="n">
        <v>2880</v>
      </c>
      <c r="BK245" s="1" t="n">
        <v>36</v>
      </c>
      <c r="BL245" s="1" t="n">
        <v>0</v>
      </c>
      <c r="BM245" s="1" t="n">
        <v>0</v>
      </c>
      <c r="BN245" s="1" t="n">
        <v>0</v>
      </c>
      <c r="BO245" s="1" t="n">
        <v>8</v>
      </c>
      <c r="BP245" s="1" t="n">
        <v>904</v>
      </c>
      <c r="BQ245" s="1" t="n">
        <v>16</v>
      </c>
      <c r="BR245" s="1" t="n">
        <v>7824</v>
      </c>
      <c r="BS245" s="1" t="n">
        <v>160</v>
      </c>
      <c r="BT245" s="1" t="n">
        <v>0</v>
      </c>
      <c r="BU245" s="1" t="n">
        <v>84</v>
      </c>
      <c r="BV245" s="1" t="n">
        <v>0</v>
      </c>
      <c r="BW245" s="1" t="n">
        <v>0</v>
      </c>
      <c r="BX245" s="1" t="n">
        <v>2880</v>
      </c>
      <c r="BY245" s="1" t="n">
        <v>0</v>
      </c>
      <c r="BZ245" s="1" t="n">
        <v>0</v>
      </c>
      <c r="CA245" s="1" t="n">
        <v>647</v>
      </c>
      <c r="CB245" s="1" t="n">
        <v>30</v>
      </c>
      <c r="CC245" s="1" t="n">
        <v>120</v>
      </c>
      <c r="CD245" s="1" t="n">
        <v>0</v>
      </c>
      <c r="CE245" s="1" t="n">
        <v>0</v>
      </c>
      <c r="CF245" s="1" t="n">
        <v>0</v>
      </c>
      <c r="CG245" s="1" t="n">
        <v>12654</v>
      </c>
      <c r="CH245" s="1" t="n">
        <v>3702</v>
      </c>
      <c r="CI245" s="1" t="n">
        <v>480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497</v>
      </c>
      <c r="CP245" s="1" t="n">
        <v>233</v>
      </c>
      <c r="CQ245" s="1" t="n">
        <v>89</v>
      </c>
      <c r="CR245" s="1" t="n">
        <v>0</v>
      </c>
      <c r="CS245" s="1" t="n">
        <v>114</v>
      </c>
      <c r="CT245" s="1" t="n">
        <v>0</v>
      </c>
      <c r="CU245" s="1" t="n">
        <v>6</v>
      </c>
      <c r="CV245" s="1" t="n">
        <v>6</v>
      </c>
      <c r="CW245" s="1" t="n">
        <v>0</v>
      </c>
      <c r="CX245" s="1" t="n">
        <v>144</v>
      </c>
      <c r="CY245" s="1" t="n">
        <v>0</v>
      </c>
      <c r="CZ245" s="1" t="n">
        <v>564</v>
      </c>
      <c r="DA245" s="1" t="n">
        <v>0</v>
      </c>
      <c r="DB245" s="1" t="n">
        <v>480</v>
      </c>
      <c r="DC245" s="1" t="n">
        <v>174</v>
      </c>
      <c r="DH245" s="1" t="n">
        <v>264</v>
      </c>
      <c r="DI245" s="1" t="n">
        <v>143</v>
      </c>
      <c r="DJ245" s="1" t="n">
        <v>389</v>
      </c>
      <c r="DK245" s="1" t="n">
        <v>5082</v>
      </c>
      <c r="DL245" s="1" t="n">
        <v>6510</v>
      </c>
      <c r="DM245" s="1" t="n">
        <v>0</v>
      </c>
      <c r="DN245" s="1" t="n">
        <v>0</v>
      </c>
      <c r="DP245" s="1" t="n">
        <v>0</v>
      </c>
      <c r="DQ245" s="1" t="n">
        <v>0</v>
      </c>
      <c r="DR245" s="1" t="n">
        <v>180</v>
      </c>
      <c r="DS245" s="1" t="n">
        <v>429</v>
      </c>
      <c r="DT245" s="1" t="n">
        <v>126</v>
      </c>
      <c r="DU245" s="1" t="n">
        <v>6</v>
      </c>
      <c r="DV245" s="1" t="n">
        <v>6</v>
      </c>
      <c r="DW245" s="1" t="n">
        <v>35</v>
      </c>
      <c r="DX245" s="1" t="n">
        <v>6</v>
      </c>
      <c r="DY245" s="1" t="n">
        <v>0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n">
        <v>0</v>
      </c>
      <c r="EE245" s="1" t="n">
        <v>0</v>
      </c>
      <c r="EF245" s="1" t="n">
        <v>0</v>
      </c>
      <c r="EG245" s="1" t="n">
        <v>69358.142</v>
      </c>
      <c r="EH245" s="1" t="s">
        <v>462</v>
      </c>
    </row>
    <row r="246" customFormat="false" ht="13.8" hidden="false" customHeight="false" outlineLevel="0" collapsed="false">
      <c r="A246" s="2" t="n">
        <v>0</v>
      </c>
      <c r="Q246" s="1" t="n">
        <v>0</v>
      </c>
      <c r="Z246" s="1" t="n">
        <v>0</v>
      </c>
      <c r="EG246" s="1" t="n">
        <v>0</v>
      </c>
    </row>
    <row r="247" customFormat="false" ht="13.8" hidden="false" customHeight="false" outlineLevel="0" collapsed="false">
      <c r="A247" s="2" t="n">
        <v>0</v>
      </c>
      <c r="Q247" s="1" t="n">
        <v>0</v>
      </c>
      <c r="Z247" s="1" t="n">
        <v>0</v>
      </c>
      <c r="EG247" s="1" t="n">
        <v>0</v>
      </c>
    </row>
    <row r="248" customFormat="false" ht="13.8" hidden="false" customHeight="false" outlineLevel="0" collapsed="false">
      <c r="A248" s="2" t="s">
        <v>458</v>
      </c>
      <c r="Q248" s="1" t="n">
        <v>0</v>
      </c>
      <c r="Z248" s="1" t="n">
        <v>0</v>
      </c>
      <c r="EG248" s="1" t="n">
        <v>0</v>
      </c>
      <c r="EH248" s="1" t="s">
        <v>463</v>
      </c>
    </row>
    <row r="249" customFormat="false" ht="13.8" hidden="false" customHeight="false" outlineLevel="0" collapsed="false">
      <c r="A249" s="2" t="s">
        <v>459</v>
      </c>
      <c r="EG249" s="1" t="n">
        <v>0</v>
      </c>
      <c r="EH249" s="1" t="s">
        <v>464</v>
      </c>
    </row>
    <row r="250" customFormat="false" ht="13.8" hidden="false" customHeight="false" outlineLevel="0" collapsed="false">
      <c r="A250" s="2"/>
    </row>
    <row r="251" customFormat="false" ht="13.8" hidden="false" customHeight="false" outlineLevel="0" collapsed="false">
      <c r="A251" s="2" t="s">
        <v>540</v>
      </c>
      <c r="B251" s="1" t="n">
        <v>53.001</v>
      </c>
      <c r="C251" s="1" t="n">
        <v>-40.758</v>
      </c>
      <c r="D251" s="1" t="n">
        <v>212.982</v>
      </c>
      <c r="E251" s="1" t="n">
        <v>-145.668</v>
      </c>
      <c r="F251" s="1" t="n">
        <v>-1995.88</v>
      </c>
      <c r="G251" s="1" t="n">
        <v>30</v>
      </c>
      <c r="H251" s="1" t="n">
        <v>-293.04</v>
      </c>
      <c r="I251" s="1" t="n">
        <v>-66.862</v>
      </c>
      <c r="J251" s="1" t="n">
        <v>-2754.56</v>
      </c>
      <c r="K251" s="1" t="n">
        <v>-3.752</v>
      </c>
      <c r="L251" s="1" t="n">
        <v>-29.09</v>
      </c>
      <c r="M251" s="1" t="n">
        <v>0</v>
      </c>
      <c r="N251" s="1" t="n">
        <v>-1043.6</v>
      </c>
      <c r="O251" s="1" t="n">
        <v>-194.52</v>
      </c>
      <c r="P251" s="1" t="n">
        <v>-938.36</v>
      </c>
      <c r="Q251" s="1" t="n">
        <v>-2719.36</v>
      </c>
      <c r="R251" s="1" t="n">
        <v>0</v>
      </c>
      <c r="S251" s="1" t="n">
        <v>-210.56</v>
      </c>
      <c r="T251" s="1" t="n">
        <v>-33071.12</v>
      </c>
      <c r="U251" s="1" t="n">
        <v>-1313.6</v>
      </c>
      <c r="V251" s="1" t="n">
        <v>-4398.8</v>
      </c>
      <c r="W251" s="1" t="n">
        <v>-1518.6</v>
      </c>
      <c r="X251" s="1" t="n">
        <v>-943.8</v>
      </c>
      <c r="Y251" s="1" t="n">
        <v>-1882.8</v>
      </c>
      <c r="Z251" s="1" t="n">
        <v>-4119.02</v>
      </c>
      <c r="AA251" s="1" t="n">
        <v>0</v>
      </c>
      <c r="AB251" s="1" t="n">
        <v>-2707</v>
      </c>
      <c r="AC251" s="1" t="n">
        <v>-4588.4</v>
      </c>
      <c r="AD251" s="1" t="n">
        <v>-1764.4</v>
      </c>
      <c r="AE251" s="1" t="n">
        <v>-4690</v>
      </c>
      <c r="AF251" s="1" t="n">
        <v>-683.6</v>
      </c>
      <c r="AG251" s="1" t="n">
        <v>-568.96</v>
      </c>
      <c r="AH251" s="1" t="n">
        <v>-2207.88</v>
      </c>
      <c r="AI251" s="1" t="n">
        <v>-1317.6</v>
      </c>
      <c r="AJ251" s="1" t="n">
        <v>-452.4</v>
      </c>
      <c r="AK251" s="1" t="n">
        <v>-729.6</v>
      </c>
      <c r="AL251" s="1" t="n">
        <v>-287.4</v>
      </c>
      <c r="AM251" s="1" t="n">
        <v>0</v>
      </c>
      <c r="AN251" s="1" t="n">
        <v>0</v>
      </c>
      <c r="AO251" s="1" t="n">
        <v>-444.36</v>
      </c>
      <c r="AP251" s="1" t="n">
        <v>-15297.4</v>
      </c>
      <c r="AQ251" s="1" t="n">
        <v>-57.6</v>
      </c>
      <c r="AR251" s="1" t="n">
        <v>-20</v>
      </c>
      <c r="AS251" s="1" t="n">
        <v>-453.8</v>
      </c>
      <c r="AT251" s="1" t="n">
        <v>184</v>
      </c>
      <c r="AU251" s="1" t="n">
        <v>-3073.185</v>
      </c>
      <c r="AV251" s="1" t="n">
        <v>-45.788</v>
      </c>
      <c r="AW251" s="1" t="n">
        <v>-0.917</v>
      </c>
      <c r="AX251" s="1" t="n">
        <v>-2.968</v>
      </c>
      <c r="AY251" s="1" t="n">
        <v>0</v>
      </c>
      <c r="AZ251" s="1" t="n">
        <v>-20.025</v>
      </c>
      <c r="BA251" s="1" t="n">
        <v>0</v>
      </c>
      <c r="BB251" s="1" t="n">
        <v>-12714</v>
      </c>
      <c r="BC251" s="1" t="n">
        <v>-2455</v>
      </c>
      <c r="BD251" s="1" t="n">
        <v>-2945</v>
      </c>
      <c r="BE251" s="1" t="n">
        <v>-6509.42</v>
      </c>
      <c r="BF251" s="1" t="n">
        <v>-1426.8</v>
      </c>
      <c r="BG251" s="1" t="n">
        <v>-1723.5</v>
      </c>
      <c r="BH251" s="1" t="n">
        <v>-178.5</v>
      </c>
      <c r="BI251" s="1" t="n">
        <v>-894.4</v>
      </c>
      <c r="BJ251" s="1" t="n">
        <v>-2927.2</v>
      </c>
      <c r="BK251" s="1" t="n">
        <v>-1865.6</v>
      </c>
      <c r="BL251" s="1" t="n">
        <v>-364</v>
      </c>
      <c r="BM251" s="1" t="n">
        <v>0</v>
      </c>
      <c r="BN251" s="1" t="n">
        <v>-3240</v>
      </c>
      <c r="BO251" s="1" t="n">
        <v>-475.2</v>
      </c>
      <c r="BP251" s="1" t="n">
        <v>-5374</v>
      </c>
      <c r="BQ251" s="1" t="n">
        <v>-754</v>
      </c>
      <c r="BR251" s="1" t="n">
        <v>-12040</v>
      </c>
      <c r="BS251" s="1" t="n">
        <v>-179.2</v>
      </c>
      <c r="BT251" s="1" t="n">
        <v>-168</v>
      </c>
      <c r="BU251" s="1" t="n">
        <v>-3040.8</v>
      </c>
      <c r="BV251" s="1" t="n">
        <v>0</v>
      </c>
      <c r="BW251" s="1" t="n">
        <v>-322</v>
      </c>
      <c r="BX251" s="1" t="n">
        <v>-2879.2</v>
      </c>
      <c r="BY251" s="1" t="n">
        <v>-2890.8</v>
      </c>
      <c r="BZ251" s="1" t="n">
        <v>-502.5</v>
      </c>
      <c r="CA251" s="1" t="n">
        <v>-5975.5</v>
      </c>
      <c r="CB251" s="1" t="n">
        <v>-554</v>
      </c>
      <c r="CC251" s="1" t="n">
        <v>-794.4</v>
      </c>
      <c r="CD251" s="1" t="n">
        <v>21.6</v>
      </c>
      <c r="CE251" s="1" t="n">
        <v>-201.4</v>
      </c>
      <c r="CF251" s="1" t="n">
        <v>0</v>
      </c>
      <c r="CG251" s="1" t="n">
        <v>-8155</v>
      </c>
      <c r="CH251" s="1" t="n">
        <v>-42590</v>
      </c>
      <c r="CI251" s="1" t="n">
        <v>-1478.4</v>
      </c>
      <c r="CJ251" s="1" t="n">
        <v>-5763.36</v>
      </c>
      <c r="CK251" s="1" t="n">
        <v>-1254</v>
      </c>
      <c r="CL251" s="1" t="n">
        <v>-109.2</v>
      </c>
      <c r="CM251" s="1" t="n">
        <v>57.6</v>
      </c>
      <c r="CN251" s="1" t="n">
        <v>-597.6</v>
      </c>
      <c r="CO251" s="1" t="n">
        <v>-1015.6</v>
      </c>
      <c r="CP251" s="1" t="n">
        <v>-607.2</v>
      </c>
      <c r="CQ251" s="1" t="n">
        <v>-317</v>
      </c>
      <c r="CR251" s="1" t="n">
        <v>-57</v>
      </c>
      <c r="CS251" s="1" t="n">
        <v>-571.6</v>
      </c>
      <c r="CT251" s="1" t="n">
        <v>0</v>
      </c>
      <c r="CU251" s="1" t="n">
        <v>-322</v>
      </c>
      <c r="CV251" s="1" t="n">
        <v>-227</v>
      </c>
      <c r="CW251" s="1" t="n">
        <v>-127.5</v>
      </c>
      <c r="CX251" s="1" t="n">
        <v>-463</v>
      </c>
      <c r="CY251" s="1" t="n">
        <v>-673.2</v>
      </c>
      <c r="CZ251" s="1" t="n">
        <v>-797.4</v>
      </c>
      <c r="DA251" s="1" t="n">
        <v>-5851.68</v>
      </c>
      <c r="DB251" s="1" t="n">
        <v>-1206</v>
      </c>
      <c r="DC251" s="1" t="n">
        <v>-2068.6</v>
      </c>
      <c r="DH251" s="1" t="n">
        <v>-2181</v>
      </c>
      <c r="DI251" s="1" t="n">
        <v>-1429.32</v>
      </c>
      <c r="DJ251" s="1" t="n">
        <v>-3916</v>
      </c>
      <c r="DK251" s="1" t="n">
        <v>-14226</v>
      </c>
      <c r="DL251" s="1" t="n">
        <v>-6205</v>
      </c>
      <c r="DM251" s="1" t="n">
        <v>-2749.5</v>
      </c>
      <c r="DN251" s="1" t="n">
        <v>-303.6</v>
      </c>
      <c r="DP251" s="1" t="n">
        <v>-3072</v>
      </c>
      <c r="DQ251" s="1" t="n">
        <v>0</v>
      </c>
      <c r="DR251" s="1" t="n">
        <v>-533</v>
      </c>
      <c r="DS251" s="1" t="n">
        <v>-1537.6</v>
      </c>
      <c r="DT251" s="1" t="n">
        <v>-3479</v>
      </c>
      <c r="DU251" s="1" t="n">
        <v>421</v>
      </c>
      <c r="DV251" s="1" t="n">
        <v>-619</v>
      </c>
      <c r="DW251" s="1" t="n">
        <v>-109</v>
      </c>
      <c r="DX251" s="1" t="n">
        <v>-582</v>
      </c>
      <c r="DY251" s="1" t="n">
        <v>604</v>
      </c>
      <c r="DZ251" s="1" t="n">
        <v>187</v>
      </c>
      <c r="EA251" s="1" t="n">
        <v>0</v>
      </c>
      <c r="EB251" s="1" t="n">
        <v>0</v>
      </c>
      <c r="EF251" s="1" t="n">
        <v>0</v>
      </c>
      <c r="EG251" s="1" t="n">
        <v>-283914.63</v>
      </c>
      <c r="EH251" s="1" t="s">
        <v>540</v>
      </c>
    </row>
    <row r="252" customFormat="false" ht="13.8" hidden="false" customHeight="false" outlineLevel="0" collapsed="false">
      <c r="A252" s="2" t="s">
        <v>541</v>
      </c>
      <c r="B252" s="1" t="n">
        <v>56.071</v>
      </c>
      <c r="C252" s="1" t="n">
        <v>-40.758</v>
      </c>
      <c r="D252" s="1" t="n">
        <v>225.172</v>
      </c>
      <c r="E252" s="1" t="n">
        <v>-145.748</v>
      </c>
      <c r="F252" s="1" t="n">
        <v>-1795.88</v>
      </c>
      <c r="G252" s="1" t="n">
        <v>30</v>
      </c>
      <c r="H252" s="1" t="n">
        <v>-293.04</v>
      </c>
      <c r="I252" s="1" t="n">
        <v>-40.112</v>
      </c>
      <c r="J252" s="1" t="n">
        <v>-1866.56</v>
      </c>
      <c r="K252" s="1" t="n">
        <v>-3.106</v>
      </c>
      <c r="L252" s="1" t="n">
        <v>-29.09</v>
      </c>
      <c r="M252" s="1" t="n">
        <v>0</v>
      </c>
      <c r="N252" s="1" t="n">
        <v>-995.6</v>
      </c>
      <c r="O252" s="1" t="n">
        <v>-162.52</v>
      </c>
      <c r="P252" s="1" t="n">
        <v>-722.36</v>
      </c>
      <c r="Q252" s="1" t="n">
        <v>-399.36</v>
      </c>
      <c r="R252" s="1" t="n">
        <v>0</v>
      </c>
      <c r="S252" s="1" t="n">
        <v>-210.56</v>
      </c>
      <c r="T252" s="1" t="n">
        <v>-28311.12</v>
      </c>
      <c r="U252" s="1" t="n">
        <v>-854.6</v>
      </c>
      <c r="V252" s="1" t="n">
        <v>-3458.8</v>
      </c>
      <c r="W252" s="1" t="n">
        <v>-1448.6</v>
      </c>
      <c r="X252" s="1" t="n">
        <v>-943.8</v>
      </c>
      <c r="Y252" s="1" t="n">
        <v>-1882.8</v>
      </c>
      <c r="Z252" s="1" t="n">
        <v>-3789.02</v>
      </c>
      <c r="AA252" s="1" t="n">
        <v>0</v>
      </c>
      <c r="AB252" s="1" t="n">
        <v>-2499</v>
      </c>
      <c r="AC252" s="1" t="n">
        <v>-3623.4</v>
      </c>
      <c r="AD252" s="1" t="n">
        <v>-1494.4</v>
      </c>
      <c r="AE252" s="1" t="n">
        <v>-4690</v>
      </c>
      <c r="AF252" s="1" t="n">
        <v>-683.6</v>
      </c>
      <c r="AG252" s="1" t="n">
        <v>-568.96</v>
      </c>
      <c r="AH252" s="1" t="n">
        <v>-2044.88</v>
      </c>
      <c r="AI252" s="1" t="n">
        <v>-1253.6</v>
      </c>
      <c r="AJ252" s="1" t="n">
        <v>-244.4</v>
      </c>
      <c r="AK252" s="1" t="n">
        <v>-729.6</v>
      </c>
      <c r="AL252" s="1" t="n">
        <v>-271.4</v>
      </c>
      <c r="AM252" s="1" t="n">
        <v>0</v>
      </c>
      <c r="AN252" s="1" t="n">
        <v>0</v>
      </c>
      <c r="AO252" s="1" t="n">
        <v>59.64</v>
      </c>
      <c r="AP252" s="1" t="n">
        <v>-13308.4</v>
      </c>
      <c r="AQ252" s="1" t="n">
        <v>-57.6</v>
      </c>
      <c r="AR252" s="1" t="n">
        <v>-14</v>
      </c>
      <c r="AS252" s="1" t="n">
        <v>-443.8</v>
      </c>
      <c r="AT252" s="1" t="n">
        <v>184</v>
      </c>
      <c r="AU252" s="1" t="n">
        <v>-2998.185</v>
      </c>
      <c r="AV252" s="1" t="n">
        <v>-30.222</v>
      </c>
      <c r="AW252" s="1" t="n">
        <v>-0.917</v>
      </c>
      <c r="AX252" s="1" t="n">
        <v>-2.968</v>
      </c>
      <c r="AY252" s="1" t="n">
        <v>0</v>
      </c>
      <c r="AZ252" s="1" t="n">
        <v>-20.025</v>
      </c>
      <c r="BA252" s="1" t="n">
        <v>0</v>
      </c>
      <c r="BB252" s="1" t="n">
        <v>-11615</v>
      </c>
      <c r="BC252" s="1" t="n">
        <v>-2175</v>
      </c>
      <c r="BD252" s="1" t="n">
        <v>-377</v>
      </c>
      <c r="BE252" s="1" t="n">
        <v>-4205.42</v>
      </c>
      <c r="BF252" s="1" t="n">
        <v>-1426.8</v>
      </c>
      <c r="BG252" s="1" t="n">
        <v>-1723.5</v>
      </c>
      <c r="BH252" s="1" t="n">
        <v>-178.5</v>
      </c>
      <c r="BI252" s="1" t="n">
        <v>-494.4</v>
      </c>
      <c r="BJ252" s="1" t="n">
        <v>-47.2</v>
      </c>
      <c r="BK252" s="1" t="n">
        <v>-1829.6</v>
      </c>
      <c r="BL252" s="1" t="n">
        <v>-364</v>
      </c>
      <c r="BM252" s="1" t="n">
        <v>0</v>
      </c>
      <c r="BN252" s="1" t="n">
        <v>-3240</v>
      </c>
      <c r="BO252" s="1" t="n">
        <v>-467.2</v>
      </c>
      <c r="BP252" s="1" t="n">
        <v>-4470</v>
      </c>
      <c r="BQ252" s="1" t="n">
        <v>-738</v>
      </c>
      <c r="BR252" s="1" t="n">
        <v>-4216</v>
      </c>
      <c r="BS252" s="1" t="n">
        <v>-19.2</v>
      </c>
      <c r="BT252" s="1" t="n">
        <v>-168</v>
      </c>
      <c r="BU252" s="1" t="n">
        <v>-2956.8</v>
      </c>
      <c r="BV252" s="1" t="n">
        <v>0</v>
      </c>
      <c r="BW252" s="1" t="n">
        <v>-322</v>
      </c>
      <c r="BX252" s="1" t="n">
        <v>0.8</v>
      </c>
      <c r="BY252" s="1" t="n">
        <v>-2890.8</v>
      </c>
      <c r="BZ252" s="1" t="n">
        <v>-502.5</v>
      </c>
      <c r="CA252" s="1" t="n">
        <v>-5328.5</v>
      </c>
      <c r="CB252" s="1" t="n">
        <v>-524</v>
      </c>
      <c r="CC252" s="1" t="n">
        <v>-674.4</v>
      </c>
      <c r="CD252" s="1" t="n">
        <v>21.6</v>
      </c>
      <c r="CE252" s="1" t="n">
        <v>-201.4</v>
      </c>
      <c r="CF252" s="1" t="n">
        <v>0</v>
      </c>
      <c r="CG252" s="1" t="n">
        <v>4499</v>
      </c>
      <c r="CH252" s="1" t="n">
        <v>-38888</v>
      </c>
      <c r="CI252" s="1" t="n">
        <v>-998.4</v>
      </c>
      <c r="CJ252" s="1" t="n">
        <v>-5763.36</v>
      </c>
      <c r="CK252" s="1" t="n">
        <v>-1254</v>
      </c>
      <c r="CL252" s="1" t="n">
        <v>-109.2</v>
      </c>
      <c r="CM252" s="1" t="n">
        <v>57.6</v>
      </c>
      <c r="CN252" s="1" t="n">
        <v>-597.6</v>
      </c>
      <c r="CO252" s="1" t="n">
        <v>-518.6</v>
      </c>
      <c r="CP252" s="1" t="n">
        <v>-374.2</v>
      </c>
      <c r="CQ252" s="1" t="n">
        <v>-228</v>
      </c>
      <c r="CR252" s="1" t="n">
        <v>-57</v>
      </c>
      <c r="CS252" s="1" t="n">
        <v>-457.6</v>
      </c>
      <c r="CT252" s="1" t="n">
        <v>0</v>
      </c>
      <c r="CU252" s="1" t="n">
        <v>-316</v>
      </c>
      <c r="CV252" s="1" t="n">
        <v>-221</v>
      </c>
      <c r="CW252" s="1" t="n">
        <v>-127.5</v>
      </c>
      <c r="CX252" s="1" t="n">
        <v>-319</v>
      </c>
      <c r="CY252" s="1" t="n">
        <v>-673.2</v>
      </c>
      <c r="CZ252" s="1" t="n">
        <v>-233.4</v>
      </c>
      <c r="DA252" s="1" t="n">
        <v>-5851.68</v>
      </c>
      <c r="DB252" s="1" t="n">
        <v>-726</v>
      </c>
      <c r="DC252" s="1" t="n">
        <v>-1894.6</v>
      </c>
      <c r="DH252" s="1" t="n">
        <v>-1917</v>
      </c>
      <c r="DI252" s="1" t="n">
        <v>-1286.32</v>
      </c>
      <c r="DJ252" s="1" t="n">
        <v>-3527</v>
      </c>
      <c r="DK252" s="1" t="n">
        <v>-10258.5</v>
      </c>
      <c r="DL252" s="1" t="n">
        <v>-2704</v>
      </c>
      <c r="DM252" s="1" t="n">
        <v>-2749.5</v>
      </c>
      <c r="DN252" s="1" t="n">
        <v>-303.6</v>
      </c>
      <c r="DP252" s="1" t="n">
        <v>-3072</v>
      </c>
      <c r="DQ252" s="1" t="n">
        <v>0</v>
      </c>
      <c r="DR252" s="1" t="n">
        <v>-353</v>
      </c>
      <c r="DS252" s="1" t="n">
        <v>-1108.6</v>
      </c>
      <c r="DT252" s="1" t="n">
        <v>-3767</v>
      </c>
      <c r="DU252" s="1" t="n">
        <v>-173</v>
      </c>
      <c r="DV252" s="1" t="n">
        <v>-613</v>
      </c>
      <c r="DW252" s="1" t="n">
        <v>-74</v>
      </c>
      <c r="DX252" s="1" t="n">
        <v>-576</v>
      </c>
      <c r="DY252" s="1" t="n">
        <v>604</v>
      </c>
      <c r="DZ252" s="1" t="n">
        <v>187</v>
      </c>
      <c r="EA252" s="1" t="n">
        <v>0</v>
      </c>
      <c r="EB252" s="1" t="n">
        <v>0</v>
      </c>
      <c r="EC252" s="1" t="n">
        <v>0</v>
      </c>
      <c r="ED252" s="1" t="n">
        <v>0</v>
      </c>
      <c r="EE252" s="1" t="n">
        <v>0</v>
      </c>
      <c r="EF252" s="1" t="n">
        <v>0</v>
      </c>
      <c r="EG252" s="1" t="n">
        <v>-219693.988</v>
      </c>
      <c r="EH252" s="1" t="s">
        <v>541</v>
      </c>
    </row>
    <row r="253" customFormat="false" ht="13.8" hidden="false" customHeight="false" outlineLevel="0" collapsed="false">
      <c r="A253" s="2" t="s">
        <v>542</v>
      </c>
      <c r="B253" s="1" t="n">
        <v>-3.07</v>
      </c>
      <c r="C253" s="1" t="n">
        <v>0</v>
      </c>
      <c r="D253" s="1" t="n">
        <v>-12.19</v>
      </c>
      <c r="E253" s="1" t="n">
        <v>0.08</v>
      </c>
      <c r="F253" s="1" t="n">
        <v>-200</v>
      </c>
      <c r="G253" s="1" t="n">
        <v>0</v>
      </c>
      <c r="H253" s="1" t="n">
        <v>0</v>
      </c>
      <c r="I253" s="1" t="n">
        <v>-26.75</v>
      </c>
      <c r="J253" s="1" t="n">
        <v>-888</v>
      </c>
      <c r="K253" s="1" t="n">
        <v>-0.646</v>
      </c>
      <c r="L253" s="1" t="n">
        <v>0</v>
      </c>
      <c r="M253" s="1" t="n">
        <v>0</v>
      </c>
      <c r="N253" s="1" t="n">
        <v>-48</v>
      </c>
      <c r="O253" s="1" t="n">
        <v>-32</v>
      </c>
      <c r="P253" s="1" t="n">
        <v>-216</v>
      </c>
      <c r="Q253" s="1" t="n">
        <v>-2320</v>
      </c>
      <c r="R253" s="1" t="n">
        <v>0</v>
      </c>
      <c r="S253" s="1" t="n">
        <v>0</v>
      </c>
      <c r="T253" s="1" t="n">
        <v>-4760</v>
      </c>
      <c r="U253" s="1" t="n">
        <v>-459</v>
      </c>
      <c r="V253" s="1" t="n">
        <v>-940</v>
      </c>
      <c r="W253" s="1" t="n">
        <v>-70</v>
      </c>
      <c r="X253" s="1" t="n">
        <v>0</v>
      </c>
      <c r="Y253" s="1" t="n">
        <v>0</v>
      </c>
      <c r="Z253" s="1" t="n">
        <v>-330</v>
      </c>
      <c r="AA253" s="1" t="n">
        <v>0</v>
      </c>
      <c r="AB253" s="1" t="n">
        <v>-208</v>
      </c>
      <c r="AC253" s="1" t="n">
        <v>-965</v>
      </c>
      <c r="AD253" s="1" t="n">
        <v>-270</v>
      </c>
      <c r="AE253" s="1" t="n">
        <v>0</v>
      </c>
      <c r="AF253" s="1" t="n">
        <v>0</v>
      </c>
      <c r="AG253" s="1" t="n">
        <v>0</v>
      </c>
      <c r="AH253" s="1" t="n">
        <v>-163</v>
      </c>
      <c r="AI253" s="1" t="n">
        <v>-64</v>
      </c>
      <c r="AJ253" s="1" t="n">
        <v>-208</v>
      </c>
      <c r="AK253" s="1" t="n">
        <v>0</v>
      </c>
      <c r="AL253" s="1" t="n">
        <v>-16</v>
      </c>
      <c r="AM253" s="1" t="n">
        <v>0</v>
      </c>
      <c r="AN253" s="1" t="n">
        <v>0</v>
      </c>
      <c r="AO253" s="1" t="n">
        <v>-504</v>
      </c>
      <c r="AP253" s="1" t="n">
        <v>-1989</v>
      </c>
      <c r="AQ253" s="1" t="n">
        <v>0</v>
      </c>
      <c r="AR253" s="1" t="n">
        <v>-6</v>
      </c>
      <c r="AS253" s="1" t="n">
        <v>-10</v>
      </c>
      <c r="AT253" s="1" t="n">
        <v>0</v>
      </c>
      <c r="AU253" s="1" t="n">
        <v>-75</v>
      </c>
      <c r="AV253" s="1" t="n">
        <v>-15.566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-1099</v>
      </c>
      <c r="BC253" s="1" t="n">
        <v>-280</v>
      </c>
      <c r="BD253" s="1" t="n">
        <v>-2568</v>
      </c>
      <c r="BE253" s="1" t="n">
        <v>-2304</v>
      </c>
      <c r="BF253" s="1" t="n">
        <v>0</v>
      </c>
      <c r="BG253" s="1" t="n">
        <v>0</v>
      </c>
      <c r="BH253" s="1" t="n">
        <v>0</v>
      </c>
      <c r="BI253" s="1" t="n">
        <v>-400</v>
      </c>
      <c r="BJ253" s="1" t="n">
        <v>-2880</v>
      </c>
      <c r="BK253" s="1" t="n">
        <v>-36</v>
      </c>
      <c r="BL253" s="1" t="n">
        <v>0</v>
      </c>
      <c r="BM253" s="1" t="n">
        <v>0</v>
      </c>
      <c r="BN253" s="1" t="n">
        <v>0</v>
      </c>
      <c r="BO253" s="1" t="n">
        <v>-8</v>
      </c>
      <c r="BP253" s="1" t="n">
        <v>-904</v>
      </c>
      <c r="BQ253" s="1" t="n">
        <v>-16</v>
      </c>
      <c r="BR253" s="1" t="n">
        <v>-7824</v>
      </c>
      <c r="BS253" s="1" t="n">
        <v>-160</v>
      </c>
      <c r="BT253" s="1" t="n">
        <v>0</v>
      </c>
      <c r="BU253" s="1" t="n">
        <v>-84</v>
      </c>
      <c r="BV253" s="1" t="n">
        <v>0</v>
      </c>
      <c r="BW253" s="1" t="n">
        <v>0</v>
      </c>
      <c r="BX253" s="1" t="n">
        <v>-2880</v>
      </c>
      <c r="BY253" s="1" t="n">
        <v>0</v>
      </c>
      <c r="BZ253" s="1" t="n">
        <v>0</v>
      </c>
      <c r="CA253" s="1" t="n">
        <v>-647</v>
      </c>
      <c r="CB253" s="1" t="n">
        <v>-30</v>
      </c>
      <c r="CC253" s="1" t="n">
        <v>-120</v>
      </c>
      <c r="CD253" s="1" t="n">
        <v>0</v>
      </c>
      <c r="CE253" s="1" t="n">
        <v>0</v>
      </c>
      <c r="CF253" s="1" t="n">
        <v>0</v>
      </c>
      <c r="CG253" s="1" t="n">
        <v>-12654</v>
      </c>
      <c r="CH253" s="1" t="n">
        <v>-3702</v>
      </c>
      <c r="CI253" s="1" t="n">
        <v>-480</v>
      </c>
      <c r="CJ253" s="1" t="n">
        <v>0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-497</v>
      </c>
      <c r="CP253" s="1" t="n">
        <v>-233</v>
      </c>
      <c r="CQ253" s="1" t="n">
        <v>-89</v>
      </c>
      <c r="CR253" s="1" t="n">
        <v>0</v>
      </c>
      <c r="CS253" s="1" t="n">
        <v>-114</v>
      </c>
      <c r="CT253" s="1" t="n">
        <v>0</v>
      </c>
      <c r="CU253" s="1" t="n">
        <v>-6</v>
      </c>
      <c r="CV253" s="1" t="n">
        <v>-6</v>
      </c>
      <c r="CW253" s="1" t="n">
        <v>0</v>
      </c>
      <c r="CX253" s="1" t="n">
        <v>-144</v>
      </c>
      <c r="CY253" s="1" t="n">
        <v>0</v>
      </c>
      <c r="CZ253" s="1" t="n">
        <v>-564</v>
      </c>
      <c r="DA253" s="1" t="n">
        <v>0</v>
      </c>
      <c r="DB253" s="1" t="n">
        <v>-480</v>
      </c>
      <c r="DC253" s="1" t="n">
        <v>-174</v>
      </c>
      <c r="DH253" s="1" t="n">
        <v>-264</v>
      </c>
      <c r="DI253" s="1" t="n">
        <v>-143</v>
      </c>
      <c r="DJ253" s="1" t="n">
        <v>-389</v>
      </c>
      <c r="DK253" s="1" t="n">
        <v>-3967.5</v>
      </c>
      <c r="DL253" s="1" t="n">
        <v>-3501</v>
      </c>
      <c r="DM253" s="1" t="n">
        <v>0</v>
      </c>
      <c r="DN253" s="1" t="n">
        <v>0</v>
      </c>
      <c r="DP253" s="1" t="n">
        <v>0</v>
      </c>
      <c r="DQ253" s="1" t="n">
        <v>0</v>
      </c>
      <c r="DR253" s="1" t="n">
        <v>-180</v>
      </c>
      <c r="DS253" s="1" t="n">
        <v>-429</v>
      </c>
      <c r="DT253" s="1" t="n">
        <v>288</v>
      </c>
      <c r="DU253" s="1" t="n">
        <v>594</v>
      </c>
      <c r="DV253" s="1" t="n">
        <v>-6</v>
      </c>
      <c r="DW253" s="1" t="n">
        <v>-35</v>
      </c>
      <c r="DX253" s="1" t="n">
        <v>-6</v>
      </c>
      <c r="DY253" s="1" t="n">
        <v>0</v>
      </c>
      <c r="DZ253" s="1" t="n">
        <v>0</v>
      </c>
      <c r="EA253" s="1" t="n">
        <v>0</v>
      </c>
      <c r="EB253" s="1" t="n">
        <v>0</v>
      </c>
      <c r="EC253" s="1" t="n">
        <v>0</v>
      </c>
      <c r="ED253" s="1" t="n">
        <v>0</v>
      </c>
      <c r="EE253" s="1" t="n">
        <v>0</v>
      </c>
      <c r="EF253" s="1" t="n">
        <v>0</v>
      </c>
      <c r="EG253" s="1" t="n">
        <v>-64220.642</v>
      </c>
      <c r="EH253" s="1" t="s">
        <v>542</v>
      </c>
    </row>
    <row r="254" customFormat="false" ht="13.8" hidden="false" customHeight="false" outlineLevel="0" collapsed="false">
      <c r="A254" s="2" t="s">
        <v>543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n">
        <v>0</v>
      </c>
      <c r="BZ254" s="1" t="n">
        <v>0</v>
      </c>
      <c r="CA254" s="1" t="n">
        <v>0</v>
      </c>
      <c r="CB254" s="1" t="n">
        <v>0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1" t="n">
        <v>0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0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0</v>
      </c>
      <c r="CW254" s="1" t="n">
        <v>0</v>
      </c>
      <c r="CX254" s="1" t="n">
        <v>0</v>
      </c>
      <c r="CY254" s="1" t="n">
        <v>0</v>
      </c>
      <c r="CZ254" s="1" t="n">
        <v>0</v>
      </c>
      <c r="DA254" s="1" t="n">
        <v>0</v>
      </c>
      <c r="DB254" s="1" t="n">
        <v>0</v>
      </c>
      <c r="DC254" s="1" t="n">
        <v>0</v>
      </c>
      <c r="DH254" s="1" t="n">
        <v>0</v>
      </c>
      <c r="DI254" s="1" t="n">
        <v>0</v>
      </c>
      <c r="DJ254" s="1" t="n">
        <v>0</v>
      </c>
      <c r="DK254" s="1" t="n">
        <v>0</v>
      </c>
      <c r="DL254" s="1" t="n">
        <v>0</v>
      </c>
      <c r="DM254" s="1" t="n">
        <v>0</v>
      </c>
      <c r="DN254" s="1" t="n">
        <v>0</v>
      </c>
      <c r="DP254" s="1" t="n">
        <v>0</v>
      </c>
      <c r="DQ254" s="1" t="n">
        <v>0</v>
      </c>
      <c r="DR254" s="1" t="n">
        <v>0</v>
      </c>
      <c r="DS254" s="1" t="n">
        <v>0</v>
      </c>
      <c r="DT254" s="1" t="n">
        <v>0</v>
      </c>
      <c r="DU254" s="1" t="n">
        <v>0</v>
      </c>
      <c r="DV254" s="1" t="n">
        <v>0</v>
      </c>
      <c r="DW254" s="1" t="n">
        <v>0</v>
      </c>
      <c r="DX254" s="1" t="n">
        <v>0</v>
      </c>
      <c r="DY254" s="1" t="n">
        <v>0</v>
      </c>
      <c r="DZ254" s="1" t="n">
        <v>0</v>
      </c>
      <c r="EA254" s="1" t="n">
        <v>0</v>
      </c>
      <c r="EB254" s="1" t="n">
        <v>0</v>
      </c>
      <c r="EF254" s="1" t="n">
        <v>0</v>
      </c>
      <c r="EG254" s="1" t="n">
        <v>0</v>
      </c>
      <c r="EH254" s="1" t="s">
        <v>543</v>
      </c>
    </row>
    <row r="255" customFormat="false" ht="13.8" hidden="false" customHeight="false" outlineLevel="0" collapsed="false">
      <c r="A255" s="2" t="s">
        <v>544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A255" s="1" t="n">
        <v>0</v>
      </c>
      <c r="CB255" s="1" t="n">
        <v>0</v>
      </c>
      <c r="CC255" s="1" t="n">
        <v>0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0</v>
      </c>
      <c r="CL255" s="1" t="n">
        <v>0</v>
      </c>
      <c r="CM255" s="1" t="n">
        <v>0</v>
      </c>
      <c r="CN255" s="1" t="n">
        <v>0</v>
      </c>
      <c r="CO255" s="1" t="n">
        <v>0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  <c r="CU255" s="1" t="n">
        <v>0</v>
      </c>
      <c r="CV255" s="1" t="n">
        <v>0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0</v>
      </c>
      <c r="DB255" s="1" t="n">
        <v>0</v>
      </c>
      <c r="DC255" s="1" t="n">
        <v>0</v>
      </c>
      <c r="DH255" s="1" t="n">
        <v>0</v>
      </c>
      <c r="DI255" s="1" t="n">
        <v>0</v>
      </c>
      <c r="DJ255" s="1" t="n">
        <v>0</v>
      </c>
      <c r="DK255" s="1" t="n">
        <v>0</v>
      </c>
      <c r="DL255" s="1" t="n">
        <v>0</v>
      </c>
      <c r="DM255" s="1" t="n">
        <v>0</v>
      </c>
      <c r="DN255" s="1" t="n">
        <v>0</v>
      </c>
      <c r="DP255" s="1" t="n">
        <v>0</v>
      </c>
      <c r="DQ255" s="1" t="n">
        <v>0</v>
      </c>
      <c r="DR255" s="1" t="n">
        <v>0</v>
      </c>
      <c r="DS255" s="1" t="n">
        <v>0</v>
      </c>
      <c r="DT255" s="1" t="n">
        <v>0</v>
      </c>
      <c r="DU255" s="1" t="n">
        <v>0</v>
      </c>
      <c r="DV255" s="1" t="n">
        <v>0</v>
      </c>
      <c r="DW255" s="1" t="n">
        <v>0</v>
      </c>
      <c r="DX255" s="1" t="n">
        <v>0</v>
      </c>
      <c r="DY255" s="1" t="n">
        <v>0</v>
      </c>
      <c r="DZ255" s="1" t="n">
        <v>0</v>
      </c>
      <c r="EA255" s="1" t="n">
        <v>0</v>
      </c>
      <c r="EB255" s="1" t="n">
        <v>0</v>
      </c>
      <c r="EF255" s="1" t="n">
        <v>0</v>
      </c>
      <c r="EG255" s="1" t="n">
        <v>0</v>
      </c>
      <c r="EH255" s="1" t="s">
        <v>544</v>
      </c>
    </row>
    <row r="256" customFormat="false" ht="13.8" hidden="false" customHeight="false" outlineLevel="0" collapsed="false">
      <c r="A256" s="2" t="s">
        <v>545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  <c r="CA256" s="1" t="n">
        <v>0</v>
      </c>
      <c r="CB256" s="1" t="n">
        <v>0</v>
      </c>
      <c r="CC256" s="1" t="n">
        <v>0</v>
      </c>
      <c r="CD256" s="1" t="n">
        <v>0</v>
      </c>
      <c r="CE256" s="1" t="n">
        <v>0</v>
      </c>
      <c r="CF256" s="1" t="n">
        <v>0</v>
      </c>
      <c r="CG256" s="1" t="n">
        <v>0</v>
      </c>
      <c r="CH256" s="1" t="n">
        <v>0</v>
      </c>
      <c r="CI256" s="1" t="n">
        <v>0</v>
      </c>
      <c r="CJ256" s="1" t="n">
        <v>0</v>
      </c>
      <c r="CK256" s="1" t="n">
        <v>0</v>
      </c>
      <c r="CL256" s="1" t="n">
        <v>0</v>
      </c>
      <c r="CM256" s="1" t="n">
        <v>0</v>
      </c>
      <c r="CN256" s="1" t="n">
        <v>0</v>
      </c>
      <c r="CO256" s="1" t="n">
        <v>0</v>
      </c>
      <c r="CP256" s="1" t="n">
        <v>0</v>
      </c>
      <c r="CQ256" s="1" t="n">
        <v>0</v>
      </c>
      <c r="CR256" s="1" t="n">
        <v>0</v>
      </c>
      <c r="CS256" s="1" t="n">
        <v>0</v>
      </c>
      <c r="CT256" s="1" t="n">
        <v>0</v>
      </c>
      <c r="CU256" s="1" t="n">
        <v>0</v>
      </c>
      <c r="CV256" s="1" t="n">
        <v>0</v>
      </c>
      <c r="CW256" s="1" t="n">
        <v>0</v>
      </c>
      <c r="CX256" s="1" t="n">
        <v>0</v>
      </c>
      <c r="CY256" s="1" t="n">
        <v>0</v>
      </c>
      <c r="CZ256" s="1" t="n">
        <v>0</v>
      </c>
      <c r="DA256" s="1" t="n">
        <v>0</v>
      </c>
      <c r="DB256" s="1" t="n">
        <v>0</v>
      </c>
      <c r="DC256" s="1" t="n">
        <v>0</v>
      </c>
      <c r="DH256" s="1" t="n">
        <v>0</v>
      </c>
      <c r="DI256" s="1" t="n">
        <v>0</v>
      </c>
      <c r="DJ256" s="1" t="n">
        <v>0</v>
      </c>
      <c r="DK256" s="1" t="n">
        <v>0</v>
      </c>
      <c r="DL256" s="1" t="n">
        <v>0</v>
      </c>
      <c r="DM256" s="1" t="n">
        <v>0</v>
      </c>
      <c r="DN256" s="1" t="n">
        <v>0</v>
      </c>
      <c r="DP256" s="1" t="n">
        <v>0</v>
      </c>
      <c r="DQ256" s="1" t="n">
        <v>0</v>
      </c>
      <c r="DR256" s="1" t="n">
        <v>0</v>
      </c>
      <c r="DS256" s="1" t="n">
        <v>0</v>
      </c>
      <c r="DT256" s="1" t="n">
        <v>0</v>
      </c>
      <c r="DU256" s="1" t="n">
        <v>0</v>
      </c>
      <c r="DV256" s="1" t="n">
        <v>0</v>
      </c>
      <c r="DW256" s="1" t="n">
        <v>0</v>
      </c>
      <c r="DX256" s="1" t="n">
        <v>0</v>
      </c>
      <c r="DY256" s="1" t="n">
        <v>0</v>
      </c>
      <c r="DZ256" s="1" t="n">
        <v>0</v>
      </c>
      <c r="EA256" s="1" t="n">
        <v>0</v>
      </c>
      <c r="EB256" s="1" t="n">
        <v>0</v>
      </c>
      <c r="EF256" s="1" t="n">
        <v>0</v>
      </c>
      <c r="EG256" s="1" t="n">
        <v>0</v>
      </c>
      <c r="EH256" s="1" t="s">
        <v>545</v>
      </c>
    </row>
    <row r="257" customFormat="false" ht="13.8" hidden="false" customHeight="false" outlineLevel="0" collapsed="false">
      <c r="A257" s="2" t="s">
        <v>546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n">
        <v>0</v>
      </c>
      <c r="BZ257" s="1" t="n">
        <v>0</v>
      </c>
      <c r="CA257" s="1" t="n">
        <v>0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1" t="n">
        <v>0</v>
      </c>
      <c r="CL257" s="1" t="n">
        <v>0</v>
      </c>
      <c r="CM257" s="1" t="n">
        <v>0</v>
      </c>
      <c r="CN257" s="1" t="n">
        <v>0</v>
      </c>
      <c r="CO257" s="1" t="n">
        <v>0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0</v>
      </c>
      <c r="CU257" s="1" t="n">
        <v>0</v>
      </c>
      <c r="CV257" s="1" t="n">
        <v>0</v>
      </c>
      <c r="CW257" s="1" t="n">
        <v>0</v>
      </c>
      <c r="CX257" s="1" t="n">
        <v>0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0</v>
      </c>
      <c r="DH257" s="1" t="n">
        <v>0</v>
      </c>
      <c r="DI257" s="1" t="n">
        <v>0</v>
      </c>
      <c r="DJ257" s="1" t="n">
        <v>0</v>
      </c>
      <c r="DK257" s="1" t="n">
        <v>0</v>
      </c>
      <c r="DL257" s="1" t="n">
        <v>0</v>
      </c>
      <c r="DM257" s="1" t="n">
        <v>0</v>
      </c>
      <c r="DN257" s="1" t="n">
        <v>0</v>
      </c>
      <c r="DP257" s="1" t="n">
        <v>0</v>
      </c>
      <c r="DQ257" s="1" t="n">
        <v>0</v>
      </c>
      <c r="DR257" s="1" t="n">
        <v>0</v>
      </c>
      <c r="DS257" s="1" t="n">
        <v>0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0</v>
      </c>
      <c r="DY257" s="1" t="n">
        <v>0</v>
      </c>
      <c r="DZ257" s="1" t="n">
        <v>0</v>
      </c>
      <c r="EA257" s="1" t="n">
        <v>0</v>
      </c>
      <c r="EB257" s="1" t="n">
        <v>0</v>
      </c>
      <c r="EF257" s="1" t="n">
        <v>0</v>
      </c>
      <c r="EG257" s="1" t="n">
        <v>0</v>
      </c>
      <c r="EH257" s="1" t="s">
        <v>546</v>
      </c>
    </row>
    <row r="258" customFormat="false" ht="13.8" hidden="false" customHeight="false" outlineLevel="0" collapsed="false">
      <c r="A258" s="2"/>
    </row>
    <row r="259" customFormat="false" ht="13.8" hidden="false" customHeight="false" outlineLevel="0" collapsed="false">
      <c r="A259" s="2" t="s">
        <v>547</v>
      </c>
    </row>
    <row r="260" customFormat="false" ht="13.8" hidden="false" customHeight="false" outlineLevel="0" collapsed="false">
      <c r="A260" s="2" t="s">
        <v>548</v>
      </c>
      <c r="B260" s="1" t="n">
        <v>2033.646</v>
      </c>
      <c r="C260" s="1" t="n">
        <v>108.629</v>
      </c>
      <c r="D260" s="1" t="n">
        <v>876.292</v>
      </c>
      <c r="E260" s="1" t="n">
        <v>163.48</v>
      </c>
      <c r="F260" s="1" t="n">
        <v>929.44</v>
      </c>
      <c r="G260" s="1" t="n">
        <v>108</v>
      </c>
      <c r="H260" s="1" t="n">
        <v>346.32</v>
      </c>
      <c r="I260" s="1" t="n">
        <v>160.392</v>
      </c>
      <c r="J260" s="1" t="n">
        <v>521.92</v>
      </c>
      <c r="K260" s="1" t="n">
        <v>184.868</v>
      </c>
      <c r="L260" s="1" t="n">
        <v>246.728</v>
      </c>
      <c r="M260" s="1" t="n">
        <v>0</v>
      </c>
      <c r="N260" s="1" t="n">
        <v>461.76</v>
      </c>
      <c r="O260" s="1" t="n">
        <v>242.72</v>
      </c>
      <c r="P260" s="1" t="n">
        <v>219.04</v>
      </c>
      <c r="Q260" s="1" t="n">
        <v>960.96</v>
      </c>
      <c r="S260" s="1" t="n">
        <v>0</v>
      </c>
      <c r="T260" s="1" t="n">
        <v>10450.72</v>
      </c>
      <c r="U260" s="1" t="n">
        <v>72.4</v>
      </c>
      <c r="V260" s="1" t="n">
        <v>534</v>
      </c>
      <c r="W260" s="1" t="n">
        <v>313.2</v>
      </c>
      <c r="X260" s="1" t="n">
        <v>49.2</v>
      </c>
      <c r="Y260" s="1" t="n">
        <v>228</v>
      </c>
      <c r="Z260" s="1" t="n">
        <v>1578.42</v>
      </c>
      <c r="AA260" s="1" t="n">
        <v>99.9</v>
      </c>
      <c r="AB260" s="1" t="n">
        <v>1748</v>
      </c>
      <c r="AC260" s="1" t="n">
        <v>360.12</v>
      </c>
      <c r="AD260" s="1" t="n">
        <v>112.8</v>
      </c>
      <c r="AE260" s="1" t="n">
        <v>522</v>
      </c>
      <c r="AF260" s="1" t="n">
        <v>122.4</v>
      </c>
      <c r="AG260" s="1" t="n">
        <v>262.08</v>
      </c>
      <c r="AH260" s="1" t="n">
        <v>536.76</v>
      </c>
      <c r="AI260" s="1" t="n">
        <v>85.12</v>
      </c>
      <c r="AJ260" s="1" t="n">
        <v>10588.8</v>
      </c>
      <c r="AK260" s="1" t="n">
        <v>0</v>
      </c>
      <c r="AL260" s="1" t="n">
        <v>1152</v>
      </c>
      <c r="AO260" s="1" t="n">
        <v>426.88</v>
      </c>
      <c r="AP260" s="1" t="n">
        <v>2560.2</v>
      </c>
      <c r="AQ260" s="1" t="n">
        <v>108</v>
      </c>
      <c r="AR260" s="1" t="n">
        <v>4704</v>
      </c>
      <c r="AS260" s="1" t="n">
        <v>27.6</v>
      </c>
      <c r="AT260" s="1" t="n">
        <v>1048.8</v>
      </c>
      <c r="AU260" s="1" t="n">
        <v>330.46</v>
      </c>
      <c r="AV260" s="1" t="n">
        <v>86.75</v>
      </c>
      <c r="AW260" s="1" t="n">
        <v>51.255</v>
      </c>
      <c r="AX260" s="1" t="n">
        <v>22.13</v>
      </c>
      <c r="AY260" s="1" t="n">
        <v>0</v>
      </c>
      <c r="AZ260" s="1" t="n">
        <v>0</v>
      </c>
      <c r="BA260" s="1" t="n">
        <v>14</v>
      </c>
      <c r="BB260" s="1" t="n">
        <v>1390.875</v>
      </c>
      <c r="BC260" s="1" t="n">
        <v>414</v>
      </c>
      <c r="BD260" s="1" t="n">
        <v>521</v>
      </c>
      <c r="BE260" s="1" t="n">
        <v>900</v>
      </c>
      <c r="BF260" s="1" t="n">
        <v>72</v>
      </c>
      <c r="BG260" s="1" t="n">
        <v>474</v>
      </c>
      <c r="BH260" s="1" t="n">
        <v>135</v>
      </c>
      <c r="BI260" s="1" t="n">
        <v>33.6</v>
      </c>
      <c r="BJ260" s="1" t="n">
        <v>115.2</v>
      </c>
      <c r="BK260" s="1" t="n">
        <v>128.4</v>
      </c>
      <c r="BL260" s="1" t="n">
        <v>93</v>
      </c>
      <c r="BN260" s="1" t="n">
        <v>260</v>
      </c>
      <c r="BO260" s="1" t="n">
        <v>47.2</v>
      </c>
      <c r="BP260" s="1" t="n">
        <v>7155</v>
      </c>
      <c r="BQ260" s="1" t="n">
        <v>101.875</v>
      </c>
      <c r="BR260" s="1" t="n">
        <v>2332.8</v>
      </c>
      <c r="BS260" s="1" t="n">
        <v>137.6</v>
      </c>
      <c r="BT260" s="1" t="n">
        <v>129</v>
      </c>
      <c r="BU260" s="1" t="n">
        <v>129.6</v>
      </c>
      <c r="BW260" s="1" t="n">
        <v>39</v>
      </c>
      <c r="BX260" s="1" t="n">
        <v>288</v>
      </c>
      <c r="BY260" s="1" t="n">
        <v>272.4</v>
      </c>
      <c r="BZ260" s="1" t="n">
        <v>522</v>
      </c>
      <c r="CA260" s="1" t="n">
        <v>1810.25</v>
      </c>
      <c r="CB260" s="1" t="n">
        <v>759</v>
      </c>
      <c r="CC260" s="1" t="n">
        <v>128.4</v>
      </c>
      <c r="CE260" s="1" t="n">
        <v>95.4</v>
      </c>
      <c r="CF260" s="1" t="n">
        <v>0</v>
      </c>
      <c r="CG260" s="1" t="n">
        <v>9060</v>
      </c>
      <c r="CH260" s="1" t="n">
        <v>5958</v>
      </c>
      <c r="CI260" s="1" t="n">
        <v>264</v>
      </c>
      <c r="CJ260" s="1" t="n">
        <v>810</v>
      </c>
      <c r="CK260" s="1" t="n">
        <v>451.5</v>
      </c>
      <c r="CL260" s="1" t="n">
        <v>166.8</v>
      </c>
      <c r="CM260" s="1" t="n">
        <v>62.4</v>
      </c>
      <c r="CN260" s="1" t="n">
        <v>0</v>
      </c>
      <c r="CO260" s="1" t="n">
        <v>8414.8</v>
      </c>
      <c r="CP260" s="1" t="n">
        <v>615.2</v>
      </c>
      <c r="CS260" s="1" t="n">
        <v>157.6</v>
      </c>
      <c r="CT260" s="1" t="n">
        <v>46.5</v>
      </c>
      <c r="CU260" s="1" t="n">
        <v>434</v>
      </c>
      <c r="CW260" s="1" t="n">
        <v>171</v>
      </c>
      <c r="CX260" s="1" t="n">
        <v>981</v>
      </c>
      <c r="CY260" s="1" t="n">
        <v>66</v>
      </c>
      <c r="CZ260" s="1" t="n">
        <v>573.2</v>
      </c>
      <c r="DA260" s="1" t="n">
        <v>928.8</v>
      </c>
      <c r="DB260" s="1" t="n">
        <v>384</v>
      </c>
      <c r="DC260" s="1" t="n">
        <v>1304.64</v>
      </c>
      <c r="DI260" s="1" t="n">
        <v>196.38</v>
      </c>
      <c r="DJ260" s="1" t="n">
        <v>2983.75</v>
      </c>
      <c r="DK260" s="1" t="n">
        <v>2974.5</v>
      </c>
      <c r="DL260" s="1" t="n">
        <v>4176</v>
      </c>
      <c r="DM260" s="1" t="n">
        <v>970.5</v>
      </c>
      <c r="DN260" s="1" t="n">
        <v>145.2</v>
      </c>
      <c r="DP260" s="1" t="n">
        <v>1035</v>
      </c>
      <c r="DQ260" s="1" t="n">
        <v>36</v>
      </c>
      <c r="DR260" s="1" t="n">
        <v>1188</v>
      </c>
      <c r="DS260" s="1" t="n">
        <v>880</v>
      </c>
      <c r="DT260" s="1" t="n">
        <v>889</v>
      </c>
      <c r="DU260" s="1" t="n">
        <v>1116</v>
      </c>
      <c r="DV260" s="1" t="n">
        <v>304</v>
      </c>
      <c r="DW260" s="1" t="n">
        <v>215</v>
      </c>
      <c r="DX260" s="1" t="n">
        <v>339</v>
      </c>
      <c r="DY260" s="1" t="n">
        <v>396</v>
      </c>
      <c r="DZ260" s="1" t="n">
        <v>672</v>
      </c>
      <c r="EG260" s="1" t="n">
        <v>113610.56</v>
      </c>
      <c r="EH260" s="1" t="s">
        <v>548</v>
      </c>
    </row>
    <row r="261" customFormat="false" ht="13.8" hidden="false" customHeight="false" outlineLevel="0" collapsed="false">
      <c r="A261" s="2" t="s">
        <v>549</v>
      </c>
      <c r="B261" s="1" t="n">
        <v>1644.438</v>
      </c>
      <c r="C261" s="1" t="n">
        <v>187.634</v>
      </c>
      <c r="D261" s="1" t="n">
        <v>1645.622</v>
      </c>
      <c r="E261" s="1" t="n">
        <v>201.744</v>
      </c>
      <c r="F261" s="1" t="n">
        <v>1098.16</v>
      </c>
      <c r="G261" s="1" t="n">
        <v>48</v>
      </c>
      <c r="H261" s="1" t="n">
        <v>642.32</v>
      </c>
      <c r="I261" s="1" t="n">
        <v>41.65</v>
      </c>
      <c r="J261" s="1" t="n">
        <v>904.96</v>
      </c>
      <c r="K261" s="1" t="n">
        <v>24.286</v>
      </c>
      <c r="L261" s="1" t="n">
        <v>163.554</v>
      </c>
      <c r="M261" s="1" t="n">
        <v>0</v>
      </c>
      <c r="N261" s="1" t="n">
        <v>837.68</v>
      </c>
      <c r="O261" s="1" t="n">
        <v>257.52</v>
      </c>
      <c r="P261" s="1" t="n">
        <v>444</v>
      </c>
      <c r="Q261" s="1" t="n">
        <v>300.16</v>
      </c>
      <c r="S261" s="1" t="n">
        <v>408</v>
      </c>
      <c r="T261" s="1" t="n">
        <v>24572.8</v>
      </c>
      <c r="U261" s="1" t="n">
        <v>246.6</v>
      </c>
      <c r="V261" s="1" t="n">
        <v>3339.6</v>
      </c>
      <c r="W261" s="1" t="n">
        <v>357.6</v>
      </c>
      <c r="X261" s="1" t="n">
        <v>147.6</v>
      </c>
      <c r="Y261" s="1" t="n">
        <v>540</v>
      </c>
      <c r="Z261" s="1" t="n">
        <v>1514.04</v>
      </c>
      <c r="AA261" s="1" t="n">
        <v>31.08</v>
      </c>
      <c r="AB261" s="1" t="n">
        <v>2439.84</v>
      </c>
      <c r="AC261" s="1" t="n">
        <v>1422.48</v>
      </c>
      <c r="AD261" s="1" t="n">
        <v>128.4</v>
      </c>
      <c r="AE261" s="1" t="n">
        <v>1168.8</v>
      </c>
      <c r="AF261" s="1" t="n">
        <v>205.2</v>
      </c>
      <c r="AG261" s="1" t="n">
        <v>589.12</v>
      </c>
      <c r="AH261" s="1" t="n">
        <v>1340.64</v>
      </c>
      <c r="AI261" s="1" t="n">
        <v>183.68</v>
      </c>
      <c r="AJ261" s="1" t="n">
        <v>1315.2</v>
      </c>
      <c r="AK261" s="1" t="n">
        <v>0</v>
      </c>
      <c r="AL261" s="1" t="n">
        <v>710.4</v>
      </c>
      <c r="AO261" s="1" t="n">
        <v>463.68</v>
      </c>
      <c r="AP261" s="1" t="n">
        <v>9955.6</v>
      </c>
      <c r="AQ261" s="1" t="n">
        <v>216</v>
      </c>
      <c r="AR261" s="1" t="n">
        <v>660</v>
      </c>
      <c r="AS261" s="1" t="n">
        <v>42</v>
      </c>
      <c r="AT261" s="1" t="n">
        <v>846.4</v>
      </c>
      <c r="AU261" s="1" t="n">
        <v>365.04</v>
      </c>
      <c r="AV261" s="1" t="n">
        <v>71.165</v>
      </c>
      <c r="AW261" s="1" t="n">
        <v>108.97</v>
      </c>
      <c r="AX261" s="1" t="n">
        <v>28.518</v>
      </c>
      <c r="AY261" s="1" t="n">
        <v>0</v>
      </c>
      <c r="AZ261" s="1" t="n">
        <v>0</v>
      </c>
      <c r="BA261" s="1" t="n">
        <v>0</v>
      </c>
      <c r="BB261" s="1" t="n">
        <v>2213.5</v>
      </c>
      <c r="BC261" s="1" t="n">
        <v>686</v>
      </c>
      <c r="BD261" s="1" t="n">
        <v>644</v>
      </c>
      <c r="BE261" s="1" t="n">
        <v>1240</v>
      </c>
      <c r="BF261" s="1" t="n">
        <v>252</v>
      </c>
      <c r="BG261" s="1" t="n">
        <v>898.5</v>
      </c>
      <c r="BH261" s="1" t="n">
        <v>154.5</v>
      </c>
      <c r="BI261" s="1" t="n">
        <v>37.6</v>
      </c>
      <c r="BJ261" s="1" t="n">
        <v>634.4</v>
      </c>
      <c r="BK261" s="1" t="n">
        <v>501.6</v>
      </c>
      <c r="BL261" s="1" t="n">
        <v>227</v>
      </c>
      <c r="BN261" s="1" t="n">
        <v>842</v>
      </c>
      <c r="BO261" s="1" t="n">
        <v>155.2</v>
      </c>
      <c r="BP261" s="1" t="n">
        <v>5575</v>
      </c>
      <c r="BQ261" s="1" t="n">
        <v>244.5</v>
      </c>
      <c r="BR261" s="1" t="n">
        <v>4327.2</v>
      </c>
      <c r="BS261" s="1" t="n">
        <v>720</v>
      </c>
      <c r="BT261" s="1" t="n">
        <v>181.5</v>
      </c>
      <c r="BU261" s="1" t="n">
        <v>680.4</v>
      </c>
      <c r="BW261" s="1" t="n">
        <v>246</v>
      </c>
      <c r="BX261" s="1" t="n">
        <v>1132</v>
      </c>
      <c r="BY261" s="1" t="n">
        <v>596.4</v>
      </c>
      <c r="BZ261" s="1" t="n">
        <v>1072.5</v>
      </c>
      <c r="CA261" s="1" t="n">
        <v>1844.5</v>
      </c>
      <c r="CB261" s="1" t="n">
        <v>432</v>
      </c>
      <c r="CC261" s="1" t="n">
        <v>657.6</v>
      </c>
      <c r="CE261" s="1" t="n">
        <v>232.2</v>
      </c>
      <c r="CF261" s="1" t="n">
        <v>0</v>
      </c>
      <c r="CG261" s="1" t="n">
        <v>11319</v>
      </c>
      <c r="CH261" s="1" t="n">
        <v>8599.2</v>
      </c>
      <c r="CI261" s="1" t="n">
        <v>0</v>
      </c>
      <c r="CJ261" s="1" t="n">
        <v>2412.72</v>
      </c>
      <c r="CK261" s="1" t="n">
        <v>1248</v>
      </c>
      <c r="CL261" s="1" t="n">
        <v>301.2</v>
      </c>
      <c r="CM261" s="1" t="n">
        <v>294</v>
      </c>
      <c r="CN261" s="1" t="n">
        <v>276</v>
      </c>
      <c r="CO261" s="1" t="n">
        <v>15789.6</v>
      </c>
      <c r="CP261" s="1" t="n">
        <v>500.4</v>
      </c>
      <c r="CS261" s="1" t="n">
        <v>162</v>
      </c>
      <c r="CT261" s="1" t="n">
        <v>67.5</v>
      </c>
      <c r="CU261" s="1" t="n">
        <v>369</v>
      </c>
      <c r="CW261" s="1" t="n">
        <v>142.5</v>
      </c>
      <c r="CX261" s="1" t="n">
        <v>2155</v>
      </c>
      <c r="CY261" s="1" t="n">
        <v>244.8</v>
      </c>
      <c r="CZ261" s="1" t="n">
        <v>3010.8</v>
      </c>
      <c r="DA261" s="1" t="n">
        <v>2511</v>
      </c>
      <c r="DB261" s="1" t="n">
        <v>0</v>
      </c>
      <c r="DC261" s="1" t="n">
        <v>941.76</v>
      </c>
      <c r="DI261" s="1" t="n">
        <v>461.88</v>
      </c>
      <c r="DJ261" s="1" t="n">
        <v>1501</v>
      </c>
      <c r="DK261" s="1" t="n">
        <v>7584</v>
      </c>
      <c r="DL261" s="1" t="n">
        <v>4077</v>
      </c>
      <c r="DM261" s="1" t="n">
        <v>1809</v>
      </c>
      <c r="DN261" s="1" t="n">
        <v>326.4</v>
      </c>
      <c r="DP261" s="1" t="n">
        <v>1417.5</v>
      </c>
      <c r="DQ261" s="1" t="n">
        <v>57</v>
      </c>
      <c r="DR261" s="1" t="n">
        <v>2130</v>
      </c>
      <c r="DS261" s="1" t="n">
        <v>728.4</v>
      </c>
      <c r="DT261" s="1" t="n">
        <v>917.5</v>
      </c>
      <c r="DU261" s="1" t="n">
        <v>874</v>
      </c>
      <c r="DV261" s="1" t="n">
        <v>285</v>
      </c>
      <c r="DW261" s="1" t="n">
        <v>129</v>
      </c>
      <c r="DX261" s="1" t="n">
        <v>60</v>
      </c>
      <c r="DY261" s="1" t="n">
        <v>48</v>
      </c>
      <c r="DZ261" s="1" t="n">
        <v>606</v>
      </c>
      <c r="EG261" s="1" t="n">
        <v>161644.441</v>
      </c>
      <c r="EH261" s="1" t="s">
        <v>549</v>
      </c>
    </row>
    <row r="262" customFormat="false" ht="13.8" hidden="false" customHeight="false" outlineLevel="0" collapsed="false">
      <c r="A262" s="2" t="s">
        <v>550</v>
      </c>
      <c r="B262" s="1" t="n">
        <v>1744.134</v>
      </c>
      <c r="C262" s="1" t="n">
        <v>106.45</v>
      </c>
      <c r="D262" s="1" t="n">
        <v>1970.707</v>
      </c>
      <c r="E262" s="1" t="n">
        <v>319.862</v>
      </c>
      <c r="F262" s="1" t="n">
        <v>1435.6</v>
      </c>
      <c r="G262" s="1" t="n">
        <v>72</v>
      </c>
      <c r="H262" s="1" t="n">
        <v>358.16</v>
      </c>
      <c r="I262" s="1" t="n">
        <v>389.342</v>
      </c>
      <c r="J262" s="1" t="n">
        <v>1989.4</v>
      </c>
      <c r="K262" s="1" t="n">
        <v>211.312</v>
      </c>
      <c r="L262" s="1" t="n">
        <v>385.998</v>
      </c>
      <c r="M262" s="1" t="n">
        <v>0</v>
      </c>
      <c r="N262" s="1" t="n">
        <v>953.12</v>
      </c>
      <c r="O262" s="1" t="n">
        <v>287.12</v>
      </c>
      <c r="P262" s="1" t="n">
        <v>544.64</v>
      </c>
      <c r="Q262" s="1" t="n">
        <v>638.4</v>
      </c>
      <c r="S262" s="1" t="n">
        <v>407.84</v>
      </c>
      <c r="T262" s="1" t="n">
        <v>19313.56</v>
      </c>
      <c r="U262" s="1" t="n">
        <v>225</v>
      </c>
      <c r="V262" s="1" t="n">
        <v>1502.4</v>
      </c>
      <c r="W262" s="1" t="n">
        <v>1020</v>
      </c>
      <c r="X262" s="1" t="n">
        <v>56.4</v>
      </c>
      <c r="Y262" s="1" t="n">
        <v>816</v>
      </c>
      <c r="Z262" s="1" t="n">
        <v>2044.62</v>
      </c>
      <c r="AA262" s="1" t="n">
        <v>15.54</v>
      </c>
      <c r="AB262" s="1" t="n">
        <v>2325.76</v>
      </c>
      <c r="AC262" s="1" t="n">
        <v>413.76</v>
      </c>
      <c r="AD262" s="1" t="n">
        <v>206.28</v>
      </c>
      <c r="AE262" s="1" t="n">
        <v>1596</v>
      </c>
      <c r="AF262" s="1" t="n">
        <v>93.6</v>
      </c>
      <c r="AG262" s="1" t="n">
        <v>418.88</v>
      </c>
      <c r="AH262" s="1" t="n">
        <v>2764.16</v>
      </c>
      <c r="AI262" s="1" t="n">
        <v>239.68</v>
      </c>
      <c r="AJ262" s="1" t="n">
        <v>3302.4</v>
      </c>
      <c r="AK262" s="1" t="n">
        <v>0</v>
      </c>
      <c r="AL262" s="1" t="n">
        <v>768</v>
      </c>
      <c r="AO262" s="1" t="n">
        <v>515.2</v>
      </c>
      <c r="AP262" s="1" t="n">
        <v>8688.8</v>
      </c>
      <c r="AQ262" s="1" t="n">
        <v>0</v>
      </c>
      <c r="AR262" s="1" t="n">
        <v>756</v>
      </c>
      <c r="AS262" s="1" t="n">
        <v>68.4</v>
      </c>
      <c r="AT262" s="1" t="n">
        <v>1260.4</v>
      </c>
      <c r="AU262" s="1" t="n">
        <v>509.6</v>
      </c>
      <c r="AV262" s="1" t="n">
        <v>58.72</v>
      </c>
      <c r="AW262" s="1" t="n">
        <v>70.635</v>
      </c>
      <c r="AX262" s="1" t="n">
        <v>29.535</v>
      </c>
      <c r="AY262" s="1" t="n">
        <v>0</v>
      </c>
      <c r="AZ262" s="1" t="n">
        <v>0</v>
      </c>
      <c r="BA262" s="1" t="n">
        <v>0</v>
      </c>
      <c r="BB262" s="1" t="n">
        <v>2330</v>
      </c>
      <c r="BC262" s="1" t="n">
        <v>679</v>
      </c>
      <c r="BD262" s="1" t="n">
        <v>999</v>
      </c>
      <c r="BE262" s="1" t="n">
        <v>2853.6</v>
      </c>
      <c r="BF262" s="1" t="n">
        <v>192</v>
      </c>
      <c r="BG262" s="1" t="n">
        <v>798</v>
      </c>
      <c r="BH262" s="1" t="n">
        <v>204</v>
      </c>
      <c r="BI262" s="1" t="n">
        <v>319.2</v>
      </c>
      <c r="BJ262" s="1" t="n">
        <v>288</v>
      </c>
      <c r="BK262" s="1" t="n">
        <v>274.8</v>
      </c>
      <c r="BL262" s="1" t="n">
        <v>131</v>
      </c>
      <c r="BN262" s="1" t="n">
        <v>1030</v>
      </c>
      <c r="BO262" s="1" t="n">
        <v>139.4</v>
      </c>
      <c r="BP262" s="1" t="n">
        <v>5328</v>
      </c>
      <c r="BQ262" s="1" t="n">
        <v>161</v>
      </c>
      <c r="BR262" s="1" t="n">
        <v>5728</v>
      </c>
      <c r="BS262" s="1" t="n">
        <v>125.6</v>
      </c>
      <c r="BT262" s="1" t="n">
        <v>192</v>
      </c>
      <c r="BU262" s="1" t="n">
        <v>391.2</v>
      </c>
      <c r="BW262" s="1" t="n">
        <v>123</v>
      </c>
      <c r="BX262" s="1" t="n">
        <v>384</v>
      </c>
      <c r="BY262" s="1" t="n">
        <v>277.2</v>
      </c>
      <c r="BZ262" s="1" t="n">
        <v>652.5</v>
      </c>
      <c r="CA262" s="1" t="n">
        <v>1961.25</v>
      </c>
      <c r="CB262" s="1" t="n">
        <v>354</v>
      </c>
      <c r="CC262" s="1" t="n">
        <v>770.4</v>
      </c>
      <c r="CE262" s="1" t="n">
        <v>133.2</v>
      </c>
      <c r="CF262" s="1" t="n">
        <v>0</v>
      </c>
      <c r="CG262" s="1" t="n">
        <v>13143</v>
      </c>
      <c r="CH262" s="1" t="n">
        <v>7220.4</v>
      </c>
      <c r="CI262" s="1" t="n">
        <v>192</v>
      </c>
      <c r="CJ262" s="1" t="n">
        <v>3234.6</v>
      </c>
      <c r="CK262" s="1" t="n">
        <v>733.5</v>
      </c>
      <c r="CL262" s="1" t="n">
        <v>142.8</v>
      </c>
      <c r="CM262" s="1" t="n">
        <v>120</v>
      </c>
      <c r="CN262" s="1" t="n">
        <v>288</v>
      </c>
      <c r="CO262" s="1" t="n">
        <v>12616.6</v>
      </c>
      <c r="CP262" s="1" t="n">
        <v>459</v>
      </c>
      <c r="CS262" s="1" t="n">
        <v>255</v>
      </c>
      <c r="CT262" s="1" t="n">
        <v>16.5</v>
      </c>
      <c r="CU262" s="1" t="n">
        <v>429</v>
      </c>
      <c r="CW262" s="1" t="n">
        <v>111</v>
      </c>
      <c r="CX262" s="1" t="n">
        <v>3219</v>
      </c>
      <c r="CY262" s="1" t="n">
        <v>165.6</v>
      </c>
      <c r="CZ262" s="1" t="n">
        <v>237.8</v>
      </c>
      <c r="DA262" s="1" t="n">
        <v>3164.4</v>
      </c>
      <c r="DB262" s="1" t="n">
        <v>0</v>
      </c>
      <c r="DC262" s="1" t="n">
        <v>1422.36</v>
      </c>
      <c r="DI262" s="1" t="n">
        <v>284.4</v>
      </c>
      <c r="DJ262" s="1" t="n">
        <v>2036</v>
      </c>
      <c r="DK262" s="1" t="n">
        <v>6696</v>
      </c>
      <c r="DL262" s="1" t="n">
        <v>3597</v>
      </c>
      <c r="DM262" s="1" t="n">
        <v>1255.5</v>
      </c>
      <c r="DN262" s="1" t="n">
        <v>145.2</v>
      </c>
      <c r="DP262" s="1" t="n">
        <v>2512.5</v>
      </c>
      <c r="DQ262" s="1" t="n">
        <v>18</v>
      </c>
      <c r="DR262" s="1" t="n">
        <v>3738</v>
      </c>
      <c r="DS262" s="1" t="n">
        <v>939</v>
      </c>
      <c r="DT262" s="1" t="n">
        <v>747</v>
      </c>
      <c r="DU262" s="1" t="n">
        <v>744</v>
      </c>
      <c r="DV262" s="1" t="n">
        <v>210</v>
      </c>
      <c r="DW262" s="1" t="n">
        <v>111.5</v>
      </c>
      <c r="DX262" s="1" t="n">
        <v>90</v>
      </c>
      <c r="DY262" s="1" t="n">
        <v>78</v>
      </c>
      <c r="DZ262" s="1" t="n">
        <v>522</v>
      </c>
      <c r="EG262" s="1" t="n">
        <v>158607.425</v>
      </c>
      <c r="EH262" s="1" t="s">
        <v>550</v>
      </c>
    </row>
    <row r="263" customFormat="false" ht="13.8" hidden="false" customHeight="false" outlineLevel="0" collapsed="false">
      <c r="A263" s="2" t="s">
        <v>551</v>
      </c>
      <c r="B263" s="1" t="n">
        <v>3515.996</v>
      </c>
      <c r="C263" s="1" t="n">
        <v>137.522</v>
      </c>
      <c r="D263" s="1" t="n">
        <v>2055.192</v>
      </c>
      <c r="E263" s="1" t="n">
        <v>209.42</v>
      </c>
      <c r="F263" s="1" t="n">
        <v>1681.65</v>
      </c>
      <c r="G263" s="1" t="n">
        <v>78</v>
      </c>
      <c r="H263" s="1" t="n">
        <v>408.48</v>
      </c>
      <c r="I263" s="1" t="n">
        <v>960.394</v>
      </c>
      <c r="J263" s="1" t="n">
        <v>1973.44</v>
      </c>
      <c r="K263" s="1" t="n">
        <v>40.246</v>
      </c>
      <c r="L263" s="1" t="n">
        <v>187.614</v>
      </c>
      <c r="M263" s="1" t="n">
        <v>0</v>
      </c>
      <c r="N263" s="1" t="n">
        <v>1024.16</v>
      </c>
      <c r="O263" s="1" t="n">
        <v>266.4</v>
      </c>
      <c r="P263" s="1" t="n">
        <v>456.58</v>
      </c>
      <c r="Q263" s="1" t="n">
        <v>1657.6</v>
      </c>
      <c r="S263" s="1" t="n">
        <v>612</v>
      </c>
      <c r="T263" s="1" t="n">
        <v>29958.6</v>
      </c>
      <c r="U263" s="1" t="n">
        <v>556.2</v>
      </c>
      <c r="V263" s="1" t="n">
        <v>1855.2</v>
      </c>
      <c r="W263" s="1" t="n">
        <v>1083.6</v>
      </c>
      <c r="X263" s="1" t="n">
        <v>72</v>
      </c>
      <c r="Y263" s="1" t="n">
        <v>1254</v>
      </c>
      <c r="Z263" s="1" t="n">
        <v>4003.03</v>
      </c>
      <c r="AA263" s="1" t="n">
        <v>0</v>
      </c>
      <c r="AB263" s="1" t="n">
        <v>3433.9</v>
      </c>
      <c r="AC263" s="1" t="n">
        <v>524.76</v>
      </c>
      <c r="AD263" s="1" t="n">
        <v>284.28</v>
      </c>
      <c r="AE263" s="1" t="n">
        <v>1792.8</v>
      </c>
      <c r="AF263" s="1" t="n">
        <v>102</v>
      </c>
      <c r="AG263" s="1" t="n">
        <v>448</v>
      </c>
      <c r="AH263" s="1" t="n">
        <v>2076.76</v>
      </c>
      <c r="AI263" s="1" t="n">
        <v>225.12</v>
      </c>
      <c r="AJ263" s="1" t="n">
        <v>1497.6</v>
      </c>
      <c r="AK263" s="1" t="n">
        <v>1.8</v>
      </c>
      <c r="AL263" s="1" t="n">
        <v>528</v>
      </c>
      <c r="AO263" s="1" t="n">
        <v>621.92</v>
      </c>
      <c r="AP263" s="1" t="n">
        <v>11496.6</v>
      </c>
      <c r="AQ263" s="1" t="n">
        <v>216</v>
      </c>
      <c r="AR263" s="1" t="n">
        <v>2661</v>
      </c>
      <c r="AS263" s="1" t="n">
        <v>61.2</v>
      </c>
      <c r="AT263" s="1" t="n">
        <v>1094.8</v>
      </c>
      <c r="AU263" s="1" t="n">
        <v>209.04</v>
      </c>
      <c r="AV263" s="1" t="n">
        <v>32.48</v>
      </c>
      <c r="AW263" s="1" t="n">
        <v>89.525</v>
      </c>
      <c r="AX263" s="1" t="n">
        <v>26.625</v>
      </c>
      <c r="AY263" s="1" t="n">
        <v>0</v>
      </c>
      <c r="AZ263" s="1" t="n">
        <v>0</v>
      </c>
      <c r="BA263" s="1" t="n">
        <v>4998</v>
      </c>
      <c r="BB263" s="1" t="n">
        <v>3599</v>
      </c>
      <c r="BC263" s="1" t="n">
        <v>671</v>
      </c>
      <c r="BD263" s="1" t="n">
        <v>840</v>
      </c>
      <c r="BE263" s="1" t="n">
        <v>1430.4</v>
      </c>
      <c r="BF263" s="1" t="n">
        <v>489.6</v>
      </c>
      <c r="BG263" s="1" t="n">
        <v>721.5</v>
      </c>
      <c r="BH263" s="1" t="n">
        <v>168</v>
      </c>
      <c r="BI263" s="1" t="n">
        <v>1191.2</v>
      </c>
      <c r="BJ263" s="1" t="n">
        <v>460.8</v>
      </c>
      <c r="BK263" s="1" t="n">
        <v>343.2</v>
      </c>
      <c r="BL263" s="1" t="n">
        <v>113</v>
      </c>
      <c r="BN263" s="1" t="n">
        <v>970</v>
      </c>
      <c r="BO263" s="1" t="n">
        <v>183.2</v>
      </c>
      <c r="BP263" s="1" t="n">
        <v>2049.75</v>
      </c>
      <c r="BQ263" s="1" t="n">
        <v>139.5</v>
      </c>
      <c r="BR263" s="1" t="n">
        <v>4435.2</v>
      </c>
      <c r="BS263" s="1" t="n">
        <v>300.8</v>
      </c>
      <c r="BT263" s="1" t="n">
        <v>162</v>
      </c>
      <c r="BU263" s="1" t="n">
        <v>547.2</v>
      </c>
      <c r="BW263" s="1" t="n">
        <v>101</v>
      </c>
      <c r="BX263" s="1" t="n">
        <v>675.2</v>
      </c>
      <c r="BY263" s="1" t="n">
        <v>824.4</v>
      </c>
      <c r="BZ263" s="1" t="n">
        <v>624</v>
      </c>
      <c r="CA263" s="1" t="n">
        <v>2595.25</v>
      </c>
      <c r="CB263" s="1" t="n">
        <v>317</v>
      </c>
      <c r="CC263" s="1" t="n">
        <v>1010.4</v>
      </c>
      <c r="CE263" s="1" t="n">
        <v>131.4</v>
      </c>
      <c r="CF263" s="1" t="n">
        <v>0</v>
      </c>
      <c r="CG263" s="1" t="n">
        <v>5052</v>
      </c>
      <c r="CH263" s="1" t="n">
        <v>15076.8</v>
      </c>
      <c r="CI263" s="1" t="n">
        <v>374.4</v>
      </c>
      <c r="CJ263" s="1" t="n">
        <v>4044.6</v>
      </c>
      <c r="CK263" s="1" t="n">
        <v>790.5</v>
      </c>
      <c r="CL263" s="1" t="n">
        <v>102</v>
      </c>
      <c r="CM263" s="1" t="n">
        <v>120</v>
      </c>
      <c r="CN263" s="1" t="n">
        <v>768</v>
      </c>
      <c r="CO263" s="1" t="n">
        <v>11053.6</v>
      </c>
      <c r="CP263" s="1" t="n">
        <v>320.4</v>
      </c>
      <c r="CS263" s="1" t="n">
        <v>314.4</v>
      </c>
      <c r="CT263" s="1" t="n">
        <v>46.5</v>
      </c>
      <c r="CU263" s="1" t="n">
        <v>320.5</v>
      </c>
      <c r="CW263" s="1" t="n">
        <v>127.5</v>
      </c>
      <c r="CX263" s="1" t="n">
        <v>2822.5</v>
      </c>
      <c r="CY263" s="1" t="n">
        <v>181.2</v>
      </c>
      <c r="CZ263" s="1" t="n">
        <v>852</v>
      </c>
      <c r="DA263" s="1" t="n">
        <v>1938.6</v>
      </c>
      <c r="DB263" s="1" t="n">
        <v>0</v>
      </c>
      <c r="DC263" s="1" t="n">
        <v>2015.28</v>
      </c>
      <c r="DI263" s="1" t="n">
        <v>414.9</v>
      </c>
      <c r="DJ263" s="1" t="n">
        <v>1752.5</v>
      </c>
      <c r="DK263" s="1" t="n">
        <v>9406.5</v>
      </c>
      <c r="DL263" s="1" t="n">
        <v>4500</v>
      </c>
      <c r="DM263" s="1" t="n">
        <v>1101</v>
      </c>
      <c r="DN263" s="1" t="n">
        <v>165.6</v>
      </c>
      <c r="DP263" s="1" t="n">
        <v>2482.5</v>
      </c>
      <c r="DQ263" s="1" t="n">
        <v>21</v>
      </c>
      <c r="DR263" s="1" t="n">
        <v>2975</v>
      </c>
      <c r="DS263" s="1" t="n">
        <v>1122.2</v>
      </c>
      <c r="DT263" s="1" t="n">
        <v>993.5</v>
      </c>
      <c r="DU263" s="1" t="n">
        <v>806</v>
      </c>
      <c r="DV263" s="1" t="n">
        <v>210</v>
      </c>
      <c r="DW263" s="1" t="n">
        <v>113.5</v>
      </c>
      <c r="DX263" s="1" t="n">
        <v>42</v>
      </c>
      <c r="DY263" s="1" t="n">
        <v>432</v>
      </c>
      <c r="DZ263" s="1" t="n">
        <v>372</v>
      </c>
      <c r="EG263" s="1" t="n">
        <v>184794.514</v>
      </c>
      <c r="EH263" s="1" t="s">
        <v>551</v>
      </c>
    </row>
    <row r="264" customFormat="false" ht="13.8" hidden="false" customHeight="false" outlineLevel="0" collapsed="false">
      <c r="A264" s="2" t="s">
        <v>552</v>
      </c>
      <c r="B264" s="1" t="n">
        <v>3465.022</v>
      </c>
      <c r="C264" s="1" t="n">
        <v>214.66</v>
      </c>
      <c r="D264" s="1" t="n">
        <v>3604.712</v>
      </c>
      <c r="E264" s="1" t="n">
        <v>298.902</v>
      </c>
      <c r="F264" s="1" t="n">
        <v>2789.32</v>
      </c>
      <c r="G264" s="1" t="n">
        <v>84</v>
      </c>
      <c r="H264" s="1" t="n">
        <v>290.08</v>
      </c>
      <c r="I264" s="1" t="n">
        <v>647.208</v>
      </c>
      <c r="J264" s="1" t="n">
        <v>2116.8</v>
      </c>
      <c r="K264" s="1" t="n">
        <v>26.886</v>
      </c>
      <c r="L264" s="1" t="n">
        <v>2112.266</v>
      </c>
      <c r="M264" s="1" t="n">
        <v>0</v>
      </c>
      <c r="N264" s="1" t="n">
        <v>1491.84</v>
      </c>
      <c r="O264" s="1" t="n">
        <v>325.6</v>
      </c>
      <c r="P264" s="1" t="n">
        <v>905.76</v>
      </c>
      <c r="Q264" s="1" t="n">
        <v>4518.08</v>
      </c>
      <c r="S264" s="1" t="n">
        <v>408</v>
      </c>
      <c r="T264" s="1" t="n">
        <v>32499.6</v>
      </c>
      <c r="U264" s="1" t="n">
        <v>562.2</v>
      </c>
      <c r="V264" s="1" t="n">
        <v>1713.84</v>
      </c>
      <c r="W264" s="1" t="n">
        <v>1185.6</v>
      </c>
      <c r="X264" s="1" t="n">
        <v>58.8</v>
      </c>
      <c r="Y264" s="1" t="n">
        <v>906</v>
      </c>
      <c r="Z264" s="1" t="n">
        <v>5514.48</v>
      </c>
      <c r="AA264" s="1" t="n">
        <v>0</v>
      </c>
      <c r="AB264" s="1" t="n">
        <v>3834.56</v>
      </c>
      <c r="AC264" s="1" t="n">
        <v>1105.68</v>
      </c>
      <c r="AD264" s="1" t="n">
        <v>252.72</v>
      </c>
      <c r="AE264" s="1" t="n">
        <v>2028</v>
      </c>
      <c r="AF264" s="1" t="n">
        <v>70.8</v>
      </c>
      <c r="AG264" s="1" t="n">
        <v>273.28</v>
      </c>
      <c r="AH264" s="1" t="n">
        <v>2273.04</v>
      </c>
      <c r="AI264" s="1" t="n">
        <v>268.24</v>
      </c>
      <c r="AJ264" s="1" t="n">
        <v>4617.6</v>
      </c>
      <c r="AK264" s="1" t="n">
        <v>1314</v>
      </c>
      <c r="AL264" s="1" t="n">
        <v>2256</v>
      </c>
      <c r="AO264" s="1" t="n">
        <v>673.44</v>
      </c>
      <c r="AP264" s="1" t="n">
        <v>8954.6</v>
      </c>
      <c r="AQ264" s="1" t="n">
        <v>216</v>
      </c>
      <c r="AR264" s="1" t="n">
        <v>3966</v>
      </c>
      <c r="AS264" s="1" t="n">
        <v>45.6</v>
      </c>
      <c r="AT264" s="1" t="n">
        <v>1168.4</v>
      </c>
      <c r="AU264" s="1" t="n">
        <v>282.88</v>
      </c>
      <c r="AV264" s="1" t="n">
        <v>94.635</v>
      </c>
      <c r="AW264" s="1" t="n">
        <v>68</v>
      </c>
      <c r="AX264" s="1" t="n">
        <v>18.11</v>
      </c>
      <c r="AY264" s="1" t="n">
        <v>0</v>
      </c>
      <c r="AZ264" s="1" t="n">
        <v>0</v>
      </c>
      <c r="BA264" s="1" t="n">
        <v>0</v>
      </c>
      <c r="BB264" s="1" t="n">
        <v>3089.25</v>
      </c>
      <c r="BC264" s="1" t="n">
        <v>461.5</v>
      </c>
      <c r="BD264" s="1" t="n">
        <v>1356</v>
      </c>
      <c r="BE264" s="1" t="n">
        <v>1451.4</v>
      </c>
      <c r="BF264" s="1" t="n">
        <v>264</v>
      </c>
      <c r="BG264" s="1" t="n">
        <v>799.5</v>
      </c>
      <c r="BH264" s="1" t="n">
        <v>148.5</v>
      </c>
      <c r="BI264" s="1" t="n">
        <v>141.6</v>
      </c>
      <c r="BJ264" s="1" t="n">
        <v>345.6</v>
      </c>
      <c r="BK264" s="1" t="n">
        <v>282</v>
      </c>
      <c r="BL264" s="1" t="n">
        <v>151</v>
      </c>
      <c r="BN264" s="1" t="n">
        <v>1160</v>
      </c>
      <c r="BO264" s="1" t="n">
        <v>148.4</v>
      </c>
      <c r="BP264" s="1" t="n">
        <v>1713</v>
      </c>
      <c r="BQ264" s="1" t="n">
        <v>167.5</v>
      </c>
      <c r="BR264" s="1" t="n">
        <v>5300</v>
      </c>
      <c r="BS264" s="1" t="n">
        <v>850.4</v>
      </c>
      <c r="BT264" s="1" t="n">
        <v>94.5</v>
      </c>
      <c r="BU264" s="1" t="n">
        <v>432</v>
      </c>
      <c r="BW264" s="1" t="n">
        <v>122</v>
      </c>
      <c r="BX264" s="1" t="n">
        <v>541.6</v>
      </c>
      <c r="BY264" s="1" t="n">
        <v>519.6</v>
      </c>
      <c r="BZ264" s="1" t="n">
        <v>574.5</v>
      </c>
      <c r="CA264" s="1" t="n">
        <v>2158.5</v>
      </c>
      <c r="CB264" s="1" t="n">
        <v>261</v>
      </c>
      <c r="CC264" s="1" t="n">
        <v>570</v>
      </c>
      <c r="CE264" s="1" t="n">
        <v>207</v>
      </c>
      <c r="CF264" s="1" t="n">
        <v>0</v>
      </c>
      <c r="CG264" s="1" t="n">
        <v>11913</v>
      </c>
      <c r="CH264" s="1" t="n">
        <v>8733.6</v>
      </c>
      <c r="CI264" s="1" t="n">
        <v>288</v>
      </c>
      <c r="CJ264" s="1" t="n">
        <v>2916</v>
      </c>
      <c r="CK264" s="1" t="n">
        <v>639</v>
      </c>
      <c r="CL264" s="1" t="n">
        <v>51.6</v>
      </c>
      <c r="CM264" s="1" t="n">
        <v>79.2</v>
      </c>
      <c r="CN264" s="1" t="n">
        <v>960</v>
      </c>
      <c r="CO264" s="1" t="n">
        <v>2865.2</v>
      </c>
      <c r="CP264" s="1" t="n">
        <v>644</v>
      </c>
      <c r="CS264" s="1" t="n">
        <v>582.4</v>
      </c>
      <c r="CT264" s="1" t="n">
        <v>30</v>
      </c>
      <c r="CU264" s="1" t="n">
        <v>427</v>
      </c>
      <c r="CW264" s="1" t="n">
        <v>81</v>
      </c>
      <c r="CX264" s="1" t="n">
        <v>3144</v>
      </c>
      <c r="CY264" s="1" t="n">
        <v>75.6</v>
      </c>
      <c r="CZ264" s="1" t="n">
        <v>1317.2</v>
      </c>
      <c r="DA264" s="1" t="n">
        <v>2143.8</v>
      </c>
      <c r="DB264" s="1" t="n">
        <v>0</v>
      </c>
      <c r="DC264" s="1" t="n">
        <v>1458</v>
      </c>
      <c r="DI264" s="1" t="n">
        <v>541.44</v>
      </c>
      <c r="DJ264" s="1" t="n">
        <v>2319</v>
      </c>
      <c r="DK264" s="1" t="n">
        <v>5871.5</v>
      </c>
      <c r="DL264" s="1" t="n">
        <v>4665</v>
      </c>
      <c r="DM264" s="1" t="n">
        <v>816</v>
      </c>
      <c r="DN264" s="1" t="n">
        <v>93.6</v>
      </c>
      <c r="DP264" s="1" t="n">
        <v>1246.5</v>
      </c>
      <c r="DQ264" s="1" t="n">
        <v>12</v>
      </c>
      <c r="DR264" s="1" t="n">
        <v>4026</v>
      </c>
      <c r="DS264" s="1" t="n">
        <v>804.4</v>
      </c>
      <c r="DT264" s="1" t="n">
        <v>1185</v>
      </c>
      <c r="DU264" s="1" t="n">
        <v>1524</v>
      </c>
      <c r="DV264" s="1" t="n">
        <v>151</v>
      </c>
      <c r="DW264" s="1" t="n">
        <v>200</v>
      </c>
      <c r="DX264" s="1" t="n">
        <v>48</v>
      </c>
      <c r="DY264" s="1" t="n">
        <v>250</v>
      </c>
      <c r="DZ264" s="1" t="n">
        <v>786</v>
      </c>
      <c r="EG264" s="1" t="n">
        <v>185719.631</v>
      </c>
      <c r="EH264" s="1" t="s">
        <v>552</v>
      </c>
    </row>
    <row r="265" customFormat="false" ht="13.8" hidden="false" customHeight="false" outlineLevel="0" collapsed="false">
      <c r="A265" s="2" t="s">
        <v>553</v>
      </c>
      <c r="B265" s="1" t="n">
        <v>3269.522</v>
      </c>
      <c r="C265" s="1" t="n">
        <v>173.816</v>
      </c>
      <c r="D265" s="1" t="n">
        <v>1977.014</v>
      </c>
      <c r="E265" s="1" t="n">
        <v>407.792</v>
      </c>
      <c r="F265" s="1" t="n">
        <v>2556.7</v>
      </c>
      <c r="G265" s="1" t="n">
        <v>54</v>
      </c>
      <c r="H265" s="1" t="n">
        <v>213.12</v>
      </c>
      <c r="I265" s="1" t="n">
        <v>570.232</v>
      </c>
      <c r="J265" s="1" t="n">
        <v>1611.68</v>
      </c>
      <c r="K265" s="1" t="n">
        <v>215.352</v>
      </c>
      <c r="L265" s="1" t="n">
        <v>0</v>
      </c>
      <c r="M265" s="1" t="n">
        <v>0</v>
      </c>
      <c r="N265" s="1" t="n">
        <v>973.1</v>
      </c>
      <c r="O265" s="1" t="n">
        <v>372.96</v>
      </c>
      <c r="P265" s="1" t="n">
        <v>615.68</v>
      </c>
      <c r="Q265" s="1" t="n">
        <v>2067.52</v>
      </c>
      <c r="S265" s="1" t="n">
        <v>204</v>
      </c>
      <c r="T265" s="1" t="n">
        <v>15167.32</v>
      </c>
      <c r="U265" s="1" t="n">
        <v>581.4</v>
      </c>
      <c r="V265" s="1" t="n">
        <v>2150.76</v>
      </c>
      <c r="W265" s="1" t="n">
        <v>2031.72</v>
      </c>
      <c r="X265" s="1" t="n">
        <v>117.6</v>
      </c>
      <c r="Y265" s="1" t="n">
        <v>798</v>
      </c>
      <c r="Z265" s="1" t="n">
        <v>1725.68</v>
      </c>
      <c r="AA265" s="1" t="n">
        <v>0</v>
      </c>
      <c r="AB265" s="1" t="n">
        <v>1957.76</v>
      </c>
      <c r="AC265" s="1" t="n">
        <v>1080.36</v>
      </c>
      <c r="AD265" s="1" t="n">
        <v>205.44</v>
      </c>
      <c r="AE265" s="1" t="n">
        <v>1372.8</v>
      </c>
      <c r="AF265" s="1" t="n">
        <v>74.4</v>
      </c>
      <c r="AG265" s="1" t="n">
        <v>259.84</v>
      </c>
      <c r="AH265" s="1" t="n">
        <v>1471.96</v>
      </c>
      <c r="AI265" s="1" t="n">
        <v>186.48</v>
      </c>
      <c r="AJ265" s="1" t="n">
        <v>2424</v>
      </c>
      <c r="AK265" s="1" t="n">
        <v>432</v>
      </c>
      <c r="AL265" s="1" t="n">
        <v>1075.2</v>
      </c>
      <c r="AO265" s="1" t="n">
        <v>638.02</v>
      </c>
      <c r="AP265" s="1" t="n">
        <v>8154.4</v>
      </c>
      <c r="AQ265" s="1" t="n">
        <v>216</v>
      </c>
      <c r="AR265" s="1" t="n">
        <v>2442</v>
      </c>
      <c r="AS265" s="1" t="n">
        <v>28.8</v>
      </c>
      <c r="AT265" s="1" t="n">
        <v>938.4</v>
      </c>
      <c r="AU265" s="1" t="n">
        <v>291.2</v>
      </c>
      <c r="AV265" s="1" t="n">
        <v>69.884</v>
      </c>
      <c r="AW265" s="1" t="n">
        <v>62.9</v>
      </c>
      <c r="AX265" s="1" t="n">
        <v>13.237</v>
      </c>
      <c r="AY265" s="1" t="n">
        <v>0</v>
      </c>
      <c r="AZ265" s="1" t="n">
        <v>0</v>
      </c>
      <c r="BA265" s="1" t="n">
        <v>0</v>
      </c>
      <c r="BB265" s="1" t="n">
        <v>2433.5</v>
      </c>
      <c r="BC265" s="1" t="n">
        <v>503.125</v>
      </c>
      <c r="BD265" s="1" t="n">
        <v>875</v>
      </c>
      <c r="BE265" s="1" t="n">
        <v>1061.1</v>
      </c>
      <c r="BF265" s="1" t="n">
        <v>265.2</v>
      </c>
      <c r="BG265" s="1" t="n">
        <v>894</v>
      </c>
      <c r="BH265" s="1" t="n">
        <v>181.5</v>
      </c>
      <c r="BI265" s="1" t="n">
        <v>286.4</v>
      </c>
      <c r="BJ265" s="1" t="n">
        <v>288</v>
      </c>
      <c r="BK265" s="1" t="n">
        <v>349.2</v>
      </c>
      <c r="BL265" s="1" t="n">
        <v>93</v>
      </c>
      <c r="BN265" s="1" t="n">
        <v>900</v>
      </c>
      <c r="BO265" s="1" t="n">
        <v>160.6</v>
      </c>
      <c r="BP265" s="1" t="n">
        <v>5116.625</v>
      </c>
      <c r="BQ265" s="1" t="n">
        <v>247</v>
      </c>
      <c r="BR265" s="1" t="n">
        <v>4526.9</v>
      </c>
      <c r="BS265" s="1" t="n">
        <v>129.6</v>
      </c>
      <c r="BT265" s="1" t="n">
        <v>168</v>
      </c>
      <c r="BU265" s="1" t="n">
        <v>516</v>
      </c>
      <c r="BW265" s="1" t="n">
        <v>103</v>
      </c>
      <c r="BX265" s="1" t="n">
        <v>518.4</v>
      </c>
      <c r="BY265" s="1" t="n">
        <v>570</v>
      </c>
      <c r="BZ265" s="1" t="n">
        <v>634.5</v>
      </c>
      <c r="CA265" s="1" t="n">
        <v>2507.25</v>
      </c>
      <c r="CB265" s="1" t="n">
        <v>157</v>
      </c>
      <c r="CC265" s="1" t="n">
        <v>1333.2</v>
      </c>
      <c r="CE265" s="1" t="n">
        <v>234.3</v>
      </c>
      <c r="CF265" s="1" t="n">
        <v>0</v>
      </c>
      <c r="CG265" s="1" t="n">
        <v>2619</v>
      </c>
      <c r="CH265" s="1" t="n">
        <v>16225.2</v>
      </c>
      <c r="CI265" s="1" t="n">
        <v>288</v>
      </c>
      <c r="CJ265" s="1" t="n">
        <v>2106</v>
      </c>
      <c r="CK265" s="1" t="n">
        <v>630</v>
      </c>
      <c r="CL265" s="1" t="n">
        <v>49.2</v>
      </c>
      <c r="CM265" s="1" t="n">
        <v>75.6</v>
      </c>
      <c r="CN265" s="1" t="n">
        <v>516</v>
      </c>
      <c r="CO265" s="1" t="n">
        <v>274.6</v>
      </c>
      <c r="CP265" s="1" t="n">
        <v>435</v>
      </c>
      <c r="CS265" s="1" t="n">
        <v>372.6</v>
      </c>
      <c r="CT265" s="1" t="n">
        <v>27</v>
      </c>
      <c r="CU265" s="1" t="n">
        <v>367</v>
      </c>
      <c r="CW265" s="1" t="n">
        <v>120</v>
      </c>
      <c r="CX265" s="1" t="n">
        <v>2622</v>
      </c>
      <c r="CY265" s="1" t="n">
        <v>154.8</v>
      </c>
      <c r="CZ265" s="1" t="n">
        <v>1099.8</v>
      </c>
      <c r="DA265" s="1" t="n">
        <v>1490.4</v>
      </c>
      <c r="DB265" s="1" t="n">
        <v>96</v>
      </c>
      <c r="DC265" s="1" t="n">
        <v>1405.08</v>
      </c>
      <c r="DI265" s="1" t="n">
        <v>214.02</v>
      </c>
      <c r="DJ265" s="1" t="n">
        <v>1987.5</v>
      </c>
      <c r="DK265" s="1" t="n">
        <v>3601.5</v>
      </c>
      <c r="DL265" s="1" t="n">
        <v>3684</v>
      </c>
      <c r="DM265" s="1" t="n">
        <v>981</v>
      </c>
      <c r="DN265" s="1" t="n">
        <v>78</v>
      </c>
      <c r="DP265" s="1" t="n">
        <v>1147.5</v>
      </c>
      <c r="DQ265" s="1" t="n">
        <v>13.5</v>
      </c>
      <c r="DR265" s="1" t="n">
        <v>2727</v>
      </c>
      <c r="DS265" s="1" t="n">
        <v>517.4</v>
      </c>
      <c r="DT265" s="1" t="n">
        <v>1173</v>
      </c>
      <c r="DU265" s="1" t="n">
        <v>1000</v>
      </c>
      <c r="DV265" s="1" t="n">
        <v>197</v>
      </c>
      <c r="DW265" s="1" t="n">
        <v>115.5</v>
      </c>
      <c r="DX265" s="1" t="n">
        <v>45</v>
      </c>
      <c r="DY265" s="1" t="n">
        <v>312</v>
      </c>
      <c r="DZ265" s="1" t="n">
        <v>774</v>
      </c>
      <c r="EG265" s="1" t="n">
        <v>135843.649</v>
      </c>
      <c r="EH265" s="1" t="s">
        <v>553</v>
      </c>
    </row>
    <row r="266" customFormat="false" ht="13.8" hidden="false" customHeight="false" outlineLevel="0" collapsed="false">
      <c r="A266" s="2"/>
    </row>
    <row r="267" customFormat="false" ht="13.8" hidden="false" customHeight="false" outlineLevel="0" collapsed="false">
      <c r="A267" s="2"/>
    </row>
    <row r="268" customFormat="false" ht="13.8" hidden="false" customHeight="false" outlineLevel="0" collapsed="false">
      <c r="A268" s="2"/>
    </row>
    <row r="269" customFormat="false" ht="13.8" hidden="false" customHeight="false" outlineLevel="0" collapsed="false">
      <c r="A269" s="2" t="s">
        <v>554</v>
      </c>
      <c r="B269" s="1" t="n">
        <v>1606.344</v>
      </c>
      <c r="C269" s="1" t="n">
        <v>255.01</v>
      </c>
      <c r="D269" s="1" t="n">
        <v>2933.152</v>
      </c>
      <c r="E269" s="1" t="n">
        <v>331.308</v>
      </c>
      <c r="F269" s="1" t="n">
        <v>2772.78</v>
      </c>
      <c r="G269" s="1" t="n">
        <v>162</v>
      </c>
      <c r="I269" s="1" t="n">
        <v>1028.323</v>
      </c>
      <c r="J269" s="1" t="n">
        <v>3386.88</v>
      </c>
      <c r="K269" s="1" t="n">
        <v>310.186</v>
      </c>
      <c r="L269" s="1" t="n">
        <v>0</v>
      </c>
      <c r="M269" s="1" t="n">
        <v>3947.68</v>
      </c>
      <c r="N269" s="1" t="n">
        <v>1989.12</v>
      </c>
      <c r="O269" s="1" t="n">
        <v>6674.8</v>
      </c>
      <c r="P269" s="1" t="n">
        <v>631.59</v>
      </c>
      <c r="Q269" s="1" t="n">
        <v>3727.36</v>
      </c>
      <c r="T269" s="1" t="n">
        <v>11181.52</v>
      </c>
      <c r="U269" s="1" t="n">
        <v>208.8</v>
      </c>
      <c r="V269" s="1" t="n">
        <v>3318</v>
      </c>
      <c r="W269" s="1" t="n">
        <v>416.4</v>
      </c>
      <c r="Z269" s="1" t="n">
        <v>2999.96</v>
      </c>
      <c r="AA269" s="1" t="n">
        <v>0</v>
      </c>
      <c r="AB269" s="1" t="n">
        <v>3334.08</v>
      </c>
      <c r="AC269" s="1" t="n">
        <v>439.08</v>
      </c>
      <c r="AE269" s="1" t="n">
        <v>1317.6</v>
      </c>
      <c r="AH269" s="1" t="n">
        <v>1955.24</v>
      </c>
      <c r="AO269" s="1" t="n">
        <v>1151.84</v>
      </c>
      <c r="AP269" s="1" t="n">
        <v>11571</v>
      </c>
      <c r="AR269" s="1" t="n">
        <v>534</v>
      </c>
      <c r="AS269" s="1" t="n">
        <v>135.6</v>
      </c>
      <c r="AT269" s="1" t="n">
        <v>809.6</v>
      </c>
      <c r="AU269" s="1" t="n">
        <v>173.94</v>
      </c>
      <c r="AV269" s="1" t="n">
        <v>34.45</v>
      </c>
      <c r="AX269" s="1" t="n">
        <v>24.708</v>
      </c>
      <c r="AY269" s="1" t="n">
        <v>11.382</v>
      </c>
      <c r="AZ269" s="1" t="n">
        <v>0</v>
      </c>
      <c r="BA269" s="1" t="n">
        <v>0</v>
      </c>
      <c r="BB269" s="1" t="n">
        <v>1740</v>
      </c>
      <c r="BC269" s="1" t="n">
        <v>334</v>
      </c>
      <c r="BD269" s="1" t="n">
        <v>297</v>
      </c>
      <c r="BE269" s="1" t="n">
        <v>1488.2</v>
      </c>
      <c r="BF269" s="1" t="n">
        <v>423.6</v>
      </c>
      <c r="BG269" s="1" t="n">
        <v>930</v>
      </c>
      <c r="BH269" s="1" t="n">
        <v>190.5</v>
      </c>
      <c r="BO269" s="1" t="n">
        <v>4.2</v>
      </c>
      <c r="BP269" s="1" t="n">
        <v>1419</v>
      </c>
      <c r="BR269" s="1" t="n">
        <v>1857.2</v>
      </c>
      <c r="BT269" s="1" t="n">
        <v>157.5</v>
      </c>
      <c r="BY269" s="1" t="n">
        <v>618</v>
      </c>
      <c r="BZ269" s="1" t="n">
        <v>864</v>
      </c>
      <c r="CA269" s="1" t="n">
        <v>3481.75</v>
      </c>
      <c r="CB269" s="1" t="n">
        <v>42</v>
      </c>
      <c r="CG269" s="1" t="n">
        <v>26034</v>
      </c>
      <c r="CH269" s="1" t="n">
        <v>16494</v>
      </c>
      <c r="CJ269" s="1" t="n">
        <v>3153.6</v>
      </c>
      <c r="CN269" s="1" t="n">
        <v>240</v>
      </c>
      <c r="CT269" s="1" t="n">
        <v>61.5</v>
      </c>
      <c r="CU269" s="1" t="n">
        <v>425</v>
      </c>
      <c r="CX269" s="1" t="n">
        <v>204</v>
      </c>
      <c r="CZ269" s="1" t="n">
        <v>385.2</v>
      </c>
      <c r="DA269" s="1" t="n">
        <v>2035.8</v>
      </c>
      <c r="DC269" s="1" t="n">
        <v>1184.76</v>
      </c>
      <c r="DI269" s="1" t="n">
        <v>421.56</v>
      </c>
      <c r="DJ269" s="1" t="n">
        <v>2380.75</v>
      </c>
      <c r="DK269" s="1" t="n">
        <v>7995</v>
      </c>
      <c r="DL269" s="1" t="n">
        <v>3060</v>
      </c>
      <c r="DP269" s="1" t="n">
        <v>1852.5</v>
      </c>
      <c r="DQ269" s="1" t="n">
        <v>25.5</v>
      </c>
      <c r="DR269" s="1" t="n">
        <v>924</v>
      </c>
      <c r="DT269" s="1" t="n">
        <v>1225</v>
      </c>
      <c r="DU269" s="1" t="n">
        <v>604</v>
      </c>
      <c r="DY269" s="1" t="n">
        <v>144</v>
      </c>
      <c r="DZ269" s="1" t="n">
        <v>438</v>
      </c>
      <c r="EG269" s="1" t="n">
        <v>185876.263</v>
      </c>
      <c r="EH269" s="1" t="s">
        <v>554</v>
      </c>
    </row>
    <row r="270" customFormat="false" ht="13.8" hidden="false" customHeight="false" outlineLevel="0" collapsed="false">
      <c r="A270" s="2" t="s">
        <v>555</v>
      </c>
    </row>
    <row r="271" customFormat="false" ht="13.8" hidden="false" customHeight="false" outlineLevel="0" collapsed="false">
      <c r="A271" s="2"/>
      <c r="B271" s="1" t="s">
        <v>156</v>
      </c>
      <c r="E271" s="1" t="s">
        <v>556</v>
      </c>
      <c r="F271" s="1" t="s">
        <v>194</v>
      </c>
      <c r="G271" s="1" t="s">
        <v>192</v>
      </c>
      <c r="J271" s="1" t="s">
        <v>190</v>
      </c>
      <c r="L271" s="1" t="s">
        <v>189</v>
      </c>
      <c r="M271" s="1" t="s">
        <v>557</v>
      </c>
      <c r="N271" s="1" t="s">
        <v>196</v>
      </c>
      <c r="O271" s="1" t="s">
        <v>238</v>
      </c>
      <c r="P271" s="1" t="s">
        <v>234</v>
      </c>
      <c r="Q271" s="1" t="s">
        <v>235</v>
      </c>
      <c r="T271" s="1" t="s">
        <v>558</v>
      </c>
      <c r="U271" s="1" t="s">
        <v>202</v>
      </c>
      <c r="V271" s="1" t="s">
        <v>291</v>
      </c>
      <c r="W271" s="1" t="s">
        <v>294</v>
      </c>
      <c r="Z271" s="1" t="s">
        <v>559</v>
      </c>
      <c r="AA271" s="1" t="s">
        <v>303</v>
      </c>
      <c r="AB271" s="1" t="s">
        <v>301</v>
      </c>
      <c r="AC271" s="1" t="s">
        <v>560</v>
      </c>
      <c r="AE271" s="1" t="s">
        <v>307</v>
      </c>
      <c r="AH271" s="1" t="s">
        <v>308</v>
      </c>
      <c r="AO271" s="1" t="s">
        <v>561</v>
      </c>
      <c r="AP271" s="1" t="s">
        <v>316</v>
      </c>
      <c r="AR271" s="1" t="s">
        <v>562</v>
      </c>
      <c r="AS271" s="1" t="s">
        <v>317</v>
      </c>
      <c r="AT271" s="1" t="s">
        <v>312</v>
      </c>
      <c r="AU271" s="1" t="s">
        <v>563</v>
      </c>
      <c r="AV271" s="1" t="s">
        <v>229</v>
      </c>
      <c r="AW271" s="1" t="s">
        <v>564</v>
      </c>
      <c r="AX271" s="1" t="s">
        <v>564</v>
      </c>
      <c r="AY271" s="1" t="s">
        <v>565</v>
      </c>
      <c r="AZ271" s="1" t="s">
        <v>566</v>
      </c>
      <c r="BA271" s="1" t="s">
        <v>232</v>
      </c>
      <c r="BB271" s="1" t="s">
        <v>231</v>
      </c>
      <c r="BC271" s="1" t="s">
        <v>567</v>
      </c>
      <c r="BD271" s="1" t="s">
        <v>568</v>
      </c>
      <c r="BE271" s="1" t="s">
        <v>569</v>
      </c>
      <c r="BF271" s="1" t="s">
        <v>570</v>
      </c>
      <c r="BG271" s="1" t="s">
        <v>571</v>
      </c>
      <c r="BH271" s="1" t="s">
        <v>572</v>
      </c>
      <c r="BO271" s="1" t="s">
        <v>221</v>
      </c>
      <c r="BP271" s="1" t="s">
        <v>216</v>
      </c>
      <c r="BR271" s="1" t="s">
        <v>218</v>
      </c>
      <c r="BT271" s="1" t="s">
        <v>573</v>
      </c>
      <c r="BY271" s="1" t="s">
        <v>574</v>
      </c>
      <c r="BZ271" s="1" t="s">
        <v>575</v>
      </c>
      <c r="CA271" s="1" t="s">
        <v>576</v>
      </c>
      <c r="CB271" s="1" t="s">
        <v>577</v>
      </c>
      <c r="CG271" s="1" t="s">
        <v>578</v>
      </c>
      <c r="CH271" s="1" t="s">
        <v>579</v>
      </c>
      <c r="CJ271" s="1" t="s">
        <v>580</v>
      </c>
      <c r="CK271" s="1" t="s">
        <v>581</v>
      </c>
      <c r="CN271" s="1" t="s">
        <v>582</v>
      </c>
      <c r="CT271" s="1" t="s">
        <v>583</v>
      </c>
      <c r="CU271" s="1" t="s">
        <v>233</v>
      </c>
      <c r="CX271" s="1" t="s">
        <v>584</v>
      </c>
      <c r="CZ271" s="1" t="s">
        <v>203</v>
      </c>
      <c r="DA271" s="1" t="s">
        <v>585</v>
      </c>
      <c r="DC271" s="1" t="s">
        <v>273</v>
      </c>
      <c r="DI271" s="1" t="s">
        <v>586</v>
      </c>
      <c r="DJ271" s="1" t="s">
        <v>266</v>
      </c>
      <c r="DK271" s="1" t="s">
        <v>267</v>
      </c>
      <c r="DL271" s="1" t="s">
        <v>285</v>
      </c>
      <c r="DM271" s="1" t="s">
        <v>587</v>
      </c>
      <c r="DP271" s="1" t="s">
        <v>588</v>
      </c>
      <c r="DQ271" s="1" t="s">
        <v>589</v>
      </c>
      <c r="DR271" s="1" t="s">
        <v>590</v>
      </c>
      <c r="DT271" s="1" t="s">
        <v>300</v>
      </c>
      <c r="DU271" s="1" t="s">
        <v>591</v>
      </c>
      <c r="DY271" s="1" t="s">
        <v>286</v>
      </c>
      <c r="DZ271" s="1" t="s">
        <v>210</v>
      </c>
      <c r="EA271" s="1" t="s">
        <v>208</v>
      </c>
      <c r="EB271" s="1" t="s">
        <v>592</v>
      </c>
      <c r="EC271" s="1" t="s">
        <v>207</v>
      </c>
      <c r="ED271" s="1" t="s">
        <v>593</v>
      </c>
      <c r="EE271" s="1" t="s">
        <v>594</v>
      </c>
      <c r="EF271" s="1" t="s">
        <v>209</v>
      </c>
      <c r="EG271" s="1" t="s">
        <v>199</v>
      </c>
      <c r="EH271" s="1" t="s">
        <v>197</v>
      </c>
      <c r="EI271" s="1" t="s">
        <v>198</v>
      </c>
      <c r="EJ271" s="1" t="s">
        <v>595</v>
      </c>
    </row>
    <row r="272" customFormat="false" ht="13.8" hidden="false" customHeight="false" outlineLevel="0" collapsed="false">
      <c r="A272" s="2"/>
      <c r="E272" s="1" t="n">
        <v>1594</v>
      </c>
      <c r="F272" s="1" t="s">
        <v>327</v>
      </c>
      <c r="G272" s="1" t="s">
        <v>325</v>
      </c>
      <c r="J272" s="1" t="s">
        <v>323</v>
      </c>
      <c r="L272" s="1" t="s">
        <v>322</v>
      </c>
      <c r="M272" s="1" t="s">
        <v>324</v>
      </c>
      <c r="N272" s="1" t="s">
        <v>329</v>
      </c>
      <c r="O272" s="1" t="s">
        <v>370</v>
      </c>
      <c r="P272" s="1" t="s">
        <v>366</v>
      </c>
      <c r="Q272" s="1" t="s">
        <v>367</v>
      </c>
      <c r="T272" s="1" t="s">
        <v>596</v>
      </c>
      <c r="U272" s="1" t="s">
        <v>335</v>
      </c>
      <c r="V272" s="1" t="s">
        <v>420</v>
      </c>
      <c r="W272" s="1" t="s">
        <v>423</v>
      </c>
      <c r="Z272" s="1" t="s">
        <v>418</v>
      </c>
      <c r="AA272" s="1" t="s">
        <v>432</v>
      </c>
      <c r="AB272" s="1" t="s">
        <v>430</v>
      </c>
      <c r="AC272" s="1" t="s">
        <v>436</v>
      </c>
      <c r="AE272" s="1" t="s">
        <v>435</v>
      </c>
      <c r="AH272" s="1" t="n">
        <v>326636013</v>
      </c>
      <c r="AO272" s="1" t="s">
        <v>597</v>
      </c>
      <c r="AP272" s="1" t="s">
        <v>443</v>
      </c>
      <c r="AR272" s="1" t="s">
        <v>598</v>
      </c>
      <c r="AS272" s="1" t="s">
        <v>444</v>
      </c>
      <c r="AT272" s="1" t="s">
        <v>439</v>
      </c>
      <c r="AU272" s="1" t="s">
        <v>599</v>
      </c>
      <c r="AV272" s="1" t="s">
        <v>361</v>
      </c>
      <c r="AW272" s="1" t="s">
        <v>600</v>
      </c>
      <c r="AX272" s="1" t="s">
        <v>600</v>
      </c>
      <c r="AY272" s="1" t="s">
        <v>601</v>
      </c>
      <c r="AZ272" s="1" t="s">
        <v>602</v>
      </c>
      <c r="BA272" s="1" t="s">
        <v>364</v>
      </c>
      <c r="BB272" s="1" t="s">
        <v>363</v>
      </c>
      <c r="BC272" s="1" t="s">
        <v>603</v>
      </c>
      <c r="BD272" s="1" t="s">
        <v>374</v>
      </c>
      <c r="BE272" s="1" t="s">
        <v>385</v>
      </c>
      <c r="BF272" s="1" t="s">
        <v>604</v>
      </c>
      <c r="BG272" s="1" t="s">
        <v>360</v>
      </c>
      <c r="BH272" s="1" t="s">
        <v>605</v>
      </c>
      <c r="BO272" s="1" t="s">
        <v>353</v>
      </c>
      <c r="BP272" s="1" t="s">
        <v>348</v>
      </c>
      <c r="BR272" s="1" t="s">
        <v>350</v>
      </c>
      <c r="BT272" s="1" t="s">
        <v>606</v>
      </c>
      <c r="BY272" s="1" t="s">
        <v>378</v>
      </c>
      <c r="BZ272" s="1" t="s">
        <v>376</v>
      </c>
      <c r="CA272" s="1" t="s">
        <v>607</v>
      </c>
      <c r="CB272" s="1" t="s">
        <v>608</v>
      </c>
      <c r="CG272" s="1" t="s">
        <v>377</v>
      </c>
      <c r="CH272" s="1" t="s">
        <v>390</v>
      </c>
      <c r="CJ272" s="1" t="s">
        <v>388</v>
      </c>
      <c r="CK272" s="1" t="s">
        <v>609</v>
      </c>
      <c r="CN272" s="1" t="s">
        <v>610</v>
      </c>
      <c r="CT272" s="1" t="n">
        <v>327192013</v>
      </c>
      <c r="CU272" s="1" t="s">
        <v>365</v>
      </c>
      <c r="CX272" s="1" t="s">
        <v>611</v>
      </c>
      <c r="CZ272" s="1" t="s">
        <v>336</v>
      </c>
      <c r="DA272" s="1" t="s">
        <v>612</v>
      </c>
      <c r="DC272" s="1" t="s">
        <v>403</v>
      </c>
      <c r="DI272" s="1" t="s">
        <v>613</v>
      </c>
      <c r="DJ272" s="1" t="s">
        <v>396</v>
      </c>
      <c r="DK272" s="1" t="s">
        <v>397</v>
      </c>
      <c r="DL272" s="1" t="n">
        <v>326635016</v>
      </c>
      <c r="DM272" s="1" t="s">
        <v>405</v>
      </c>
      <c r="DP272" s="1" t="s">
        <v>614</v>
      </c>
      <c r="DQ272" s="1" t="s">
        <v>615</v>
      </c>
      <c r="DR272" s="1" t="s">
        <v>616</v>
      </c>
      <c r="DT272" s="1" t="s">
        <v>429</v>
      </c>
      <c r="DU272" s="1" t="s">
        <v>617</v>
      </c>
      <c r="DY272" s="1" t="s">
        <v>415</v>
      </c>
      <c r="DZ272" s="1" t="s">
        <v>342</v>
      </c>
      <c r="EA272" s="1" t="s">
        <v>340</v>
      </c>
      <c r="EB272" s="1" t="s">
        <v>618</v>
      </c>
      <c r="EC272" s="1" t="s">
        <v>339</v>
      </c>
      <c r="ED272" s="1" t="s">
        <v>619</v>
      </c>
      <c r="EE272" s="1" t="s">
        <v>620</v>
      </c>
      <c r="EF272" s="1" t="s">
        <v>341</v>
      </c>
      <c r="EG272" s="1" t="s">
        <v>332</v>
      </c>
      <c r="EH272" s="1" t="s">
        <v>330</v>
      </c>
      <c r="EI272" s="1" t="s">
        <v>331</v>
      </c>
      <c r="EJ272" s="1" t="s">
        <v>621</v>
      </c>
    </row>
    <row r="273" customFormat="false" ht="13.8" hidden="false" customHeight="false" outlineLevel="0" collapsed="false">
      <c r="A273" s="2" t="s">
        <v>156</v>
      </c>
      <c r="B273" s="1" t="n">
        <v>157659.8281</v>
      </c>
      <c r="F273" s="1" t="n">
        <v>222</v>
      </c>
      <c r="G273" s="1" t="n">
        <v>260.356</v>
      </c>
      <c r="J273" s="1" t="n">
        <v>817.366</v>
      </c>
      <c r="L273" s="1" t="n">
        <v>2805.27</v>
      </c>
      <c r="M273" s="1" t="n">
        <v>2481.858</v>
      </c>
      <c r="N273" s="1" t="n">
        <v>193.202</v>
      </c>
      <c r="O273" s="1" t="n">
        <v>12.758</v>
      </c>
      <c r="P273" s="1" t="n">
        <v>276.64</v>
      </c>
      <c r="Q273" s="1" t="n">
        <v>28.1131</v>
      </c>
      <c r="T273" s="1" t="n">
        <v>18.2</v>
      </c>
      <c r="U273" s="1" t="n">
        <v>5526.32</v>
      </c>
      <c r="V273" s="1" t="n">
        <v>421.2</v>
      </c>
      <c r="W273" s="1" t="n">
        <v>1280.88</v>
      </c>
      <c r="Z273" s="1" t="n">
        <v>243</v>
      </c>
      <c r="AA273" s="1" t="n">
        <v>4023</v>
      </c>
      <c r="AB273" s="1" t="n">
        <v>2164.75</v>
      </c>
      <c r="AC273" s="1" t="n">
        <v>240</v>
      </c>
      <c r="AE273" s="1" t="n">
        <v>1381.5</v>
      </c>
      <c r="AH273" s="1" t="n">
        <v>49.5</v>
      </c>
      <c r="AO273" s="1" t="n">
        <v>543</v>
      </c>
      <c r="AP273" s="1" t="n">
        <v>50</v>
      </c>
      <c r="AR273" s="1" t="n">
        <v>219</v>
      </c>
      <c r="AS273" s="1" t="n">
        <v>564</v>
      </c>
      <c r="AT273" s="1" t="n">
        <v>600</v>
      </c>
      <c r="AU273" s="1" t="n">
        <v>162</v>
      </c>
      <c r="AV273" s="1" t="n">
        <v>5559.8</v>
      </c>
      <c r="AW273" s="1" t="n">
        <v>184</v>
      </c>
      <c r="AX273" s="1" t="n">
        <v>184</v>
      </c>
      <c r="AY273" s="1" t="n">
        <v>4140</v>
      </c>
      <c r="BA273" s="1" t="n">
        <v>110.4</v>
      </c>
      <c r="BB273" s="1" t="n">
        <v>942</v>
      </c>
      <c r="BD273" s="1" t="n">
        <v>631.125</v>
      </c>
      <c r="BE273" s="1" t="n">
        <v>1.6</v>
      </c>
      <c r="BF273" s="1" t="n">
        <v>173.9</v>
      </c>
      <c r="BG273" s="1" t="n">
        <v>1078.24</v>
      </c>
      <c r="BH273" s="1" t="n">
        <v>8.28</v>
      </c>
      <c r="BO273" s="1" t="n">
        <v>1536.92</v>
      </c>
      <c r="BP273" s="1" t="n">
        <v>462.24</v>
      </c>
      <c r="BR273" s="1" t="n">
        <v>1198.8</v>
      </c>
      <c r="BT273" s="1" t="n">
        <v>209</v>
      </c>
      <c r="BY273" s="1" t="n">
        <v>169.5</v>
      </c>
      <c r="BZ273" s="1" t="n">
        <v>1839.3</v>
      </c>
      <c r="CA273" s="1" t="n">
        <v>12.6</v>
      </c>
      <c r="CG273" s="1" t="n">
        <v>963</v>
      </c>
      <c r="CH273" s="1" t="n">
        <v>120</v>
      </c>
      <c r="CJ273" s="1" t="n">
        <v>4170.2</v>
      </c>
      <c r="CK273" s="1" t="n">
        <v>259</v>
      </c>
      <c r="CN273" s="1" t="n">
        <v>33.75</v>
      </c>
      <c r="CT273" s="1" t="n">
        <v>842.4</v>
      </c>
      <c r="CU273" s="1" t="n">
        <v>1352.4</v>
      </c>
      <c r="CX273" s="1" t="n">
        <v>48</v>
      </c>
      <c r="CZ273" s="1" t="n">
        <v>713.36</v>
      </c>
      <c r="DA273" s="1" t="n">
        <v>60</v>
      </c>
      <c r="DC273" s="1" t="n">
        <v>8436.4</v>
      </c>
      <c r="DI273" s="1" t="n">
        <v>309</v>
      </c>
      <c r="DJ273" s="1" t="n">
        <v>2090.75</v>
      </c>
      <c r="DK273" s="1" t="n">
        <v>84</v>
      </c>
      <c r="DL273" s="1" t="n">
        <v>91.5</v>
      </c>
      <c r="DM273" s="1" t="n">
        <v>2949.48</v>
      </c>
      <c r="DP273" s="1" t="n">
        <v>381</v>
      </c>
      <c r="DQ273" s="1" t="n">
        <v>9.24</v>
      </c>
      <c r="DR273" s="1" t="n">
        <v>1200.78</v>
      </c>
      <c r="DT273" s="1" t="n">
        <v>451.62</v>
      </c>
      <c r="DU273" s="1" t="n">
        <v>444</v>
      </c>
      <c r="DY273" s="1" t="n">
        <v>484</v>
      </c>
      <c r="DZ273" s="1" t="n">
        <v>348</v>
      </c>
      <c r="EA273" s="1" t="n">
        <v>313.2</v>
      </c>
      <c r="EB273" s="1" t="n">
        <v>470.96</v>
      </c>
      <c r="EC273" s="1" t="n">
        <v>19722.64</v>
      </c>
      <c r="ED273" s="1" t="n">
        <v>3.7</v>
      </c>
      <c r="EE273" s="1" t="n">
        <v>606.96</v>
      </c>
      <c r="EF273" s="1" t="n">
        <v>2421.72</v>
      </c>
      <c r="EG273" s="1" t="n">
        <v>41.83</v>
      </c>
      <c r="EH273" s="1" t="n">
        <v>1639.68</v>
      </c>
      <c r="EI273" s="1" t="n">
        <v>207.884</v>
      </c>
      <c r="EJ273" s="1" t="n">
        <v>814.5</v>
      </c>
    </row>
    <row r="274" customFormat="false" ht="13.8" hidden="false" customHeight="false" outlineLevel="0" collapsed="false">
      <c r="A274" s="2"/>
    </row>
    <row r="275" customFormat="false" ht="13.8" hidden="false" customHeight="false" outlineLevel="0" collapsed="false">
      <c r="A275" s="2"/>
      <c r="F275" s="1" t="s">
        <v>327</v>
      </c>
      <c r="G275" s="1" t="s">
        <v>325</v>
      </c>
      <c r="J275" s="1" t="s">
        <v>323</v>
      </c>
      <c r="L275" s="1" t="s">
        <v>322</v>
      </c>
      <c r="M275" s="1" t="s">
        <v>324</v>
      </c>
      <c r="N275" s="1" t="s">
        <v>329</v>
      </c>
      <c r="O275" s="1" t="s">
        <v>370</v>
      </c>
      <c r="P275" s="1" t="s">
        <v>366</v>
      </c>
      <c r="Q275" s="1" t="s">
        <v>367</v>
      </c>
      <c r="U275" s="1" t="s">
        <v>335</v>
      </c>
      <c r="V275" s="1" t="s">
        <v>420</v>
      </c>
      <c r="W275" s="1" t="s">
        <v>423</v>
      </c>
      <c r="Z275" s="1" t="s">
        <v>418</v>
      </c>
      <c r="AA275" s="1" t="s">
        <v>432</v>
      </c>
      <c r="AB275" s="1" t="s">
        <v>430</v>
      </c>
      <c r="AC275" s="1" t="s">
        <v>436</v>
      </c>
      <c r="AE275" s="1" t="s">
        <v>435</v>
      </c>
      <c r="AH275" s="1" t="n">
        <v>326636013</v>
      </c>
      <c r="AP275" s="1" t="s">
        <v>443</v>
      </c>
      <c r="AS275" s="1" t="s">
        <v>444</v>
      </c>
      <c r="AT275" s="1" t="s">
        <v>439</v>
      </c>
      <c r="AV275" s="1" t="s">
        <v>361</v>
      </c>
      <c r="BA275" s="1" t="s">
        <v>364</v>
      </c>
      <c r="BB275" s="1" t="s">
        <v>363</v>
      </c>
      <c r="BD275" s="1" t="s">
        <v>374</v>
      </c>
      <c r="BE275" s="1" t="s">
        <v>385</v>
      </c>
      <c r="BG275" s="1" t="s">
        <v>360</v>
      </c>
      <c r="BO275" s="1" t="s">
        <v>353</v>
      </c>
      <c r="BP275" s="1" t="s">
        <v>348</v>
      </c>
      <c r="BR275" s="1" t="s">
        <v>350</v>
      </c>
      <c r="BY275" s="1" t="s">
        <v>378</v>
      </c>
      <c r="BZ275" s="1" t="s">
        <v>376</v>
      </c>
      <c r="CG275" s="1" t="s">
        <v>377</v>
      </c>
      <c r="CH275" s="1" t="s">
        <v>390</v>
      </c>
      <c r="CJ275" s="1" t="s">
        <v>388</v>
      </c>
      <c r="CT275" s="1" t="n">
        <v>327192013</v>
      </c>
      <c r="CU275" s="1" t="s">
        <v>365</v>
      </c>
      <c r="CZ275" s="1" t="s">
        <v>336</v>
      </c>
      <c r="DC275" s="1" t="s">
        <v>403</v>
      </c>
      <c r="DJ275" s="1" t="s">
        <v>396</v>
      </c>
      <c r="DK275" s="1" t="s">
        <v>397</v>
      </c>
      <c r="DL275" s="1" t="n">
        <v>326635016</v>
      </c>
      <c r="DM275" s="1" t="s">
        <v>405</v>
      </c>
      <c r="DT275" s="1" t="s">
        <v>429</v>
      </c>
      <c r="DY275" s="1" t="s">
        <v>415</v>
      </c>
      <c r="DZ275" s="1" t="s">
        <v>342</v>
      </c>
      <c r="EA275" s="1" t="s">
        <v>340</v>
      </c>
      <c r="EC275" s="1" t="s">
        <v>339</v>
      </c>
      <c r="EF275" s="1" t="s">
        <v>341</v>
      </c>
      <c r="EG275" s="1" t="s">
        <v>332</v>
      </c>
      <c r="EH275" s="1" t="s">
        <v>330</v>
      </c>
    </row>
    <row r="276" customFormat="false" ht="13.8" hidden="false" customHeight="false" outlineLevel="0" collapsed="false">
      <c r="A276" s="2"/>
    </row>
    <row r="277" customFormat="false" ht="13.8" hidden="false" customHeight="false" outlineLevel="0" collapsed="false">
      <c r="A277" s="2"/>
    </row>
    <row r="278" customFormat="false" ht="13.8" hidden="false" customHeight="false" outlineLevel="0" collapsed="false">
      <c r="A278" s="2"/>
    </row>
    <row r="279" customFormat="false" ht="13.8" hidden="false" customHeight="false" outlineLevel="0" collapsed="false">
      <c r="A279" s="2"/>
    </row>
    <row r="280" customFormat="false" ht="13.8" hidden="false" customHeight="false" outlineLevel="0" collapsed="false">
      <c r="A280" s="2"/>
    </row>
    <row r="281" customFormat="false" ht="13.8" hidden="false" customHeight="false" outlineLevel="0" collapsed="false">
      <c r="A281" s="2"/>
    </row>
    <row r="282" customFormat="false" ht="13.8" hidden="false" customHeight="false" outlineLevel="0" collapsed="false">
      <c r="A282" s="2"/>
    </row>
    <row r="283" customFormat="false" ht="13.8" hidden="false" customHeight="false" outlineLevel="0" collapsed="false">
      <c r="A283" s="2"/>
    </row>
    <row r="284" customFormat="false" ht="13.8" hidden="false" customHeight="false" outlineLevel="0" collapsed="false">
      <c r="A284" s="2"/>
    </row>
    <row r="285" customFormat="false" ht="13.8" hidden="false" customHeight="false" outlineLevel="0" collapsed="false">
      <c r="A285" s="2"/>
    </row>
    <row r="286" customFormat="false" ht="13.8" hidden="false" customHeight="false" outlineLevel="0" collapsed="false">
      <c r="A286" s="2"/>
    </row>
    <row r="287" customFormat="false" ht="13.8" hidden="false" customHeight="false" outlineLevel="0" collapsed="false">
      <c r="A287" s="2"/>
    </row>
    <row r="288" customFormat="false" ht="13.8" hidden="false" customHeight="false" outlineLevel="0" collapsed="false">
      <c r="A288" s="2"/>
    </row>
    <row r="289" customFormat="false" ht="13.8" hidden="false" customHeight="false" outlineLevel="0" collapsed="false">
      <c r="A289" s="2"/>
    </row>
    <row r="290" customFormat="false" ht="13.8" hidden="false" customHeight="false" outlineLevel="0" collapsed="false">
      <c r="A290" s="2"/>
    </row>
    <row r="291" customFormat="false" ht="13.8" hidden="false" customHeight="false" outlineLevel="0" collapsed="false">
      <c r="A291" s="2"/>
    </row>
    <row r="292" customFormat="false" ht="13.8" hidden="false" customHeight="false" outlineLevel="0" collapsed="false">
      <c r="A292" s="2"/>
    </row>
    <row r="293" customFormat="false" ht="13.8" hidden="false" customHeight="false" outlineLevel="0" collapsed="false">
      <c r="A293" s="2"/>
    </row>
    <row r="294" customFormat="false" ht="13.8" hidden="false" customHeight="false" outlineLevel="0" collapsed="false">
      <c r="A294" s="2"/>
    </row>
    <row r="295" customFormat="false" ht="13.8" hidden="false" customHeight="false" outlineLevel="0" collapsed="false">
      <c r="A295" s="2"/>
    </row>
    <row r="296" customFormat="false" ht="13.8" hidden="false" customHeight="false" outlineLevel="0" collapsed="false">
      <c r="A296" s="2"/>
    </row>
    <row r="297" customFormat="false" ht="13.8" hidden="false" customHeight="false" outlineLevel="0" collapsed="false">
      <c r="A297" s="2"/>
    </row>
    <row r="298" customFormat="false" ht="13.8" hidden="false" customHeight="false" outlineLevel="0" collapsed="false">
      <c r="A298" s="2"/>
    </row>
    <row r="299" customFormat="false" ht="13.8" hidden="false" customHeight="false" outlineLevel="0" collapsed="false">
      <c r="A299" s="2"/>
    </row>
    <row r="300" customFormat="false" ht="13.8" hidden="false" customHeight="false" outlineLevel="0" collapsed="false">
      <c r="A300" s="2"/>
    </row>
    <row r="301" customFormat="false" ht="13.8" hidden="false" customHeight="false" outlineLevel="0" collapsed="false">
      <c r="A301" s="2"/>
    </row>
    <row r="302" customFormat="false" ht="13.8" hidden="false" customHeight="false" outlineLevel="0" collapsed="false">
      <c r="A302" s="2"/>
    </row>
    <row r="303" customFormat="false" ht="13.8" hidden="false" customHeight="false" outlineLevel="0" collapsed="false">
      <c r="A303" s="2"/>
    </row>
    <row r="304" customFormat="false" ht="13.8" hidden="false" customHeight="false" outlineLevel="0" collapsed="false">
      <c r="A304" s="2"/>
    </row>
    <row r="305" customFormat="false" ht="13.8" hidden="false" customHeight="false" outlineLevel="0" collapsed="false">
      <c r="A305" s="2"/>
    </row>
    <row r="306" customFormat="false" ht="13.8" hidden="false" customHeight="false" outlineLevel="0" collapsed="false">
      <c r="A306" s="2"/>
    </row>
    <row r="307" customFormat="false" ht="13.8" hidden="false" customHeight="false" outlineLevel="0" collapsed="false">
      <c r="A307" s="2"/>
    </row>
    <row r="308" customFormat="false" ht="13.8" hidden="false" customHeight="false" outlineLevel="0" collapsed="false">
      <c r="A308" s="2"/>
      <c r="B308" s="1" t="s">
        <v>190</v>
      </c>
      <c r="C308" s="1" t="s">
        <v>189</v>
      </c>
      <c r="D308" s="1" t="s">
        <v>622</v>
      </c>
      <c r="E308" s="1" t="s">
        <v>623</v>
      </c>
      <c r="F308" s="1" t="s">
        <v>193</v>
      </c>
      <c r="I308" s="1" t="s">
        <v>558</v>
      </c>
      <c r="N308" s="1" t="s">
        <v>291</v>
      </c>
      <c r="P308" s="1" t="s">
        <v>624</v>
      </c>
      <c r="Q308" s="1" t="s">
        <v>560</v>
      </c>
      <c r="Z308" s="1" t="s">
        <v>308</v>
      </c>
      <c r="AA308" s="1" t="s">
        <v>625</v>
      </c>
      <c r="AB308" s="1" t="s">
        <v>626</v>
      </c>
      <c r="AO308" s="1" t="s">
        <v>317</v>
      </c>
      <c r="AT308" s="1" t="s">
        <v>627</v>
      </c>
      <c r="AU308" s="1" t="s">
        <v>628</v>
      </c>
      <c r="BA308" s="1" t="s">
        <v>629</v>
      </c>
      <c r="BB308" s="1" t="s">
        <v>570</v>
      </c>
      <c r="BD308" s="1" t="s">
        <v>630</v>
      </c>
      <c r="BE308" s="1" t="s">
        <v>631</v>
      </c>
      <c r="BF308" s="1" t="s">
        <v>632</v>
      </c>
      <c r="BH308" s="1" t="s">
        <v>574</v>
      </c>
      <c r="BO308" s="1" t="s">
        <v>633</v>
      </c>
      <c r="BP308" s="1" t="s">
        <v>633</v>
      </c>
      <c r="BR308" s="1" t="s">
        <v>579</v>
      </c>
      <c r="BT308" s="1" t="s">
        <v>634</v>
      </c>
      <c r="BY308" s="1" t="s">
        <v>635</v>
      </c>
      <c r="CG308" s="1" t="s">
        <v>636</v>
      </c>
      <c r="CH308" s="1" t="s">
        <v>637</v>
      </c>
      <c r="CT308" s="1" t="s">
        <v>203</v>
      </c>
      <c r="CX308" s="1" t="s">
        <v>638</v>
      </c>
      <c r="CZ308" s="1" t="s">
        <v>639</v>
      </c>
      <c r="DC308" s="1" t="s">
        <v>640</v>
      </c>
      <c r="DI308" s="1" t="s">
        <v>641</v>
      </c>
      <c r="DJ308" s="1" t="s">
        <v>285</v>
      </c>
      <c r="DK308" s="1" t="s">
        <v>642</v>
      </c>
      <c r="DL308" s="1" t="s">
        <v>643</v>
      </c>
      <c r="DQ308" s="1" t="s">
        <v>300</v>
      </c>
      <c r="DR308" s="1" t="s">
        <v>644</v>
      </c>
      <c r="DT308" s="1" t="s">
        <v>645</v>
      </c>
      <c r="DU308" s="1" t="s">
        <v>204</v>
      </c>
      <c r="DZ308" s="1" t="s">
        <v>646</v>
      </c>
      <c r="EA308" s="1" t="s">
        <v>201</v>
      </c>
      <c r="EB308" s="1" t="s">
        <v>647</v>
      </c>
      <c r="EF308" s="1" t="s">
        <v>648</v>
      </c>
      <c r="EG308" s="1" t="s">
        <v>649</v>
      </c>
    </row>
    <row r="309" customFormat="false" ht="13.8" hidden="false" customHeight="false" outlineLevel="0" collapsed="false">
      <c r="A309" s="2" t="s">
        <v>650</v>
      </c>
      <c r="B309" s="1" t="n">
        <v>6</v>
      </c>
      <c r="C309" s="1" t="n">
        <v>70.7</v>
      </c>
      <c r="D309" s="1" t="n">
        <v>7.768</v>
      </c>
      <c r="E309" s="1" t="n">
        <v>82.017</v>
      </c>
      <c r="F309" s="1" t="n">
        <v>344.1</v>
      </c>
      <c r="I309" s="1" t="n">
        <v>849.68</v>
      </c>
      <c r="N309" s="1" t="n">
        <v>130.4</v>
      </c>
      <c r="P309" s="1" t="n">
        <v>571.85</v>
      </c>
      <c r="Q309" s="1" t="n">
        <v>551</v>
      </c>
      <c r="Z309" s="1" t="n">
        <v>12</v>
      </c>
      <c r="AA309" s="1" t="n">
        <v>1013.66</v>
      </c>
      <c r="AB309" s="1" t="n">
        <v>319.5</v>
      </c>
      <c r="AO309" s="1" t="n">
        <v>392</v>
      </c>
      <c r="AT309" s="1" t="n">
        <v>12</v>
      </c>
      <c r="AU309" s="1" t="n">
        <v>40</v>
      </c>
      <c r="BA309" s="1" t="n">
        <v>2</v>
      </c>
      <c r="BB309" s="1" t="n">
        <v>25.9</v>
      </c>
      <c r="BD309" s="1" t="n">
        <v>83.72</v>
      </c>
      <c r="BE309" s="1" t="n">
        <v>929.2</v>
      </c>
      <c r="BF309" s="1" t="n">
        <v>432.4</v>
      </c>
      <c r="BO309" s="1" t="n">
        <v>42</v>
      </c>
      <c r="BP309" s="1" t="n">
        <v>42</v>
      </c>
      <c r="BR309" s="1" t="n">
        <v>-1.5</v>
      </c>
      <c r="BT309" s="1" t="n">
        <v>2.1</v>
      </c>
      <c r="BY309" s="1" t="n">
        <v>3</v>
      </c>
      <c r="CG309" s="1" t="n">
        <v>-45</v>
      </c>
      <c r="CH309" s="1" t="n">
        <v>168</v>
      </c>
      <c r="CT309" s="1" t="n">
        <v>-4.07</v>
      </c>
      <c r="CX309" s="1" t="n">
        <v>2776</v>
      </c>
      <c r="CZ309" s="1" t="n">
        <v>157.25</v>
      </c>
      <c r="DC309" s="1" t="n">
        <v>660.298</v>
      </c>
      <c r="DI309" s="1" t="n">
        <v>5152</v>
      </c>
      <c r="DJ309" s="1" t="n">
        <v>7.5</v>
      </c>
      <c r="DK309" s="1" t="n">
        <v>954.5</v>
      </c>
      <c r="DL309" s="1" t="n">
        <v>16.84</v>
      </c>
      <c r="DQ309" s="1" t="n">
        <v>439.02</v>
      </c>
      <c r="DR309" s="1" t="n">
        <v>-4.25</v>
      </c>
      <c r="DT309" s="1" t="n">
        <v>409.28</v>
      </c>
      <c r="DU309" s="1" t="n">
        <v>120.96</v>
      </c>
      <c r="DZ309" s="1" t="n">
        <v>70.4</v>
      </c>
      <c r="EA309" s="1" t="n">
        <v>136.6</v>
      </c>
      <c r="EB309" s="1" t="n">
        <v>121.41</v>
      </c>
      <c r="EF309" s="1" t="n">
        <v>429.405</v>
      </c>
      <c r="EG309" s="1" t="n">
        <v>46756.085</v>
      </c>
      <c r="EH309" s="1" t="n">
        <v>216771.973</v>
      </c>
    </row>
    <row r="310" customFormat="false" ht="13.8" hidden="false" customHeight="false" outlineLevel="0" collapsed="false">
      <c r="A310" s="2" t="s">
        <v>651</v>
      </c>
      <c r="B310" s="1" t="n">
        <v>6</v>
      </c>
      <c r="D310" s="1" t="n">
        <v>1.946</v>
      </c>
      <c r="E310" s="1" t="n">
        <v>0.002</v>
      </c>
      <c r="F310" s="1" t="n">
        <v>11.84</v>
      </c>
      <c r="I310" s="1" t="n">
        <v>5.2</v>
      </c>
      <c r="P310" s="1" t="n">
        <v>1.08</v>
      </c>
      <c r="AA310" s="1" t="n">
        <v>4.32</v>
      </c>
      <c r="AB310" s="1" t="n">
        <v>3</v>
      </c>
      <c r="AT310" s="1" t="n">
        <v>4</v>
      </c>
      <c r="BA310" s="1" t="n">
        <v>0.75</v>
      </c>
      <c r="BB310" s="1" t="n">
        <v>3.7</v>
      </c>
      <c r="BD310" s="1" t="n">
        <v>5.52</v>
      </c>
      <c r="BH310" s="1" t="n">
        <v>1.5</v>
      </c>
      <c r="BR310" s="1" t="n">
        <v>3</v>
      </c>
      <c r="BY310" s="1" t="n">
        <v>1.5</v>
      </c>
      <c r="CT310" s="1" t="n">
        <v>2.96</v>
      </c>
      <c r="CX310" s="1" t="n">
        <v>1.2</v>
      </c>
      <c r="DC310" s="1" t="n">
        <v>3</v>
      </c>
      <c r="DI310" s="1" t="n">
        <v>3</v>
      </c>
      <c r="DK310" s="1" t="n">
        <v>132</v>
      </c>
      <c r="DQ310" s="1" t="n">
        <v>3.06</v>
      </c>
      <c r="DT310" s="1" t="n">
        <v>110.88</v>
      </c>
      <c r="EB310" s="1" t="n">
        <v>2.28</v>
      </c>
      <c r="EF310" s="1" t="n">
        <v>2.22</v>
      </c>
      <c r="EG310" s="1" t="n">
        <v>1521.784</v>
      </c>
      <c r="EH310" s="1" t="n">
        <v>67836.358</v>
      </c>
    </row>
    <row r="311" customFormat="false" ht="13.8" hidden="false" customHeight="false" outlineLevel="0" collapsed="false">
      <c r="A311" s="2"/>
      <c r="B311" s="1" t="s">
        <v>190</v>
      </c>
      <c r="C311" s="1" t="s">
        <v>189</v>
      </c>
      <c r="F311" s="1" t="s">
        <v>193</v>
      </c>
      <c r="N311" s="1" t="s">
        <v>291</v>
      </c>
      <c r="Z311" s="1" t="s">
        <v>308</v>
      </c>
      <c r="AO311" s="1" t="s">
        <v>317</v>
      </c>
      <c r="CT311" s="1" t="s">
        <v>203</v>
      </c>
      <c r="DJ311" s="1" t="s">
        <v>285</v>
      </c>
      <c r="DQ311" s="1" t="s">
        <v>300</v>
      </c>
      <c r="DU311" s="1" t="s">
        <v>204</v>
      </c>
      <c r="EA31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1" width="13.09"/>
    <col collapsed="false" customWidth="true" hidden="false" outlineLevel="0" max="2" min="2" style="1" width="11.27"/>
    <col collapsed="false" customWidth="true" hidden="false" outlineLevel="0" max="3" min="3" style="1" width="9.09"/>
    <col collapsed="false" customWidth="true" hidden="false" outlineLevel="0" max="4" min="4" style="1" width="62.18"/>
    <col collapsed="false" customWidth="true" hidden="false" outlineLevel="0" max="5" min="5" style="1" width="10.27"/>
    <col collapsed="false" customWidth="true" hidden="false" outlineLevel="0" max="7" min="6" style="5" width="10.27"/>
    <col collapsed="false" customWidth="true" hidden="false" outlineLevel="0" max="8" min="8" style="1" width="10.27"/>
    <col collapsed="false" customWidth="true" hidden="false" outlineLevel="0" max="9" min="9" style="1" width="18.18"/>
    <col collapsed="false" customWidth="true" hidden="false" outlineLevel="0" max="10" min="10" style="1" width="9.09"/>
    <col collapsed="false" customWidth="true" hidden="false" outlineLevel="0" max="11" min="11" style="5" width="9.09"/>
    <col collapsed="false" customWidth="true" hidden="false" outlineLevel="0" max="12" min="12" style="6" width="9.09"/>
    <col collapsed="false" customWidth="true" hidden="false" outlineLevel="0" max="16" min="13" style="1" width="9.09"/>
    <col collapsed="false" customWidth="true" hidden="true" outlineLevel="0" max="22" min="17" style="1" width="9.09"/>
    <col collapsed="false" customWidth="true" hidden="false" outlineLevel="0" max="1025" min="23" style="1" width="9.09"/>
  </cols>
  <sheetData>
    <row r="1" s="10" customFormat="true" ht="30" hidden="false" customHeight="true" outlineLevel="0" collapsed="false">
      <c r="A1" s="7" t="s">
        <v>652</v>
      </c>
      <c r="B1" s="7" t="s">
        <v>653</v>
      </c>
      <c r="C1" s="7" t="s">
        <v>168</v>
      </c>
      <c r="D1" s="7" t="s">
        <v>654</v>
      </c>
      <c r="E1" s="7" t="s">
        <v>655</v>
      </c>
      <c r="F1" s="8" t="s">
        <v>656</v>
      </c>
      <c r="G1" s="8" t="s">
        <v>657</v>
      </c>
      <c r="H1" s="7" t="s">
        <v>658</v>
      </c>
      <c r="I1" s="7"/>
      <c r="J1" s="7" t="s">
        <v>659</v>
      </c>
      <c r="K1" s="8" t="s">
        <v>660</v>
      </c>
      <c r="L1" s="9" t="s">
        <v>661</v>
      </c>
      <c r="M1" s="7" t="s">
        <v>662</v>
      </c>
      <c r="O1" s="11" t="s">
        <v>474</v>
      </c>
    </row>
    <row r="2" customFormat="false" ht="14.5" hidden="false" customHeight="true" outlineLevel="0" collapsed="false">
      <c r="A2" s="12" t="s">
        <v>663</v>
      </c>
      <c r="B2" s="13" t="s">
        <v>152</v>
      </c>
      <c r="C2" s="14" t="s">
        <v>172</v>
      </c>
      <c r="D2" s="14" t="s">
        <v>301</v>
      </c>
      <c r="E2" s="14" t="n">
        <f aca="false">IFERROR(INDEX('файл остатки'!$A$5:$FL$265,MATCH($O$1,'файл остатки'!$A$5:$A$228,0),MATCH(D2,'файл остатки'!$A$5:$FL$5,0)), 0)</f>
        <v>496.5</v>
      </c>
      <c r="F2" s="14" t="n">
        <f aca="false">IFERROR(INDEX('файл остатки'!$A$5:$FL$265,MATCH($O$2,'файл остатки'!$A$5:$A$228,0),MATCH(D2,'файл остатки'!$A$5:$FL$5,0)), 0)</f>
        <v>1797.10714285714</v>
      </c>
      <c r="G2" s="14" t="n">
        <f aca="false">MIN(E2, 0)</f>
        <v>0</v>
      </c>
      <c r="H2" s="14" t="n">
        <v>0</v>
      </c>
      <c r="J2" s="15" t="n">
        <v>255</v>
      </c>
      <c r="K2" s="15" t="n">
        <f aca="false">-(G2 + G3 + G4 + G5 + G6 + G7 + G8) / J2</f>
        <v>0.364705882352941</v>
      </c>
      <c r="L2" s="15" t="n">
        <f aca="false">ROUND(K2, 0)</f>
        <v>0</v>
      </c>
      <c r="O2" s="16" t="s">
        <v>468</v>
      </c>
      <c r="R2" s="15" t="s">
        <v>664</v>
      </c>
      <c r="S2" s="15" t="n">
        <v>16</v>
      </c>
    </row>
    <row r="3" customFormat="false" ht="14.5" hidden="false" customHeight="false" outlineLevel="0" collapsed="false">
      <c r="A3" s="12"/>
      <c r="B3" s="12"/>
      <c r="C3" s="14" t="s">
        <v>173</v>
      </c>
      <c r="D3" s="14" t="s">
        <v>302</v>
      </c>
      <c r="E3" s="14" t="n">
        <f aca="false">IFERROR(INDEX('файл остатки'!$A$5:$FL$265,MATCH($O$1,'файл остатки'!$A$5:$A$228,0),MATCH(D3,'файл остатки'!$A$5:$FL$5,0)), 0)</f>
        <v>5136</v>
      </c>
      <c r="F3" s="14" t="n">
        <f aca="false">IFERROR(INDEX('файл остатки'!$A$5:$FL$265,MATCH($O$2,'файл остатки'!$A$5:$A$228,0),MATCH(D3,'файл остатки'!$A$5:$FL$5,0)), 0)</f>
        <v>5162</v>
      </c>
      <c r="G3" s="14" t="n">
        <f aca="false">MIN(E3, 0)</f>
        <v>0</v>
      </c>
      <c r="H3" s="14" t="n">
        <v>0</v>
      </c>
    </row>
    <row r="4" customFormat="false" ht="14.5" hidden="false" customHeight="false" outlineLevel="0" collapsed="false">
      <c r="A4" s="12"/>
      <c r="B4" s="12"/>
      <c r="C4" s="14" t="s">
        <v>173</v>
      </c>
      <c r="D4" s="14" t="s">
        <v>303</v>
      </c>
      <c r="E4" s="14" t="n">
        <f aca="false">IFERROR(INDEX('файл остатки'!$A$5:$FL$265,MATCH($O$1,'файл остатки'!$A$5:$A$228,0),MATCH(D4,'файл остатки'!$A$5:$FL$5,0)), 0)</f>
        <v>1977</v>
      </c>
      <c r="F4" s="14" t="n">
        <f aca="false">IFERROR(INDEX('файл остатки'!$A$5:$FL$265,MATCH($O$2,'файл остатки'!$A$5:$A$228,0),MATCH(D4,'файл остатки'!$A$5:$FL$5,0)), 0)</f>
        <v>3528.42857142857</v>
      </c>
      <c r="G4" s="14" t="n">
        <f aca="false">MIN(E4, 0)</f>
        <v>0</v>
      </c>
      <c r="H4" s="14" t="n">
        <v>0</v>
      </c>
    </row>
    <row r="5" customFormat="false" ht="14.5" hidden="false" customHeight="false" outlineLevel="0" collapsed="false">
      <c r="A5" s="12"/>
      <c r="B5" s="12"/>
      <c r="C5" s="14" t="s">
        <v>171</v>
      </c>
      <c r="D5" s="14" t="s">
        <v>304</v>
      </c>
      <c r="E5" s="14" t="n">
        <f aca="false">IFERROR(INDEX('файл остатки'!$A$5:$FL$265,MATCH($O$1,'файл остатки'!$A$5:$A$228,0),MATCH(D5,'файл остатки'!$A$5:$FL$5,0)), 0)</f>
        <v>91.5</v>
      </c>
      <c r="F5" s="14" t="n">
        <f aca="false">IFERROR(INDEX('файл остатки'!$A$5:$FL$265,MATCH($O$2,'файл остатки'!$A$5:$A$228,0),MATCH(D5,'файл остатки'!$A$5:$FL$5,0)), 0)</f>
        <v>990.428571428572</v>
      </c>
      <c r="G5" s="14" t="n">
        <f aca="false">MIN(E5, 0)</f>
        <v>0</v>
      </c>
      <c r="H5" s="14" t="n">
        <v>0</v>
      </c>
    </row>
    <row r="6" customFormat="false" ht="14.5" hidden="false" customHeight="false" outlineLevel="0" collapsed="false">
      <c r="A6" s="12"/>
      <c r="B6" s="12"/>
      <c r="C6" s="14" t="s">
        <v>175</v>
      </c>
      <c r="D6" s="14" t="s">
        <v>307</v>
      </c>
      <c r="E6" s="14" t="n">
        <f aca="false">IFERROR(INDEX('файл остатки'!$A$5:$FL$265,MATCH($O$1,'файл остатки'!$A$5:$A$228,0),MATCH(D6,'файл остатки'!$A$5:$FL$5,0)), 0)</f>
        <v>-81</v>
      </c>
      <c r="F6" s="14" t="n">
        <f aca="false">IFERROR(INDEX('файл остатки'!$A$5:$FL$265,MATCH($O$2,'файл остатки'!$A$5:$A$228,0),MATCH(D6,'файл остатки'!$A$5:$FL$5,0)), 0)</f>
        <v>1405.92857142857</v>
      </c>
      <c r="G6" s="14" t="n">
        <f aca="false">MIN(E6, 0)</f>
        <v>-81</v>
      </c>
      <c r="H6" s="14" t="n">
        <v>0</v>
      </c>
    </row>
    <row r="7" customFormat="false" ht="14.5" hidden="false" customHeight="false" outlineLevel="0" collapsed="false">
      <c r="A7" s="12"/>
      <c r="B7" s="12"/>
      <c r="C7" s="14" t="s">
        <v>170</v>
      </c>
      <c r="D7" s="14" t="s">
        <v>308</v>
      </c>
      <c r="E7" s="14" t="n">
        <f aca="false">IFERROR(INDEX('файл остатки'!$A$5:$FL$265,MATCH($O$1,'файл остатки'!$A$5:$A$228,0),MATCH(D7,'файл остатки'!$A$5:$FL$5,0)), 0)</f>
        <v>0</v>
      </c>
      <c r="F7" s="14" t="n">
        <f aca="false">IFERROR(INDEX('файл остатки'!$A$5:$FL$265,MATCH($O$2,'файл остатки'!$A$5:$A$228,0),MATCH(D7,'файл остатки'!$A$5:$FL$5,0)), 0)</f>
        <v>22.5</v>
      </c>
      <c r="G7" s="14" t="n">
        <f aca="false">MIN(E7, 0)</f>
        <v>0</v>
      </c>
      <c r="H7" s="14" t="n">
        <v>0</v>
      </c>
    </row>
    <row r="8" customFormat="false" ht="14.5" hidden="false" customHeight="false" outlineLevel="0" collapsed="false">
      <c r="A8" s="12"/>
      <c r="B8" s="12"/>
      <c r="C8" s="14" t="s">
        <v>665</v>
      </c>
      <c r="D8" s="14" t="s">
        <v>309</v>
      </c>
      <c r="E8" s="14" t="n">
        <f aca="false">IFERROR(INDEX('файл остатки'!$A$5:$FL$265,MATCH($O$1,'файл остатки'!$A$5:$A$228,0),MATCH(D8,'файл остатки'!$A$5:$FL$5,0)), 0)</f>
        <v>-12</v>
      </c>
      <c r="F8" s="14" t="n">
        <f aca="false">IFERROR(INDEX('файл остатки'!$A$5:$FL$265,MATCH($O$2,'файл остатки'!$A$5:$A$228,0),MATCH(D8,'файл остатки'!$A$5:$FL$5,0)), 0)</f>
        <v>2397.71428571428</v>
      </c>
      <c r="G8" s="14" t="n">
        <f aca="false">MIN(E8, 0)</f>
        <v>-12</v>
      </c>
      <c r="H8" s="14" t="n">
        <v>0</v>
      </c>
    </row>
    <row r="11" customFormat="false" ht="14.5" hidden="false" customHeight="true" outlineLevel="0" collapsed="false">
      <c r="A11" s="12" t="s">
        <v>666</v>
      </c>
      <c r="B11" s="13" t="s">
        <v>152</v>
      </c>
      <c r="C11" s="14" t="s">
        <v>171</v>
      </c>
      <c r="D11" s="14" t="s">
        <v>305</v>
      </c>
      <c r="E11" s="14" t="n">
        <f aca="false">IFERROR(INDEX('файл остатки'!$A$5:$FL$265,MATCH($O$1,'файл остатки'!$A$5:$A$228,0),MATCH(D11,'файл остатки'!$A$5:$FL$5,0)), 0)</f>
        <v>-10.8</v>
      </c>
      <c r="F11" s="14" t="n">
        <f aca="false">IFERROR(INDEX('файл остатки'!$A$5:$FL$265,MATCH($O$2,'файл остатки'!$A$5:$A$228,0),MATCH(D11,'файл остатки'!$A$5:$FL$5,0)), 0)</f>
        <v>136.285714285714</v>
      </c>
      <c r="G11" s="14" t="n">
        <f aca="false">MIN(E11, 0)</f>
        <v>-10.8</v>
      </c>
      <c r="H11" s="14" t="n">
        <v>0</v>
      </c>
      <c r="J11" s="15" t="n">
        <v>255</v>
      </c>
      <c r="K11" s="15" t="n">
        <f aca="false">-(G11 + G12) / J11</f>
        <v>0.0423529411764706</v>
      </c>
      <c r="L11" s="15" t="n">
        <f aca="false">ROUND(K11, 0)</f>
        <v>0</v>
      </c>
      <c r="R11" s="15" t="s">
        <v>667</v>
      </c>
      <c r="S11" s="15" t="n">
        <v>17</v>
      </c>
    </row>
    <row r="12" customFormat="false" ht="14.5" hidden="false" customHeight="false" outlineLevel="0" collapsed="false">
      <c r="A12" s="12"/>
      <c r="B12" s="12"/>
      <c r="C12" s="14" t="s">
        <v>177</v>
      </c>
      <c r="D12" s="14" t="s">
        <v>310</v>
      </c>
      <c r="E12" s="14" t="n">
        <f aca="false">IFERROR(INDEX('файл остатки'!$A$5:$FL$265,MATCH($O$1,'файл остатки'!$A$5:$A$228,0),MATCH(D12,'файл остатки'!$A$5:$FL$5,0)), 0)</f>
        <v>19.2</v>
      </c>
      <c r="F12" s="14" t="n">
        <f aca="false">IFERROR(INDEX('файл остатки'!$A$5:$FL$265,MATCH($O$2,'файл остатки'!$A$5:$A$228,0),MATCH(D12,'файл остатки'!$A$5:$FL$5,0)), 0)</f>
        <v>713.057142857143</v>
      </c>
      <c r="G12" s="14" t="n">
        <f aca="false">MIN(E12, 0)</f>
        <v>0</v>
      </c>
      <c r="H12" s="14" t="n">
        <v>0</v>
      </c>
    </row>
    <row r="15" customFormat="false" ht="14.5" hidden="false" customHeight="true" outlineLevel="0" collapsed="false">
      <c r="A15" s="12" t="s">
        <v>668</v>
      </c>
      <c r="B15" s="17" t="s">
        <v>149</v>
      </c>
      <c r="C15" s="18" t="s">
        <v>665</v>
      </c>
      <c r="D15" s="18" t="s">
        <v>286</v>
      </c>
      <c r="E15" s="18" t="n">
        <f aca="false">IFERROR(INDEX('файл остатки'!$A$5:$FL$265,MATCH($O$1,'файл остатки'!$A$5:$A$228,0),MATCH(D15,'файл остатки'!$A$5:$FL$5,0)), 0)</f>
        <v>17</v>
      </c>
      <c r="F15" s="18" t="n">
        <f aca="false">IFERROR(INDEX('файл остатки'!$A$5:$FL$265,MATCH($O$2,'файл остатки'!$A$5:$A$228,0),MATCH(D15,'файл остатки'!$A$5:$FL$5,0)), 0)</f>
        <v>111.738095238095</v>
      </c>
      <c r="G15" s="18" t="n">
        <f aca="false">MIN(E15, 0)</f>
        <v>0</v>
      </c>
      <c r="H15" s="18" t="n">
        <v>0</v>
      </c>
      <c r="J15" s="15" t="n">
        <v>250</v>
      </c>
      <c r="K15" s="15" t="n">
        <f aca="false">-(G15 + G16) / J15</f>
        <v>0.168</v>
      </c>
      <c r="L15" s="15" t="n">
        <f aca="false">ROUND(K15, 0)</f>
        <v>0</v>
      </c>
      <c r="R15" s="15" t="s">
        <v>669</v>
      </c>
      <c r="S15" s="15" t="n">
        <v>18</v>
      </c>
    </row>
    <row r="16" customFormat="false" ht="14.5" hidden="false" customHeight="false" outlineLevel="0" collapsed="false">
      <c r="A16" s="12"/>
      <c r="B16" s="12"/>
      <c r="C16" s="18" t="s">
        <v>171</v>
      </c>
      <c r="D16" s="18" t="s">
        <v>288</v>
      </c>
      <c r="E16" s="18" t="n">
        <f aca="false">IFERROR(INDEX('файл остатки'!$A$5:$FL$265,MATCH($O$1,'файл остатки'!$A$5:$A$228,0),MATCH(D16,'файл остатки'!$A$5:$FL$5,0)), 0)</f>
        <v>-42</v>
      </c>
      <c r="F16" s="18" t="n">
        <f aca="false">IFERROR(INDEX('файл остатки'!$A$5:$FL$265,MATCH($O$2,'файл остатки'!$A$5:$A$228,0),MATCH(D16,'файл остатки'!$A$5:$FL$5,0)), 0)</f>
        <v>35.8571428571428</v>
      </c>
      <c r="G16" s="18" t="n">
        <f aca="false">MIN(E16, 0)</f>
        <v>-42</v>
      </c>
      <c r="H16" s="18" t="n">
        <v>0</v>
      </c>
    </row>
    <row r="19" customFormat="false" ht="14.5" hidden="false" customHeight="false" outlineLevel="0" collapsed="false">
      <c r="A19" s="12" t="s">
        <v>670</v>
      </c>
      <c r="B19" s="19" t="s">
        <v>671</v>
      </c>
      <c r="C19" s="20" t="s">
        <v>172</v>
      </c>
      <c r="D19" s="20" t="s">
        <v>289</v>
      </c>
      <c r="E19" s="20" t="n">
        <f aca="false">IFERROR(INDEX('файл остатки'!$A$5:$FL$265,MATCH($O$1,'файл остатки'!$A$5:$A$228,0),MATCH(D19,'файл остатки'!$A$5:$FL$5,0)), 0)</f>
        <v>-361.5</v>
      </c>
      <c r="F19" s="20" t="n">
        <f aca="false">IFERROR(INDEX('файл остатки'!$A$5:$FL$265,MATCH($O$2,'файл остатки'!$A$5:$A$228,0),MATCH(D19,'файл остатки'!$A$5:$FL$5,0)), 0)</f>
        <v>2134.78571428571</v>
      </c>
      <c r="G19" s="20" t="n">
        <f aca="false">MIN(E19, 0)</f>
        <v>-361.5</v>
      </c>
      <c r="H19" s="20" t="n">
        <v>0</v>
      </c>
      <c r="J19" s="15" t="n">
        <v>450</v>
      </c>
      <c r="K19" s="15" t="n">
        <f aca="false">-(G19) / J19</f>
        <v>0.803333333333333</v>
      </c>
      <c r="L19" s="15" t="n">
        <f aca="false">ROUND(K19, 0)</f>
        <v>1</v>
      </c>
      <c r="R19" s="15" t="s">
        <v>672</v>
      </c>
      <c r="S19" s="15" t="n">
        <v>19</v>
      </c>
    </row>
    <row r="22" customFormat="false" ht="14.5" hidden="false" customHeight="true" outlineLevel="0" collapsed="false">
      <c r="A22" s="12" t="s">
        <v>673</v>
      </c>
      <c r="B22" s="19" t="s">
        <v>671</v>
      </c>
      <c r="C22" s="20" t="s">
        <v>171</v>
      </c>
      <c r="D22" s="20" t="s">
        <v>290</v>
      </c>
      <c r="E22" s="20" t="n">
        <f aca="false">IFERROR(INDEX('файл остатки'!$A$5:$FL$265,MATCH($O$1,'файл остатки'!$A$5:$A$228,0),MATCH(D22,'файл остатки'!$A$5:$FL$5,0)), 0)</f>
        <v>26.4</v>
      </c>
      <c r="F22" s="20" t="n">
        <f aca="false">IFERROR(INDEX('файл остатки'!$A$5:$FL$265,MATCH($O$2,'файл остатки'!$A$5:$A$228,0),MATCH(D22,'файл остатки'!$A$5:$FL$5,0)), 0)</f>
        <v>126.857142857143</v>
      </c>
      <c r="G22" s="20" t="n">
        <f aca="false">MIN(E22, 0)</f>
        <v>0</v>
      </c>
      <c r="H22" s="20" t="n">
        <v>0</v>
      </c>
      <c r="J22" s="15" t="n">
        <v>450</v>
      </c>
      <c r="K22" s="15" t="n">
        <f aca="false">-(G22 + G23 + G24) / J22</f>
        <v>-0</v>
      </c>
      <c r="L22" s="15" t="n">
        <f aca="false">ROUND(K22, 0)</f>
        <v>-0</v>
      </c>
      <c r="R22" s="15" t="s">
        <v>674</v>
      </c>
      <c r="S22" s="15" t="n">
        <v>20</v>
      </c>
    </row>
    <row r="23" customFormat="false" ht="14.5" hidden="false" customHeight="false" outlineLevel="0" collapsed="false">
      <c r="A23" s="12"/>
      <c r="B23" s="12"/>
      <c r="C23" s="20" t="s">
        <v>173</v>
      </c>
      <c r="D23" s="20" t="s">
        <v>291</v>
      </c>
      <c r="E23" s="20" t="n">
        <f aca="false">IFERROR(INDEX('файл остатки'!$A$5:$FL$265,MATCH($O$1,'файл остатки'!$A$5:$A$228,0),MATCH(D23,'файл остатки'!$A$5:$FL$5,0)), 0)</f>
        <v>486</v>
      </c>
      <c r="F23" s="20" t="n">
        <f aca="false">IFERROR(INDEX('файл остатки'!$A$5:$FL$265,MATCH($O$2,'файл остатки'!$A$5:$A$228,0),MATCH(D23,'файл остатки'!$A$5:$FL$5,0)), 0)</f>
        <v>1012.97142857143</v>
      </c>
      <c r="G23" s="20" t="n">
        <f aca="false">MIN(E23, 0)</f>
        <v>0</v>
      </c>
      <c r="H23" s="20" t="n">
        <v>0</v>
      </c>
    </row>
    <row r="24" customFormat="false" ht="14.5" hidden="false" customHeight="false" outlineLevel="0" collapsed="false">
      <c r="A24" s="12"/>
      <c r="B24" s="12"/>
      <c r="C24" s="20" t="s">
        <v>180</v>
      </c>
      <c r="D24" s="20" t="s">
        <v>293</v>
      </c>
      <c r="E24" s="20" t="n">
        <f aca="false">IFERROR(INDEX('файл остатки'!$A$5:$FL$265,MATCH($O$1,'файл остатки'!$A$5:$A$228,0),MATCH(D24,'файл остатки'!$A$5:$FL$5,0)), 0)</f>
        <v>60</v>
      </c>
      <c r="F24" s="20" t="n">
        <f aca="false">IFERROR(INDEX('файл остатки'!$A$5:$FL$265,MATCH($O$2,'файл остатки'!$A$5:$A$228,0),MATCH(D24,'файл остатки'!$A$5:$FL$5,0)), 0)</f>
        <v>68.5714285714286</v>
      </c>
      <c r="G24" s="20" t="n">
        <f aca="false">MIN(E24, 0)</f>
        <v>0</v>
      </c>
      <c r="H24" s="20" t="n">
        <v>0</v>
      </c>
    </row>
    <row r="27" customFormat="false" ht="14.5" hidden="false" customHeight="true" outlineLevel="0" collapsed="false">
      <c r="A27" s="12" t="s">
        <v>670</v>
      </c>
      <c r="B27" s="19" t="s">
        <v>671</v>
      </c>
      <c r="C27" s="20" t="s">
        <v>175</v>
      </c>
      <c r="D27" s="20" t="s">
        <v>292</v>
      </c>
      <c r="E27" s="20" t="n">
        <f aca="false">IFERROR(INDEX('файл остатки'!$A$5:$FL$265,MATCH($O$1,'файл остатки'!$A$5:$A$228,0),MATCH(D27,'файл остатки'!$A$5:$FL$5,0)), 0)</f>
        <v>-254.88</v>
      </c>
      <c r="F27" s="20" t="n">
        <f aca="false">IFERROR(INDEX('файл остатки'!$A$5:$FL$265,MATCH($O$2,'файл остатки'!$A$5:$A$228,0),MATCH(D27,'файл остатки'!$A$5:$FL$5,0)), 0)</f>
        <v>1159.71428571429</v>
      </c>
      <c r="G27" s="20" t="n">
        <f aca="false">MIN(E27, 0)</f>
        <v>-254.88</v>
      </c>
      <c r="H27" s="20" t="n">
        <v>0</v>
      </c>
      <c r="J27" s="15" t="n">
        <v>450</v>
      </c>
      <c r="K27" s="15" t="n">
        <f aca="false">-(G27 + G28) / J27</f>
        <v>0.5664</v>
      </c>
      <c r="L27" s="15" t="n">
        <f aca="false">ROUND(K27, 0)</f>
        <v>1</v>
      </c>
      <c r="R27" s="15" t="s">
        <v>675</v>
      </c>
      <c r="S27" s="15" t="n">
        <v>21</v>
      </c>
    </row>
    <row r="28" customFormat="false" ht="14.5" hidden="false" customHeight="false" outlineLevel="0" collapsed="false">
      <c r="A28" s="12"/>
      <c r="B28" s="12"/>
      <c r="C28" s="20" t="s">
        <v>172</v>
      </c>
      <c r="D28" s="20" t="s">
        <v>294</v>
      </c>
      <c r="E28" s="20" t="n">
        <f aca="false">IFERROR(INDEX('файл остатки'!$A$5:$FL$265,MATCH($O$1,'файл остатки'!$A$5:$A$228,0),MATCH(D28,'файл остатки'!$A$5:$FL$5,0)), 0)</f>
        <v>231.84</v>
      </c>
      <c r="F28" s="20" t="n">
        <f aca="false">IFERROR(INDEX('файл остатки'!$A$5:$FL$265,MATCH($O$2,'файл остатки'!$A$5:$A$228,0),MATCH(D28,'файл остатки'!$A$5:$FL$5,0)), 0)</f>
        <v>1221.01714285714</v>
      </c>
      <c r="G28" s="20" t="n">
        <f aca="false">MIN(E28, 0)</f>
        <v>0</v>
      </c>
      <c r="H28" s="20" t="n">
        <v>0</v>
      </c>
    </row>
    <row r="31" customFormat="false" ht="14.5" hidden="false" customHeight="false" outlineLevel="0" collapsed="false">
      <c r="A31" s="12" t="s">
        <v>676</v>
      </c>
      <c r="B31" s="21" t="s">
        <v>677</v>
      </c>
      <c r="C31" s="22" t="s">
        <v>172</v>
      </c>
      <c r="D31" s="22" t="s">
        <v>300</v>
      </c>
      <c r="E31" s="22" t="n">
        <f aca="false">IFERROR(INDEX('файл остатки'!$A$5:$FL$265,MATCH($O$1,'файл остатки'!$A$5:$A$228,0),MATCH(D31,'файл остатки'!$A$5:$FL$5,0)), 0)</f>
        <v>89.64</v>
      </c>
      <c r="F31" s="22" t="n">
        <f aca="false">IFERROR(INDEX('файл остатки'!$A$5:$FL$265,MATCH($O$2,'файл остатки'!$A$5:$A$228,0),MATCH(D31,'файл остатки'!$A$5:$FL$5,0)), 0)</f>
        <v>301.86</v>
      </c>
      <c r="G31" s="22" t="n">
        <f aca="false">MIN(E31, 0)</f>
        <v>0</v>
      </c>
      <c r="H31" s="22" t="n">
        <v>0</v>
      </c>
      <c r="J31" s="15" t="n">
        <v>450</v>
      </c>
      <c r="K31" s="15" t="n">
        <f aca="false">-(G31) / J31</f>
        <v>-0</v>
      </c>
      <c r="L31" s="15" t="n">
        <f aca="false">ROUND(K31, 0)</f>
        <v>-0</v>
      </c>
      <c r="R31" s="15" t="s">
        <v>678</v>
      </c>
      <c r="S31" s="15" t="n">
        <v>23</v>
      </c>
    </row>
  </sheetData>
  <mergeCells count="10">
    <mergeCell ref="A2:A8"/>
    <mergeCell ref="B2:B8"/>
    <mergeCell ref="A11:A12"/>
    <mergeCell ref="B11:B12"/>
    <mergeCell ref="A15:A16"/>
    <mergeCell ref="B15:B16"/>
    <mergeCell ref="A22:A24"/>
    <mergeCell ref="B22:B24"/>
    <mergeCell ref="A27:A28"/>
    <mergeCell ref="B27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15"/>
    <col collapsed="false" customWidth="true" hidden="false" outlineLevel="0" max="3" min="3" style="1" width="10.27"/>
    <col collapsed="false" customWidth="true" hidden="false" outlineLevel="0" max="4" min="4" style="1" width="10.36"/>
    <col collapsed="false" customWidth="true" hidden="false" outlineLevel="0" max="5" min="5" style="1" width="43.17"/>
    <col collapsed="false" customWidth="true" hidden="false" outlineLevel="0" max="6" min="6" style="1" width="7.83"/>
    <col collapsed="false" customWidth="true" hidden="false" outlineLevel="0" max="8" min="7" style="1" width="7.23"/>
    <col collapsed="false" customWidth="true" hidden="true" outlineLevel="0" max="9" min="9" style="23" width="8.33"/>
    <col collapsed="false" customWidth="true" hidden="false" outlineLevel="0" max="10" min="10" style="23" width="6.85"/>
    <col collapsed="false" customWidth="true" hidden="true" outlineLevel="0" max="11" min="11" style="1" width="3"/>
    <col collapsed="false" customWidth="true" hidden="true" outlineLevel="0" max="12" min="12" style="1" width="5"/>
    <col collapsed="false" customWidth="true" hidden="true" outlineLevel="0" max="13" min="13" style="1" width="4"/>
    <col collapsed="false" customWidth="true" hidden="true" outlineLevel="0" max="14" min="14" style="1" width="3.82"/>
    <col collapsed="false" customWidth="true" hidden="true" outlineLevel="0" max="15" min="15" style="1" width="8.27"/>
    <col collapsed="false" customWidth="true" hidden="true" outlineLevel="0" max="17" min="16" style="1" width="8.54"/>
    <col collapsed="false" customWidth="true" hidden="true" outlineLevel="0" max="18" min="18" style="1" width="5.88"/>
    <col collapsed="false" customWidth="true" hidden="true" outlineLevel="0" max="19" min="19" style="1" width="5.76"/>
    <col collapsed="false" customWidth="true" hidden="true" outlineLevel="0" max="20" min="20" style="1" width="5.14"/>
    <col collapsed="false" customWidth="true" hidden="false" outlineLevel="0" max="1025" min="21" style="1" width="9.14"/>
  </cols>
  <sheetData>
    <row r="1" customFormat="false" ht="13.8" hidden="false" customHeight="true" outlineLevel="0" collapsed="false">
      <c r="A1" s="24" t="s">
        <v>679</v>
      </c>
      <c r="B1" s="25" t="s">
        <v>652</v>
      </c>
      <c r="C1" s="25" t="s">
        <v>680</v>
      </c>
      <c r="D1" s="25" t="s">
        <v>681</v>
      </c>
      <c r="E1" s="25" t="s">
        <v>682</v>
      </c>
      <c r="F1" s="25" t="s">
        <v>683</v>
      </c>
      <c r="G1" s="25" t="s">
        <v>684</v>
      </c>
      <c r="H1" s="25" t="s">
        <v>685</v>
      </c>
      <c r="I1" s="26"/>
      <c r="J1" s="26" t="s">
        <v>686</v>
      </c>
      <c r="K1" s="27"/>
      <c r="M1" s="27"/>
      <c r="N1" s="27"/>
      <c r="O1" s="27"/>
      <c r="R1" s="28"/>
      <c r="S1" s="28"/>
      <c r="T1" s="28"/>
    </row>
    <row r="2" customFormat="false" ht="31.5" hidden="false" customHeight="true" outlineLevel="0" collapsed="false">
      <c r="A2" s="24"/>
      <c r="B2" s="24"/>
      <c r="C2" s="24"/>
      <c r="D2" s="24"/>
      <c r="E2" s="24"/>
      <c r="F2" s="24"/>
      <c r="G2" s="24"/>
      <c r="H2" s="25"/>
      <c r="I2" s="26"/>
      <c r="J2" s="26"/>
      <c r="K2" s="27" t="s">
        <v>687</v>
      </c>
      <c r="M2" s="27" t="s">
        <v>688</v>
      </c>
      <c r="N2" s="27" t="s">
        <v>689</v>
      </c>
      <c r="O2" s="27" t="n">
        <v>0</v>
      </c>
      <c r="R2" s="28"/>
      <c r="S2" s="28"/>
      <c r="T2" s="28"/>
    </row>
    <row r="3" s="36" customFormat="true" ht="13.8" hidden="false" customHeight="true" outlineLevel="0" collapsed="false">
      <c r="A3" s="29" t="n">
        <f aca="true">IF(K3="-", "", 1 + SUM(INDIRECT(ADDRESS(2,COLUMN(N3)) &amp; ":" &amp; ADDRESS(ROW(),COLUMN(N3)))))</f>
        <v>1</v>
      </c>
      <c r="B3" s="30" t="str">
        <f aca="false">IF(E3="","",VLOOKUP(E3, 'SKU Маскарпоне'!$A$1:$B$50, 2, 0))</f>
        <v>38</v>
      </c>
      <c r="C3" s="30" t="n">
        <f aca="false">IF(E3="","",VLOOKUP(E3, 'SKU заквасочник'!$A$1:$Z$80, IF(D3="-", 11, IF(D3="", 11,  MATCH(D3&amp;"", 'SKU заквасочник'!$A$1:$Z$1, 0))), 0))</f>
        <v>250</v>
      </c>
      <c r="D3" s="31" t="s">
        <v>690</v>
      </c>
      <c r="E3" s="29" t="s">
        <v>288</v>
      </c>
      <c r="F3" s="32" t="n">
        <f aca="false">IF(E3="-", "-", IF(E3="", "", G3*VLOOKUP(E3, 'SKU Маскарпоне'!$A$1:$C$50, 3, 0)))</f>
        <v>250</v>
      </c>
      <c r="G3" s="33" t="n">
        <v>250</v>
      </c>
      <c r="H3" s="34" t="str">
        <f aca="true">IF(K3="","",(INDIRECT("O" &amp; ROW() - 1) - O3))</f>
        <v/>
      </c>
      <c r="I3" s="35" t="str">
        <f aca="true">IF(K3 = "-", INDIRECT("D" &amp; ROW() - 1) * 1890,"")</f>
        <v/>
      </c>
      <c r="J3" s="35" t="str">
        <f aca="true">IF(K3 = "-", INDIRECT("C" &amp; ROW() - 1) ,"")</f>
        <v/>
      </c>
      <c r="L3" s="37" t="n">
        <f aca="true">IF(K3 = "-", -INDIRECT("C" &amp; ROW() - 1),G3)</f>
        <v>250</v>
      </c>
      <c r="M3" s="36" t="n">
        <f aca="true">IF(K3 = "-", SUM(INDIRECT(ADDRESS(2,COLUMN(L3)) &amp; ":" &amp; ADDRESS(ROW(),COLUMN(L3)))), 0)</f>
        <v>0</v>
      </c>
      <c r="N3" s="36" t="n">
        <f aca="false">IF(K3="-",1,0)</f>
        <v>0</v>
      </c>
      <c r="O3" s="36" t="n">
        <f aca="true">IF(M3 = 0, INDIRECT("O" &amp; ROW() - 1), M3)</f>
        <v>0</v>
      </c>
      <c r="S3" s="35" t="str">
        <f aca="true">IF(R3 = "", "", R3 / INDIRECT("D" &amp; ROW() - 1) )</f>
        <v/>
      </c>
      <c r="T3" s="35" t="str">
        <f aca="true">IF(K3="-",IF(ISNUMBER(SEARCH(",", INDIRECT("B" &amp; ROW() - 1) )),1,""), "")</f>
        <v/>
      </c>
    </row>
    <row r="4" s="36" customFormat="true" ht="13.8" hidden="false" customHeight="true" outlineLevel="0" collapsed="false">
      <c r="A4" s="38" t="str">
        <f aca="true">IF(K4="-", "", 1 + SUM(INDIRECT(ADDRESS(2,COLUMN(N4)) &amp; ":" &amp; ADDRESS(ROW(),COLUMN(N4)))))</f>
        <v/>
      </c>
      <c r="B4" s="39" t="str">
        <f aca="false">IF(E4="","",VLOOKUP(E4, 'SKU Маскарпоне'!$A$1:$B$50, 2, 0))</f>
        <v>-</v>
      </c>
      <c r="C4" s="40" t="s">
        <v>690</v>
      </c>
      <c r="D4" s="41"/>
      <c r="E4" s="38" t="s">
        <v>690</v>
      </c>
      <c r="F4" s="42" t="str">
        <f aca="false">IF(E4="-", "-", IF(E4="", "", G4*VLOOKUP(E4, 'SKU Маскарпоне'!$A$1:$C$50, 3, 0)))</f>
        <v>-</v>
      </c>
      <c r="G4" s="37"/>
      <c r="H4" s="34" t="n">
        <f aca="true">IF(K4="","",(INDIRECT("O" &amp; ROW() - 1) - O4))</f>
        <v>0</v>
      </c>
      <c r="I4" s="35" t="e">
        <f aca="true">IF(K4 = "-", INDIRECT("D" &amp; ROW() - 1) * 1890,"")</f>
        <v>#VALUE!</v>
      </c>
      <c r="J4" s="35" t="n">
        <f aca="true">IF(K4 = "-", INDIRECT("C" &amp; ROW() - 1) ,"")</f>
        <v>250</v>
      </c>
      <c r="K4" s="38" t="s">
        <v>690</v>
      </c>
      <c r="L4" s="37" t="n">
        <f aca="true">IF(K4 = "-", -INDIRECT("C" &amp; ROW() - 1),G4)</f>
        <v>-250</v>
      </c>
      <c r="M4" s="36" t="n">
        <f aca="true">IF(K4 = "-", SUM(INDIRECT(ADDRESS(2,COLUMN(L4)) &amp; ":" &amp; ADDRESS(ROW(),COLUMN(L4)))), 0)</f>
        <v>0</v>
      </c>
      <c r="N4" s="36" t="n">
        <f aca="false">IF(K4="-",1,0)</f>
        <v>1</v>
      </c>
      <c r="O4" s="36" t="n">
        <f aca="true">IF(M4 = 0, INDIRECT("O" &amp; ROW() - 1), M4)</f>
        <v>0</v>
      </c>
      <c r="S4" s="35" t="str">
        <f aca="true">IF(R4 = "", "", R4 / INDIRECT("D" &amp; ROW() - 1) )</f>
        <v/>
      </c>
      <c r="T4" s="35" t="str">
        <f aca="true">IF(K4="-",IF(ISNUMBER(SEARCH(",", INDIRECT("B" &amp; ROW() - 1) )),1,""), "")</f>
        <v/>
      </c>
    </row>
    <row r="5" s="36" customFormat="true" ht="13.8" hidden="false" customHeight="true" outlineLevel="0" collapsed="false">
      <c r="A5" s="43" t="n">
        <f aca="true">IF(K5="-", "", 1 + SUM(INDIRECT(ADDRESS(2,COLUMN(N5)) &amp; ":" &amp; ADDRESS(ROW(),COLUMN(N5)))))</f>
        <v>2</v>
      </c>
      <c r="B5" s="44" t="str">
        <f aca="false">IF(E5="","",VLOOKUP(E5, 'SKU Маскарпоне'!$A$1:$B$50, 2, 0))</f>
        <v>80</v>
      </c>
      <c r="C5" s="44" t="n">
        <f aca="false">IF(E5="","",VLOOKUP(E5, 'SKU заквасочник'!$A$1:$Z$80, IF(D5="-", 11, IF(D5="", 11,  MATCH(D5&amp;"", 'SKU заквасочник'!$A$1:$Z$1, 0))), 0))</f>
        <v>480</v>
      </c>
      <c r="D5" s="45" t="s">
        <v>691</v>
      </c>
      <c r="E5" s="43" t="s">
        <v>307</v>
      </c>
      <c r="F5" s="46" t="n">
        <f aca="false">IF(E5="-", "-", IF(E5="", "", G5*VLOOKUP(E5, 'SKU Маскарпоне'!$A$1:$C$50, 3, 0)))</f>
        <v>250</v>
      </c>
      <c r="G5" s="47" t="n">
        <v>250</v>
      </c>
      <c r="H5" s="34" t="str">
        <f aca="true">IF(K5="","",(INDIRECT("O" &amp; ROW() - 1) - O5))</f>
        <v/>
      </c>
      <c r="I5" s="35" t="str">
        <f aca="true">IF(K5 = "-", INDIRECT("D" &amp; ROW() - 1) * 1890,"")</f>
        <v/>
      </c>
      <c r="J5" s="35" t="str">
        <f aca="true">IF(K5 = "-", INDIRECT("C" &amp; ROW() - 1) ,"")</f>
        <v/>
      </c>
      <c r="L5" s="37" t="n">
        <f aca="true">IF(K5 = "-", -INDIRECT("C" &amp; ROW() - 1),G5)</f>
        <v>250</v>
      </c>
      <c r="M5" s="36" t="n">
        <f aca="true">IF(K5 = "-", SUM(INDIRECT(ADDRESS(2,COLUMN(L5)) &amp; ":" &amp; ADDRESS(ROW(),COLUMN(L5)))), 0)</f>
        <v>0</v>
      </c>
      <c r="N5" s="36" t="n">
        <f aca="false">IF(K5="-",1,0)</f>
        <v>0</v>
      </c>
      <c r="O5" s="36" t="n">
        <f aca="true">IF(M5 = 0, INDIRECT("O" &amp; ROW() - 1), M5)</f>
        <v>0</v>
      </c>
      <c r="S5" s="35" t="str">
        <f aca="true">IF(R5 = "", "", R5 / INDIRECT("D" &amp; ROW() - 1) )</f>
        <v/>
      </c>
      <c r="T5" s="35" t="str">
        <f aca="true">IF(K5="-",IF(ISNUMBER(SEARCH(",", INDIRECT("B" &amp; ROW() - 1) )),1,""), "")</f>
        <v/>
      </c>
    </row>
    <row r="6" s="36" customFormat="true" ht="13.8" hidden="false" customHeight="true" outlineLevel="0" collapsed="false">
      <c r="A6" s="43" t="n">
        <f aca="true">IF(K6="-", "", 1 + SUM(INDIRECT(ADDRESS(2,COLUMN(N6)) &amp; ":" &amp; ADDRESS(ROW(),COLUMN(N6)))))</f>
        <v>2</v>
      </c>
      <c r="B6" s="44" t="str">
        <f aca="false">IF(E6="","",VLOOKUP(E6, 'SKU Маскарпоне'!$A$1:$B$50, 2, 0))</f>
        <v>80</v>
      </c>
      <c r="C6" s="44" t="n">
        <f aca="false">IF(E6="","",VLOOKUP(E6, 'SKU заквасочник'!$A$1:$Z$80, IF(D6="-", 11, IF(D6="", 11,  MATCH(D6&amp;"", 'SKU заквасочник'!$A$1:$Z$1, 0))), 0))</f>
        <v>480</v>
      </c>
      <c r="D6" s="45" t="s">
        <v>691</v>
      </c>
      <c r="E6" s="43" t="s">
        <v>309</v>
      </c>
      <c r="F6" s="46" t="n">
        <f aca="false">IF(E6="-", "-", IF(E6="", "", G6*VLOOKUP(E6, 'SKU Маскарпоне'!$A$1:$C$50, 3, 0)))</f>
        <v>230</v>
      </c>
      <c r="G6" s="47" t="n">
        <v>230</v>
      </c>
      <c r="H6" s="34" t="str">
        <f aca="true">IF(K6="","",(INDIRECT("O" &amp; ROW() - 1) - O6))</f>
        <v/>
      </c>
      <c r="I6" s="35" t="str">
        <f aca="true">IF(K6 = "-", INDIRECT("D" &amp; ROW() - 1) * 1890,"")</f>
        <v/>
      </c>
      <c r="J6" s="35" t="str">
        <f aca="true">IF(K6 = "-", INDIRECT("C" &amp; ROW() - 1) ,"")</f>
        <v/>
      </c>
      <c r="L6" s="37" t="n">
        <f aca="true">IF(K6 = "-", -INDIRECT("C" &amp; ROW() - 1),G6)</f>
        <v>230</v>
      </c>
      <c r="M6" s="36" t="n">
        <f aca="true">IF(K6 = "-", SUM(INDIRECT(ADDRESS(2,COLUMN(L6)) &amp; ":" &amp; ADDRESS(ROW(),COLUMN(L6)))), 0)</f>
        <v>0</v>
      </c>
      <c r="N6" s="36" t="n">
        <f aca="false">IF(K6="-",1,0)</f>
        <v>0</v>
      </c>
      <c r="O6" s="36" t="n">
        <f aca="true">IF(M6 = 0, INDIRECT("O" &amp; ROW() - 1), M6)</f>
        <v>0</v>
      </c>
      <c r="S6" s="35" t="str">
        <f aca="true">IF(R6 = "", "", R6 / INDIRECT("D" &amp; ROW() - 1) )</f>
        <v/>
      </c>
      <c r="T6" s="35" t="str">
        <f aca="true">IF(K6="-",IF(ISNUMBER(SEARCH(",", INDIRECT("B" &amp; ROW() - 1) )),1,""), "")</f>
        <v/>
      </c>
    </row>
    <row r="7" s="36" customFormat="true" ht="13.8" hidden="false" customHeight="true" outlineLevel="0" collapsed="false">
      <c r="A7" s="38" t="str">
        <f aca="true">IF(K7="-", "", 1 + SUM(INDIRECT(ADDRESS(2,COLUMN(N7)) &amp; ":" &amp; ADDRESS(ROW(),COLUMN(N7)))))</f>
        <v/>
      </c>
      <c r="B7" s="39" t="str">
        <f aca="false">IF(E7="","",VLOOKUP(E7, 'SKU Маскарпоне'!$A$1:$B$50, 2, 0))</f>
        <v>-</v>
      </c>
      <c r="C7" s="40" t="s">
        <v>690</v>
      </c>
      <c r="D7" s="41"/>
      <c r="E7" s="38" t="s">
        <v>690</v>
      </c>
      <c r="F7" s="42" t="str">
        <f aca="false">IF(E7="-", "-", IF(E7="", "", G7*VLOOKUP(E7, 'SKU Маскарпоне'!$A$1:$C$50, 3, 0)))</f>
        <v>-</v>
      </c>
      <c r="G7" s="37"/>
      <c r="H7" s="34" t="n">
        <f aca="true">IF(K7="","",(INDIRECT("O" &amp; ROW() - 1) - O7))</f>
        <v>0</v>
      </c>
      <c r="I7" s="35" t="e">
        <f aca="true">IF(K7 = "-", INDIRECT("D" &amp; ROW() - 1) * 1890,"")</f>
        <v>#VALUE!</v>
      </c>
      <c r="J7" s="35" t="n">
        <f aca="true">IF(K7 = "-", INDIRECT("C" &amp; ROW() - 1) ,"")</f>
        <v>480</v>
      </c>
      <c r="K7" s="38" t="s">
        <v>690</v>
      </c>
      <c r="L7" s="37" t="n">
        <f aca="true">IF(K7 = "-", -INDIRECT("C" &amp; ROW() - 1),G7)</f>
        <v>-480</v>
      </c>
      <c r="M7" s="36" t="n">
        <f aca="true">IF(K7 = "-", SUM(INDIRECT(ADDRESS(2,COLUMN(L7)) &amp; ":" &amp; ADDRESS(ROW(),COLUMN(L7)))), 0)</f>
        <v>0</v>
      </c>
      <c r="N7" s="36" t="n">
        <f aca="false">IF(K7="-",1,0)</f>
        <v>1</v>
      </c>
      <c r="O7" s="36" t="n">
        <f aca="true">IF(M7 = 0, INDIRECT("O" &amp; ROW() - 1), M7)</f>
        <v>0</v>
      </c>
      <c r="S7" s="35" t="str">
        <f aca="true">IF(R7 = "", "", R7 / INDIRECT("D" &amp; ROW() - 1) )</f>
        <v/>
      </c>
      <c r="T7" s="35" t="str">
        <f aca="true">IF(K7="-",IF(ISNUMBER(SEARCH(",", INDIRECT("B" &amp; ROW() - 1) )),1,""), "")</f>
        <v/>
      </c>
    </row>
    <row r="8" s="36" customFormat="true" ht="13.8" hidden="false" customHeight="true" outlineLevel="0" collapsed="false">
      <c r="A8" s="43" t="n">
        <f aca="true">IF(K8="-", "", 1 + SUM(INDIRECT(ADDRESS(2,COLUMN(N8)) &amp; ":" &amp; ADDRESS(ROW(),COLUMN(N8)))))</f>
        <v>3</v>
      </c>
      <c r="B8" s="44" t="str">
        <f aca="false">IF(E8="","",VLOOKUP(E8, 'SKU Маскарпоне'!$A$1:$B$50, 2, 0))</f>
        <v>50, Шоколад</v>
      </c>
      <c r="C8" s="44" t="n">
        <f aca="false">IF(E8="","",VLOOKUP(E8, 'SKU заквасочник'!$A$1:$Z$80, IF(D8="-", 11, IF(D8="", 11,  MATCH(D8&amp;"", 'SKU заквасочник'!$A$1:$Z$1, 0))), 0))</f>
        <v>450</v>
      </c>
      <c r="D8" s="45" t="s">
        <v>692</v>
      </c>
      <c r="E8" s="43" t="s">
        <v>305</v>
      </c>
      <c r="F8" s="46" t="n">
        <f aca="false">IF(E8="-", "-", IF(E8="", "", G8*VLOOKUP(E8, 'SKU Маскарпоне'!$A$1:$C$50, 3, 0)))</f>
        <v>675</v>
      </c>
      <c r="G8" s="47" t="n">
        <v>450</v>
      </c>
      <c r="H8" s="34" t="str">
        <f aca="true">IF(K8="","",(INDIRECT("O" &amp; ROW() - 1) - O8))</f>
        <v/>
      </c>
      <c r="I8" s="35" t="str">
        <f aca="true">IF(K8 = "-", INDIRECT("D" &amp; ROW() - 1) * 1890,"")</f>
        <v/>
      </c>
      <c r="J8" s="35" t="str">
        <f aca="true">IF(K8 = "-", INDIRECT("C" &amp; ROW() - 1) ,"")</f>
        <v/>
      </c>
      <c r="L8" s="37" t="n">
        <f aca="true">IF(K8 = "-", -INDIRECT("C" &amp; ROW() - 1),G8)</f>
        <v>450</v>
      </c>
      <c r="M8" s="36" t="n">
        <f aca="true">IF(K8 = "-", SUM(INDIRECT(ADDRESS(2,COLUMN(L8)) &amp; ":" &amp; ADDRESS(ROW(),COLUMN(L8)))), 0)</f>
        <v>0</v>
      </c>
      <c r="N8" s="36" t="n">
        <f aca="false">IF(K8="-",1,0)</f>
        <v>0</v>
      </c>
      <c r="O8" s="36" t="n">
        <f aca="true">IF(M8 = 0, INDIRECT("O" &amp; ROW() - 1), M8)</f>
        <v>0</v>
      </c>
      <c r="S8" s="35" t="str">
        <f aca="true">IF(R8 = "", "", R8 / INDIRECT("D" &amp; ROW() - 1) )</f>
        <v/>
      </c>
      <c r="T8" s="35" t="str">
        <f aca="true">IF(K8="-",IF(ISNUMBER(SEARCH(",", INDIRECT("B" &amp; ROW() - 1) )),1,""), "")</f>
        <v/>
      </c>
    </row>
    <row r="9" s="36" customFormat="true" ht="13.8" hidden="false" customHeight="true" outlineLevel="0" collapsed="false">
      <c r="A9" s="38" t="str">
        <f aca="true">IF(K9="-", "", 1 + SUM(INDIRECT(ADDRESS(2,COLUMN(N9)) &amp; ":" &amp; ADDRESS(ROW(),COLUMN(N9)))))</f>
        <v/>
      </c>
      <c r="B9" s="39" t="str">
        <f aca="false">IF(E9="","",VLOOKUP(E9, 'SKU Маскарпоне'!$A$1:$B$50, 2, 0))</f>
        <v>-</v>
      </c>
      <c r="C9" s="40" t="s">
        <v>690</v>
      </c>
      <c r="D9" s="41"/>
      <c r="E9" s="38" t="s">
        <v>690</v>
      </c>
      <c r="F9" s="42" t="str">
        <f aca="false">IF(E9="-", "-", IF(E9="", "", G9*VLOOKUP(E9, 'SKU Маскарпоне'!$A$1:$C$50, 3, 0)))</f>
        <v>-</v>
      </c>
      <c r="G9" s="37"/>
      <c r="H9" s="34" t="n">
        <f aca="true">IF(K9="","",(INDIRECT("O" &amp; ROW() - 1) - O9))</f>
        <v>0</v>
      </c>
      <c r="I9" s="35" t="e">
        <f aca="true">IF(K9 = "-", INDIRECT("D" &amp; ROW() - 1) * 1890,"")</f>
        <v>#VALUE!</v>
      </c>
      <c r="J9" s="35" t="n">
        <f aca="true">IF(K9 = "-", INDIRECT("C" &amp; ROW() - 1) ,"")</f>
        <v>450</v>
      </c>
      <c r="K9" s="38" t="s">
        <v>690</v>
      </c>
      <c r="L9" s="37" t="n">
        <f aca="true">IF(K9 = "-", -INDIRECT("C" &amp; ROW() - 1),G9)</f>
        <v>-450</v>
      </c>
      <c r="M9" s="36" t="n">
        <f aca="true">IF(K9 = "-", SUM(INDIRECT(ADDRESS(2,COLUMN(L9)) &amp; ":" &amp; ADDRESS(ROW(),COLUMN(L9)))), 0)</f>
        <v>0</v>
      </c>
      <c r="N9" s="36" t="n">
        <f aca="false">IF(K9="-",1,0)</f>
        <v>1</v>
      </c>
      <c r="O9" s="36" t="n">
        <f aca="true">IF(M9 = 0, INDIRECT("O" &amp; ROW() - 1), M9)</f>
        <v>0</v>
      </c>
      <c r="S9" s="35" t="str">
        <f aca="true">IF(R9 = "", "", R9 / INDIRECT("D" &amp; ROW() - 1) )</f>
        <v/>
      </c>
      <c r="T9" s="35" t="n">
        <f aca="true">IF(K9="-",IF(ISNUMBER(SEARCH(",", INDIRECT("B" &amp; ROW() - 1) )),1,""), "")</f>
        <v>1</v>
      </c>
    </row>
    <row r="10" s="36" customFormat="true" ht="13.8" hidden="false" customHeight="true" outlineLevel="0" collapsed="false">
      <c r="A10" s="48" t="n">
        <f aca="true">IF(K10="-", "", 1 + SUM(INDIRECT(ADDRESS(2,COLUMN(N10)) &amp; ":" &amp; ADDRESS(ROW(),COLUMN(N10)))))</f>
        <v>4</v>
      </c>
      <c r="B10" s="49" t="str">
        <f aca="false">IF(E10="","",VLOOKUP(E10, 'SKU Маскарпоне'!$A$1:$B$50, 2, 0))</f>
        <v>70</v>
      </c>
      <c r="C10" s="49" t="n">
        <f aca="false">IF(E10="","",VLOOKUP(E10, 'SKU заквасочник'!$A$1:$Z$80, IF(D10="-", 11, IF(D10="", 11,  MATCH(D10&amp;"", 'SKU заквасочник'!$A$1:$Z$1, 0))), 0))</f>
        <v>450</v>
      </c>
      <c r="D10" s="50" t="n">
        <v>5</v>
      </c>
      <c r="E10" s="48" t="s">
        <v>289</v>
      </c>
      <c r="F10" s="51" t="n">
        <f aca="false">IF(E10="-", "-", IF(E10="", "", G10*VLOOKUP(E10, 'SKU Маскарпоне'!$A$1:$C$50, 3, 0)))</f>
        <v>450</v>
      </c>
      <c r="G10" s="52" t="n">
        <v>450</v>
      </c>
      <c r="H10" s="34" t="str">
        <f aca="true">IF(K10="","",(INDIRECT("O" &amp; ROW() - 1) - O10))</f>
        <v/>
      </c>
      <c r="I10" s="35" t="str">
        <f aca="true">IF(K10 = "-", INDIRECT("D" &amp; ROW() - 1) * 1890,"")</f>
        <v/>
      </c>
      <c r="J10" s="35" t="str">
        <f aca="true">IF(K10 = "-", INDIRECT("C" &amp; ROW() - 1) ,"")</f>
        <v/>
      </c>
      <c r="L10" s="37" t="n">
        <f aca="true">IF(K10 = "-", -INDIRECT("C" &amp; ROW() - 1),G10)</f>
        <v>450</v>
      </c>
      <c r="M10" s="36" t="n">
        <f aca="true">IF(K10 = "-", SUM(INDIRECT(ADDRESS(2,COLUMN(L10)) &amp; ":" &amp; ADDRESS(ROW(),COLUMN(L10)))), 0)</f>
        <v>0</v>
      </c>
      <c r="N10" s="36" t="n">
        <f aca="false">IF(K10="-",1,0)</f>
        <v>0</v>
      </c>
      <c r="O10" s="36" t="n">
        <f aca="true">IF(M10 = 0, INDIRECT("O" &amp; ROW() - 1), M10)</f>
        <v>0</v>
      </c>
      <c r="S10" s="35" t="str">
        <f aca="true">IF(R10 = "", "", R10 / INDIRECT("D" &amp; ROW() - 1) )</f>
        <v/>
      </c>
      <c r="T10" s="35" t="str">
        <f aca="true">IF(K10="-",IF(ISNUMBER(SEARCH(",", INDIRECT("B" &amp; ROW() - 1) )),1,""), "")</f>
        <v/>
      </c>
    </row>
    <row r="11" s="36" customFormat="true" ht="13.8" hidden="false" customHeight="true" outlineLevel="0" collapsed="false">
      <c r="A11" s="38" t="str">
        <f aca="true">IF(K11="-", "", 1 + SUM(INDIRECT(ADDRESS(2,COLUMN(N11)) &amp; ":" &amp; ADDRESS(ROW(),COLUMN(N11)))))</f>
        <v/>
      </c>
      <c r="B11" s="39" t="str">
        <f aca="false">IF(E11="","",VLOOKUP(E11, 'SKU Маскарпоне'!$A$1:$B$50, 2, 0))</f>
        <v>-</v>
      </c>
      <c r="C11" s="40" t="s">
        <v>690</v>
      </c>
      <c r="D11" s="41"/>
      <c r="E11" s="38" t="s">
        <v>690</v>
      </c>
      <c r="F11" s="42" t="str">
        <f aca="false">IF(E11="-", "-", IF(E11="", "", G11*VLOOKUP(E11, 'SKU Маскарпоне'!$A$1:$C$50, 3, 0)))</f>
        <v>-</v>
      </c>
      <c r="G11" s="37"/>
      <c r="H11" s="34" t="n">
        <f aca="true">IF(K11="","",(INDIRECT("O" &amp; ROW() - 1) - O11))</f>
        <v>0</v>
      </c>
      <c r="I11" s="35" t="n">
        <f aca="true">IF(K11 = "-", INDIRECT("D" &amp; ROW() - 1) * 1890,"")</f>
        <v>9450</v>
      </c>
      <c r="J11" s="35" t="n">
        <f aca="true">IF(K11 = "-", INDIRECT("C" &amp; ROW() - 1) ,"")</f>
        <v>450</v>
      </c>
      <c r="K11" s="38" t="s">
        <v>690</v>
      </c>
      <c r="L11" s="37" t="n">
        <f aca="true">IF(K11 = "-", -INDIRECT("C" &amp; ROW() - 1),G11)</f>
        <v>-450</v>
      </c>
      <c r="M11" s="36" t="n">
        <f aca="true">IF(K11 = "-", SUM(INDIRECT(ADDRESS(2,COLUMN(L11)) &amp; ":" &amp; ADDRESS(ROW(),COLUMN(L11)))), 0)</f>
        <v>0</v>
      </c>
      <c r="N11" s="36" t="n">
        <f aca="false">IF(K11="-",1,0)</f>
        <v>1</v>
      </c>
      <c r="O11" s="36" t="n">
        <f aca="true">IF(M11 = 0, INDIRECT("O" &amp; ROW() - 1), M11)</f>
        <v>0</v>
      </c>
      <c r="S11" s="35" t="str">
        <f aca="true">IF(R11 = "", "", R11 / INDIRECT("D" &amp; ROW() - 1) )</f>
        <v/>
      </c>
      <c r="T11" s="35" t="str">
        <f aca="true">IF(K11="-",IF(ISNUMBER(SEARCH(",", INDIRECT("B" &amp; ROW() - 1) )),1,""), "")</f>
        <v/>
      </c>
    </row>
    <row r="12" s="36" customFormat="true" ht="13.8" hidden="false" customHeight="true" outlineLevel="0" collapsed="false">
      <c r="A12" s="48" t="n">
        <f aca="true">IF(K12="-", "", 1 + SUM(INDIRECT(ADDRESS(2,COLUMN(N12)) &amp; ":" &amp; ADDRESS(ROW(),COLUMN(N12)))))</f>
        <v>5</v>
      </c>
      <c r="B12" s="49" t="str">
        <f aca="false">IF(E12="","",VLOOKUP(E12, 'SKU Маскарпоне'!$A$1:$B$50, 2, 0))</f>
        <v>70</v>
      </c>
      <c r="C12" s="49" t="n">
        <f aca="false">IF(E12="","",VLOOKUP(E12, 'SKU заквасочник'!$A$1:$Z$80, IF(D12="-", 11, IF(D12="", 11,  MATCH(D12&amp;"", 'SKU заквасочник'!$A$1:$Z$1, 0))), 0))</f>
        <v>450</v>
      </c>
      <c r="D12" s="50" t="n">
        <v>6</v>
      </c>
      <c r="E12" s="48" t="s">
        <v>292</v>
      </c>
      <c r="F12" s="51" t="n">
        <f aca="false">IF(E12="-", "-", IF(E12="", "", G12*VLOOKUP(E12, 'SKU Маскарпоне'!$A$1:$C$50, 3, 0)))</f>
        <v>450</v>
      </c>
      <c r="G12" s="52" t="n">
        <v>450</v>
      </c>
      <c r="H12" s="34" t="str">
        <f aca="true">IF(K12="","",(INDIRECT("O" &amp; ROW() - 1) - O12))</f>
        <v/>
      </c>
      <c r="I12" s="35" t="str">
        <f aca="true">IF(K12 = "-", INDIRECT("D" &amp; ROW() - 1) * 1890,"")</f>
        <v/>
      </c>
      <c r="J12" s="35" t="str">
        <f aca="true">IF(K12 = "-", INDIRECT("C" &amp; ROW() - 1) ,"")</f>
        <v/>
      </c>
      <c r="L12" s="37" t="n">
        <f aca="true">IF(K12 = "-", -INDIRECT("C" &amp; ROW() - 1),G12)</f>
        <v>450</v>
      </c>
      <c r="M12" s="36" t="n">
        <f aca="true">IF(K12 = "-", SUM(INDIRECT(ADDRESS(2,COLUMN(L12)) &amp; ":" &amp; ADDRESS(ROW(),COLUMN(L12)))), 0)</f>
        <v>0</v>
      </c>
      <c r="N12" s="36" t="n">
        <f aca="false">IF(K12="-",1,0)</f>
        <v>0</v>
      </c>
      <c r="O12" s="36" t="n">
        <f aca="true">IF(M12 = 0, INDIRECT("O" &amp; ROW() - 1), M12)</f>
        <v>0</v>
      </c>
      <c r="S12" s="35" t="str">
        <f aca="true">IF(R12 = "", "", R12 / INDIRECT("D" &amp; ROW() - 1) )</f>
        <v/>
      </c>
      <c r="T12" s="35" t="str">
        <f aca="true">IF(K12="-",IF(ISNUMBER(SEARCH(",", INDIRECT("B" &amp; ROW() - 1) )),1,""), "")</f>
        <v/>
      </c>
    </row>
    <row r="13" s="36" customFormat="true" ht="13.8" hidden="false" customHeight="true" outlineLevel="0" collapsed="false">
      <c r="A13" s="38" t="str">
        <f aca="true">IF(K13="-", "", 1 + SUM(INDIRECT(ADDRESS(2,COLUMN(N13)) &amp; ":" &amp; ADDRESS(ROW(),COLUMN(N13)))))</f>
        <v/>
      </c>
      <c r="B13" s="39" t="str">
        <f aca="false">IF(E13="","",VLOOKUP(E13, 'SKU Маскарпоне'!$A$1:$B$50, 2, 0))</f>
        <v>-</v>
      </c>
      <c r="C13" s="40" t="s">
        <v>690</v>
      </c>
      <c r="D13" s="41"/>
      <c r="E13" s="38" t="s">
        <v>690</v>
      </c>
      <c r="F13" s="42" t="str">
        <f aca="false">IF(E13="-", "-", IF(E13="", "", G13*VLOOKUP(E13, 'SKU Маскарпоне'!$A$1:$C$50, 3, 0)))</f>
        <v>-</v>
      </c>
      <c r="G13" s="37"/>
      <c r="H13" s="34" t="n">
        <f aca="true">IF(K13="","",(INDIRECT("O" &amp; ROW() - 1) - O13))</f>
        <v>0</v>
      </c>
      <c r="I13" s="35" t="n">
        <f aca="true">IF(K13 = "-", INDIRECT("D" &amp; ROW() - 1) * 1890,"")</f>
        <v>11340</v>
      </c>
      <c r="J13" s="35" t="n">
        <f aca="true">IF(K13 = "-", INDIRECT("C" &amp; ROW() - 1) ,"")</f>
        <v>450</v>
      </c>
      <c r="K13" s="38" t="s">
        <v>690</v>
      </c>
      <c r="L13" s="37" t="n">
        <f aca="true">IF(K13 = "-", -INDIRECT("C" &amp; ROW() - 1),G13)</f>
        <v>-450</v>
      </c>
      <c r="M13" s="36" t="n">
        <f aca="true">IF(K13 = "-", SUM(INDIRECT(ADDRESS(2,COLUMN(L13)) &amp; ":" &amp; ADDRESS(ROW(),COLUMN(L13)))), 0)</f>
        <v>0</v>
      </c>
      <c r="N13" s="36" t="n">
        <f aca="false">IF(K13="-",1,0)</f>
        <v>1</v>
      </c>
      <c r="O13" s="36" t="n">
        <f aca="true">IF(M13 = 0, INDIRECT("O" &amp; ROW() - 1), M13)</f>
        <v>0</v>
      </c>
      <c r="S13" s="35" t="str">
        <f aca="true">IF(R13 = "", "", R13 / INDIRECT("D" &amp; ROW() - 1) )</f>
        <v/>
      </c>
      <c r="T13" s="35" t="str">
        <f aca="true">IF(K13="-",IF(ISNUMBER(SEARCH(",", INDIRECT("B" &amp; ROW() - 1) )),1,""), "")</f>
        <v/>
      </c>
    </row>
    <row r="14" s="36" customFormat="true" ht="13.8" hidden="false" customHeight="true" outlineLevel="0" collapsed="false">
      <c r="B14" s="35" t="str">
        <f aca="false">IF(E14="","",VLOOKUP(E14, 'SKU Маскарпоне'!$A$1:$B$50, 2, 0))</f>
        <v/>
      </c>
      <c r="C14" s="35" t="str">
        <f aca="false">IF(E14="","",VLOOKUP(E14, 'SKU заквасочник'!$A$1:$Z$80, IF(D14="-", 11, IF(D14="", 11,  MATCH(D14&amp;"", 'SKU заквасочник'!$A$1:$Z$1, 0))), 0))</f>
        <v/>
      </c>
      <c r="D14" s="41"/>
      <c r="F14" s="53" t="str">
        <f aca="false">IF(E14="-", "-", IF(E14="", "", G14*VLOOKUP(E14, 'SKU Маскарпоне'!$A$1:$C$50, 3, 0)))</f>
        <v/>
      </c>
      <c r="G14" s="37"/>
      <c r="H14" s="34" t="str">
        <f aca="true">IF(K14="","",(INDIRECT("O" &amp; ROW() - 1) - O14))</f>
        <v/>
      </c>
      <c r="I14" s="35" t="str">
        <f aca="true">IF(K14 = "-", INDIRECT("D" &amp; ROW() - 1) * 1890,"")</f>
        <v/>
      </c>
      <c r="J14" s="35" t="str">
        <f aca="true">IF(K14 = "-", INDIRECT("C" &amp; ROW() - 1) ,"")</f>
        <v/>
      </c>
      <c r="L14" s="37" t="n">
        <f aca="true">IF(K14 = "-", -INDIRECT("C" &amp; ROW() - 1),G14)</f>
        <v>0</v>
      </c>
      <c r="M14" s="36" t="n">
        <f aca="true">IF(K14 = "-", SUM(INDIRECT(ADDRESS(2,COLUMN(L14)) &amp; ":" &amp; ADDRESS(ROW(),COLUMN(L14)))), 0)</f>
        <v>0</v>
      </c>
      <c r="N14" s="36" t="n">
        <f aca="false">IF(K14="-",1,0)</f>
        <v>0</v>
      </c>
      <c r="O14" s="36" t="n">
        <f aca="true">IF(M14 = 0, INDIRECT("O" &amp; ROW() - 1), M14)</f>
        <v>0</v>
      </c>
      <c r="S14" s="35" t="str">
        <f aca="true">IF(R14 = "", "", R14 / INDIRECT("D" &amp; ROW() - 1) )</f>
        <v/>
      </c>
      <c r="T14" s="35" t="str">
        <f aca="true">IF(K14="-",IF(ISNUMBER(SEARCH(",", INDIRECT("B" &amp; ROW() - 1) )),1,""), "")</f>
        <v/>
      </c>
    </row>
    <row r="15" s="36" customFormat="true" ht="13.8" hidden="false" customHeight="true" outlineLevel="0" collapsed="false">
      <c r="B15" s="35" t="str">
        <f aca="false">IF(E15="","",VLOOKUP(E15, 'SKU Маскарпоне'!$A$1:$B$50, 2, 0))</f>
        <v/>
      </c>
      <c r="C15" s="35" t="str">
        <f aca="false">IF(E15="","",VLOOKUP(E15, 'SKU заквасочник'!$A$1:$Z$80, IF(D15="-", 11, IF(D15="", 11,  MATCH(D15&amp;"", 'SKU заквасочник'!$A$1:$Z$1, 0))), 0))</f>
        <v/>
      </c>
      <c r="D15" s="41"/>
      <c r="F15" s="53" t="str">
        <f aca="false">IF(E15="-", "-", IF(E15="", "", G15*VLOOKUP(E15, 'SKU Маскарпоне'!$A$1:$C$50, 3, 0)))</f>
        <v/>
      </c>
      <c r="G15" s="37"/>
      <c r="H15" s="34" t="str">
        <f aca="true">IF(K15="","",(INDIRECT("O" &amp; ROW() - 1) - O15))</f>
        <v/>
      </c>
      <c r="I15" s="35" t="str">
        <f aca="true">IF(K15 = "-", INDIRECT("D" &amp; ROW() - 1) * 1890,"")</f>
        <v/>
      </c>
      <c r="J15" s="35" t="str">
        <f aca="true">IF(K15 = "-", INDIRECT("C" &amp; ROW() - 1) ,"")</f>
        <v/>
      </c>
      <c r="L15" s="37" t="n">
        <f aca="true">IF(K15 = "-", -INDIRECT("C" &amp; ROW() - 1),G15)</f>
        <v>0</v>
      </c>
      <c r="M15" s="36" t="n">
        <f aca="true">IF(K15 = "-", SUM(INDIRECT(ADDRESS(2,COLUMN(L15)) &amp; ":" &amp; ADDRESS(ROW(),COLUMN(L15)))), 0)</f>
        <v>0</v>
      </c>
      <c r="N15" s="36" t="n">
        <f aca="false">IF(K15="-",1,0)</f>
        <v>0</v>
      </c>
      <c r="O15" s="36" t="n">
        <f aca="true">IF(M15 = 0, INDIRECT("O" &amp; ROW() - 1), M15)</f>
        <v>0</v>
      </c>
      <c r="S15" s="35" t="str">
        <f aca="true">IF(R15 = "", "", R15 / INDIRECT("D" &amp; ROW() - 1) )</f>
        <v/>
      </c>
      <c r="T15" s="35" t="str">
        <f aca="true">IF(K15="-",IF(ISNUMBER(SEARCH(",", INDIRECT("B" &amp; ROW() - 1) )),1,""), "")</f>
        <v/>
      </c>
    </row>
    <row r="16" s="36" customFormat="true" ht="13.8" hidden="false" customHeight="true" outlineLevel="0" collapsed="false">
      <c r="B16" s="35" t="str">
        <f aca="false">IF(E16="","",VLOOKUP(E16, 'SKU Маскарпоне'!$A$1:$B$50, 2, 0))</f>
        <v/>
      </c>
      <c r="C16" s="35" t="str">
        <f aca="false">IF(E16="","",VLOOKUP(E16, 'SKU заквасочник'!$A$1:$Z$80, IF(D16="-", 11, IF(D16="", 11,  MATCH(D16&amp;"", 'SKU заквасочник'!$A$1:$Z$1, 0))), 0))</f>
        <v/>
      </c>
      <c r="D16" s="41"/>
      <c r="F16" s="53" t="str">
        <f aca="false">IF(E16="-", "-", IF(E16="", "", G16*VLOOKUP(E16, 'SKU Маскарпоне'!$A$1:$C$50, 3, 0)))</f>
        <v/>
      </c>
      <c r="G16" s="37"/>
      <c r="H16" s="34" t="str">
        <f aca="true">IF(K16="","",(INDIRECT("O" &amp; ROW() - 1) - O16))</f>
        <v/>
      </c>
      <c r="I16" s="35" t="str">
        <f aca="true">IF(K16 = "-", INDIRECT("D" &amp; ROW() - 1) * 1890,"")</f>
        <v/>
      </c>
      <c r="J16" s="35" t="str">
        <f aca="true">IF(K16 = "-", INDIRECT("C" &amp; ROW() - 1) ,"")</f>
        <v/>
      </c>
      <c r="L16" s="37" t="n">
        <f aca="true">IF(K16 = "-", -INDIRECT("C" &amp; ROW() - 1),G16)</f>
        <v>0</v>
      </c>
      <c r="M16" s="36" t="n">
        <f aca="true">IF(K16 = "-", SUM(INDIRECT(ADDRESS(2,COLUMN(L16)) &amp; ":" &amp; ADDRESS(ROW(),COLUMN(L16)))), 0)</f>
        <v>0</v>
      </c>
      <c r="N16" s="36" t="n">
        <f aca="false">IF(K16="-",1,0)</f>
        <v>0</v>
      </c>
      <c r="O16" s="36" t="n">
        <f aca="true">IF(M16 = 0, INDIRECT("O" &amp; ROW() - 1), M16)</f>
        <v>0</v>
      </c>
      <c r="S16" s="35" t="str">
        <f aca="true">IF(R16 = "", "", R16 / INDIRECT("D" &amp; ROW() - 1) )</f>
        <v/>
      </c>
      <c r="T16" s="35" t="str">
        <f aca="true">IF(K16="-",IF(ISNUMBER(SEARCH(",", INDIRECT("B" &amp; ROW() - 1) )),1,""), "")</f>
        <v/>
      </c>
    </row>
    <row r="17" s="36" customFormat="true" ht="13.8" hidden="false" customHeight="true" outlineLevel="0" collapsed="false">
      <c r="B17" s="35" t="str">
        <f aca="false">IF(E17="","",VLOOKUP(E17, 'SKU Маскарпоне'!$A$1:$B$50, 2, 0))</f>
        <v/>
      </c>
      <c r="C17" s="35" t="str">
        <f aca="false">IF(E17="","",VLOOKUP(E17, 'SKU заквасочник'!$A$1:$Z$80, IF(D17="-", 11, IF(D17="", 11,  MATCH(D17&amp;"", 'SKU заквасочник'!$A$1:$Z$1, 0))), 0))</f>
        <v/>
      </c>
      <c r="D17" s="41"/>
      <c r="F17" s="53" t="str">
        <f aca="false">IF(E17="-", "-", IF(E17="", "", G17*VLOOKUP(E17, 'SKU Маскарпоне'!$A$1:$C$50, 3, 0)))</f>
        <v/>
      </c>
      <c r="G17" s="37"/>
      <c r="H17" s="34" t="str">
        <f aca="true">IF(K17="","",(INDIRECT("O" &amp; ROW() - 1) - O17))</f>
        <v/>
      </c>
      <c r="I17" s="35" t="str">
        <f aca="true">IF(K17 = "-", INDIRECT("D" &amp; ROW() - 1) * 1890,"")</f>
        <v/>
      </c>
      <c r="J17" s="35" t="str">
        <f aca="true">IF(K17 = "-", INDIRECT("C" &amp; ROW() - 1) ,"")</f>
        <v/>
      </c>
      <c r="L17" s="37" t="n">
        <f aca="true">IF(K17 = "-", -INDIRECT("C" &amp; ROW() - 1),G17)</f>
        <v>0</v>
      </c>
      <c r="M17" s="36" t="n">
        <f aca="true">IF(K17 = "-", SUM(INDIRECT(ADDRESS(2,COLUMN(L17)) &amp; ":" &amp; ADDRESS(ROW(),COLUMN(L17)))), 0)</f>
        <v>0</v>
      </c>
      <c r="N17" s="36" t="n">
        <f aca="false">IF(K17="-",1,0)</f>
        <v>0</v>
      </c>
      <c r="O17" s="36" t="n">
        <f aca="true">IF(M17 = 0, INDIRECT("O" &amp; ROW() - 1), M17)</f>
        <v>0</v>
      </c>
      <c r="S17" s="35" t="str">
        <f aca="true">IF(R17 = "", "", R17 / INDIRECT("D" &amp; ROW() - 1) )</f>
        <v/>
      </c>
      <c r="T17" s="35" t="str">
        <f aca="true">IF(K17="-",IF(ISNUMBER(SEARCH(",", INDIRECT("B" &amp; ROW() - 1) )),1,""), "")</f>
        <v/>
      </c>
    </row>
    <row r="18" s="36" customFormat="true" ht="13.8" hidden="false" customHeight="true" outlineLevel="0" collapsed="false">
      <c r="B18" s="35" t="str">
        <f aca="false">IF(E18="","",VLOOKUP(E18, 'SKU Маскарпоне'!$A$1:$B$50, 2, 0))</f>
        <v/>
      </c>
      <c r="C18" s="35" t="str">
        <f aca="false">IF(E18="","",VLOOKUP(E18, 'SKU заквасочник'!$A$1:$Z$80, IF(D18="-", 11, IF(D18="", 11,  MATCH(D18&amp;"", 'SKU заквасочник'!$A$1:$Z$1, 0))), 0))</f>
        <v/>
      </c>
      <c r="D18" s="41"/>
      <c r="F18" s="53" t="str">
        <f aca="false">IF(E18="-", "-", IF(E18="", "", G18*VLOOKUP(E18, 'SKU Маскарпоне'!$A$1:$C$50, 3, 0)))</f>
        <v/>
      </c>
      <c r="G18" s="37"/>
      <c r="H18" s="34" t="str">
        <f aca="true">IF(K18="","",(INDIRECT("O" &amp; ROW() - 1) - O18))</f>
        <v/>
      </c>
      <c r="I18" s="35" t="str">
        <f aca="true">IF(K18 = "-", INDIRECT("D" &amp; ROW() - 1) * 1890,"")</f>
        <v/>
      </c>
      <c r="J18" s="35" t="str">
        <f aca="true">IF(K18 = "-", INDIRECT("C" &amp; ROW() - 1) ,"")</f>
        <v/>
      </c>
      <c r="L18" s="37" t="n">
        <f aca="true">IF(K18 = "-", -INDIRECT("C" &amp; ROW() - 1),G18)</f>
        <v>0</v>
      </c>
      <c r="M18" s="36" t="n">
        <f aca="true">IF(K18 = "-", SUM(INDIRECT(ADDRESS(2,COLUMN(L18)) &amp; ":" &amp; ADDRESS(ROW(),COLUMN(L18)))), 0)</f>
        <v>0</v>
      </c>
      <c r="N18" s="36" t="n">
        <f aca="false">IF(K18="-",1,0)</f>
        <v>0</v>
      </c>
      <c r="O18" s="36" t="n">
        <f aca="true">IF(M18 = 0, INDIRECT("O" &amp; ROW() - 1), M18)</f>
        <v>0</v>
      </c>
      <c r="S18" s="35" t="str">
        <f aca="true">IF(R18 = "", "", R18 / INDIRECT("D" &amp; ROW() - 1) )</f>
        <v/>
      </c>
      <c r="T18" s="35" t="str">
        <f aca="true">IF(K18="-",IF(ISNUMBER(SEARCH(",", INDIRECT("B" &amp; ROW() - 1) )),1,""), "")</f>
        <v/>
      </c>
    </row>
    <row r="19" s="36" customFormat="true" ht="13.8" hidden="false" customHeight="true" outlineLevel="0" collapsed="false">
      <c r="B19" s="35" t="str">
        <f aca="false">IF(E19="","",VLOOKUP(E19, 'SKU Маскарпоне'!$A$1:$B$50, 2, 0))</f>
        <v/>
      </c>
      <c r="C19" s="35" t="str">
        <f aca="false">IF(E19="","",VLOOKUP(E19, 'SKU заквасочник'!$A$1:$Z$80, IF(D19="-", 11, IF(D19="", 11,  MATCH(D19&amp;"", 'SKU заквасочник'!$A$1:$Z$1, 0))), 0))</f>
        <v/>
      </c>
      <c r="D19" s="41"/>
      <c r="F19" s="53" t="str">
        <f aca="false">IF(E19="-", "-", IF(E19="", "", G19*VLOOKUP(E19, 'SKU Маскарпоне'!$A$1:$C$50, 3, 0)))</f>
        <v/>
      </c>
      <c r="G19" s="37"/>
      <c r="H19" s="34" t="str">
        <f aca="true">IF(K19="","",(INDIRECT("O" &amp; ROW() - 1) - O19))</f>
        <v/>
      </c>
      <c r="I19" s="35" t="str">
        <f aca="true">IF(K19 = "-", INDIRECT("D" &amp; ROW() - 1) * 1890,"")</f>
        <v/>
      </c>
      <c r="J19" s="35" t="str">
        <f aca="true">IF(K19 = "-", INDIRECT("C" &amp; ROW() - 1) ,"")</f>
        <v/>
      </c>
      <c r="L19" s="37" t="n">
        <f aca="true">IF(K19 = "-", -INDIRECT("C" &amp; ROW() - 1),G19)</f>
        <v>0</v>
      </c>
      <c r="M19" s="36" t="n">
        <f aca="true">IF(K19 = "-", SUM(INDIRECT(ADDRESS(2,COLUMN(L19)) &amp; ":" &amp; ADDRESS(ROW(),COLUMN(L19)))), 0)</f>
        <v>0</v>
      </c>
      <c r="N19" s="36" t="n">
        <f aca="false">IF(K19="-",1,0)</f>
        <v>0</v>
      </c>
      <c r="O19" s="36" t="n">
        <f aca="true">IF(M19 = 0, INDIRECT("O" &amp; ROW() - 1), M19)</f>
        <v>0</v>
      </c>
      <c r="S19" s="35" t="str">
        <f aca="true">IF(R19 = "", "", R19 / INDIRECT("D" &amp; ROW() - 1) )</f>
        <v/>
      </c>
      <c r="T19" s="35" t="str">
        <f aca="true">IF(K19="-",IF(ISNUMBER(SEARCH(",", INDIRECT("B" &amp; ROW() - 1) )),1,""), "")</f>
        <v/>
      </c>
    </row>
    <row r="20" s="36" customFormat="true" ht="13.8" hidden="false" customHeight="true" outlineLevel="0" collapsed="false">
      <c r="B20" s="35" t="str">
        <f aca="false">IF(E20="","",VLOOKUP(E20, 'SKU Маскарпоне'!$A$1:$B$50, 2, 0))</f>
        <v/>
      </c>
      <c r="C20" s="35" t="str">
        <f aca="false">IF(E20="","",VLOOKUP(E20, 'SKU заквасочник'!$A$1:$Z$80, IF(D20="-", 11, IF(D20="", 11,  MATCH(D20&amp;"", 'SKU заквасочник'!$A$1:$Z$1, 0))), 0))</f>
        <v/>
      </c>
      <c r="D20" s="41"/>
      <c r="F20" s="53" t="str">
        <f aca="false">IF(E20="-", "-", IF(E20="", "", G20*VLOOKUP(E20, 'SKU Маскарпоне'!$A$1:$C$50, 3, 0)))</f>
        <v/>
      </c>
      <c r="G20" s="37"/>
      <c r="H20" s="34" t="str">
        <f aca="true">IF(K20="","",(INDIRECT("O" &amp; ROW() - 1) - O20))</f>
        <v/>
      </c>
      <c r="I20" s="35" t="str">
        <f aca="true">IF(K20 = "-", INDIRECT("D" &amp; ROW() - 1) * 1890,"")</f>
        <v/>
      </c>
      <c r="J20" s="35" t="str">
        <f aca="true">IF(K20 = "-", INDIRECT("C" &amp; ROW() - 1) ,"")</f>
        <v/>
      </c>
      <c r="L20" s="37" t="n">
        <f aca="true">IF(K20 = "-", -INDIRECT("C" &amp; ROW() - 1),G20)</f>
        <v>0</v>
      </c>
      <c r="M20" s="36" t="n">
        <f aca="true">IF(K20 = "-", SUM(INDIRECT(ADDRESS(2,COLUMN(L20)) &amp; ":" &amp; ADDRESS(ROW(),COLUMN(L20)))), 0)</f>
        <v>0</v>
      </c>
      <c r="N20" s="36" t="n">
        <f aca="false">IF(K20="-",1,0)</f>
        <v>0</v>
      </c>
      <c r="O20" s="36" t="n">
        <f aca="true">IF(M20 = 0, INDIRECT("O" &amp; ROW() - 1), M20)</f>
        <v>0</v>
      </c>
      <c r="S20" s="35" t="str">
        <f aca="true">IF(R20 = "", "", R20 / INDIRECT("D" &amp; ROW() - 1) )</f>
        <v/>
      </c>
      <c r="T20" s="35" t="str">
        <f aca="true">IF(K20="-",IF(ISNUMBER(SEARCH(",", INDIRECT("B" &amp; ROW() - 1) )),1,""), "")</f>
        <v/>
      </c>
    </row>
    <row r="21" s="36" customFormat="true" ht="13.8" hidden="false" customHeight="true" outlineLevel="0" collapsed="false">
      <c r="B21" s="35" t="str">
        <f aca="false">IF(E21="","",VLOOKUP(E21, 'SKU Маскарпоне'!$A$1:$B$50, 2, 0))</f>
        <v/>
      </c>
      <c r="C21" s="35" t="str">
        <f aca="false">IF(E21="","",VLOOKUP(E21, 'SKU заквасочник'!$A$1:$Z$80, IF(D21="-", 11, IF(D21="", 11,  MATCH(D21&amp;"", 'SKU заквасочник'!$A$1:$Z$1, 0))), 0))</f>
        <v/>
      </c>
      <c r="D21" s="41"/>
      <c r="F21" s="53" t="str">
        <f aca="false">IF(E21="-", "-", IF(E21="", "", G21*VLOOKUP(E21, 'SKU Маскарпоне'!$A$1:$C$50, 3, 0)))</f>
        <v/>
      </c>
      <c r="G21" s="37"/>
      <c r="H21" s="34" t="str">
        <f aca="true">IF(K21="","",(INDIRECT("O" &amp; ROW() - 1) - O21))</f>
        <v/>
      </c>
      <c r="I21" s="35" t="str">
        <f aca="true">IF(K21 = "-", INDIRECT("D" &amp; ROW() - 1) * 1890,"")</f>
        <v/>
      </c>
      <c r="J21" s="35" t="str">
        <f aca="true">IF(K21 = "-", INDIRECT("C" &amp; ROW() - 1) ,"")</f>
        <v/>
      </c>
      <c r="L21" s="37" t="n">
        <f aca="true">IF(K21 = "-", -INDIRECT("C" &amp; ROW() - 1),G21)</f>
        <v>0</v>
      </c>
      <c r="M21" s="36" t="n">
        <f aca="true">IF(K21 = "-", SUM(INDIRECT(ADDRESS(2,COLUMN(L21)) &amp; ":" &amp; ADDRESS(ROW(),COLUMN(L21)))), 0)</f>
        <v>0</v>
      </c>
      <c r="N21" s="36" t="n">
        <f aca="false">IF(K21="-",1,0)</f>
        <v>0</v>
      </c>
      <c r="O21" s="36" t="n">
        <f aca="true">IF(M21 = 0, INDIRECT("O" &amp; ROW() - 1), M21)</f>
        <v>0</v>
      </c>
      <c r="S21" s="35" t="str">
        <f aca="true">IF(R21 = "", "", R21 / INDIRECT("D" &amp; ROW() - 1) )</f>
        <v/>
      </c>
      <c r="T21" s="35" t="str">
        <f aca="true">IF(K21="-",IF(ISNUMBER(SEARCH(",", INDIRECT("B" &amp; ROW() - 1) )),1,""), "")</f>
        <v/>
      </c>
    </row>
    <row r="22" s="36" customFormat="true" ht="13.8" hidden="false" customHeight="true" outlineLevel="0" collapsed="false">
      <c r="B22" s="35" t="str">
        <f aca="false">IF(E22="","",VLOOKUP(E22, 'SKU Маскарпоне'!$A$1:$B$50, 2, 0))</f>
        <v/>
      </c>
      <c r="C22" s="35" t="str">
        <f aca="false">IF(E22="","",VLOOKUP(E22, 'SKU заквасочник'!$A$1:$Z$80, IF(D22="-", 11, IF(D22="", 11,  MATCH(D22&amp;"", 'SKU заквасочник'!$A$1:$Z$1, 0))), 0))</f>
        <v/>
      </c>
      <c r="D22" s="41"/>
      <c r="F22" s="53" t="str">
        <f aca="false">IF(E22="-", "-", IF(E22="", "", G22*VLOOKUP(E22, 'SKU Маскарпоне'!$A$1:$C$50, 3, 0)))</f>
        <v/>
      </c>
      <c r="G22" s="37"/>
      <c r="H22" s="34" t="str">
        <f aca="true">IF(K22="","",(INDIRECT("O" &amp; ROW() - 1) - O22))</f>
        <v/>
      </c>
      <c r="I22" s="35" t="str">
        <f aca="true">IF(K22 = "-", INDIRECT("D" &amp; ROW() - 1) * 1890,"")</f>
        <v/>
      </c>
      <c r="J22" s="35" t="str">
        <f aca="true">IF(K22 = "-", INDIRECT("C" &amp; ROW() - 1) ,"")</f>
        <v/>
      </c>
      <c r="L22" s="37" t="n">
        <f aca="true">IF(K22 = "-", -INDIRECT("C" &amp; ROW() - 1),G22)</f>
        <v>0</v>
      </c>
      <c r="M22" s="36" t="n">
        <f aca="true">IF(K22 = "-", SUM(INDIRECT(ADDRESS(2,COLUMN(L22)) &amp; ":" &amp; ADDRESS(ROW(),COLUMN(L22)))), 0)</f>
        <v>0</v>
      </c>
      <c r="N22" s="36" t="n">
        <f aca="false">IF(K22="-",1,0)</f>
        <v>0</v>
      </c>
      <c r="O22" s="36" t="n">
        <f aca="true">IF(M22 = 0, INDIRECT("O" &amp; ROW() - 1), M22)</f>
        <v>0</v>
      </c>
      <c r="S22" s="35" t="str">
        <f aca="true">IF(R22 = "", "", R22 / INDIRECT("D" &amp; ROW() - 1) )</f>
        <v/>
      </c>
      <c r="T22" s="35" t="str">
        <f aca="true">IF(K22="-",IF(ISNUMBER(SEARCH(",", INDIRECT("B" &amp; ROW() - 1) )),1,""), "")</f>
        <v/>
      </c>
    </row>
    <row r="23" s="36" customFormat="true" ht="13.8" hidden="false" customHeight="true" outlineLevel="0" collapsed="false">
      <c r="B23" s="35" t="str">
        <f aca="false">IF(E23="","",VLOOKUP(E23, 'SKU Маскарпоне'!$A$1:$B$50, 2, 0))</f>
        <v/>
      </c>
      <c r="C23" s="35" t="str">
        <f aca="false">IF(E23="","",VLOOKUP(E23, 'SKU заквасочник'!$A$1:$Z$80, IF(D23="-", 11, IF(D23="", 11,  MATCH(D23&amp;"", 'SKU заквасочник'!$A$1:$Z$1, 0))), 0))</f>
        <v/>
      </c>
      <c r="D23" s="41"/>
      <c r="F23" s="53" t="str">
        <f aca="false">IF(E23="-", "-", IF(E23="", "", G23*VLOOKUP(E23, 'SKU Маскарпоне'!$A$1:$C$50, 3, 0)))</f>
        <v/>
      </c>
      <c r="G23" s="37"/>
      <c r="H23" s="34" t="str">
        <f aca="true">IF(K23="","",(INDIRECT("O" &amp; ROW() - 1) - O23))</f>
        <v/>
      </c>
      <c r="I23" s="35" t="str">
        <f aca="true">IF(K23 = "-", INDIRECT("D" &amp; ROW() - 1) * 1890,"")</f>
        <v/>
      </c>
      <c r="J23" s="35" t="str">
        <f aca="true">IF(K23 = "-", INDIRECT("C" &amp; ROW() - 1) ,"")</f>
        <v/>
      </c>
      <c r="L23" s="37" t="n">
        <f aca="true">IF(K23 = "-", -INDIRECT("C" &amp; ROW() - 1),G23)</f>
        <v>0</v>
      </c>
      <c r="M23" s="36" t="n">
        <f aca="true">IF(K23 = "-", SUM(INDIRECT(ADDRESS(2,COLUMN(L23)) &amp; ":" &amp; ADDRESS(ROW(),COLUMN(L23)))), 0)</f>
        <v>0</v>
      </c>
      <c r="N23" s="36" t="n">
        <f aca="false">IF(K23="-",1,0)</f>
        <v>0</v>
      </c>
      <c r="O23" s="36" t="n">
        <f aca="true">IF(M23 = 0, INDIRECT("O" &amp; ROW() - 1), M23)</f>
        <v>0</v>
      </c>
      <c r="S23" s="35" t="str">
        <f aca="true">IF(R23 = "", "", R23 / INDIRECT("D" &amp; ROW() - 1) )</f>
        <v/>
      </c>
      <c r="T23" s="35" t="str">
        <f aca="true">IF(K23="-",IF(ISNUMBER(SEARCH(",", INDIRECT("B" &amp; ROW() - 1) )),1,""), "")</f>
        <v/>
      </c>
    </row>
    <row r="24" s="36" customFormat="true" ht="13.8" hidden="false" customHeight="true" outlineLevel="0" collapsed="false">
      <c r="B24" s="35" t="str">
        <f aca="false">IF(E24="","",VLOOKUP(E24, 'SKU Маскарпоне'!$A$1:$B$50, 2, 0))</f>
        <v/>
      </c>
      <c r="C24" s="35" t="str">
        <f aca="false">IF(E24="","",VLOOKUP(E24, 'SKU заквасочник'!$A$1:$Z$80, IF(D24="-", 11, IF(D24="", 11,  MATCH(D24&amp;"", 'SKU заквасочник'!$A$1:$Z$1, 0))), 0))</f>
        <v/>
      </c>
      <c r="D24" s="41"/>
      <c r="F24" s="53" t="str">
        <f aca="false">IF(E24="-", "-", IF(E24="", "", G24*VLOOKUP(E24, 'SKU Маскарпоне'!$A$1:$C$50, 3, 0)))</f>
        <v/>
      </c>
      <c r="G24" s="37"/>
      <c r="H24" s="34" t="str">
        <f aca="true">IF(K24="","",(INDIRECT("O" &amp; ROW() - 1) - O24))</f>
        <v/>
      </c>
      <c r="I24" s="35" t="str">
        <f aca="true">IF(K24 = "-", INDIRECT("D" &amp; ROW() - 1) * 1890,"")</f>
        <v/>
      </c>
      <c r="J24" s="35" t="str">
        <f aca="true">IF(K24 = "-", INDIRECT("C" &amp; ROW() - 1) ,"")</f>
        <v/>
      </c>
      <c r="L24" s="37" t="n">
        <f aca="true">IF(K24 = "-", -INDIRECT("C" &amp; ROW() - 1),G24)</f>
        <v>0</v>
      </c>
      <c r="M24" s="36" t="n">
        <f aca="true">IF(K24 = "-", SUM(INDIRECT(ADDRESS(2,COLUMN(L24)) &amp; ":" &amp; ADDRESS(ROW(),COLUMN(L24)))), 0)</f>
        <v>0</v>
      </c>
      <c r="N24" s="36" t="n">
        <f aca="false">IF(K24="-",1,0)</f>
        <v>0</v>
      </c>
      <c r="O24" s="36" t="n">
        <f aca="true">IF(M24 = 0, INDIRECT("O" &amp; ROW() - 1), M24)</f>
        <v>0</v>
      </c>
      <c r="S24" s="35" t="str">
        <f aca="true">IF(R24 = "", "", R24 / INDIRECT("D" &amp; ROW() - 1) )</f>
        <v/>
      </c>
      <c r="T24" s="35" t="str">
        <f aca="true">IF(K24="-",IF(ISNUMBER(SEARCH(",", INDIRECT("B" &amp; ROW() - 1) )),1,""), "")</f>
        <v/>
      </c>
    </row>
    <row r="25" s="36" customFormat="true" ht="13.8" hidden="false" customHeight="true" outlineLevel="0" collapsed="false">
      <c r="B25" s="35" t="str">
        <f aca="false">IF(E25="","",VLOOKUP(E25, 'SKU Маскарпоне'!$A$1:$B$50, 2, 0))</f>
        <v/>
      </c>
      <c r="C25" s="35" t="str">
        <f aca="false">IF(E25="","",VLOOKUP(E25, 'SKU заквасочник'!$A$1:$Z$80, IF(D25="-", 11, IF(D25="", 11,  MATCH(D25&amp;"", 'SKU заквасочник'!$A$1:$Z$1, 0))), 0))</f>
        <v/>
      </c>
      <c r="D25" s="41"/>
      <c r="F25" s="53" t="str">
        <f aca="false">IF(E25="-", "-", IF(E25="", "", G25*VLOOKUP(E25, 'SKU Маскарпоне'!$A$1:$C$50, 3, 0)))</f>
        <v/>
      </c>
      <c r="G25" s="37"/>
      <c r="H25" s="34" t="str">
        <f aca="true">IF(K25="","",(INDIRECT("O" &amp; ROW() - 1) - O25))</f>
        <v/>
      </c>
      <c r="I25" s="35" t="str">
        <f aca="true">IF(K25 = "-", INDIRECT("D" &amp; ROW() - 1) * 1890,"")</f>
        <v/>
      </c>
      <c r="J25" s="35" t="str">
        <f aca="true">IF(K25 = "-", INDIRECT("C" &amp; ROW() - 1) ,"")</f>
        <v/>
      </c>
      <c r="L25" s="37" t="n">
        <f aca="true">IF(K25 = "-", -INDIRECT("C" &amp; ROW() - 1),G25)</f>
        <v>0</v>
      </c>
      <c r="M25" s="36" t="n">
        <f aca="true">IF(K25 = "-", SUM(INDIRECT(ADDRESS(2,COLUMN(L25)) &amp; ":" &amp; ADDRESS(ROW(),COLUMN(L25)))), 0)</f>
        <v>0</v>
      </c>
      <c r="N25" s="36" t="n">
        <f aca="false">IF(K25="-",1,0)</f>
        <v>0</v>
      </c>
      <c r="O25" s="36" t="n">
        <f aca="true">IF(M25 = 0, INDIRECT("O" &amp; ROW() - 1), M25)</f>
        <v>0</v>
      </c>
      <c r="S25" s="35" t="str">
        <f aca="true">IF(R25 = "", "", R25 / INDIRECT("D" &amp; ROW() - 1) )</f>
        <v/>
      </c>
      <c r="T25" s="35" t="str">
        <f aca="true">IF(K25="-",IF(ISNUMBER(SEARCH(",", INDIRECT("B" &amp; ROW() - 1) )),1,""), "")</f>
        <v/>
      </c>
    </row>
    <row r="26" s="36" customFormat="true" ht="13.8" hidden="false" customHeight="true" outlineLevel="0" collapsed="false">
      <c r="B26" s="35" t="str">
        <f aca="false">IF(E26="","",VLOOKUP(E26, 'SKU Маскарпоне'!$A$1:$B$50, 2, 0))</f>
        <v/>
      </c>
      <c r="C26" s="35" t="str">
        <f aca="false">IF(E26="","",VLOOKUP(E26, 'SKU заквасочник'!$A$1:$Z$80, IF(D26="-", 11, IF(D26="", 11,  MATCH(D26&amp;"", 'SKU заквасочник'!$A$1:$Z$1, 0))), 0))</f>
        <v/>
      </c>
      <c r="D26" s="41"/>
      <c r="F26" s="53" t="str">
        <f aca="false">IF(E26="-", "-", IF(E26="", "", G26*VLOOKUP(E26, 'SKU Маскарпоне'!$A$1:$C$50, 3, 0)))</f>
        <v/>
      </c>
      <c r="G26" s="37"/>
      <c r="H26" s="34" t="str">
        <f aca="true">IF(K26="","",(INDIRECT("O" &amp; ROW() - 1) - O26))</f>
        <v/>
      </c>
      <c r="I26" s="35" t="str">
        <f aca="true">IF(K26 = "-", INDIRECT("D" &amp; ROW() - 1) * 1890,"")</f>
        <v/>
      </c>
      <c r="J26" s="35" t="str">
        <f aca="true">IF(K26 = "-", INDIRECT("C" &amp; ROW() - 1) ,"")</f>
        <v/>
      </c>
      <c r="L26" s="37" t="n">
        <f aca="true">IF(K26 = "-", -INDIRECT("C" &amp; ROW() - 1),G26)</f>
        <v>0</v>
      </c>
      <c r="M26" s="36" t="n">
        <f aca="true">IF(K26 = "-", SUM(INDIRECT(ADDRESS(2,COLUMN(L26)) &amp; ":" &amp; ADDRESS(ROW(),COLUMN(L26)))), 0)</f>
        <v>0</v>
      </c>
      <c r="N26" s="36" t="n">
        <f aca="false">IF(K26="-",1,0)</f>
        <v>0</v>
      </c>
      <c r="O26" s="36" t="n">
        <f aca="true">IF(M26 = 0, INDIRECT("O" &amp; ROW() - 1), M26)</f>
        <v>0</v>
      </c>
      <c r="S26" s="35" t="str">
        <f aca="true">IF(R26 = "", "", R26 / INDIRECT("D" &amp; ROW() - 1) )</f>
        <v/>
      </c>
      <c r="T26" s="35" t="str">
        <f aca="true">IF(K26="-",IF(ISNUMBER(SEARCH(",", INDIRECT("B" &amp; ROW() - 1) )),1,""), "")</f>
        <v/>
      </c>
    </row>
    <row r="27" s="36" customFormat="true" ht="13.8" hidden="false" customHeight="true" outlineLevel="0" collapsed="false">
      <c r="B27" s="35" t="str">
        <f aca="false">IF(E27="","",VLOOKUP(E27, 'SKU Маскарпоне'!$A$1:$B$50, 2, 0))</f>
        <v/>
      </c>
      <c r="C27" s="35" t="str">
        <f aca="false">IF(E27="","",VLOOKUP(E27, 'SKU заквасочник'!$A$1:$Z$80, IF(D27="-", 11, IF(D27="", 11,  MATCH(D27&amp;"", 'SKU заквасочник'!$A$1:$Z$1, 0))), 0))</f>
        <v/>
      </c>
      <c r="D27" s="41"/>
      <c r="F27" s="53" t="str">
        <f aca="false">IF(E27="-", "-", IF(E27="", "", G27*VLOOKUP(E27, 'SKU Маскарпоне'!$A$1:$C$50, 3, 0)))</f>
        <v/>
      </c>
      <c r="G27" s="37"/>
      <c r="H27" s="34" t="str">
        <f aca="true">IF(K27="","",(INDIRECT("O" &amp; ROW() - 1) - O27))</f>
        <v/>
      </c>
      <c r="I27" s="35" t="str">
        <f aca="true">IF(K27 = "-", INDIRECT("D" &amp; ROW() - 1) * 1890,"")</f>
        <v/>
      </c>
      <c r="J27" s="35" t="str">
        <f aca="true">IF(K27 = "-", INDIRECT("C" &amp; ROW() - 1) ,"")</f>
        <v/>
      </c>
      <c r="L27" s="37" t="n">
        <f aca="true">IF(K27 = "-", -INDIRECT("C" &amp; ROW() - 1),G27)</f>
        <v>0</v>
      </c>
      <c r="M27" s="36" t="n">
        <f aca="true">IF(K27 = "-", SUM(INDIRECT(ADDRESS(2,COLUMN(L27)) &amp; ":" &amp; ADDRESS(ROW(),COLUMN(L27)))), 0)</f>
        <v>0</v>
      </c>
      <c r="N27" s="36" t="n">
        <f aca="false">IF(K27="-",1,0)</f>
        <v>0</v>
      </c>
      <c r="O27" s="36" t="n">
        <f aca="true">IF(M27 = 0, INDIRECT("O" &amp; ROW() - 1), M27)</f>
        <v>0</v>
      </c>
      <c r="S27" s="35" t="str">
        <f aca="true">IF(R27 = "", "", R27 / INDIRECT("D" &amp; ROW() - 1) )</f>
        <v/>
      </c>
      <c r="T27" s="35" t="str">
        <f aca="true">IF(K27="-",IF(ISNUMBER(SEARCH(",", INDIRECT("B" &amp; ROW() - 1) )),1,""), "")</f>
        <v/>
      </c>
    </row>
    <row r="28" s="36" customFormat="true" ht="13.8" hidden="false" customHeight="true" outlineLevel="0" collapsed="false">
      <c r="B28" s="35" t="str">
        <f aca="false">IF(E28="","",VLOOKUP(E28, 'SKU Маскарпоне'!$A$1:$B$50, 2, 0))</f>
        <v/>
      </c>
      <c r="C28" s="35" t="str">
        <f aca="false">IF(E28="","",VLOOKUP(E28, 'SKU заквасочник'!$A$1:$Z$80, IF(D28="-", 11, IF(D28="", 11,  MATCH(D28&amp;"", 'SKU заквасочник'!$A$1:$Z$1, 0))), 0))</f>
        <v/>
      </c>
      <c r="D28" s="41"/>
      <c r="F28" s="53" t="str">
        <f aca="false">IF(E28="-", "-", IF(E28="", "", G28*VLOOKUP(E28, 'SKU Маскарпоне'!$A$1:$C$50, 3, 0)))</f>
        <v/>
      </c>
      <c r="G28" s="37"/>
      <c r="H28" s="34" t="str">
        <f aca="true">IF(K28="","",(INDIRECT("O" &amp; ROW() - 1) - O28))</f>
        <v/>
      </c>
      <c r="I28" s="35" t="str">
        <f aca="true">IF(K28 = "-", INDIRECT("D" &amp; ROW() - 1) * 1890,"")</f>
        <v/>
      </c>
      <c r="J28" s="35" t="str">
        <f aca="true">IF(K28 = "-", INDIRECT("C" &amp; ROW() - 1) ,"")</f>
        <v/>
      </c>
      <c r="L28" s="37" t="n">
        <f aca="true">IF(K28 = "-", -INDIRECT("C" &amp; ROW() - 1),G28)</f>
        <v>0</v>
      </c>
      <c r="M28" s="36" t="n">
        <f aca="true">IF(K28 = "-", SUM(INDIRECT(ADDRESS(2,COLUMN(L28)) &amp; ":" &amp; ADDRESS(ROW(),COLUMN(L28)))), 0)</f>
        <v>0</v>
      </c>
      <c r="N28" s="36" t="n">
        <f aca="false">IF(K28="-",1,0)</f>
        <v>0</v>
      </c>
      <c r="O28" s="36" t="n">
        <f aca="true">IF(M28 = 0, INDIRECT("O" &amp; ROW() - 1), M28)</f>
        <v>0</v>
      </c>
      <c r="S28" s="35" t="str">
        <f aca="true">IF(R28 = "", "", R28 / INDIRECT("D" &amp; ROW() - 1) )</f>
        <v/>
      </c>
      <c r="T28" s="35" t="str">
        <f aca="true">IF(K28="-",IF(ISNUMBER(SEARCH(",", INDIRECT("B" &amp; ROW() - 1) )),1,""), "")</f>
        <v/>
      </c>
    </row>
    <row r="29" s="36" customFormat="true" ht="13.8" hidden="false" customHeight="true" outlineLevel="0" collapsed="false">
      <c r="B29" s="35" t="str">
        <f aca="false">IF(E29="","",VLOOKUP(E29, 'SKU Маскарпоне'!$A$1:$B$50, 2, 0))</f>
        <v/>
      </c>
      <c r="C29" s="35" t="str">
        <f aca="false">IF(E29="","",VLOOKUP(E29, 'SKU заквасочник'!$A$1:$Z$80, IF(D29="-", 11, IF(D29="", 11,  MATCH(D29&amp;"", 'SKU заквасочник'!$A$1:$Z$1, 0))), 0))</f>
        <v/>
      </c>
      <c r="D29" s="41"/>
      <c r="F29" s="53" t="str">
        <f aca="false">IF(E29="-", "-", IF(E29="", "", G29*VLOOKUP(E29, 'SKU Маскарпоне'!$A$1:$C$50, 3, 0)))</f>
        <v/>
      </c>
      <c r="G29" s="37"/>
      <c r="H29" s="34" t="str">
        <f aca="true">IF(K29="","",(INDIRECT("O" &amp; ROW() - 1) - O29))</f>
        <v/>
      </c>
      <c r="I29" s="35" t="str">
        <f aca="true">IF(K29 = "-", INDIRECT("D" &amp; ROW() - 1) * 1890,"")</f>
        <v/>
      </c>
      <c r="J29" s="35" t="str">
        <f aca="true">IF(K29 = "-", INDIRECT("C" &amp; ROW() - 1) ,"")</f>
        <v/>
      </c>
      <c r="L29" s="37" t="n">
        <f aca="true">IF(K29 = "-", -INDIRECT("C" &amp; ROW() - 1),G29)</f>
        <v>0</v>
      </c>
      <c r="M29" s="36" t="n">
        <f aca="true">IF(K29 = "-", SUM(INDIRECT(ADDRESS(2,COLUMN(L29)) &amp; ":" &amp; ADDRESS(ROW(),COLUMN(L29)))), 0)</f>
        <v>0</v>
      </c>
      <c r="N29" s="36" t="n">
        <f aca="false">IF(K29="-",1,0)</f>
        <v>0</v>
      </c>
      <c r="O29" s="36" t="n">
        <f aca="true">IF(M29 = 0, INDIRECT("O" &amp; ROW() - 1), M29)</f>
        <v>0</v>
      </c>
      <c r="S29" s="35" t="str">
        <f aca="true">IF(R29 = "", "", R29 / INDIRECT("D" &amp; ROW() - 1) )</f>
        <v/>
      </c>
      <c r="T29" s="35" t="str">
        <f aca="true">IF(K29="-",IF(ISNUMBER(SEARCH(",", INDIRECT("B" &amp; ROW() - 1) )),1,""), "")</f>
        <v/>
      </c>
    </row>
    <row r="30" s="36" customFormat="true" ht="13.8" hidden="false" customHeight="true" outlineLevel="0" collapsed="false">
      <c r="B30" s="35" t="str">
        <f aca="false">IF(E30="","",VLOOKUP(E30, 'SKU Маскарпоне'!$A$1:$B$50, 2, 0))</f>
        <v/>
      </c>
      <c r="C30" s="35" t="str">
        <f aca="false">IF(E30="","",VLOOKUP(E30, 'SKU заквасочник'!$A$1:$Z$80, IF(D30="-", 11, IF(D30="", 11,  MATCH(D30&amp;"", 'SKU заквасочник'!$A$1:$Z$1, 0))), 0))</f>
        <v/>
      </c>
      <c r="D30" s="41"/>
      <c r="F30" s="53" t="str">
        <f aca="false">IF(E30="-", "-", IF(E30="", "", G30*VLOOKUP(E30, 'SKU Маскарпоне'!$A$1:$C$50, 3, 0)))</f>
        <v/>
      </c>
      <c r="G30" s="37"/>
      <c r="H30" s="34" t="str">
        <f aca="true">IF(K30="","",(INDIRECT("O" &amp; ROW() - 1) - O30))</f>
        <v/>
      </c>
      <c r="I30" s="35" t="str">
        <f aca="true">IF(K30 = "-", INDIRECT("D" &amp; ROW() - 1) * 1890,"")</f>
        <v/>
      </c>
      <c r="J30" s="35" t="str">
        <f aca="true">IF(K30 = "-", INDIRECT("C" &amp; ROW() - 1) ,"")</f>
        <v/>
      </c>
      <c r="L30" s="37" t="n">
        <f aca="true">IF(K30 = "-", -INDIRECT("C" &amp; ROW() - 1),G30)</f>
        <v>0</v>
      </c>
      <c r="M30" s="36" t="n">
        <f aca="true">IF(K30 = "-", SUM(INDIRECT(ADDRESS(2,COLUMN(L30)) &amp; ":" &amp; ADDRESS(ROW(),COLUMN(L30)))), 0)</f>
        <v>0</v>
      </c>
      <c r="N30" s="36" t="n">
        <f aca="false">IF(K30="-",1,0)</f>
        <v>0</v>
      </c>
      <c r="O30" s="36" t="n">
        <f aca="true">IF(M30 = 0, INDIRECT("O" &amp; ROW() - 1), M30)</f>
        <v>0</v>
      </c>
      <c r="S30" s="35" t="str">
        <f aca="true">IF(R30 = "", "", R30 / INDIRECT("D" &amp; ROW() - 1) )</f>
        <v/>
      </c>
      <c r="T30" s="35" t="str">
        <f aca="true">IF(K30="-",IF(ISNUMBER(SEARCH(",", INDIRECT("B" &amp; ROW() - 1) )),1,""), "")</f>
        <v/>
      </c>
    </row>
    <row r="31" s="36" customFormat="true" ht="13.8" hidden="false" customHeight="true" outlineLevel="0" collapsed="false">
      <c r="B31" s="35" t="str">
        <f aca="false">IF(E31="","",VLOOKUP(E31, 'SKU Маскарпоне'!$A$1:$B$50, 2, 0))</f>
        <v/>
      </c>
      <c r="C31" s="35" t="str">
        <f aca="false">IF(E31="","",VLOOKUP(E31, 'SKU заквасочник'!$A$1:$Z$80, IF(D31="-", 11, IF(D31="", 11,  MATCH(D31&amp;"", 'SKU заквасочник'!$A$1:$Z$1, 0))), 0))</f>
        <v/>
      </c>
      <c r="D31" s="41"/>
      <c r="F31" s="53" t="str">
        <f aca="false">IF(E31="-", "-", IF(E31="", "", G31*VLOOKUP(E31, 'SKU Маскарпоне'!$A$1:$C$50, 3, 0)))</f>
        <v/>
      </c>
      <c r="G31" s="37"/>
      <c r="H31" s="34" t="str">
        <f aca="true">IF(K31="","",(INDIRECT("O" &amp; ROW() - 1) - O31))</f>
        <v/>
      </c>
      <c r="I31" s="35" t="str">
        <f aca="true">IF(K31 = "-", INDIRECT("D" &amp; ROW() - 1) * 1890,"")</f>
        <v/>
      </c>
      <c r="J31" s="35" t="str">
        <f aca="true">IF(K31 = "-", INDIRECT("C" &amp; ROW() - 1) ,"")</f>
        <v/>
      </c>
      <c r="L31" s="37" t="n">
        <f aca="true">IF(K31 = "-", -INDIRECT("C" &amp; ROW() - 1),G31)</f>
        <v>0</v>
      </c>
      <c r="M31" s="36" t="n">
        <f aca="true">IF(K31 = "-", SUM(INDIRECT(ADDRESS(2,COLUMN(L31)) &amp; ":" &amp; ADDRESS(ROW(),COLUMN(L31)))), 0)</f>
        <v>0</v>
      </c>
      <c r="N31" s="36" t="n">
        <f aca="false">IF(K31="-",1,0)</f>
        <v>0</v>
      </c>
      <c r="O31" s="36" t="n">
        <f aca="true">IF(M31 = 0, INDIRECT("O" &amp; ROW() - 1), M31)</f>
        <v>0</v>
      </c>
      <c r="S31" s="35" t="str">
        <f aca="true">IF(R31 = "", "", R31 / INDIRECT("D" &amp; ROW() - 1) )</f>
        <v/>
      </c>
      <c r="T31" s="35" t="str">
        <f aca="true">IF(K31="-",IF(ISNUMBER(SEARCH(",", INDIRECT("B" &amp; ROW() - 1) )),1,""), "")</f>
        <v/>
      </c>
    </row>
    <row r="32" s="36" customFormat="true" ht="13.8" hidden="false" customHeight="true" outlineLevel="0" collapsed="false">
      <c r="B32" s="35" t="str">
        <f aca="false">IF(E32="","",VLOOKUP(E32, 'SKU Маскарпоне'!$A$1:$B$50, 2, 0))</f>
        <v/>
      </c>
      <c r="C32" s="35" t="str">
        <f aca="false">IF(E32="","",VLOOKUP(E32, 'SKU заквасочник'!$A$1:$Z$80, IF(D32="-", 11, IF(D32="", 11,  MATCH(D32&amp;"", 'SKU заквасочник'!$A$1:$Z$1, 0))), 0))</f>
        <v/>
      </c>
      <c r="D32" s="41"/>
      <c r="F32" s="53" t="str">
        <f aca="false">IF(E32="-", "-", IF(E32="", "", G32*VLOOKUP(E32, 'SKU Маскарпоне'!$A$1:$C$50, 3, 0)))</f>
        <v/>
      </c>
      <c r="G32" s="37"/>
      <c r="H32" s="34" t="str">
        <f aca="true">IF(K32="","",(INDIRECT("O" &amp; ROW() - 1) - O32))</f>
        <v/>
      </c>
      <c r="I32" s="35" t="str">
        <f aca="true">IF(K32 = "-", INDIRECT("D" &amp; ROW() - 1) * 1890,"")</f>
        <v/>
      </c>
      <c r="J32" s="35" t="str">
        <f aca="true">IF(K32 = "-", INDIRECT("C" &amp; ROW() - 1) ,"")</f>
        <v/>
      </c>
      <c r="L32" s="37" t="n">
        <f aca="true">IF(K32 = "-", -INDIRECT("C" &amp; ROW() - 1),G32)</f>
        <v>0</v>
      </c>
      <c r="M32" s="36" t="n">
        <f aca="true">IF(K32 = "-", SUM(INDIRECT(ADDRESS(2,COLUMN(L32)) &amp; ":" &amp; ADDRESS(ROW(),COLUMN(L32)))), 0)</f>
        <v>0</v>
      </c>
      <c r="N32" s="36" t="n">
        <f aca="false">IF(K32="-",1,0)</f>
        <v>0</v>
      </c>
      <c r="O32" s="36" t="n">
        <f aca="true">IF(M32 = 0, INDIRECT("O" &amp; ROW() - 1), M32)</f>
        <v>0</v>
      </c>
      <c r="S32" s="35" t="str">
        <f aca="true">IF(R32 = "", "", R32 / INDIRECT("D" &amp; ROW() - 1) )</f>
        <v/>
      </c>
      <c r="T32" s="35" t="str">
        <f aca="true">IF(K32="-",IF(ISNUMBER(SEARCH(",", INDIRECT("B" &amp; ROW() - 1) )),1,""), "")</f>
        <v/>
      </c>
    </row>
    <row r="33" s="36" customFormat="true" ht="13.8" hidden="false" customHeight="true" outlineLevel="0" collapsed="false">
      <c r="B33" s="35" t="str">
        <f aca="false">IF(E33="","",VLOOKUP(E33, 'SKU Маскарпоне'!$A$1:$B$50, 2, 0))</f>
        <v/>
      </c>
      <c r="C33" s="35" t="str">
        <f aca="false">IF(E33="","",VLOOKUP(E33, 'SKU заквасочник'!$A$1:$Z$80, IF(D33="-", 11, IF(D33="", 11,  MATCH(D33&amp;"", 'SKU заквасочник'!$A$1:$Z$1, 0))), 0))</f>
        <v/>
      </c>
      <c r="D33" s="41"/>
      <c r="F33" s="53" t="str">
        <f aca="false">IF(E33="-", "-", IF(E33="", "", G33*VLOOKUP(E33, 'SKU Маскарпоне'!$A$1:$C$50, 3, 0)))</f>
        <v/>
      </c>
      <c r="G33" s="37"/>
      <c r="H33" s="34" t="str">
        <f aca="true">IF(K33="","",(INDIRECT("O" &amp; ROW() - 1) - O33))</f>
        <v/>
      </c>
      <c r="I33" s="35" t="str">
        <f aca="true">IF(K33 = "-", INDIRECT("D" &amp; ROW() - 1) * 1890,"")</f>
        <v/>
      </c>
      <c r="J33" s="35" t="str">
        <f aca="true">IF(K33 = "-", INDIRECT("C" &amp; ROW() - 1) ,"")</f>
        <v/>
      </c>
      <c r="L33" s="37" t="n">
        <f aca="true">IF(K33 = "-", -INDIRECT("C" &amp; ROW() - 1),G33)</f>
        <v>0</v>
      </c>
      <c r="M33" s="36" t="n">
        <f aca="true">IF(K33 = "-", SUM(INDIRECT(ADDRESS(2,COLUMN(L33)) &amp; ":" &amp; ADDRESS(ROW(),COLUMN(L33)))), 0)</f>
        <v>0</v>
      </c>
      <c r="N33" s="36" t="n">
        <f aca="false">IF(K33="-",1,0)</f>
        <v>0</v>
      </c>
      <c r="O33" s="36" t="n">
        <f aca="true">IF(M33 = 0, INDIRECT("O" &amp; ROW() - 1), M33)</f>
        <v>0</v>
      </c>
      <c r="S33" s="35" t="str">
        <f aca="true">IF(R33 = "", "", R33 / INDIRECT("D" &amp; ROW() - 1) )</f>
        <v/>
      </c>
      <c r="T33" s="35" t="str">
        <f aca="true">IF(K33="-",IF(ISNUMBER(SEARCH(",", INDIRECT("B" &amp; ROW() - 1) )),1,""), "")</f>
        <v/>
      </c>
    </row>
    <row r="34" s="36" customFormat="true" ht="13.8" hidden="false" customHeight="true" outlineLevel="0" collapsed="false">
      <c r="B34" s="35" t="str">
        <f aca="false">IF(E34="","",VLOOKUP(E34, 'SKU Маскарпоне'!$A$1:$B$50, 2, 0))</f>
        <v/>
      </c>
      <c r="C34" s="35" t="str">
        <f aca="false">IF(E34="","",VLOOKUP(E34, 'SKU заквасочник'!$A$1:$Z$80, IF(D34="-", 11, IF(D34="", 11,  MATCH(D34&amp;"", 'SKU заквасочник'!$A$1:$Z$1, 0))), 0))</f>
        <v/>
      </c>
      <c r="D34" s="41"/>
      <c r="F34" s="53" t="str">
        <f aca="false">IF(E34="-", "-", IF(E34="", "", G34*VLOOKUP(E34, 'SKU Маскарпоне'!$A$1:$C$50, 3, 0)))</f>
        <v/>
      </c>
      <c r="G34" s="37"/>
      <c r="H34" s="34" t="str">
        <f aca="true">IF(K34="","",(INDIRECT("O" &amp; ROW() - 1) - O34))</f>
        <v/>
      </c>
      <c r="I34" s="35" t="str">
        <f aca="true">IF(K34 = "-", INDIRECT("D" &amp; ROW() - 1) * 1890,"")</f>
        <v/>
      </c>
      <c r="J34" s="35" t="str">
        <f aca="true">IF(K34 = "-", INDIRECT("C" &amp; ROW() - 1) ,"")</f>
        <v/>
      </c>
      <c r="L34" s="37" t="n">
        <f aca="true">IF(K34 = "-", -INDIRECT("C" &amp; ROW() - 1),G34)</f>
        <v>0</v>
      </c>
      <c r="M34" s="36" t="n">
        <f aca="true">IF(K34 = "-", SUM(INDIRECT(ADDRESS(2,COLUMN(L34)) &amp; ":" &amp; ADDRESS(ROW(),COLUMN(L34)))), 0)</f>
        <v>0</v>
      </c>
      <c r="N34" s="36" t="n">
        <f aca="false">IF(K34="-",1,0)</f>
        <v>0</v>
      </c>
      <c r="O34" s="36" t="n">
        <f aca="true">IF(M34 = 0, INDIRECT("O" &amp; ROW() - 1), M34)</f>
        <v>0</v>
      </c>
      <c r="S34" s="35" t="str">
        <f aca="true">IF(R34 = "", "", R34 / INDIRECT("D" &amp; ROW() - 1) )</f>
        <v/>
      </c>
      <c r="T34" s="35" t="str">
        <f aca="true">IF(K34="-",IF(ISNUMBER(SEARCH(",", INDIRECT("B" &amp; ROW() - 1) )),1,""), "")</f>
        <v/>
      </c>
    </row>
    <row r="35" s="36" customFormat="true" ht="13.8" hidden="false" customHeight="true" outlineLevel="0" collapsed="false">
      <c r="B35" s="35" t="str">
        <f aca="false">IF(E35="","",VLOOKUP(E35, 'SKU Маскарпоне'!$A$1:$B$50, 2, 0))</f>
        <v/>
      </c>
      <c r="C35" s="35" t="str">
        <f aca="false">IF(E35="","",VLOOKUP(E35, 'SKU заквасочник'!$A$1:$Z$80, IF(D35="-", 11, IF(D35="", 11,  MATCH(D35&amp;"", 'SKU заквасочник'!$A$1:$Z$1, 0))), 0))</f>
        <v/>
      </c>
      <c r="D35" s="41"/>
      <c r="F35" s="53" t="str">
        <f aca="false">IF(E35="-", "-", IF(E35="", "", G35*VLOOKUP(E35, 'SKU Маскарпоне'!$A$1:$C$50, 3, 0)))</f>
        <v/>
      </c>
      <c r="G35" s="37"/>
      <c r="H35" s="34" t="str">
        <f aca="true">IF(K35="","",(INDIRECT("O" &amp; ROW() - 1) - O35))</f>
        <v/>
      </c>
      <c r="I35" s="35" t="str">
        <f aca="true">IF(K35 = "-", INDIRECT("D" &amp; ROW() - 1) * 1890,"")</f>
        <v/>
      </c>
      <c r="J35" s="35" t="str">
        <f aca="true">IF(K35 = "-", INDIRECT("C" &amp; ROW() - 1) ,"")</f>
        <v/>
      </c>
      <c r="L35" s="37" t="n">
        <f aca="true">IF(K35 = "-", -INDIRECT("C" &amp; ROW() - 1),G35)</f>
        <v>0</v>
      </c>
      <c r="M35" s="36" t="n">
        <f aca="true">IF(K35 = "-", SUM(INDIRECT(ADDRESS(2,COLUMN(L35)) &amp; ":" &amp; ADDRESS(ROW(),COLUMN(L35)))), 0)</f>
        <v>0</v>
      </c>
      <c r="N35" s="36" t="n">
        <f aca="false">IF(K35="-",1,0)</f>
        <v>0</v>
      </c>
      <c r="O35" s="36" t="n">
        <f aca="true">IF(M35 = 0, INDIRECT("O" &amp; ROW() - 1), M35)</f>
        <v>0</v>
      </c>
      <c r="S35" s="35" t="str">
        <f aca="true">IF(R35 = "", "", R35 / INDIRECT("D" &amp; ROW() - 1) )</f>
        <v/>
      </c>
      <c r="T35" s="35" t="str">
        <f aca="true">IF(K35="-",IF(ISNUMBER(SEARCH(",", INDIRECT("B" &amp; ROW() - 1) )),1,""), "")</f>
        <v/>
      </c>
    </row>
    <row r="36" s="36" customFormat="true" ht="13.8" hidden="false" customHeight="true" outlineLevel="0" collapsed="false">
      <c r="B36" s="35" t="str">
        <f aca="false">IF(E36="","",VLOOKUP(E36, 'SKU Маскарпоне'!$A$1:$B$50, 2, 0))</f>
        <v/>
      </c>
      <c r="C36" s="35" t="str">
        <f aca="false">IF(E36="","",VLOOKUP(E36, 'SKU заквасочник'!$A$1:$Z$80, IF(D36="-", 11, IF(D36="", 11,  MATCH(D36&amp;"", 'SKU заквасочник'!$A$1:$Z$1, 0))), 0))</f>
        <v/>
      </c>
      <c r="D36" s="41"/>
      <c r="F36" s="53" t="str">
        <f aca="false">IF(E36="-", "-", IF(E36="", "", G36*VLOOKUP(E36, 'SKU Маскарпоне'!$A$1:$C$50, 3, 0)))</f>
        <v/>
      </c>
      <c r="G36" s="37"/>
      <c r="H36" s="34" t="str">
        <f aca="true">IF(K36="","",(INDIRECT("O" &amp; ROW() - 1) - O36))</f>
        <v/>
      </c>
      <c r="I36" s="35" t="str">
        <f aca="true">IF(K36 = "-", INDIRECT("D" &amp; ROW() - 1) * 1890,"")</f>
        <v/>
      </c>
      <c r="J36" s="35" t="str">
        <f aca="true">IF(K36 = "-", INDIRECT("C" &amp; ROW() - 1) ,"")</f>
        <v/>
      </c>
      <c r="L36" s="37" t="n">
        <f aca="true">IF(K36 = "-", -INDIRECT("C" &amp; ROW() - 1),G36)</f>
        <v>0</v>
      </c>
      <c r="M36" s="36" t="n">
        <f aca="true">IF(K36 = "-", SUM(INDIRECT(ADDRESS(2,COLUMN(L36)) &amp; ":" &amp; ADDRESS(ROW(),COLUMN(L36)))), 0)</f>
        <v>0</v>
      </c>
      <c r="N36" s="36" t="n">
        <f aca="false">IF(K36="-",1,0)</f>
        <v>0</v>
      </c>
      <c r="O36" s="36" t="n">
        <f aca="true">IF(M36 = 0, INDIRECT("O" &amp; ROW() - 1), M36)</f>
        <v>0</v>
      </c>
      <c r="S36" s="35" t="str">
        <f aca="true">IF(R36 = "", "", R36 / INDIRECT("D" &amp; ROW() - 1) )</f>
        <v/>
      </c>
      <c r="T36" s="35" t="str">
        <f aca="true">IF(K36="-",IF(ISNUMBER(SEARCH(",", INDIRECT("B" &amp; ROW() - 1) )),1,""), "")</f>
        <v/>
      </c>
    </row>
    <row r="37" s="36" customFormat="true" ht="13.8" hidden="false" customHeight="true" outlineLevel="0" collapsed="false">
      <c r="B37" s="35" t="str">
        <f aca="false">IF(E37="","",VLOOKUP(E37, 'SKU Маскарпоне'!$A$1:$B$50, 2, 0))</f>
        <v/>
      </c>
      <c r="C37" s="35" t="str">
        <f aca="false">IF(E37="","",VLOOKUP(E37, 'SKU заквасочник'!$A$1:$Z$80, IF(D37="-", 11, IF(D37="", 11,  MATCH(D37&amp;"", 'SKU заквасочник'!$A$1:$Z$1, 0))), 0))</f>
        <v/>
      </c>
      <c r="D37" s="41"/>
      <c r="F37" s="53" t="str">
        <f aca="false">IF(E37="-", "-", IF(E37="", "", G37*VLOOKUP(E37, 'SKU Маскарпоне'!$A$1:$C$50, 3, 0)))</f>
        <v/>
      </c>
      <c r="G37" s="37"/>
      <c r="H37" s="34" t="str">
        <f aca="true">IF(K37="","",(INDIRECT("O" &amp; ROW() - 1) - O37))</f>
        <v/>
      </c>
      <c r="I37" s="35" t="str">
        <f aca="true">IF(K37 = "-", INDIRECT("D" &amp; ROW() - 1) * 1890,"")</f>
        <v/>
      </c>
      <c r="J37" s="35" t="str">
        <f aca="true">IF(K37 = "-", INDIRECT("C" &amp; ROW() - 1) ,"")</f>
        <v/>
      </c>
      <c r="L37" s="37" t="n">
        <f aca="true">IF(K37 = "-", -INDIRECT("C" &amp; ROW() - 1),G37)</f>
        <v>0</v>
      </c>
      <c r="M37" s="36" t="n">
        <f aca="true">IF(K37 = "-", SUM(INDIRECT(ADDRESS(2,COLUMN(L37)) &amp; ":" &amp; ADDRESS(ROW(),COLUMN(L37)))), 0)</f>
        <v>0</v>
      </c>
      <c r="N37" s="36" t="n">
        <f aca="false">IF(K37="-",1,0)</f>
        <v>0</v>
      </c>
      <c r="O37" s="36" t="n">
        <f aca="true">IF(M37 = 0, INDIRECT("O" &amp; ROW() - 1), M37)</f>
        <v>0</v>
      </c>
      <c r="S37" s="35" t="str">
        <f aca="true">IF(R37 = "", "", R37 / INDIRECT("D" &amp; ROW() - 1) )</f>
        <v/>
      </c>
      <c r="T37" s="35" t="str">
        <f aca="true">IF(K37="-",IF(ISNUMBER(SEARCH(",", INDIRECT("B" &amp; ROW() - 1) )),1,""), "")</f>
        <v/>
      </c>
    </row>
    <row r="38" s="36" customFormat="true" ht="13.8" hidden="false" customHeight="true" outlineLevel="0" collapsed="false">
      <c r="B38" s="35" t="str">
        <f aca="false">IF(E38="","",VLOOKUP(E38, 'SKU Маскарпоне'!$A$1:$B$50, 2, 0))</f>
        <v/>
      </c>
      <c r="C38" s="35" t="str">
        <f aca="false">IF(E38="","",VLOOKUP(E38, 'SKU заквасочник'!$A$1:$Z$80, IF(D38="-", 11, IF(D38="", 11,  MATCH(D38&amp;"", 'SKU заквасочник'!$A$1:$Z$1, 0))), 0))</f>
        <v/>
      </c>
      <c r="D38" s="41"/>
      <c r="F38" s="53" t="str">
        <f aca="false">IF(E38="-", "-", IF(E38="", "", G38*VLOOKUP(E38, 'SKU Маскарпоне'!$A$1:$C$50, 3, 0)))</f>
        <v/>
      </c>
      <c r="G38" s="37"/>
      <c r="H38" s="34" t="str">
        <f aca="true">IF(K38="","",(INDIRECT("O" &amp; ROW() - 1) - O38))</f>
        <v/>
      </c>
      <c r="I38" s="35" t="str">
        <f aca="true">IF(K38 = "-", INDIRECT("D" &amp; ROW() - 1) * 1890,"")</f>
        <v/>
      </c>
      <c r="J38" s="35" t="str">
        <f aca="true">IF(K38 = "-", INDIRECT("C" &amp; ROW() - 1) ,"")</f>
        <v/>
      </c>
      <c r="L38" s="37" t="n">
        <f aca="true">IF(K38 = "-", -INDIRECT("C" &amp; ROW() - 1),G38)</f>
        <v>0</v>
      </c>
      <c r="M38" s="36" t="n">
        <f aca="true">IF(K38 = "-", SUM(INDIRECT(ADDRESS(2,COLUMN(L38)) &amp; ":" &amp; ADDRESS(ROW(),COLUMN(L38)))), 0)</f>
        <v>0</v>
      </c>
      <c r="N38" s="36" t="n">
        <f aca="false">IF(K38="-",1,0)</f>
        <v>0</v>
      </c>
      <c r="O38" s="36" t="n">
        <f aca="true">IF(M38 = 0, INDIRECT("O" &amp; ROW() - 1), M38)</f>
        <v>0</v>
      </c>
      <c r="S38" s="35" t="str">
        <f aca="true">IF(R38 = "", "", R38 / INDIRECT("D" &amp; ROW() - 1) )</f>
        <v/>
      </c>
      <c r="T38" s="35" t="str">
        <f aca="true">IF(K38="-",IF(ISNUMBER(SEARCH(",", INDIRECT("B" &amp; ROW() - 1) )),1,""), "")</f>
        <v/>
      </c>
    </row>
    <row r="39" s="36" customFormat="true" ht="13.8" hidden="false" customHeight="true" outlineLevel="0" collapsed="false">
      <c r="B39" s="35" t="str">
        <f aca="false">IF(E39="","",VLOOKUP(E39, 'SKU Маскарпоне'!$A$1:$B$50, 2, 0))</f>
        <v/>
      </c>
      <c r="C39" s="35" t="str">
        <f aca="false">IF(E39="","",VLOOKUP(E39, 'SKU заквасочник'!$A$1:$Z$80, IF(D39="-", 11, IF(D39="", 11,  MATCH(D39&amp;"", 'SKU заквасочник'!$A$1:$Z$1, 0))), 0))</f>
        <v/>
      </c>
      <c r="D39" s="41"/>
      <c r="F39" s="53" t="str">
        <f aca="false">IF(E39="-", "-", IF(E39="", "", G39*VLOOKUP(E39, 'SKU Маскарпоне'!$A$1:$C$50, 3, 0)))</f>
        <v/>
      </c>
      <c r="G39" s="37"/>
      <c r="H39" s="34" t="str">
        <f aca="true">IF(K39="","",(INDIRECT("O" &amp; ROW() - 1) - O39))</f>
        <v/>
      </c>
      <c r="I39" s="35" t="str">
        <f aca="true">IF(K39 = "-", INDIRECT("D" &amp; ROW() - 1) * 1890,"")</f>
        <v/>
      </c>
      <c r="J39" s="35" t="str">
        <f aca="true">IF(K39 = "-", INDIRECT("C" &amp; ROW() - 1) ,"")</f>
        <v/>
      </c>
      <c r="L39" s="37" t="n">
        <f aca="true">IF(K39 = "-", -INDIRECT("C" &amp; ROW() - 1),G39)</f>
        <v>0</v>
      </c>
      <c r="M39" s="36" t="n">
        <f aca="true">IF(K39 = "-", SUM(INDIRECT(ADDRESS(2,COLUMN(L39)) &amp; ":" &amp; ADDRESS(ROW(),COLUMN(L39)))), 0)</f>
        <v>0</v>
      </c>
      <c r="N39" s="36" t="n">
        <f aca="false">IF(K39="-",1,0)</f>
        <v>0</v>
      </c>
      <c r="O39" s="36" t="n">
        <f aca="true">IF(M39 = 0, INDIRECT("O" &amp; ROW() - 1), M39)</f>
        <v>0</v>
      </c>
      <c r="S39" s="35" t="str">
        <f aca="true">IF(R39 = "", "", R39 / INDIRECT("D" &amp; ROW() - 1) )</f>
        <v/>
      </c>
      <c r="T39" s="35" t="str">
        <f aca="true">IF(K39="-",IF(ISNUMBER(SEARCH(",", INDIRECT("B" &amp; ROW() - 1) )),1,""), "")</f>
        <v/>
      </c>
    </row>
    <row r="40" s="36" customFormat="true" ht="13.8" hidden="false" customHeight="true" outlineLevel="0" collapsed="false">
      <c r="B40" s="35" t="str">
        <f aca="false">IF(E40="","",VLOOKUP(E40, 'SKU Маскарпоне'!$A$1:$B$50, 2, 0))</f>
        <v/>
      </c>
      <c r="C40" s="35" t="str">
        <f aca="false">IF(E40="","",VLOOKUP(E40, 'SKU заквасочник'!$A$1:$Z$80, IF(D40="-", 11, IF(D40="", 11,  MATCH(D40&amp;"", 'SKU заквасочник'!$A$1:$Z$1, 0))), 0))</f>
        <v/>
      </c>
      <c r="D40" s="41"/>
      <c r="F40" s="53" t="str">
        <f aca="false">IF(E40="-", "-", IF(E40="", "", G40*VLOOKUP(E40, 'SKU Маскарпоне'!$A$1:$C$50, 3, 0)))</f>
        <v/>
      </c>
      <c r="G40" s="37"/>
      <c r="H40" s="34" t="str">
        <f aca="true">IF(K40="","",(INDIRECT("O" &amp; ROW() - 1) - O40))</f>
        <v/>
      </c>
      <c r="I40" s="35" t="str">
        <f aca="true">IF(K40 = "-", INDIRECT("D" &amp; ROW() - 1) * 1890,"")</f>
        <v/>
      </c>
      <c r="J40" s="35" t="str">
        <f aca="true">IF(K40 = "-", INDIRECT("C" &amp; ROW() - 1) ,"")</f>
        <v/>
      </c>
      <c r="L40" s="37" t="n">
        <f aca="true">IF(K40 = "-", -INDIRECT("C" &amp; ROW() - 1),G40)</f>
        <v>0</v>
      </c>
      <c r="M40" s="36" t="n">
        <f aca="true">IF(K40 = "-", SUM(INDIRECT(ADDRESS(2,COLUMN(L40)) &amp; ":" &amp; ADDRESS(ROW(),COLUMN(L40)))), 0)</f>
        <v>0</v>
      </c>
      <c r="N40" s="36" t="n">
        <f aca="false">IF(K40="-",1,0)</f>
        <v>0</v>
      </c>
      <c r="O40" s="36" t="n">
        <f aca="true">IF(M40 = 0, INDIRECT("O" &amp; ROW() - 1), M40)</f>
        <v>0</v>
      </c>
      <c r="S40" s="35" t="str">
        <f aca="true">IF(R40 = "", "", R40 / INDIRECT("D" &amp; ROW() - 1) )</f>
        <v/>
      </c>
      <c r="T40" s="35" t="str">
        <f aca="true">IF(K40="-",IF(ISNUMBER(SEARCH(",", INDIRECT("B" &amp; ROW() - 1) )),1,""), "")</f>
        <v/>
      </c>
    </row>
    <row r="41" s="36" customFormat="true" ht="13.8" hidden="false" customHeight="true" outlineLevel="0" collapsed="false">
      <c r="B41" s="35" t="str">
        <f aca="false">IF(E41="","",VLOOKUP(E41, 'SKU Маскарпоне'!$A$1:$B$50, 2, 0))</f>
        <v/>
      </c>
      <c r="C41" s="35" t="str">
        <f aca="false">IF(E41="","",VLOOKUP(E41, 'SKU заквасочник'!$A$1:$Z$80, IF(D41="-", 11, IF(D41="", 11,  MATCH(D41&amp;"", 'SKU заквасочник'!$A$1:$Z$1, 0))), 0))</f>
        <v/>
      </c>
      <c r="D41" s="41"/>
      <c r="F41" s="53" t="str">
        <f aca="false">IF(E41="-", "-", IF(E41="", "", G41*VLOOKUP(E41, 'SKU Маскарпоне'!$A$1:$C$50, 3, 0)))</f>
        <v/>
      </c>
      <c r="G41" s="37"/>
      <c r="H41" s="34" t="str">
        <f aca="true">IF(K41="","",(INDIRECT("O" &amp; ROW() - 1) - O41))</f>
        <v/>
      </c>
      <c r="I41" s="35" t="str">
        <f aca="true">IF(K41 = "-", INDIRECT("D" &amp; ROW() - 1) * 1890,"")</f>
        <v/>
      </c>
      <c r="J41" s="35" t="str">
        <f aca="true">IF(K41 = "-", INDIRECT("C" &amp; ROW() - 1) ,"")</f>
        <v/>
      </c>
      <c r="L41" s="37" t="n">
        <f aca="true">IF(K41 = "-", -INDIRECT("C" &amp; ROW() - 1),G41)</f>
        <v>0</v>
      </c>
      <c r="M41" s="36" t="n">
        <f aca="true">IF(K41 = "-", SUM(INDIRECT(ADDRESS(2,COLUMN(L41)) &amp; ":" &amp; ADDRESS(ROW(),COLUMN(L41)))), 0)</f>
        <v>0</v>
      </c>
      <c r="N41" s="36" t="n">
        <f aca="false">IF(K41="-",1,0)</f>
        <v>0</v>
      </c>
      <c r="O41" s="36" t="n">
        <f aca="true">IF(M41 = 0, INDIRECT("O" &amp; ROW() - 1), M41)</f>
        <v>0</v>
      </c>
      <c r="S41" s="35" t="str">
        <f aca="true">IF(R41 = "", "", R41 / INDIRECT("D" &amp; ROW() - 1) )</f>
        <v/>
      </c>
      <c r="T41" s="35" t="str">
        <f aca="true">IF(K41="-",IF(ISNUMBER(SEARCH(",", INDIRECT("B" &amp; ROW() - 1) )),1,""), "")</f>
        <v/>
      </c>
    </row>
    <row r="42" s="36" customFormat="true" ht="13.8" hidden="false" customHeight="true" outlineLevel="0" collapsed="false">
      <c r="B42" s="35" t="str">
        <f aca="false">IF(E42="","",VLOOKUP(E42, 'SKU Маскарпоне'!$A$1:$B$50, 2, 0))</f>
        <v/>
      </c>
      <c r="C42" s="35" t="str">
        <f aca="false">IF(E42="","",VLOOKUP(E42, 'SKU заквасочник'!$A$1:$Z$80, IF(D42="-", 11, IF(D42="", 11,  MATCH(D42&amp;"", 'SKU заквасочник'!$A$1:$Z$1, 0))), 0))</f>
        <v/>
      </c>
      <c r="D42" s="41"/>
      <c r="F42" s="53" t="str">
        <f aca="false">IF(E42="-", "-", IF(E42="", "", G42*VLOOKUP(E42, 'SKU Маскарпоне'!$A$1:$C$50, 3, 0)))</f>
        <v/>
      </c>
      <c r="G42" s="37"/>
      <c r="H42" s="34" t="str">
        <f aca="true">IF(K42="","",(INDIRECT("O" &amp; ROW() - 1) - O42))</f>
        <v/>
      </c>
      <c r="I42" s="35" t="str">
        <f aca="true">IF(K42 = "-", INDIRECT("D" &amp; ROW() - 1) * 1890,"")</f>
        <v/>
      </c>
      <c r="J42" s="35" t="str">
        <f aca="true">IF(K42 = "-", INDIRECT("C" &amp; ROW() - 1) ,"")</f>
        <v/>
      </c>
      <c r="L42" s="37" t="n">
        <f aca="true">IF(K42 = "-", -INDIRECT("C" &amp; ROW() - 1),G42)</f>
        <v>0</v>
      </c>
      <c r="M42" s="36" t="n">
        <f aca="true">IF(K42 = "-", SUM(INDIRECT(ADDRESS(2,COLUMN(L42)) &amp; ":" &amp; ADDRESS(ROW(),COLUMN(L42)))), 0)</f>
        <v>0</v>
      </c>
      <c r="N42" s="36" t="n">
        <f aca="false">IF(K42="-",1,0)</f>
        <v>0</v>
      </c>
      <c r="O42" s="36" t="n">
        <f aca="true">IF(M42 = 0, INDIRECT("O" &amp; ROW() - 1), M42)</f>
        <v>0</v>
      </c>
      <c r="S42" s="35" t="str">
        <f aca="true">IF(R42 = "", "", R42 / INDIRECT("D" &amp; ROW() - 1) )</f>
        <v/>
      </c>
      <c r="T42" s="35" t="str">
        <f aca="true">IF(K42="-",IF(ISNUMBER(SEARCH(",", INDIRECT("B" &amp; ROW() - 1) )),1,""), "")</f>
        <v/>
      </c>
    </row>
    <row r="43" s="36" customFormat="true" ht="13.8" hidden="false" customHeight="true" outlineLevel="0" collapsed="false">
      <c r="B43" s="35" t="str">
        <f aca="false">IF(E43="","",VLOOKUP(E43, 'SKU Маскарпоне'!$A$1:$B$50, 2, 0))</f>
        <v/>
      </c>
      <c r="C43" s="35" t="str">
        <f aca="false">IF(E43="","",VLOOKUP(E43, 'SKU заквасочник'!$A$1:$Z$80, IF(D43="-", 11, IF(D43="", 11,  MATCH(D43&amp;"", 'SKU заквасочник'!$A$1:$Z$1, 0))), 0))</f>
        <v/>
      </c>
      <c r="D43" s="41"/>
      <c r="F43" s="53" t="str">
        <f aca="false">IF(E43="-", "-", IF(E43="", "", G43*VLOOKUP(E43, 'SKU Маскарпоне'!$A$1:$C$50, 3, 0)))</f>
        <v/>
      </c>
      <c r="G43" s="37"/>
      <c r="H43" s="34" t="str">
        <f aca="true">IF(K43="","",(INDIRECT("O" &amp; ROW() - 1) - O43))</f>
        <v/>
      </c>
      <c r="I43" s="35" t="str">
        <f aca="true">IF(K43 = "-", INDIRECT("D" &amp; ROW() - 1) * 1890,"")</f>
        <v/>
      </c>
      <c r="J43" s="35" t="str">
        <f aca="true">IF(K43 = "-", INDIRECT("C" &amp; ROW() - 1) ,"")</f>
        <v/>
      </c>
      <c r="L43" s="37" t="n">
        <f aca="true">IF(K43 = "-", -INDIRECT("C" &amp; ROW() - 1),G43)</f>
        <v>0</v>
      </c>
      <c r="M43" s="36" t="n">
        <f aca="true">IF(K43 = "-", SUM(INDIRECT(ADDRESS(2,COLUMN(L43)) &amp; ":" &amp; ADDRESS(ROW(),COLUMN(L43)))), 0)</f>
        <v>0</v>
      </c>
      <c r="N43" s="36" t="n">
        <f aca="false">IF(K43="-",1,0)</f>
        <v>0</v>
      </c>
      <c r="O43" s="36" t="n">
        <f aca="true">IF(M43 = 0, INDIRECT("O" &amp; ROW() - 1), M43)</f>
        <v>0</v>
      </c>
      <c r="S43" s="35" t="str">
        <f aca="true">IF(R43 = "", "", R43 / INDIRECT("D" &amp; ROW() - 1) )</f>
        <v/>
      </c>
      <c r="T43" s="35" t="str">
        <f aca="true">IF(K43="-",IF(ISNUMBER(SEARCH(",", INDIRECT("B" &amp; ROW() - 1) )),1,""), "")</f>
        <v/>
      </c>
    </row>
    <row r="44" s="36" customFormat="true" ht="13.8" hidden="false" customHeight="true" outlineLevel="0" collapsed="false">
      <c r="B44" s="35" t="str">
        <f aca="false">IF(E44="","",VLOOKUP(E44, 'SKU Маскарпоне'!$A$1:$B$50, 2, 0))</f>
        <v/>
      </c>
      <c r="C44" s="35" t="str">
        <f aca="false">IF(E44="","",VLOOKUP(E44, 'SKU заквасочник'!$A$1:$Z$80, IF(D44="-", 11, IF(D44="", 11,  MATCH(D44&amp;"", 'SKU заквасочник'!$A$1:$Z$1, 0))), 0))</f>
        <v/>
      </c>
      <c r="D44" s="41"/>
      <c r="F44" s="53" t="str">
        <f aca="false">IF(E44="-", "-", IF(E44="", "", G44*VLOOKUP(E44, 'SKU Маскарпоне'!$A$1:$C$50, 3, 0)))</f>
        <v/>
      </c>
      <c r="G44" s="37"/>
      <c r="H44" s="34" t="str">
        <f aca="true">IF(K44="","",(INDIRECT("O" &amp; ROW() - 1) - O44))</f>
        <v/>
      </c>
      <c r="I44" s="35" t="str">
        <f aca="true">IF(K44 = "-", INDIRECT("D" &amp; ROW() - 1) * 1890,"")</f>
        <v/>
      </c>
      <c r="J44" s="35" t="str">
        <f aca="true">IF(K44 = "-", INDIRECT("C" &amp; ROW() - 1) ,"")</f>
        <v/>
      </c>
      <c r="L44" s="37" t="n">
        <f aca="true">IF(K44 = "-", -INDIRECT("C" &amp; ROW() - 1),G44)</f>
        <v>0</v>
      </c>
      <c r="M44" s="36" t="n">
        <f aca="true">IF(K44 = "-", SUM(INDIRECT(ADDRESS(2,COLUMN(L44)) &amp; ":" &amp; ADDRESS(ROW(),COLUMN(L44)))), 0)</f>
        <v>0</v>
      </c>
      <c r="N44" s="36" t="n">
        <f aca="false">IF(K44="-",1,0)</f>
        <v>0</v>
      </c>
      <c r="O44" s="36" t="n">
        <f aca="true">IF(M44 = 0, INDIRECT("O" &amp; ROW() - 1), M44)</f>
        <v>0</v>
      </c>
      <c r="S44" s="35" t="str">
        <f aca="true">IF(R44 = "", "", R44 / INDIRECT("D" &amp; ROW() - 1) )</f>
        <v/>
      </c>
      <c r="T44" s="35" t="str">
        <f aca="true">IF(K44="-",IF(ISNUMBER(SEARCH(",", INDIRECT("B" &amp; ROW() - 1) )),1,""), "")</f>
        <v/>
      </c>
    </row>
    <row r="45" s="36" customFormat="true" ht="13.8" hidden="false" customHeight="true" outlineLevel="0" collapsed="false">
      <c r="B45" s="35" t="str">
        <f aca="false">IF(E45="","",VLOOKUP(E45, 'SKU Маскарпоне'!$A$1:$B$50, 2, 0))</f>
        <v/>
      </c>
      <c r="C45" s="35" t="str">
        <f aca="false">IF(E45="","",VLOOKUP(E45, 'SKU заквасочник'!$A$1:$Z$80, IF(D45="-", 11, IF(D45="", 11,  MATCH(D45&amp;"", 'SKU заквасочник'!$A$1:$Z$1, 0))), 0))</f>
        <v/>
      </c>
      <c r="D45" s="41"/>
      <c r="F45" s="53" t="str">
        <f aca="false">IF(E45="-", "-", IF(E45="", "", G45*VLOOKUP(E45, 'SKU Маскарпоне'!$A$1:$C$50, 3, 0)))</f>
        <v/>
      </c>
      <c r="G45" s="37"/>
      <c r="H45" s="34" t="str">
        <f aca="true">IF(K45="","",(INDIRECT("O" &amp; ROW() - 1) - O45))</f>
        <v/>
      </c>
      <c r="I45" s="35" t="str">
        <f aca="true">IF(K45 = "-", INDIRECT("D" &amp; ROW() - 1) * 1890,"")</f>
        <v/>
      </c>
      <c r="J45" s="35" t="str">
        <f aca="true">IF(K45 = "-", INDIRECT("C" &amp; ROW() - 1) ,"")</f>
        <v/>
      </c>
      <c r="L45" s="37" t="n">
        <f aca="true">IF(K45 = "-", -INDIRECT("C" &amp; ROW() - 1),G45)</f>
        <v>0</v>
      </c>
      <c r="M45" s="36" t="n">
        <f aca="true">IF(K45 = "-", SUM(INDIRECT(ADDRESS(2,COLUMN(L45)) &amp; ":" &amp; ADDRESS(ROW(),COLUMN(L45)))), 0)</f>
        <v>0</v>
      </c>
      <c r="N45" s="36" t="n">
        <f aca="false">IF(K45="-",1,0)</f>
        <v>0</v>
      </c>
      <c r="O45" s="36" t="n">
        <f aca="true">IF(M45 = 0, INDIRECT("O" &amp; ROW() - 1), M45)</f>
        <v>0</v>
      </c>
      <c r="S45" s="35" t="str">
        <f aca="true">IF(R45 = "", "", R45 / INDIRECT("D" &amp; ROW() - 1) )</f>
        <v/>
      </c>
      <c r="T45" s="35" t="str">
        <f aca="true">IF(K45="-",IF(ISNUMBER(SEARCH(",", INDIRECT("B" &amp; ROW() - 1) )),1,""), "")</f>
        <v/>
      </c>
    </row>
    <row r="46" s="36" customFormat="true" ht="13.8" hidden="false" customHeight="true" outlineLevel="0" collapsed="false">
      <c r="B46" s="35" t="str">
        <f aca="false">IF(E46="","",VLOOKUP(E46, 'SKU Маскарпоне'!$A$1:$B$50, 2, 0))</f>
        <v/>
      </c>
      <c r="C46" s="35" t="str">
        <f aca="false">IF(E46="","",VLOOKUP(E46, 'SKU заквасочник'!$A$1:$Z$80, IF(D46="-", 11, IF(D46="", 11,  MATCH(D46&amp;"", 'SKU заквасочник'!$A$1:$Z$1, 0))), 0))</f>
        <v/>
      </c>
      <c r="D46" s="41"/>
      <c r="F46" s="53" t="str">
        <f aca="false">IF(E46="-", "-", IF(E46="", "", G46*VLOOKUP(E46, 'SKU Маскарпоне'!$A$1:$C$50, 3, 0)))</f>
        <v/>
      </c>
      <c r="G46" s="37"/>
      <c r="H46" s="34" t="str">
        <f aca="true">IF(K46="","",(INDIRECT("O" &amp; ROW() - 1) - O46))</f>
        <v/>
      </c>
      <c r="I46" s="35" t="str">
        <f aca="true">IF(K46 = "-", INDIRECT("D" &amp; ROW() - 1) * 1890,"")</f>
        <v/>
      </c>
      <c r="J46" s="35" t="str">
        <f aca="true">IF(K46 = "-", INDIRECT("C" &amp; ROW() - 1) ,"")</f>
        <v/>
      </c>
      <c r="L46" s="37" t="n">
        <f aca="true">IF(K46 = "-", -INDIRECT("C" &amp; ROW() - 1),G46)</f>
        <v>0</v>
      </c>
      <c r="M46" s="36" t="n">
        <f aca="true">IF(K46 = "-", SUM(INDIRECT(ADDRESS(2,COLUMN(L46)) &amp; ":" &amp; ADDRESS(ROW(),COLUMN(L46)))), 0)</f>
        <v>0</v>
      </c>
      <c r="N46" s="36" t="n">
        <f aca="false">IF(K46="-",1,0)</f>
        <v>0</v>
      </c>
      <c r="O46" s="36" t="n">
        <f aca="true">IF(M46 = 0, INDIRECT("O" &amp; ROW() - 1), M46)</f>
        <v>0</v>
      </c>
      <c r="S46" s="35" t="str">
        <f aca="true">IF(R46 = "", "", R46 / INDIRECT("D" &amp; ROW() - 1) )</f>
        <v/>
      </c>
      <c r="T46" s="35" t="str">
        <f aca="true">IF(K46="-",IF(ISNUMBER(SEARCH(",", INDIRECT("B" &amp; ROW() - 1) )),1,""), "")</f>
        <v/>
      </c>
    </row>
    <row r="47" s="36" customFormat="true" ht="13.8" hidden="false" customHeight="true" outlineLevel="0" collapsed="false">
      <c r="B47" s="35" t="str">
        <f aca="false">IF(E47="","",VLOOKUP(E47, 'SKU Маскарпоне'!$A$1:$B$50, 2, 0))</f>
        <v/>
      </c>
      <c r="C47" s="35" t="str">
        <f aca="false">IF(E47="","",VLOOKUP(E47, 'SKU заквасочник'!$A$1:$Z$80, IF(D47="-", 11, IF(D47="", 11,  MATCH(D47&amp;"", 'SKU заквасочник'!$A$1:$Z$1, 0))), 0))</f>
        <v/>
      </c>
      <c r="D47" s="41"/>
      <c r="F47" s="53" t="str">
        <f aca="false">IF(E47="-", "-", IF(E47="", "", G47*VLOOKUP(E47, 'SKU Маскарпоне'!$A$1:$C$50, 3, 0)))</f>
        <v/>
      </c>
      <c r="G47" s="37"/>
      <c r="H47" s="34" t="str">
        <f aca="true">IF(K47="","",(INDIRECT("O" &amp; ROW() - 1) - O47))</f>
        <v/>
      </c>
      <c r="I47" s="35" t="str">
        <f aca="true">IF(K47 = "-", INDIRECT("D" &amp; ROW() - 1) * 1890,"")</f>
        <v/>
      </c>
      <c r="J47" s="35" t="str">
        <f aca="true">IF(K47 = "-", INDIRECT("C" &amp; ROW() - 1) ,"")</f>
        <v/>
      </c>
      <c r="L47" s="37" t="n">
        <f aca="true">IF(K47 = "-", -INDIRECT("C" &amp; ROW() - 1),G47)</f>
        <v>0</v>
      </c>
      <c r="M47" s="36" t="n">
        <f aca="true">IF(K47 = "-", SUM(INDIRECT(ADDRESS(2,COLUMN(L47)) &amp; ":" &amp; ADDRESS(ROW(),COLUMN(L47)))), 0)</f>
        <v>0</v>
      </c>
      <c r="N47" s="36" t="n">
        <f aca="false">IF(K47="-",1,0)</f>
        <v>0</v>
      </c>
      <c r="O47" s="36" t="n">
        <f aca="true">IF(M47 = 0, INDIRECT("O" &amp; ROW() - 1), M47)</f>
        <v>0</v>
      </c>
      <c r="S47" s="35" t="str">
        <f aca="true">IF(R47 = "", "", R47 / INDIRECT("D" &amp; ROW() - 1) )</f>
        <v/>
      </c>
      <c r="T47" s="35" t="str">
        <f aca="true">IF(K47="-",IF(ISNUMBER(SEARCH(",", INDIRECT("B" &amp; ROW() - 1) )),1,""), "")</f>
        <v/>
      </c>
    </row>
    <row r="48" s="36" customFormat="true" ht="13.8" hidden="false" customHeight="true" outlineLevel="0" collapsed="false">
      <c r="B48" s="35" t="str">
        <f aca="false">IF(E48="","",VLOOKUP(E48, 'SKU Маскарпоне'!$A$1:$B$50, 2, 0))</f>
        <v/>
      </c>
      <c r="C48" s="35" t="str">
        <f aca="false">IF(E48="","",VLOOKUP(E48, 'SKU заквасочник'!$A$1:$Z$80, IF(D48="-", 11, IF(D48="", 11,  MATCH(D48&amp;"", 'SKU заквасочник'!$A$1:$Z$1, 0))), 0))</f>
        <v/>
      </c>
      <c r="D48" s="41"/>
      <c r="F48" s="53" t="str">
        <f aca="false">IF(E48="-", "-", IF(E48="", "", G48*VLOOKUP(E48, 'SKU Маскарпоне'!$A$1:$C$50, 3, 0)))</f>
        <v/>
      </c>
      <c r="G48" s="37"/>
      <c r="H48" s="34" t="str">
        <f aca="true">IF(K48="","",(INDIRECT("O" &amp; ROW() - 1) - O48))</f>
        <v/>
      </c>
      <c r="I48" s="35" t="str">
        <f aca="true">IF(K48 = "-", INDIRECT("D" &amp; ROW() - 1) * 1890,"")</f>
        <v/>
      </c>
      <c r="J48" s="35" t="str">
        <f aca="true">IF(K48 = "-", INDIRECT("C" &amp; ROW() - 1) ,"")</f>
        <v/>
      </c>
      <c r="L48" s="37" t="n">
        <f aca="true">IF(K48 = "-", -INDIRECT("C" &amp; ROW() - 1),G48)</f>
        <v>0</v>
      </c>
      <c r="M48" s="36" t="n">
        <f aca="true">IF(K48 = "-", SUM(INDIRECT(ADDRESS(2,COLUMN(L48)) &amp; ":" &amp; ADDRESS(ROW(),COLUMN(L48)))), 0)</f>
        <v>0</v>
      </c>
      <c r="N48" s="36" t="n">
        <f aca="false">IF(K48="-",1,0)</f>
        <v>0</v>
      </c>
      <c r="O48" s="36" t="n">
        <f aca="true">IF(M48 = 0, INDIRECT("O" &amp; ROW() - 1), M48)</f>
        <v>0</v>
      </c>
      <c r="S48" s="35" t="str">
        <f aca="true">IF(R48 = "", "", R48 / INDIRECT("D" &amp; ROW() - 1) )</f>
        <v/>
      </c>
      <c r="T48" s="35" t="str">
        <f aca="true">IF(K48="-",IF(ISNUMBER(SEARCH(",", INDIRECT("B" &amp; ROW() - 1) )),1,""), "")</f>
        <v/>
      </c>
    </row>
    <row r="49" s="36" customFormat="true" ht="13.8" hidden="false" customHeight="true" outlineLevel="0" collapsed="false">
      <c r="B49" s="35" t="str">
        <f aca="false">IF(E49="","",VLOOKUP(E49, 'SKU Маскарпоне'!$A$1:$B$50, 2, 0))</f>
        <v/>
      </c>
      <c r="C49" s="35" t="str">
        <f aca="false">IF(E49="","",VLOOKUP(E49, 'SKU заквасочник'!$A$1:$Z$80, IF(D49="-", 11, IF(D49="", 11,  MATCH(D49&amp;"", 'SKU заквасочник'!$A$1:$Z$1, 0))), 0))</f>
        <v/>
      </c>
      <c r="D49" s="41"/>
      <c r="F49" s="53" t="str">
        <f aca="false">IF(E49="-", "-", IF(E49="", "", G49*VLOOKUP(E49, 'SKU Маскарпоне'!$A$1:$C$50, 3, 0)))</f>
        <v/>
      </c>
      <c r="G49" s="37"/>
      <c r="H49" s="34" t="str">
        <f aca="true">IF(K49="","",(INDIRECT("O" &amp; ROW() - 1) - O49))</f>
        <v/>
      </c>
      <c r="I49" s="35" t="str">
        <f aca="true">IF(K49 = "-", INDIRECT("D" &amp; ROW() - 1) * 1890,"")</f>
        <v/>
      </c>
      <c r="J49" s="35" t="str">
        <f aca="true">IF(K49 = "-", INDIRECT("C" &amp; ROW() - 1) ,"")</f>
        <v/>
      </c>
      <c r="L49" s="37" t="n">
        <f aca="true">IF(K49 = "-", -INDIRECT("C" &amp; ROW() - 1),G49)</f>
        <v>0</v>
      </c>
      <c r="M49" s="36" t="n">
        <f aca="true">IF(K49 = "-", SUM(INDIRECT(ADDRESS(2,COLUMN(L49)) &amp; ":" &amp; ADDRESS(ROW(),COLUMN(L49)))), 0)</f>
        <v>0</v>
      </c>
      <c r="N49" s="36" t="n">
        <f aca="false">IF(K49="-",1,0)</f>
        <v>0</v>
      </c>
      <c r="O49" s="36" t="n">
        <f aca="true">IF(M49 = 0, INDIRECT("O" &amp; ROW() - 1), M49)</f>
        <v>0</v>
      </c>
      <c r="S49" s="35" t="str">
        <f aca="true">IF(R49 = "", "", R49 / INDIRECT("D" &amp; ROW() - 1) )</f>
        <v/>
      </c>
      <c r="T49" s="35" t="str">
        <f aca="true">IF(K49="-",IF(ISNUMBER(SEARCH(",", INDIRECT("B" &amp; ROW() - 1) )),1,""), "")</f>
        <v/>
      </c>
    </row>
    <row r="50" s="36" customFormat="true" ht="13.8" hidden="false" customHeight="true" outlineLevel="0" collapsed="false">
      <c r="B50" s="35" t="str">
        <f aca="false">IF(E50="","",VLOOKUP(E50, 'SKU Маскарпоне'!$A$1:$B$50, 2, 0))</f>
        <v/>
      </c>
      <c r="C50" s="35" t="str">
        <f aca="false">IF(E50="","",VLOOKUP(E50, 'SKU заквасочник'!$A$1:$Z$80, IF(D50="-", 11, IF(D50="", 11,  MATCH(D50&amp;"", 'SKU заквасочник'!$A$1:$Z$1, 0))), 0))</f>
        <v/>
      </c>
      <c r="D50" s="41"/>
      <c r="F50" s="53" t="str">
        <f aca="false">IF(E50="-", "-", IF(E50="", "", G50*VLOOKUP(E50, 'SKU Маскарпоне'!$A$1:$C$50, 3, 0)))</f>
        <v/>
      </c>
      <c r="G50" s="37"/>
      <c r="H50" s="34" t="str">
        <f aca="true">IF(K50="","",(INDIRECT("O" &amp; ROW() - 1) - O50))</f>
        <v/>
      </c>
      <c r="I50" s="35" t="str">
        <f aca="true">IF(K50 = "-", INDIRECT("D" &amp; ROW() - 1) * 1890,"")</f>
        <v/>
      </c>
      <c r="J50" s="35" t="str">
        <f aca="true">IF(K50 = "-", INDIRECT("C" &amp; ROW() - 1) ,"")</f>
        <v/>
      </c>
      <c r="L50" s="37" t="n">
        <f aca="true">IF(K50 = "-", -INDIRECT("C" &amp; ROW() - 1),G50)</f>
        <v>0</v>
      </c>
      <c r="M50" s="36" t="n">
        <f aca="true">IF(K50 = "-", SUM(INDIRECT(ADDRESS(2,COLUMN(L50)) &amp; ":" &amp; ADDRESS(ROW(),COLUMN(L50)))), 0)</f>
        <v>0</v>
      </c>
      <c r="N50" s="36" t="n">
        <f aca="false">IF(K50="-",1,0)</f>
        <v>0</v>
      </c>
      <c r="O50" s="36" t="n">
        <f aca="true">IF(M50 = 0, INDIRECT("O" &amp; ROW() - 1), M50)</f>
        <v>0</v>
      </c>
      <c r="S50" s="35" t="str">
        <f aca="true">IF(R50 = "", "", R50 / INDIRECT("D" &amp; ROW() - 1) )</f>
        <v/>
      </c>
      <c r="T50" s="35" t="str">
        <f aca="true">IF(K50="-",IF(ISNUMBER(SEARCH(",", INDIRECT("B" &amp; ROW() - 1) )),1,""), "")</f>
        <v/>
      </c>
    </row>
    <row r="51" s="36" customFormat="true" ht="13.8" hidden="false" customHeight="true" outlineLevel="0" collapsed="false">
      <c r="B51" s="35" t="str">
        <f aca="false">IF(E51="","",VLOOKUP(E51, 'SKU Маскарпоне'!$A$1:$B$50, 2, 0))</f>
        <v/>
      </c>
      <c r="C51" s="35" t="str">
        <f aca="false">IF(E51="","",VLOOKUP(E51, 'SKU заквасочник'!$A$1:$Z$80, IF(D51="-", 11, IF(D51="", 11,  MATCH(D51&amp;"", 'SKU заквасочник'!$A$1:$Z$1, 0))), 0))</f>
        <v/>
      </c>
      <c r="D51" s="41"/>
      <c r="F51" s="53" t="str">
        <f aca="false">IF(E51="-", "-", IF(E51="", "", G51*VLOOKUP(E51, 'SKU Маскарпоне'!$A$1:$C$50, 3, 0)))</f>
        <v/>
      </c>
      <c r="G51" s="37"/>
      <c r="H51" s="34" t="str">
        <f aca="true">IF(K51="","",(INDIRECT("O" &amp; ROW() - 1) - O51))</f>
        <v/>
      </c>
      <c r="I51" s="35" t="str">
        <f aca="true">IF(K51 = "-", INDIRECT("D" &amp; ROW() - 1) * 1890,"")</f>
        <v/>
      </c>
      <c r="J51" s="35" t="str">
        <f aca="true">IF(K51 = "-", INDIRECT("C" &amp; ROW() - 1) ,"")</f>
        <v/>
      </c>
      <c r="L51" s="37" t="n">
        <f aca="true">IF(K51 = "-", -INDIRECT("C" &amp; ROW() - 1),G51)</f>
        <v>0</v>
      </c>
      <c r="M51" s="36" t="n">
        <f aca="true">IF(K51 = "-", SUM(INDIRECT(ADDRESS(2,COLUMN(L51)) &amp; ":" &amp; ADDRESS(ROW(),COLUMN(L51)))), 0)</f>
        <v>0</v>
      </c>
      <c r="N51" s="36" t="n">
        <f aca="false">IF(K51="-",1,0)</f>
        <v>0</v>
      </c>
      <c r="O51" s="36" t="n">
        <f aca="true">IF(M51 = 0, INDIRECT("O" &amp; ROW() - 1), M51)</f>
        <v>0</v>
      </c>
      <c r="S51" s="35" t="str">
        <f aca="true">IF(R51 = "", "", R51 / INDIRECT("D" &amp; ROW() - 1) )</f>
        <v/>
      </c>
      <c r="T51" s="35" t="str">
        <f aca="true">IF(K51="-",IF(ISNUMBER(SEARCH(",", INDIRECT("B" &amp; ROW() - 1) )),1,""), "")</f>
        <v/>
      </c>
    </row>
    <row r="52" s="36" customFormat="true" ht="13.8" hidden="false" customHeight="true" outlineLevel="0" collapsed="false">
      <c r="B52" s="35" t="str">
        <f aca="false">IF(E52="","",VLOOKUP(E52, 'SKU Маскарпоне'!$A$1:$B$50, 2, 0))</f>
        <v/>
      </c>
      <c r="C52" s="35" t="str">
        <f aca="false">IF(E52="","",VLOOKUP(E52, 'SKU заквасочник'!$A$1:$Z$80, IF(D52="-", 11, IF(D52="", 11,  MATCH(D52&amp;"", 'SKU заквасочник'!$A$1:$Z$1, 0))), 0))</f>
        <v/>
      </c>
      <c r="D52" s="41"/>
      <c r="F52" s="53" t="str">
        <f aca="false">IF(E52="-", "-", IF(E52="", "", G52*VLOOKUP(E52, 'SKU Маскарпоне'!$A$1:$C$50, 3, 0)))</f>
        <v/>
      </c>
      <c r="G52" s="37"/>
      <c r="H52" s="34" t="str">
        <f aca="true">IF(K52="","",(INDIRECT("O" &amp; ROW() - 1) - O52))</f>
        <v/>
      </c>
      <c r="I52" s="35" t="str">
        <f aca="true">IF(K52 = "-", INDIRECT("D" &amp; ROW() - 1) * 1890,"")</f>
        <v/>
      </c>
      <c r="J52" s="35" t="str">
        <f aca="true">IF(K52 = "-", INDIRECT("C" &amp; ROW() - 1) ,"")</f>
        <v/>
      </c>
      <c r="L52" s="37" t="n">
        <f aca="true">IF(K52 = "-", -INDIRECT("C" &amp; ROW() - 1),G52)</f>
        <v>0</v>
      </c>
      <c r="M52" s="36" t="n">
        <f aca="true">IF(K52 = "-", SUM(INDIRECT(ADDRESS(2,COLUMN(L52)) &amp; ":" &amp; ADDRESS(ROW(),COLUMN(L52)))), 0)</f>
        <v>0</v>
      </c>
      <c r="N52" s="36" t="n">
        <f aca="false">IF(K52="-",1,0)</f>
        <v>0</v>
      </c>
      <c r="O52" s="36" t="n">
        <f aca="true">IF(M52 = 0, INDIRECT("O" &amp; ROW() - 1), M52)</f>
        <v>0</v>
      </c>
      <c r="S52" s="35" t="str">
        <f aca="true">IF(R52 = "", "", R52 / INDIRECT("D" &amp; ROW() - 1) )</f>
        <v/>
      </c>
      <c r="T52" s="35" t="str">
        <f aca="true">IF(K52="-",IF(ISNUMBER(SEARCH(",", INDIRECT("B" &amp; ROW() - 1) )),1,""), "")</f>
        <v/>
      </c>
    </row>
    <row r="53" s="36" customFormat="true" ht="13.8" hidden="false" customHeight="true" outlineLevel="0" collapsed="false">
      <c r="B53" s="35" t="str">
        <f aca="false">IF(E53="","",VLOOKUP(E53, 'SKU Маскарпоне'!$A$1:$B$50, 2, 0))</f>
        <v/>
      </c>
      <c r="C53" s="35" t="str">
        <f aca="false">IF(E53="","",VLOOKUP(E53, 'SKU заквасочник'!$A$1:$Z$80, IF(D53="-", 11, IF(D53="", 11,  MATCH(D53&amp;"", 'SKU заквасочник'!$A$1:$Z$1, 0))), 0))</f>
        <v/>
      </c>
      <c r="D53" s="41"/>
      <c r="F53" s="53" t="str">
        <f aca="false">IF(E53="-", "-", IF(E53="", "", G53*VLOOKUP(E53, 'SKU Маскарпоне'!$A$1:$C$50, 3, 0)))</f>
        <v/>
      </c>
      <c r="G53" s="37"/>
      <c r="H53" s="34" t="str">
        <f aca="true">IF(K53="","",(INDIRECT("O" &amp; ROW() - 1) - O53))</f>
        <v/>
      </c>
      <c r="I53" s="35" t="str">
        <f aca="true">IF(K53 = "-", INDIRECT("D" &amp; ROW() - 1) * 1890,"")</f>
        <v/>
      </c>
      <c r="J53" s="35" t="str">
        <f aca="true">IF(K53 = "-", INDIRECT("C" &amp; ROW() - 1) ,"")</f>
        <v/>
      </c>
      <c r="L53" s="37" t="n">
        <f aca="true">IF(K53 = "-", -INDIRECT("C" &amp; ROW() - 1),G53)</f>
        <v>0</v>
      </c>
      <c r="M53" s="36" t="n">
        <f aca="true">IF(K53 = "-", SUM(INDIRECT(ADDRESS(2,COLUMN(L53)) &amp; ":" &amp; ADDRESS(ROW(),COLUMN(L53)))), 0)</f>
        <v>0</v>
      </c>
      <c r="N53" s="36" t="n">
        <f aca="false">IF(K53="-",1,0)</f>
        <v>0</v>
      </c>
      <c r="O53" s="36" t="n">
        <f aca="true">IF(M53 = 0, INDIRECT("O" &amp; ROW() - 1), M53)</f>
        <v>0</v>
      </c>
      <c r="S53" s="35" t="str">
        <f aca="true">IF(R53 = "", "", R53 / INDIRECT("D" &amp; ROW() - 1) )</f>
        <v/>
      </c>
      <c r="T53" s="35" t="str">
        <f aca="true">IF(K53="-",IF(ISNUMBER(SEARCH(",", INDIRECT("B" &amp; ROW() - 1) )),1,""), "")</f>
        <v/>
      </c>
    </row>
    <row r="54" s="36" customFormat="true" ht="13.8" hidden="false" customHeight="true" outlineLevel="0" collapsed="false">
      <c r="B54" s="35" t="str">
        <f aca="false">IF(E54="","",VLOOKUP(E54, 'SKU Маскарпоне'!$A$1:$B$50, 2, 0))</f>
        <v/>
      </c>
      <c r="C54" s="35" t="str">
        <f aca="false">IF(E54="","",VLOOKUP(E54, 'SKU заквасочник'!$A$1:$Z$80, IF(D54="-", 11, IF(D54="", 11,  MATCH(D54&amp;"", 'SKU заквасочник'!$A$1:$Z$1, 0))), 0))</f>
        <v/>
      </c>
      <c r="D54" s="41"/>
      <c r="F54" s="53" t="str">
        <f aca="false">IF(E54="-", "-", IF(E54="", "", G54*VLOOKUP(E54, 'SKU Маскарпоне'!$A$1:$C$50, 3, 0)))</f>
        <v/>
      </c>
      <c r="G54" s="37"/>
      <c r="H54" s="34" t="str">
        <f aca="true">IF(K54="","",(INDIRECT("O" &amp; ROW() - 1) - O54))</f>
        <v/>
      </c>
      <c r="I54" s="35" t="str">
        <f aca="true">IF(K54 = "-", INDIRECT("D" &amp; ROW() - 1) * 1890,"")</f>
        <v/>
      </c>
      <c r="J54" s="35" t="str">
        <f aca="true">IF(K54 = "-", INDIRECT("C" &amp; ROW() - 1) ,"")</f>
        <v/>
      </c>
      <c r="L54" s="37" t="n">
        <f aca="true">IF(K54 = "-", -INDIRECT("C" &amp; ROW() - 1),G54)</f>
        <v>0</v>
      </c>
      <c r="M54" s="36" t="n">
        <f aca="true">IF(K54 = "-", SUM(INDIRECT(ADDRESS(2,COLUMN(L54)) &amp; ":" &amp; ADDRESS(ROW(),COLUMN(L54)))), 0)</f>
        <v>0</v>
      </c>
      <c r="N54" s="36" t="n">
        <f aca="false">IF(K54="-",1,0)</f>
        <v>0</v>
      </c>
      <c r="O54" s="36" t="n">
        <f aca="true">IF(M54 = 0, INDIRECT("O" &amp; ROW() - 1), M54)</f>
        <v>0</v>
      </c>
      <c r="S54" s="35" t="str">
        <f aca="true">IF(R54 = "", "", R54 / INDIRECT("D" &amp; ROW() - 1) )</f>
        <v/>
      </c>
      <c r="T54" s="35" t="str">
        <f aca="true">IF(K54="-",IF(ISNUMBER(SEARCH(",", INDIRECT("B" &amp; ROW() - 1) )),1,""), "")</f>
        <v/>
      </c>
    </row>
    <row r="55" s="36" customFormat="true" ht="13.8" hidden="false" customHeight="true" outlineLevel="0" collapsed="false">
      <c r="B55" s="35" t="str">
        <f aca="false">IF(E55="","",VLOOKUP(E55, 'SKU Маскарпоне'!$A$1:$B$50, 2, 0))</f>
        <v/>
      </c>
      <c r="C55" s="35" t="str">
        <f aca="false">IF(E55="","",VLOOKUP(E55, 'SKU заквасочник'!$A$1:$Z$80, IF(D55="-", 11, IF(D55="", 11,  MATCH(D55&amp;"", 'SKU заквасочник'!$A$1:$Z$1, 0))), 0))</f>
        <v/>
      </c>
      <c r="D55" s="41"/>
      <c r="F55" s="53" t="str">
        <f aca="false">IF(E55="-", "-", IF(E55="", "", G55*VLOOKUP(E55, 'SKU Маскарпоне'!$A$1:$C$50, 3, 0)))</f>
        <v/>
      </c>
      <c r="G55" s="37"/>
      <c r="H55" s="34" t="str">
        <f aca="true">IF(K55="","",(INDIRECT("O" &amp; ROW() - 1) - O55))</f>
        <v/>
      </c>
      <c r="I55" s="35" t="str">
        <f aca="true">IF(K55 = "-", INDIRECT("D" &amp; ROW() - 1) * 1890,"")</f>
        <v/>
      </c>
      <c r="J55" s="35" t="str">
        <f aca="true">IF(K55 = "-", INDIRECT("C" &amp; ROW() - 1) ,"")</f>
        <v/>
      </c>
      <c r="L55" s="37" t="n">
        <f aca="true">IF(K55 = "-", -INDIRECT("C" &amp; ROW() - 1),G55)</f>
        <v>0</v>
      </c>
      <c r="M55" s="36" t="n">
        <f aca="true">IF(K55 = "-", SUM(INDIRECT(ADDRESS(2,COLUMN(L55)) &amp; ":" &amp; ADDRESS(ROW(),COLUMN(L55)))), 0)</f>
        <v>0</v>
      </c>
      <c r="N55" s="36" t="n">
        <f aca="false">IF(K55="-",1,0)</f>
        <v>0</v>
      </c>
      <c r="O55" s="36" t="n">
        <f aca="true">IF(M55 = 0, INDIRECT("O" &amp; ROW() - 1), M55)</f>
        <v>0</v>
      </c>
      <c r="S55" s="35" t="str">
        <f aca="true">IF(R55 = "", "", R55 / INDIRECT("D" &amp; ROW() - 1) )</f>
        <v/>
      </c>
      <c r="T55" s="35" t="str">
        <f aca="true">IF(K55="-",IF(ISNUMBER(SEARCH(",", INDIRECT("B" &amp; ROW() - 1) )),1,""), "")</f>
        <v/>
      </c>
    </row>
    <row r="56" s="36" customFormat="true" ht="13.8" hidden="false" customHeight="true" outlineLevel="0" collapsed="false">
      <c r="B56" s="35" t="str">
        <f aca="false">IF(E56="","",VLOOKUP(E56, 'SKU Маскарпоне'!$A$1:$B$50, 2, 0))</f>
        <v/>
      </c>
      <c r="C56" s="35" t="str">
        <f aca="false">IF(E56="","",VLOOKUP(E56, 'SKU заквасочник'!$A$1:$Z$80, IF(D56="-", 11, IF(D56="", 11,  MATCH(D56&amp;"", 'SKU заквасочник'!$A$1:$Z$1, 0))), 0))</f>
        <v/>
      </c>
      <c r="D56" s="41"/>
      <c r="F56" s="53" t="str">
        <f aca="false">IF(E56="-", "-", IF(E56="", "", G56*VLOOKUP(E56, 'SKU Маскарпоне'!$A$1:$C$50, 3, 0)))</f>
        <v/>
      </c>
      <c r="G56" s="37"/>
      <c r="H56" s="34" t="str">
        <f aca="true">IF(K56="","",(INDIRECT("O" &amp; ROW() - 1) - O56))</f>
        <v/>
      </c>
      <c r="I56" s="35" t="str">
        <f aca="true">IF(K56 = "-", INDIRECT("D" &amp; ROW() - 1) * 1890,"")</f>
        <v/>
      </c>
      <c r="J56" s="35" t="str">
        <f aca="true">IF(K56 = "-", INDIRECT("C" &amp; ROW() - 1) ,"")</f>
        <v/>
      </c>
      <c r="L56" s="37" t="n">
        <f aca="true">IF(K56 = "-", -INDIRECT("C" &amp; ROW() - 1),G56)</f>
        <v>0</v>
      </c>
      <c r="M56" s="36" t="n">
        <f aca="true">IF(K56 = "-", SUM(INDIRECT(ADDRESS(2,COLUMN(L56)) &amp; ":" &amp; ADDRESS(ROW(),COLUMN(L56)))), 0)</f>
        <v>0</v>
      </c>
      <c r="N56" s="36" t="n">
        <f aca="false">IF(K56="-",1,0)</f>
        <v>0</v>
      </c>
      <c r="O56" s="36" t="n">
        <f aca="true">IF(M56 = 0, INDIRECT("O" &amp; ROW() - 1), M56)</f>
        <v>0</v>
      </c>
      <c r="S56" s="35" t="str">
        <f aca="true">IF(R56 = "", "", R56 / INDIRECT("D" &amp; ROW() - 1) )</f>
        <v/>
      </c>
      <c r="T56" s="35" t="str">
        <f aca="true">IF(K56="-",IF(ISNUMBER(SEARCH(",", INDIRECT("B" &amp; ROW() - 1) )),1,""), "")</f>
        <v/>
      </c>
    </row>
    <row r="57" s="36" customFormat="true" ht="13.8" hidden="false" customHeight="true" outlineLevel="0" collapsed="false">
      <c r="B57" s="35" t="str">
        <f aca="false">IF(E57="","",VLOOKUP(E57, 'SKU Маскарпоне'!$A$1:$B$50, 2, 0))</f>
        <v/>
      </c>
      <c r="C57" s="35" t="str">
        <f aca="false">IF(E57="","",VLOOKUP(E57, 'SKU заквасочник'!$A$1:$Z$80, IF(D57="-", 11, IF(D57="", 11,  MATCH(D57&amp;"", 'SKU заквасочник'!$A$1:$Z$1, 0))), 0))</f>
        <v/>
      </c>
      <c r="D57" s="41"/>
      <c r="F57" s="53" t="str">
        <f aca="false">IF(E57="-", "-", IF(E57="", "", G57*VLOOKUP(E57, 'SKU Маскарпоне'!$A$1:$C$50, 3, 0)))</f>
        <v/>
      </c>
      <c r="G57" s="37"/>
      <c r="H57" s="34" t="str">
        <f aca="true">IF(K57="","",(INDIRECT("O" &amp; ROW() - 1) - O57))</f>
        <v/>
      </c>
      <c r="I57" s="35" t="str">
        <f aca="true">IF(K57 = "-", INDIRECT("D" &amp; ROW() - 1) * 1890,"")</f>
        <v/>
      </c>
      <c r="J57" s="35" t="str">
        <f aca="true">IF(K57 = "-", INDIRECT("C" &amp; ROW() - 1) ,"")</f>
        <v/>
      </c>
      <c r="L57" s="37" t="n">
        <f aca="true">IF(K57 = "-", -INDIRECT("C" &amp; ROW() - 1),G57)</f>
        <v>0</v>
      </c>
      <c r="M57" s="36" t="n">
        <f aca="true">IF(K57 = "-", SUM(INDIRECT(ADDRESS(2,COLUMN(L57)) &amp; ":" &amp; ADDRESS(ROW(),COLUMN(L57)))), 0)</f>
        <v>0</v>
      </c>
      <c r="N57" s="36" t="n">
        <f aca="false">IF(K57="-",1,0)</f>
        <v>0</v>
      </c>
      <c r="O57" s="36" t="n">
        <f aca="true">IF(M57 = 0, INDIRECT("O" &amp; ROW() - 1), M57)</f>
        <v>0</v>
      </c>
      <c r="S57" s="35" t="str">
        <f aca="true">IF(R57 = "", "", R57 / INDIRECT("D" &amp; ROW() - 1) )</f>
        <v/>
      </c>
      <c r="T57" s="35" t="str">
        <f aca="true">IF(K57="-",IF(ISNUMBER(SEARCH(",", INDIRECT("B" &amp; ROW() - 1) )),1,""), "")</f>
        <v/>
      </c>
    </row>
    <row r="58" s="36" customFormat="true" ht="13.8" hidden="false" customHeight="true" outlineLevel="0" collapsed="false">
      <c r="B58" s="35" t="str">
        <f aca="false">IF(E58="","",VLOOKUP(E58, 'SKU Маскарпоне'!$A$1:$B$50, 2, 0))</f>
        <v/>
      </c>
      <c r="C58" s="35" t="str">
        <f aca="false">IF(E58="","",VLOOKUP(E58, 'SKU заквасочник'!$A$1:$Z$80, IF(D58="-", 11, IF(D58="", 11,  MATCH(D58&amp;"", 'SKU заквасочник'!$A$1:$Z$1, 0))), 0))</f>
        <v/>
      </c>
      <c r="D58" s="41"/>
      <c r="F58" s="53" t="str">
        <f aca="false">IF(E58="-", "-", IF(E58="", "", G58*VLOOKUP(E58, 'SKU Маскарпоне'!$A$1:$C$50, 3, 0)))</f>
        <v/>
      </c>
      <c r="G58" s="37"/>
      <c r="H58" s="34" t="str">
        <f aca="true">IF(K58="","",(INDIRECT("O" &amp; ROW() - 1) - O58))</f>
        <v/>
      </c>
      <c r="I58" s="35" t="str">
        <f aca="true">IF(K58 = "-", INDIRECT("D" &amp; ROW() - 1) * 1890,"")</f>
        <v/>
      </c>
      <c r="J58" s="35" t="str">
        <f aca="true">IF(K58 = "-", INDIRECT("C" &amp; ROW() - 1) ,"")</f>
        <v/>
      </c>
      <c r="L58" s="37" t="n">
        <f aca="true">IF(K58 = "-", -INDIRECT("C" &amp; ROW() - 1),G58)</f>
        <v>0</v>
      </c>
      <c r="M58" s="36" t="n">
        <f aca="true">IF(K58 = "-", SUM(INDIRECT(ADDRESS(2,COLUMN(L58)) &amp; ":" &amp; ADDRESS(ROW(),COLUMN(L58)))), 0)</f>
        <v>0</v>
      </c>
      <c r="N58" s="36" t="n">
        <f aca="false">IF(K58="-",1,0)</f>
        <v>0</v>
      </c>
      <c r="O58" s="36" t="n">
        <f aca="true">IF(M58 = 0, INDIRECT("O" &amp; ROW() - 1), M58)</f>
        <v>0</v>
      </c>
      <c r="S58" s="35" t="str">
        <f aca="true">IF(R58 = "", "", R58 / INDIRECT("D" &amp; ROW() - 1) )</f>
        <v/>
      </c>
      <c r="T58" s="35" t="str">
        <f aca="true">IF(K58="-",IF(ISNUMBER(SEARCH(",", INDIRECT("B" &amp; ROW() - 1) )),1,""), "")</f>
        <v/>
      </c>
    </row>
    <row r="59" s="36" customFormat="true" ht="13.8" hidden="false" customHeight="true" outlineLevel="0" collapsed="false">
      <c r="B59" s="35" t="str">
        <f aca="false">IF(E59="","",VLOOKUP(E59, 'SKU Маскарпоне'!$A$1:$B$50, 2, 0))</f>
        <v/>
      </c>
      <c r="C59" s="35" t="str">
        <f aca="false">IF(E59="","",VLOOKUP(E59, 'SKU заквасочник'!$A$1:$Z$80, IF(D59="-", 11, IF(D59="", 11,  MATCH(D59&amp;"", 'SKU заквасочник'!$A$1:$Z$1, 0))), 0))</f>
        <v/>
      </c>
      <c r="D59" s="41"/>
      <c r="F59" s="53" t="str">
        <f aca="false">IF(E59="-", "-", IF(E59="", "", G59*VLOOKUP(E59, 'SKU Маскарпоне'!$A$1:$C$50, 3, 0)))</f>
        <v/>
      </c>
      <c r="G59" s="37"/>
      <c r="H59" s="34" t="str">
        <f aca="true">IF(K59="","",(INDIRECT("O" &amp; ROW() - 1) - O59))</f>
        <v/>
      </c>
      <c r="I59" s="35" t="str">
        <f aca="true">IF(K59 = "-", INDIRECT("D" &amp; ROW() - 1) * 1890,"")</f>
        <v/>
      </c>
      <c r="J59" s="35" t="str">
        <f aca="true">IF(K59 = "-", INDIRECT("C" &amp; ROW() - 1) ,"")</f>
        <v/>
      </c>
      <c r="L59" s="37" t="n">
        <f aca="true">IF(K59 = "-", -INDIRECT("C" &amp; ROW() - 1),G59)</f>
        <v>0</v>
      </c>
      <c r="M59" s="36" t="n">
        <f aca="true">IF(K59 = "-", SUM(INDIRECT(ADDRESS(2,COLUMN(L59)) &amp; ":" &amp; ADDRESS(ROW(),COLUMN(L59)))), 0)</f>
        <v>0</v>
      </c>
      <c r="N59" s="36" t="n">
        <f aca="false">IF(K59="-",1,0)</f>
        <v>0</v>
      </c>
      <c r="O59" s="36" t="n">
        <f aca="true">IF(M59 = 0, INDIRECT("O" &amp; ROW() - 1), M59)</f>
        <v>0</v>
      </c>
      <c r="S59" s="35" t="str">
        <f aca="true">IF(R59 = "", "", R59 / INDIRECT("D" &amp; ROW() - 1) )</f>
        <v/>
      </c>
      <c r="T59" s="35" t="str">
        <f aca="true">IF(K59="-",IF(ISNUMBER(SEARCH(",", INDIRECT("B" &amp; ROW() - 1) )),1,""), "")</f>
        <v/>
      </c>
    </row>
    <row r="60" s="36" customFormat="true" ht="13.8" hidden="false" customHeight="true" outlineLevel="0" collapsed="false">
      <c r="B60" s="35" t="str">
        <f aca="false">IF(E60="","",VLOOKUP(E60, 'SKU Маскарпоне'!$A$1:$B$50, 2, 0))</f>
        <v/>
      </c>
      <c r="C60" s="35" t="str">
        <f aca="false">IF(E60="","",VLOOKUP(E60, 'SKU заквасочник'!$A$1:$Z$80, IF(D60="-", 11, IF(D60="", 11,  MATCH(D60&amp;"", 'SKU заквасочник'!$A$1:$Z$1, 0))), 0))</f>
        <v/>
      </c>
      <c r="D60" s="41"/>
      <c r="F60" s="53" t="str">
        <f aca="false">IF(E60="-", "-", IF(E60="", "", G60*VLOOKUP(E60, 'SKU Маскарпоне'!$A$1:$C$50, 3, 0)))</f>
        <v/>
      </c>
      <c r="G60" s="37"/>
      <c r="H60" s="34" t="str">
        <f aca="true">IF(K60="","",(INDIRECT("O" &amp; ROW() - 1) - O60))</f>
        <v/>
      </c>
      <c r="I60" s="35" t="str">
        <f aca="true">IF(K60 = "-", INDIRECT("D" &amp; ROW() - 1) * 1890,"")</f>
        <v/>
      </c>
      <c r="J60" s="35" t="str">
        <f aca="true">IF(K60 = "-", INDIRECT("C" &amp; ROW() - 1) ,"")</f>
        <v/>
      </c>
      <c r="L60" s="37" t="n">
        <f aca="true">IF(K60 = "-", -INDIRECT("C" &amp; ROW() - 1),G60)</f>
        <v>0</v>
      </c>
      <c r="M60" s="36" t="n">
        <f aca="true">IF(K60 = "-", SUM(INDIRECT(ADDRESS(2,COLUMN(L60)) &amp; ":" &amp; ADDRESS(ROW(),COLUMN(L60)))), 0)</f>
        <v>0</v>
      </c>
      <c r="N60" s="36" t="n">
        <f aca="false">IF(K60="-",1,0)</f>
        <v>0</v>
      </c>
      <c r="O60" s="36" t="n">
        <f aca="true">IF(M60 = 0, INDIRECT("O" &amp; ROW() - 1), M60)</f>
        <v>0</v>
      </c>
      <c r="S60" s="35" t="str">
        <f aca="true">IF(R60 = "", "", R60 / INDIRECT("D" &amp; ROW() - 1) )</f>
        <v/>
      </c>
      <c r="T60" s="35" t="str">
        <f aca="true">IF(K60="-",IF(ISNUMBER(SEARCH(",", INDIRECT("B" &amp; ROW() - 1) )),1,""), "")</f>
        <v/>
      </c>
    </row>
    <row r="61" s="36" customFormat="true" ht="13.8" hidden="false" customHeight="true" outlineLevel="0" collapsed="false">
      <c r="B61" s="35" t="str">
        <f aca="false">IF(E61="","",VLOOKUP(E61, 'SKU Маскарпоне'!$A$1:$B$50, 2, 0))</f>
        <v/>
      </c>
      <c r="C61" s="35" t="str">
        <f aca="false">IF(E61="","",VLOOKUP(E61, 'SKU заквасочник'!$A$1:$Z$80, IF(D61="-", 11, IF(D61="", 11,  MATCH(D61&amp;"", 'SKU заквасочник'!$A$1:$Z$1, 0))), 0))</f>
        <v/>
      </c>
      <c r="D61" s="41"/>
      <c r="F61" s="53" t="str">
        <f aca="false">IF(E61="-", "-", IF(E61="", "", G61*VLOOKUP(E61, 'SKU Маскарпоне'!$A$1:$C$50, 3, 0)))</f>
        <v/>
      </c>
      <c r="G61" s="37"/>
      <c r="H61" s="34" t="str">
        <f aca="true">IF(K61="","",(INDIRECT("O" &amp; ROW() - 1) - O61))</f>
        <v/>
      </c>
      <c r="I61" s="35" t="str">
        <f aca="true">IF(K61 = "-", INDIRECT("D" &amp; ROW() - 1) * 1890,"")</f>
        <v/>
      </c>
      <c r="J61" s="35" t="str">
        <f aca="true">IF(K61 = "-", INDIRECT("C" &amp; ROW() - 1) ,"")</f>
        <v/>
      </c>
      <c r="L61" s="37" t="n">
        <f aca="true">IF(K61 = "-", -INDIRECT("C" &amp; ROW() - 1),G61)</f>
        <v>0</v>
      </c>
      <c r="M61" s="36" t="n">
        <f aca="true">IF(K61 = "-", SUM(INDIRECT(ADDRESS(2,COLUMN(L61)) &amp; ":" &amp; ADDRESS(ROW(),COLUMN(L61)))), 0)</f>
        <v>0</v>
      </c>
      <c r="N61" s="36" t="n">
        <f aca="false">IF(K61="-",1,0)</f>
        <v>0</v>
      </c>
      <c r="O61" s="36" t="n">
        <f aca="true">IF(M61 = 0, INDIRECT("O" &amp; ROW() - 1), M61)</f>
        <v>0</v>
      </c>
      <c r="S61" s="35" t="str">
        <f aca="true">IF(R61 = "", "", R61 / INDIRECT("D" &amp; ROW() - 1) )</f>
        <v/>
      </c>
      <c r="T61" s="35" t="str">
        <f aca="true">IF(K61="-",IF(ISNUMBER(SEARCH(",", INDIRECT("B" &amp; ROW() - 1) )),1,""), "")</f>
        <v/>
      </c>
    </row>
    <row r="62" s="36" customFormat="true" ht="13.8" hidden="false" customHeight="true" outlineLevel="0" collapsed="false">
      <c r="B62" s="35" t="str">
        <f aca="false">IF(E62="","",VLOOKUP(E62, 'SKU Маскарпоне'!$A$1:$B$50, 2, 0))</f>
        <v/>
      </c>
      <c r="C62" s="35" t="str">
        <f aca="false">IF(E62="","",VLOOKUP(E62, 'SKU заквасочник'!$A$1:$Z$80, IF(D62="-", 11, IF(D62="", 11,  MATCH(D62&amp;"", 'SKU заквасочник'!$A$1:$Z$1, 0))), 0))</f>
        <v/>
      </c>
      <c r="D62" s="41"/>
      <c r="F62" s="53" t="str">
        <f aca="false">IF(E62="-", "-", IF(E62="", "", G62*VLOOKUP(E62, 'SKU Маскарпоне'!$A$1:$C$50, 3, 0)))</f>
        <v/>
      </c>
      <c r="G62" s="37"/>
      <c r="H62" s="34" t="str">
        <f aca="true">IF(K62="","",(INDIRECT("O" &amp; ROW() - 1) - O62))</f>
        <v/>
      </c>
      <c r="I62" s="35" t="str">
        <f aca="true">IF(K62 = "-", INDIRECT("D" &amp; ROW() - 1) * 1890,"")</f>
        <v/>
      </c>
      <c r="J62" s="35" t="str">
        <f aca="true">IF(K62 = "-", INDIRECT("C" &amp; ROW() - 1) ,"")</f>
        <v/>
      </c>
      <c r="L62" s="37" t="n">
        <f aca="true">IF(K62 = "-", -INDIRECT("C" &amp; ROW() - 1),G62)</f>
        <v>0</v>
      </c>
      <c r="M62" s="36" t="n">
        <f aca="true">IF(K62 = "-", SUM(INDIRECT(ADDRESS(2,COLUMN(L62)) &amp; ":" &amp; ADDRESS(ROW(),COLUMN(L62)))), 0)</f>
        <v>0</v>
      </c>
      <c r="N62" s="36" t="n">
        <f aca="false">IF(K62="-",1,0)</f>
        <v>0</v>
      </c>
      <c r="O62" s="36" t="n">
        <f aca="true">IF(M62 = 0, INDIRECT("O" &amp; ROW() - 1), M62)</f>
        <v>0</v>
      </c>
      <c r="S62" s="35" t="str">
        <f aca="true">IF(R62 = "", "", R62 / INDIRECT("D" &amp; ROW() - 1) )</f>
        <v/>
      </c>
      <c r="T62" s="35" t="str">
        <f aca="true">IF(K62="-",IF(ISNUMBER(SEARCH(",", INDIRECT("B" &amp; ROW() - 1) )),1,""), "")</f>
        <v/>
      </c>
    </row>
    <row r="63" s="36" customFormat="true" ht="13.8" hidden="false" customHeight="true" outlineLevel="0" collapsed="false">
      <c r="B63" s="35" t="str">
        <f aca="false">IF(E63="","",VLOOKUP(E63, 'SKU Маскарпоне'!$A$1:$B$50, 2, 0))</f>
        <v/>
      </c>
      <c r="C63" s="35" t="str">
        <f aca="false">IF(E63="","",VLOOKUP(E63, 'SKU заквасочник'!$A$1:$Z$80, IF(D63="-", 11, IF(D63="", 11,  MATCH(D63&amp;"", 'SKU заквасочник'!$A$1:$Z$1, 0))), 0))</f>
        <v/>
      </c>
      <c r="D63" s="41"/>
      <c r="F63" s="53" t="str">
        <f aca="false">IF(E63="-", "-", IF(E63="", "", G63*VLOOKUP(E63, 'SKU Маскарпоне'!$A$1:$C$50, 3, 0)))</f>
        <v/>
      </c>
      <c r="G63" s="37"/>
      <c r="H63" s="34" t="str">
        <f aca="true">IF(K63="","",(INDIRECT("O" &amp; ROW() - 1) - O63))</f>
        <v/>
      </c>
      <c r="I63" s="35" t="str">
        <f aca="true">IF(K63 = "-", INDIRECT("D" &amp; ROW() - 1) * 1890,"")</f>
        <v/>
      </c>
      <c r="J63" s="35" t="str">
        <f aca="true">IF(K63 = "-", INDIRECT("C" &amp; ROW() - 1) ,"")</f>
        <v/>
      </c>
      <c r="L63" s="37" t="n">
        <f aca="true">IF(K63 = "-", -INDIRECT("C" &amp; ROW() - 1),G63)</f>
        <v>0</v>
      </c>
      <c r="M63" s="36" t="n">
        <f aca="true">IF(K63 = "-", SUM(INDIRECT(ADDRESS(2,COLUMN(L63)) &amp; ":" &amp; ADDRESS(ROW(),COLUMN(L63)))), 0)</f>
        <v>0</v>
      </c>
      <c r="N63" s="36" t="n">
        <f aca="false">IF(K63="-",1,0)</f>
        <v>0</v>
      </c>
      <c r="O63" s="36" t="n">
        <f aca="true">IF(M63 = 0, INDIRECT("O" &amp; ROW() - 1), M63)</f>
        <v>0</v>
      </c>
      <c r="S63" s="35" t="str">
        <f aca="true">IF(R63 = "", "", R63 / INDIRECT("D" &amp; ROW() - 1) )</f>
        <v/>
      </c>
      <c r="T63" s="35" t="str">
        <f aca="true">IF(K63="-",IF(ISNUMBER(SEARCH(",", INDIRECT("B" &amp; ROW() - 1) )),1,""), "")</f>
        <v/>
      </c>
    </row>
    <row r="64" s="36" customFormat="true" ht="13.8" hidden="false" customHeight="true" outlineLevel="0" collapsed="false">
      <c r="B64" s="35" t="str">
        <f aca="false">IF(E64="","",VLOOKUP(E64, 'SKU Маскарпоне'!$A$1:$B$50, 2, 0))</f>
        <v/>
      </c>
      <c r="C64" s="35" t="str">
        <f aca="false">IF(E64="","",VLOOKUP(E64, 'SKU заквасочник'!$A$1:$Z$80, IF(D64="-", 11, IF(D64="", 11,  MATCH(D64&amp;"", 'SKU заквасочник'!$A$1:$Z$1, 0))), 0))</f>
        <v/>
      </c>
      <c r="D64" s="41"/>
      <c r="F64" s="53" t="str">
        <f aca="false">IF(E64="-", "-", IF(E64="", "", G64*VLOOKUP(E64, 'SKU Маскарпоне'!$A$1:$C$50, 3, 0)))</f>
        <v/>
      </c>
      <c r="G64" s="37"/>
      <c r="H64" s="34" t="str">
        <f aca="true">IF(K64="","",(INDIRECT("O" &amp; ROW() - 1) - O64))</f>
        <v/>
      </c>
      <c r="I64" s="35" t="str">
        <f aca="true">IF(K64 = "-", INDIRECT("D" &amp; ROW() - 1) * 1890,"")</f>
        <v/>
      </c>
      <c r="J64" s="35" t="str">
        <f aca="true">IF(K64 = "-", INDIRECT("C" &amp; ROW() - 1) ,"")</f>
        <v/>
      </c>
      <c r="L64" s="37" t="n">
        <f aca="true">IF(K64 = "-", -INDIRECT("C" &amp; ROW() - 1),G64)</f>
        <v>0</v>
      </c>
      <c r="M64" s="36" t="n">
        <f aca="true">IF(K64 = "-", SUM(INDIRECT(ADDRESS(2,COLUMN(L64)) &amp; ":" &amp; ADDRESS(ROW(),COLUMN(L64)))), 0)</f>
        <v>0</v>
      </c>
      <c r="N64" s="36" t="n">
        <f aca="false">IF(K64="-",1,0)</f>
        <v>0</v>
      </c>
      <c r="O64" s="36" t="n">
        <f aca="true">IF(M64 = 0, INDIRECT("O" &amp; ROW() - 1), M64)</f>
        <v>0</v>
      </c>
      <c r="S64" s="35" t="str">
        <f aca="true">IF(R64 = "", "", R64 / INDIRECT("D" &amp; ROW() - 1) )</f>
        <v/>
      </c>
      <c r="T64" s="35" t="str">
        <f aca="true">IF(K64="-",IF(ISNUMBER(SEARCH(",", INDIRECT("B" &amp; ROW() - 1) )),1,""), "")</f>
        <v/>
      </c>
    </row>
    <row r="65" s="36" customFormat="true" ht="13.8" hidden="false" customHeight="true" outlineLevel="0" collapsed="false">
      <c r="B65" s="35" t="str">
        <f aca="false">IF(E65="","",VLOOKUP(E65, 'SKU Маскарпоне'!$A$1:$B$50, 2, 0))</f>
        <v/>
      </c>
      <c r="C65" s="35" t="str">
        <f aca="false">IF(E65="","",VLOOKUP(E65, 'SKU заквасочник'!$A$1:$Z$80, IF(D65="-", 11, IF(D65="", 11,  MATCH(D65&amp;"", 'SKU заквасочник'!$A$1:$Z$1, 0))), 0))</f>
        <v/>
      </c>
      <c r="D65" s="41"/>
      <c r="F65" s="53" t="str">
        <f aca="false">IF(E65="-", "-", IF(E65="", "", G65*VLOOKUP(E65, 'SKU Маскарпоне'!$A$1:$C$50, 3, 0)))</f>
        <v/>
      </c>
      <c r="G65" s="37"/>
      <c r="H65" s="34" t="str">
        <f aca="true">IF(K65="","",(INDIRECT("O" &amp; ROW() - 1) - O65))</f>
        <v/>
      </c>
      <c r="I65" s="35" t="str">
        <f aca="true">IF(K65 = "-", INDIRECT("D" &amp; ROW() - 1) * 1890,"")</f>
        <v/>
      </c>
      <c r="J65" s="35" t="str">
        <f aca="true">IF(K65 = "-", INDIRECT("C" &amp; ROW() - 1) ,"")</f>
        <v/>
      </c>
      <c r="L65" s="37" t="n">
        <f aca="true">IF(K65 = "-", -INDIRECT("C" &amp; ROW() - 1),G65)</f>
        <v>0</v>
      </c>
      <c r="M65" s="36" t="n">
        <f aca="true">IF(K65 = "-", SUM(INDIRECT(ADDRESS(2,COLUMN(L65)) &amp; ":" &amp; ADDRESS(ROW(),COLUMN(L65)))), 0)</f>
        <v>0</v>
      </c>
      <c r="N65" s="36" t="n">
        <f aca="false">IF(K65="-",1,0)</f>
        <v>0</v>
      </c>
      <c r="O65" s="36" t="n">
        <f aca="true">IF(M65 = 0, INDIRECT("O" &amp; ROW() - 1), M65)</f>
        <v>0</v>
      </c>
      <c r="S65" s="35" t="str">
        <f aca="true">IF(R65 = "", "", R65 / INDIRECT("D" &amp; ROW() - 1) )</f>
        <v/>
      </c>
      <c r="T65" s="35" t="str">
        <f aca="true">IF(K65="-",IF(ISNUMBER(SEARCH(",", INDIRECT("B" &amp; ROW() - 1) )),1,""), "")</f>
        <v/>
      </c>
    </row>
    <row r="66" s="36" customFormat="true" ht="13.8" hidden="false" customHeight="true" outlineLevel="0" collapsed="false">
      <c r="B66" s="35" t="str">
        <f aca="false">IF(E66="","",VLOOKUP(E66, 'SKU Маскарпоне'!$A$1:$B$50, 2, 0))</f>
        <v/>
      </c>
      <c r="C66" s="35" t="str">
        <f aca="false">IF(E66="","",VLOOKUP(E66, 'SKU заквасочник'!$A$1:$Z$80, IF(D66="-", 11, IF(D66="", 11,  MATCH(D66&amp;"", 'SKU заквасочник'!$A$1:$Z$1, 0))), 0))</f>
        <v/>
      </c>
      <c r="D66" s="41"/>
      <c r="F66" s="53" t="str">
        <f aca="false">IF(E66="-", "-", IF(E66="", "", G66*VLOOKUP(E66, 'SKU Маскарпоне'!$A$1:$C$50, 3, 0)))</f>
        <v/>
      </c>
      <c r="G66" s="37"/>
      <c r="H66" s="34" t="str">
        <f aca="true">IF(K66="","",(INDIRECT("O" &amp; ROW() - 1) - O66))</f>
        <v/>
      </c>
      <c r="I66" s="35" t="str">
        <f aca="true">IF(K66 = "-", INDIRECT("D" &amp; ROW() - 1) * 1890,"")</f>
        <v/>
      </c>
      <c r="J66" s="35" t="str">
        <f aca="true">IF(K66 = "-", INDIRECT("C" &amp; ROW() - 1) ,"")</f>
        <v/>
      </c>
      <c r="L66" s="37" t="n">
        <f aca="true">IF(K66 = "-", -INDIRECT("C" &amp; ROW() - 1),G66)</f>
        <v>0</v>
      </c>
      <c r="M66" s="36" t="n">
        <f aca="true">IF(K66 = "-", SUM(INDIRECT(ADDRESS(2,COLUMN(L66)) &amp; ":" &amp; ADDRESS(ROW(),COLUMN(L66)))), 0)</f>
        <v>0</v>
      </c>
      <c r="N66" s="36" t="n">
        <f aca="false">IF(K66="-",1,0)</f>
        <v>0</v>
      </c>
      <c r="O66" s="36" t="n">
        <f aca="true">IF(M66 = 0, INDIRECT("O" &amp; ROW() - 1), M66)</f>
        <v>0</v>
      </c>
      <c r="S66" s="35" t="str">
        <f aca="true">IF(R66 = "", "", R66 / INDIRECT("D" &amp; ROW() - 1) )</f>
        <v/>
      </c>
      <c r="T66" s="35" t="str">
        <f aca="true">IF(K66="-",IF(ISNUMBER(SEARCH(",", INDIRECT("B" &amp; ROW() - 1) )),1,""), "")</f>
        <v/>
      </c>
    </row>
    <row r="67" s="36" customFormat="true" ht="13.8" hidden="false" customHeight="true" outlineLevel="0" collapsed="false">
      <c r="B67" s="35" t="str">
        <f aca="false">IF(E67="","",VLOOKUP(E67, 'SKU Маскарпоне'!$A$1:$B$50, 2, 0))</f>
        <v/>
      </c>
      <c r="C67" s="35" t="str">
        <f aca="false">IF(E67="","",VLOOKUP(E67, 'SKU заквасочник'!$A$1:$Z$80, IF(D67="-", 11, IF(D67="", 11,  MATCH(D67&amp;"", 'SKU заквасочник'!$A$1:$Z$1, 0))), 0))</f>
        <v/>
      </c>
      <c r="D67" s="41"/>
      <c r="F67" s="53" t="str">
        <f aca="false">IF(E67="-", "-", IF(E67="", "", G67*VLOOKUP(E67, 'SKU Маскарпоне'!$A$1:$C$50, 3, 0)))</f>
        <v/>
      </c>
      <c r="G67" s="37"/>
      <c r="H67" s="34" t="str">
        <f aca="true">IF(K67="","",(INDIRECT("O" &amp; ROW() - 1) - O67))</f>
        <v/>
      </c>
      <c r="I67" s="35" t="str">
        <f aca="true">IF(K67 = "-", INDIRECT("D" &amp; ROW() - 1) * 1890,"")</f>
        <v/>
      </c>
      <c r="J67" s="35" t="str">
        <f aca="true">IF(K67 = "-", INDIRECT("C" &amp; ROW() - 1) ,"")</f>
        <v/>
      </c>
      <c r="L67" s="37" t="n">
        <f aca="true">IF(K67 = "-", -INDIRECT("C" &amp; ROW() - 1),G67)</f>
        <v>0</v>
      </c>
      <c r="M67" s="36" t="n">
        <f aca="true">IF(K67 = "-", SUM(INDIRECT(ADDRESS(2,COLUMN(L67)) &amp; ":" &amp; ADDRESS(ROW(),COLUMN(L67)))), 0)</f>
        <v>0</v>
      </c>
      <c r="N67" s="36" t="n">
        <f aca="false">IF(K67="-",1,0)</f>
        <v>0</v>
      </c>
      <c r="O67" s="36" t="n">
        <f aca="true">IF(M67 = 0, INDIRECT("O" &amp; ROW() - 1), M67)</f>
        <v>0</v>
      </c>
      <c r="S67" s="35" t="str">
        <f aca="true">IF(R67 = "", "", R67 / INDIRECT("D" &amp; ROW() - 1) )</f>
        <v/>
      </c>
      <c r="T67" s="35" t="str">
        <f aca="true">IF(K67="-",IF(ISNUMBER(SEARCH(",", INDIRECT("B" &amp; ROW() - 1) )),1,""), "")</f>
        <v/>
      </c>
    </row>
    <row r="68" s="36" customFormat="true" ht="13.8" hidden="false" customHeight="true" outlineLevel="0" collapsed="false">
      <c r="B68" s="35" t="str">
        <f aca="false">IF(E68="","",VLOOKUP(E68, 'SKU Маскарпоне'!$A$1:$B$50, 2, 0))</f>
        <v/>
      </c>
      <c r="C68" s="35" t="str">
        <f aca="false">IF(E68="","",VLOOKUP(E68, 'SKU заквасочник'!$A$1:$Z$80, IF(D68="-", 11, IF(D68="", 11,  MATCH(D68&amp;"", 'SKU заквасочник'!$A$1:$Z$1, 0))), 0))</f>
        <v/>
      </c>
      <c r="D68" s="41"/>
      <c r="F68" s="53" t="str">
        <f aca="false">IF(E68="-", "-", IF(E68="", "", G68*VLOOKUP(E68, 'SKU Маскарпоне'!$A$1:$C$50, 3, 0)))</f>
        <v/>
      </c>
      <c r="G68" s="37"/>
      <c r="H68" s="34" t="str">
        <f aca="true">IF(K68="","",(INDIRECT("O" &amp; ROW() - 1) - O68))</f>
        <v/>
      </c>
      <c r="I68" s="35" t="str">
        <f aca="true">IF(K68 = "-", INDIRECT("D" &amp; ROW() - 1) * 1890,"")</f>
        <v/>
      </c>
      <c r="J68" s="35" t="str">
        <f aca="true">IF(K68 = "-", INDIRECT("C" &amp; ROW() - 1) ,"")</f>
        <v/>
      </c>
      <c r="L68" s="37" t="n">
        <f aca="true">IF(K68 = "-", -INDIRECT("C" &amp; ROW() - 1),G68)</f>
        <v>0</v>
      </c>
      <c r="M68" s="36" t="n">
        <f aca="true">IF(K68 = "-", SUM(INDIRECT(ADDRESS(2,COLUMN(L68)) &amp; ":" &amp; ADDRESS(ROW(),COLUMN(L68)))), 0)</f>
        <v>0</v>
      </c>
      <c r="N68" s="36" t="n">
        <f aca="false">IF(K68="-",1,0)</f>
        <v>0</v>
      </c>
      <c r="O68" s="36" t="n">
        <f aca="true">IF(M68 = 0, INDIRECT("O" &amp; ROW() - 1), M68)</f>
        <v>0</v>
      </c>
      <c r="S68" s="35" t="str">
        <f aca="true">IF(R68 = "", "", R68 / INDIRECT("D" &amp; ROW() - 1) )</f>
        <v/>
      </c>
      <c r="T68" s="35" t="str">
        <f aca="true">IF(K68="-",IF(ISNUMBER(SEARCH(",", INDIRECT("B" &amp; ROW() - 1) )),1,""), "")</f>
        <v/>
      </c>
    </row>
    <row r="69" s="36" customFormat="true" ht="13.8" hidden="false" customHeight="true" outlineLevel="0" collapsed="false">
      <c r="B69" s="35" t="str">
        <f aca="false">IF(E69="","",VLOOKUP(E69, 'SKU Маскарпоне'!$A$1:$B$50, 2, 0))</f>
        <v/>
      </c>
      <c r="C69" s="35" t="str">
        <f aca="false">IF(E69="","",VLOOKUP(E69, 'SKU заквасочник'!$A$1:$Z$80, IF(D69="-", 11, IF(D69="", 11,  MATCH(D69&amp;"", 'SKU заквасочник'!$A$1:$Z$1, 0))), 0))</f>
        <v/>
      </c>
      <c r="D69" s="41"/>
      <c r="F69" s="53" t="str">
        <f aca="false">IF(E69="-", "-", IF(E69="", "", G69*VLOOKUP(E69, 'SKU Маскарпоне'!$A$1:$C$50, 3, 0)))</f>
        <v/>
      </c>
      <c r="G69" s="37"/>
      <c r="H69" s="34" t="str">
        <f aca="true">IF(K69="","",(INDIRECT("O" &amp; ROW() - 1) - O69))</f>
        <v/>
      </c>
      <c r="I69" s="35" t="str">
        <f aca="true">IF(K69 = "-", INDIRECT("D" &amp; ROW() - 1) * 1890,"")</f>
        <v/>
      </c>
      <c r="J69" s="35" t="str">
        <f aca="true">IF(K69 = "-", INDIRECT("C" &amp; ROW() - 1) ,"")</f>
        <v/>
      </c>
      <c r="L69" s="37" t="n">
        <f aca="true">IF(K69 = "-", -INDIRECT("C" &amp; ROW() - 1),G69)</f>
        <v>0</v>
      </c>
      <c r="M69" s="36" t="n">
        <f aca="true">IF(K69 = "-", SUM(INDIRECT(ADDRESS(2,COLUMN(L69)) &amp; ":" &amp; ADDRESS(ROW(),COLUMN(L69)))), 0)</f>
        <v>0</v>
      </c>
      <c r="N69" s="36" t="n">
        <f aca="false">IF(K69="-",1,0)</f>
        <v>0</v>
      </c>
      <c r="O69" s="36" t="n">
        <f aca="true">IF(M69 = 0, INDIRECT("O" &amp; ROW() - 1), M69)</f>
        <v>0</v>
      </c>
      <c r="S69" s="35" t="str">
        <f aca="true">IF(R69 = "", "", R69 / INDIRECT("D" &amp; ROW() - 1) )</f>
        <v/>
      </c>
      <c r="T69" s="35" t="str">
        <f aca="true">IF(K69="-",IF(ISNUMBER(SEARCH(",", INDIRECT("B" &amp; ROW() - 1) )),1,""), "")</f>
        <v/>
      </c>
    </row>
    <row r="70" s="36" customFormat="true" ht="13.8" hidden="false" customHeight="true" outlineLevel="0" collapsed="false">
      <c r="B70" s="35" t="str">
        <f aca="false">IF(E70="","",VLOOKUP(E70, 'SKU Маскарпоне'!$A$1:$B$50, 2, 0))</f>
        <v/>
      </c>
      <c r="C70" s="35" t="str">
        <f aca="false">IF(E70="","",VLOOKUP(E70, 'SKU заквасочник'!$A$1:$Z$80, IF(D70="-", 11, IF(D70="", 11,  MATCH(D70&amp;"", 'SKU заквасочник'!$A$1:$Z$1, 0))), 0))</f>
        <v/>
      </c>
      <c r="D70" s="41"/>
      <c r="F70" s="53" t="str">
        <f aca="false">IF(E70="-", "-", IF(E70="", "", G70*VLOOKUP(E70, 'SKU Маскарпоне'!$A$1:$C$50, 3, 0)))</f>
        <v/>
      </c>
      <c r="G70" s="37"/>
      <c r="H70" s="34" t="str">
        <f aca="true">IF(K70="","",(INDIRECT("O" &amp; ROW() - 1) - O70))</f>
        <v/>
      </c>
      <c r="I70" s="35" t="str">
        <f aca="true">IF(K70 = "-", INDIRECT("D" &amp; ROW() - 1) * 1890,"")</f>
        <v/>
      </c>
      <c r="J70" s="35" t="str">
        <f aca="true">IF(K70 = "-", INDIRECT("C" &amp; ROW() - 1) ,"")</f>
        <v/>
      </c>
      <c r="L70" s="37" t="n">
        <f aca="true">IF(K70 = "-", -INDIRECT("C" &amp; ROW() - 1),G70)</f>
        <v>0</v>
      </c>
      <c r="M70" s="36" t="n">
        <f aca="true">IF(K70 = "-", SUM(INDIRECT(ADDRESS(2,COLUMN(L70)) &amp; ":" &amp; ADDRESS(ROW(),COLUMN(L70)))), 0)</f>
        <v>0</v>
      </c>
      <c r="N70" s="36" t="n">
        <f aca="false">IF(K70="-",1,0)</f>
        <v>0</v>
      </c>
      <c r="O70" s="36" t="n">
        <f aca="true">IF(M70 = 0, INDIRECT("O" &amp; ROW() - 1), M70)</f>
        <v>0</v>
      </c>
      <c r="S70" s="35" t="str">
        <f aca="true">IF(R70 = "", "", R70 / INDIRECT("D" &amp; ROW() - 1) )</f>
        <v/>
      </c>
      <c r="T70" s="35" t="str">
        <f aca="true">IF(K70="-",IF(ISNUMBER(SEARCH(",", INDIRECT("B" &amp; ROW() - 1) )),1,""), "")</f>
        <v/>
      </c>
    </row>
    <row r="71" s="36" customFormat="true" ht="13.8" hidden="false" customHeight="true" outlineLevel="0" collapsed="false">
      <c r="B71" s="35" t="str">
        <f aca="false">IF(E71="","",VLOOKUP(E71, 'SKU Маскарпоне'!$A$1:$B$50, 2, 0))</f>
        <v/>
      </c>
      <c r="C71" s="35" t="str">
        <f aca="false">IF(E71="","",VLOOKUP(E71, 'SKU заквасочник'!$A$1:$Z$80, IF(D71="-", 11, IF(D71="", 11,  MATCH(D71&amp;"", 'SKU заквасочник'!$A$1:$Z$1, 0))), 0))</f>
        <v/>
      </c>
      <c r="D71" s="41"/>
      <c r="F71" s="53" t="str">
        <f aca="false">IF(E71="-", "-", IF(E71="", "", G71*VLOOKUP(E71, 'SKU Маскарпоне'!$A$1:$C$50, 3, 0)))</f>
        <v/>
      </c>
      <c r="G71" s="37"/>
      <c r="H71" s="34" t="str">
        <f aca="true">IF(K71="","",(INDIRECT("O" &amp; ROW() - 1) - O71))</f>
        <v/>
      </c>
      <c r="I71" s="35" t="str">
        <f aca="true">IF(K71 = "-", INDIRECT("D" &amp; ROW() - 1) * 1890,"")</f>
        <v/>
      </c>
      <c r="J71" s="35" t="str">
        <f aca="true">IF(K71 = "-", INDIRECT("C" &amp; ROW() - 1) ,"")</f>
        <v/>
      </c>
      <c r="L71" s="37" t="n">
        <f aca="true">IF(K71 = "-", -INDIRECT("C" &amp; ROW() - 1),G71)</f>
        <v>0</v>
      </c>
      <c r="M71" s="36" t="n">
        <f aca="true">IF(K71 = "-", SUM(INDIRECT(ADDRESS(2,COLUMN(L71)) &amp; ":" &amp; ADDRESS(ROW(),COLUMN(L71)))), 0)</f>
        <v>0</v>
      </c>
      <c r="N71" s="36" t="n">
        <f aca="false">IF(K71="-",1,0)</f>
        <v>0</v>
      </c>
      <c r="O71" s="36" t="n">
        <f aca="true">IF(M71 = 0, INDIRECT("O" &amp; ROW() - 1), M71)</f>
        <v>0</v>
      </c>
      <c r="S71" s="35" t="str">
        <f aca="true">IF(R71 = "", "", R71 / INDIRECT("D" &amp; ROW() - 1) )</f>
        <v/>
      </c>
      <c r="T71" s="35" t="str">
        <f aca="true">IF(K71="-",IF(ISNUMBER(SEARCH(",", INDIRECT("B" &amp; ROW() - 1) )),1,""), "")</f>
        <v/>
      </c>
    </row>
    <row r="72" s="36" customFormat="true" ht="13.8" hidden="false" customHeight="true" outlineLevel="0" collapsed="false">
      <c r="B72" s="35" t="str">
        <f aca="false">IF(E72="","",VLOOKUP(E72, 'SKU Маскарпоне'!$A$1:$B$50, 2, 0))</f>
        <v/>
      </c>
      <c r="C72" s="35" t="str">
        <f aca="false">IF(E72="","",VLOOKUP(E72, 'SKU заквасочник'!$A$1:$Z$80, IF(D72="-", 11, IF(D72="", 11,  MATCH(D72&amp;"", 'SKU заквасочник'!$A$1:$Z$1, 0))), 0))</f>
        <v/>
      </c>
      <c r="D72" s="41"/>
      <c r="F72" s="53" t="str">
        <f aca="false">IF(E72="-", "-", IF(E72="", "", G72*VLOOKUP(E72, 'SKU Маскарпоне'!$A$1:$C$50, 3, 0)))</f>
        <v/>
      </c>
      <c r="G72" s="37"/>
      <c r="H72" s="34" t="str">
        <f aca="true">IF(K72="","",(INDIRECT("O" &amp; ROW() - 1) - O72))</f>
        <v/>
      </c>
      <c r="I72" s="35" t="str">
        <f aca="true">IF(K72 = "-", INDIRECT("D" &amp; ROW() - 1) * 1890,"")</f>
        <v/>
      </c>
      <c r="J72" s="35" t="str">
        <f aca="true">IF(K72 = "-", INDIRECT("C" &amp; ROW() - 1) ,"")</f>
        <v/>
      </c>
      <c r="L72" s="37" t="n">
        <f aca="true">IF(K72 = "-", -INDIRECT("C" &amp; ROW() - 1),G72)</f>
        <v>0</v>
      </c>
      <c r="M72" s="36" t="n">
        <f aca="true">IF(K72 = "-", SUM(INDIRECT(ADDRESS(2,COLUMN(L72)) &amp; ":" &amp; ADDRESS(ROW(),COLUMN(L72)))), 0)</f>
        <v>0</v>
      </c>
      <c r="N72" s="36" t="n">
        <f aca="false">IF(K72="-",1,0)</f>
        <v>0</v>
      </c>
      <c r="O72" s="36" t="n">
        <f aca="true">IF(M72 = 0, INDIRECT("O" &amp; ROW() - 1), M72)</f>
        <v>0</v>
      </c>
      <c r="S72" s="35" t="str">
        <f aca="true">IF(R72 = "", "", R72 / INDIRECT("D" &amp; ROW() - 1) )</f>
        <v/>
      </c>
      <c r="T72" s="35" t="str">
        <f aca="true">IF(K72="-",IF(ISNUMBER(SEARCH(",", INDIRECT("B" &amp; ROW() - 1) )),1,""), "")</f>
        <v/>
      </c>
    </row>
    <row r="73" s="36" customFormat="true" ht="13.8" hidden="false" customHeight="true" outlineLevel="0" collapsed="false">
      <c r="B73" s="35" t="str">
        <f aca="false">IF(E73="","",VLOOKUP(E73, 'SKU Маскарпоне'!$A$1:$B$50, 2, 0))</f>
        <v/>
      </c>
      <c r="C73" s="35" t="str">
        <f aca="false">IF(E73="","",VLOOKUP(E73, 'SKU заквасочник'!$A$1:$Z$80, IF(D73="-", 11, IF(D73="", 11,  MATCH(D73&amp;"", 'SKU заквасочник'!$A$1:$Z$1, 0))), 0))</f>
        <v/>
      </c>
      <c r="D73" s="41"/>
      <c r="F73" s="53" t="str">
        <f aca="false">IF(E73="-", "-", IF(E73="", "", G73*VLOOKUP(E73, 'SKU Маскарпоне'!$A$1:$C$50, 3, 0)))</f>
        <v/>
      </c>
      <c r="G73" s="37"/>
      <c r="H73" s="34" t="str">
        <f aca="true">IF(K73="","",(INDIRECT("O" &amp; ROW() - 1) - O73))</f>
        <v/>
      </c>
      <c r="I73" s="35" t="str">
        <f aca="true">IF(K73 = "-", INDIRECT("D" &amp; ROW() - 1) * 1890,"")</f>
        <v/>
      </c>
      <c r="J73" s="35" t="str">
        <f aca="true">IF(K73 = "-", INDIRECT("C" &amp; ROW() - 1) ,"")</f>
        <v/>
      </c>
      <c r="L73" s="37" t="n">
        <f aca="true">IF(K73 = "-", -INDIRECT("C" &amp; ROW() - 1),G73)</f>
        <v>0</v>
      </c>
      <c r="M73" s="36" t="n">
        <f aca="true">IF(K73 = "-", SUM(INDIRECT(ADDRESS(2,COLUMN(L73)) &amp; ":" &amp; ADDRESS(ROW(),COLUMN(L73)))), 0)</f>
        <v>0</v>
      </c>
      <c r="N73" s="36" t="n">
        <f aca="false">IF(K73="-",1,0)</f>
        <v>0</v>
      </c>
      <c r="O73" s="36" t="n">
        <f aca="true">IF(M73 = 0, INDIRECT("O" &amp; ROW() - 1), M73)</f>
        <v>0</v>
      </c>
      <c r="S73" s="35" t="str">
        <f aca="true">IF(R73 = "", "", R73 / INDIRECT("D" &amp; ROW() - 1) )</f>
        <v/>
      </c>
      <c r="T73" s="35" t="str">
        <f aca="true">IF(K73="-",IF(ISNUMBER(SEARCH(",", INDIRECT("B" &amp; ROW() - 1) )),1,""), "")</f>
        <v/>
      </c>
    </row>
    <row r="74" s="36" customFormat="true" ht="13.8" hidden="false" customHeight="true" outlineLevel="0" collapsed="false">
      <c r="B74" s="35" t="str">
        <f aca="false">IF(E74="","",VLOOKUP(E74, 'SKU Маскарпоне'!$A$1:$B$50, 2, 0))</f>
        <v/>
      </c>
      <c r="C74" s="35" t="str">
        <f aca="false">IF(E74="","",VLOOKUP(E74, 'SKU заквасочник'!$A$1:$Z$80, IF(D74="-", 11, IF(D74="", 11,  MATCH(D74&amp;"", 'SKU заквасочник'!$A$1:$Z$1, 0))), 0))</f>
        <v/>
      </c>
      <c r="D74" s="41"/>
      <c r="F74" s="53" t="str">
        <f aca="false">IF(E74="-", "-", IF(E74="", "", G74*VLOOKUP(E74, 'SKU Маскарпоне'!$A$1:$C$50, 3, 0)))</f>
        <v/>
      </c>
      <c r="G74" s="37"/>
      <c r="H74" s="34" t="str">
        <f aca="true">IF(K74="","",(INDIRECT("O" &amp; ROW() - 1) - O74))</f>
        <v/>
      </c>
      <c r="I74" s="35" t="str">
        <f aca="true">IF(K74 = "-", INDIRECT("D" &amp; ROW() - 1) * 1890,"")</f>
        <v/>
      </c>
      <c r="J74" s="35" t="str">
        <f aca="true">IF(K74 = "-", INDIRECT("C" &amp; ROW() - 1) ,"")</f>
        <v/>
      </c>
      <c r="L74" s="37" t="n">
        <f aca="true">IF(K74 = "-", -INDIRECT("C" &amp; ROW() - 1),G74)</f>
        <v>0</v>
      </c>
      <c r="M74" s="36" t="n">
        <f aca="true">IF(K74 = "-", SUM(INDIRECT(ADDRESS(2,COLUMN(L74)) &amp; ":" &amp; ADDRESS(ROW(),COLUMN(L74)))), 0)</f>
        <v>0</v>
      </c>
      <c r="N74" s="36" t="n">
        <f aca="false">IF(K74="-",1,0)</f>
        <v>0</v>
      </c>
      <c r="O74" s="36" t="n">
        <f aca="true">IF(M74 = 0, INDIRECT("O" &amp; ROW() - 1), M74)</f>
        <v>0</v>
      </c>
      <c r="S74" s="35" t="str">
        <f aca="true">IF(R74 = "", "", R74 / INDIRECT("D" &amp; ROW() - 1) )</f>
        <v/>
      </c>
      <c r="T74" s="35" t="str">
        <f aca="true">IF(K74="-",IF(ISNUMBER(SEARCH(",", INDIRECT("B" &amp; ROW() - 1) )),1,""), "")</f>
        <v/>
      </c>
    </row>
    <row r="75" s="36" customFormat="true" ht="13.8" hidden="false" customHeight="true" outlineLevel="0" collapsed="false">
      <c r="B75" s="35" t="str">
        <f aca="false">IF(E75="","",VLOOKUP(E75, 'SKU Маскарпоне'!$A$1:$B$50, 2, 0))</f>
        <v/>
      </c>
      <c r="C75" s="35" t="str">
        <f aca="false">IF(E75="","",VLOOKUP(E75, 'SKU заквасочник'!$A$1:$Z$80, IF(D75="-", 11, IF(D75="", 11,  MATCH(D75&amp;"", 'SKU заквасочник'!$A$1:$Z$1, 0))), 0))</f>
        <v/>
      </c>
      <c r="D75" s="41"/>
      <c r="F75" s="53" t="str">
        <f aca="false">IF(E75="-", "-", IF(E75="", "", G75*VLOOKUP(E75, 'SKU Маскарпоне'!$A$1:$C$50, 3, 0)))</f>
        <v/>
      </c>
      <c r="G75" s="37"/>
      <c r="H75" s="34" t="str">
        <f aca="true">IF(K75="","",(INDIRECT("O" &amp; ROW() - 1) - O75))</f>
        <v/>
      </c>
      <c r="I75" s="35" t="str">
        <f aca="true">IF(K75 = "-", INDIRECT("D" &amp; ROW() - 1) * 1890,"")</f>
        <v/>
      </c>
      <c r="J75" s="35" t="str">
        <f aca="true">IF(K75 = "-", INDIRECT("C" &amp; ROW() - 1) ,"")</f>
        <v/>
      </c>
      <c r="L75" s="37" t="n">
        <f aca="true">IF(K75 = "-", -INDIRECT("C" &amp; ROW() - 1),G75)</f>
        <v>0</v>
      </c>
      <c r="M75" s="36" t="n">
        <f aca="true">IF(K75="-",SUM(INDIRECT(ADDRESS(2,COLUMN(L75))&amp;":"&amp;ADDRESS(ROW(),COLUMN(L75)))),0)</f>
        <v>0</v>
      </c>
      <c r="N75" s="36" t="n">
        <f aca="false">IF(K75="-",1,0)</f>
        <v>0</v>
      </c>
      <c r="O75" s="36" t="n">
        <f aca="true">IF(M75 = 0, INDIRECT("O" &amp; ROW() - 1), M75)</f>
        <v>0</v>
      </c>
      <c r="S75" s="35" t="str">
        <f aca="true">IF(R75 = "", "", R75 / INDIRECT("D" &amp; ROW() - 1) )</f>
        <v/>
      </c>
      <c r="T75" s="35" t="str">
        <f aca="true">IF(K75="-",IF(ISNUMBER(SEARCH(",", INDIRECT("B" &amp; ROW() - 1) )),1,""), "")</f>
        <v/>
      </c>
    </row>
    <row r="76" s="36" customFormat="true" ht="13.8" hidden="false" customHeight="true" outlineLevel="0" collapsed="false">
      <c r="B76" s="35" t="str">
        <f aca="false">IF(E76="","",VLOOKUP(E76, 'SKU Маскарпоне'!$A$1:$B$50, 2, 0))</f>
        <v/>
      </c>
      <c r="C76" s="35" t="str">
        <f aca="false">IF(E76="","",VLOOKUP(E76, 'SKU заквасочник'!$A$1:$Z$80, IF(D76="-", 11, IF(D76="", 11,  MATCH(D76&amp;"", 'SKU заквасочник'!$A$1:$Z$1, 0))), 0))</f>
        <v/>
      </c>
      <c r="D76" s="41"/>
      <c r="F76" s="53" t="str">
        <f aca="false">IF(E76="-", "-", IF(E76="", "", G76*VLOOKUP(E76, 'SKU Маскарпоне'!$A$1:$C$50, 3, 0)))</f>
        <v/>
      </c>
      <c r="G76" s="37"/>
      <c r="H76" s="34" t="str">
        <f aca="true">IF(K76="","",(INDIRECT("O" &amp; ROW() - 1) - O76))</f>
        <v/>
      </c>
      <c r="I76" s="35" t="str">
        <f aca="true">IF(K76 = "-", INDIRECT("D" &amp; ROW() - 1) * 1890,"")</f>
        <v/>
      </c>
      <c r="J76" s="35" t="str">
        <f aca="true">IF(K76 = "-", INDIRECT("C" &amp; ROW() - 1) ,"")</f>
        <v/>
      </c>
      <c r="L76" s="37" t="n">
        <f aca="true">IF(K76 = "-", -INDIRECT("C" &amp; ROW() - 1),G76)</f>
        <v>0</v>
      </c>
      <c r="M76" s="36" t="n">
        <f aca="true">IF(K76="-",SUM(INDIRECT(ADDRESS(2,COLUMN(L76))&amp;":"&amp;ADDRESS(ROW(),COLUMN(L76)))),0)</f>
        <v>0</v>
      </c>
      <c r="N76" s="36" t="n">
        <f aca="false">IF(K76="-",1,0)</f>
        <v>0</v>
      </c>
      <c r="O76" s="36" t="n">
        <f aca="true">IF(M76 = 0, INDIRECT("O" &amp; ROW() - 1), M76)</f>
        <v>0</v>
      </c>
      <c r="S76" s="35" t="str">
        <f aca="true">IF(R76 = "", "", R76 / INDIRECT("D" &amp; ROW() - 1) )</f>
        <v/>
      </c>
      <c r="T76" s="35" t="str">
        <f aca="true">IF(K76="-",IF(ISNUMBER(SEARCH(",", INDIRECT("B" &amp; ROW() - 1) )),1,""), "")</f>
        <v/>
      </c>
    </row>
    <row r="77" s="36" customFormat="true" ht="13.8" hidden="false" customHeight="true" outlineLevel="0" collapsed="false">
      <c r="B77" s="35" t="str">
        <f aca="false">IF(E77="","",VLOOKUP(E77, 'SKU Маскарпоне'!$A$1:$B$50, 2, 0))</f>
        <v/>
      </c>
      <c r="C77" s="35" t="str">
        <f aca="false">IF(E77="","",VLOOKUP(E77, 'SKU заквасочник'!$A$1:$Z$80, IF(D77="-", 11, IF(D77="", 11,  MATCH(D77&amp;"", 'SKU заквасочник'!$A$1:$Z$1, 0))), 0))</f>
        <v/>
      </c>
      <c r="D77" s="41"/>
      <c r="F77" s="53" t="str">
        <f aca="false">IF(E77="-", "-", IF(E77="", "", G77*VLOOKUP(E77, 'SKU Маскарпоне'!$A$1:$C$50, 3, 0)))</f>
        <v/>
      </c>
      <c r="G77" s="37"/>
      <c r="H77" s="34" t="str">
        <f aca="true">IF(K77="","",(INDIRECT("O" &amp; ROW() - 1) - O77))</f>
        <v/>
      </c>
      <c r="I77" s="35" t="str">
        <f aca="true">IF(K77 = "-", INDIRECT("D" &amp; ROW() - 1) * 1890,"")</f>
        <v/>
      </c>
      <c r="J77" s="35" t="str">
        <f aca="true">IF(K77 = "-", INDIRECT("C" &amp; ROW() - 1) ,"")</f>
        <v/>
      </c>
      <c r="L77" s="37" t="n">
        <f aca="true">IF(K77 = "-", -INDIRECT("C" &amp; ROW() - 1),G77)</f>
        <v>0</v>
      </c>
      <c r="M77" s="36" t="n">
        <f aca="true">IF(K77="-",SUM(INDIRECT(ADDRESS(2,COLUMN(L77))&amp;":"&amp;ADDRESS(ROW(),COLUMN(L77)))),0)</f>
        <v>0</v>
      </c>
      <c r="N77" s="36" t="n">
        <f aca="false">IF(K77="-",1,0)</f>
        <v>0</v>
      </c>
      <c r="O77" s="36" t="n">
        <f aca="true">IF(M77 = 0, INDIRECT("O" &amp; ROW() - 1), M77)</f>
        <v>0</v>
      </c>
      <c r="S77" s="35" t="str">
        <f aca="true">IF(R77 = "", "", R77 / INDIRECT("D" &amp; ROW() - 1) )</f>
        <v/>
      </c>
      <c r="T77" s="35" t="str">
        <f aca="true">IF(K77="-",IF(ISNUMBER(SEARCH(",", INDIRECT("B" &amp; ROW() - 1) )),1,""), "")</f>
        <v/>
      </c>
    </row>
    <row r="78" s="36" customFormat="true" ht="13.8" hidden="false" customHeight="true" outlineLevel="0" collapsed="false">
      <c r="B78" s="35" t="str">
        <f aca="false">IF(E78="","",VLOOKUP(E78, 'SKU Маскарпоне'!$A$1:$B$50, 2, 0))</f>
        <v/>
      </c>
      <c r="C78" s="35" t="str">
        <f aca="false">IF(E78="","",VLOOKUP(E78, 'SKU заквасочник'!$A$1:$Z$80, IF(D78="-", 11, IF(D78="", 11,  MATCH(D78&amp;"", 'SKU заквасочник'!$A$1:$Z$1, 0))), 0))</f>
        <v/>
      </c>
      <c r="D78" s="41"/>
      <c r="F78" s="53" t="str">
        <f aca="false">IF(E78="-", "-", IF(E78="", "", G78*VLOOKUP(E78, 'SKU Маскарпоне'!$A$1:$C$50, 3, 0)))</f>
        <v/>
      </c>
      <c r="G78" s="37"/>
      <c r="H78" s="34" t="str">
        <f aca="true">IF(K78="","",(INDIRECT("O" &amp; ROW() - 1) - O78))</f>
        <v/>
      </c>
      <c r="I78" s="35" t="str">
        <f aca="true">IF(K78 = "-", INDIRECT("D" &amp; ROW() - 1) * 1890,"")</f>
        <v/>
      </c>
      <c r="J78" s="35" t="str">
        <f aca="true">IF(K78 = "-", INDIRECT("C" &amp; ROW() - 1) ,"")</f>
        <v/>
      </c>
      <c r="L78" s="37" t="n">
        <f aca="true">IF(K78 = "-", -INDIRECT("C" &amp; ROW() - 1),G78)</f>
        <v>0</v>
      </c>
      <c r="M78" s="36" t="n">
        <f aca="true">IF(K78="-",SUM(INDIRECT(ADDRESS(2,COLUMN(L78))&amp;":"&amp;ADDRESS(ROW(),COLUMN(L78)))),0)</f>
        <v>0</v>
      </c>
      <c r="N78" s="36" t="n">
        <f aca="false">IF(K78="-",1,0)</f>
        <v>0</v>
      </c>
      <c r="O78" s="36" t="n">
        <f aca="true">IF(M78 = 0, INDIRECT("O" &amp; ROW() - 1), M78)</f>
        <v>0</v>
      </c>
      <c r="S78" s="35" t="str">
        <f aca="true">IF(R78 = "", "", R78 / INDIRECT("D" &amp; ROW() - 1) )</f>
        <v/>
      </c>
      <c r="T78" s="35" t="str">
        <f aca="true">IF(K78="-",IF(ISNUMBER(SEARCH(",", INDIRECT("B" &amp; ROW() - 1) )),1,""), "")</f>
        <v/>
      </c>
    </row>
    <row r="79" s="36" customFormat="true" ht="13.8" hidden="false" customHeight="true" outlineLevel="0" collapsed="false">
      <c r="B79" s="35" t="str">
        <f aca="false">IF(E79="","",VLOOKUP(E79, 'SKU Маскарпоне'!$A$1:$B$50, 2, 0))</f>
        <v/>
      </c>
      <c r="C79" s="35" t="str">
        <f aca="false">IF(E79="","",VLOOKUP(E79, 'SKU заквасочник'!$A$1:$Z$80, IF(D79="-", 11, IF(D79="", 11,  MATCH(D79&amp;"", 'SKU заквасочник'!$A$1:$Z$1, 0))), 0))</f>
        <v/>
      </c>
      <c r="D79" s="41"/>
      <c r="F79" s="53" t="str">
        <f aca="false">IF(E79="-", "-", IF(E79="", "", G79*VLOOKUP(E79, 'SKU Маскарпоне'!$A$1:$C$50, 3, 0)))</f>
        <v/>
      </c>
      <c r="G79" s="37"/>
      <c r="H79" s="34" t="str">
        <f aca="true">IF(K79="","",(INDIRECT("O" &amp; ROW() - 1) - O79))</f>
        <v/>
      </c>
      <c r="I79" s="35" t="str">
        <f aca="true">IF(K79 = "-", INDIRECT("D" &amp; ROW() - 1) * 1890,"")</f>
        <v/>
      </c>
      <c r="J79" s="35" t="str">
        <f aca="true">IF(K79 = "-", INDIRECT("C" &amp; ROW() - 1) ,"")</f>
        <v/>
      </c>
      <c r="L79" s="37" t="n">
        <f aca="true">IF(K79 = "-", -INDIRECT("C" &amp; ROW() - 1),G79)</f>
        <v>0</v>
      </c>
      <c r="M79" s="36" t="n">
        <f aca="true">IF(K79="-",SUM(INDIRECT(ADDRESS(2,COLUMN(L79))&amp;":"&amp;ADDRESS(ROW(),COLUMN(L79)))),0)</f>
        <v>0</v>
      </c>
      <c r="N79" s="36" t="n">
        <f aca="false">IF(K79="-",1,0)</f>
        <v>0</v>
      </c>
      <c r="O79" s="36" t="n">
        <f aca="true">IF(M79 = 0, INDIRECT("O" &amp; ROW() - 1), M79)</f>
        <v>0</v>
      </c>
      <c r="S79" s="35" t="str">
        <f aca="true">IF(R79 = "", "", R79 / INDIRECT("D" &amp; ROW() - 1) )</f>
        <v/>
      </c>
      <c r="T79" s="35" t="str">
        <f aca="true">IF(K79="-",IF(ISNUMBER(SEARCH(",", INDIRECT("B" &amp; ROW() - 1) )),1,""), "")</f>
        <v/>
      </c>
    </row>
    <row r="80" s="36" customFormat="true" ht="13.8" hidden="false" customHeight="true" outlineLevel="0" collapsed="false">
      <c r="B80" s="35" t="str">
        <f aca="false">IF(E80="","",VLOOKUP(E80, 'SKU Маскарпоне'!$A$1:$B$50, 2, 0))</f>
        <v/>
      </c>
      <c r="C80" s="35" t="str">
        <f aca="false">IF(E80="","",VLOOKUP(E80, 'SKU заквасочник'!$A$1:$Z$80, IF(D80="-", 11, IF(D80="", 11,  MATCH(D80&amp;"", 'SKU заквасочник'!$A$1:$Z$1, 0))), 0))</f>
        <v/>
      </c>
      <c r="D80" s="41"/>
      <c r="F80" s="53" t="str">
        <f aca="false">IF(E80="-", "-", IF(E80="", "", G80*VLOOKUP(E80, 'SKU Маскарпоне'!$A$1:$C$50, 3, 0)))</f>
        <v/>
      </c>
      <c r="G80" s="37"/>
      <c r="H80" s="34" t="str">
        <f aca="true">IF(K80="","",(INDIRECT("O" &amp; ROW() - 1) - O80))</f>
        <v/>
      </c>
      <c r="I80" s="35" t="str">
        <f aca="true">IF(K80 = "-", INDIRECT("D" &amp; ROW() - 1) * 1890,"")</f>
        <v/>
      </c>
      <c r="J80" s="35" t="str">
        <f aca="true">IF(K80 = "-", INDIRECT("C" &amp; ROW() - 1) ,"")</f>
        <v/>
      </c>
      <c r="L80" s="37" t="n">
        <f aca="true">IF(K80 = "-", -INDIRECT("C" &amp; ROW() - 1),G80)</f>
        <v>0</v>
      </c>
      <c r="M80" s="36" t="n">
        <f aca="true">IF(K80="-",SUM(INDIRECT(ADDRESS(2,COLUMN(L80))&amp;":"&amp;ADDRESS(ROW(),COLUMN(L80)))),0)</f>
        <v>0</v>
      </c>
      <c r="N80" s="36" t="n">
        <f aca="false">IF(K80="-",1,0)</f>
        <v>0</v>
      </c>
      <c r="O80" s="36" t="n">
        <f aca="true">IF(M80 = 0, INDIRECT("O" &amp; ROW() - 1), M80)</f>
        <v>0</v>
      </c>
      <c r="S80" s="35" t="str">
        <f aca="true">IF(R80 = "", "", R80 / INDIRECT("D" &amp; ROW() - 1) )</f>
        <v/>
      </c>
      <c r="T80" s="35" t="str">
        <f aca="true">IF(K80="-",IF(ISNUMBER(SEARCH(",", INDIRECT("B" &amp; ROW() - 1) )),1,""), "")</f>
        <v/>
      </c>
    </row>
    <row r="81" s="36" customFormat="true" ht="13.8" hidden="false" customHeight="true" outlineLevel="0" collapsed="false">
      <c r="B81" s="35" t="str">
        <f aca="false">IF(E81="","",VLOOKUP(E81, 'SKU Маскарпоне'!$A$1:$B$50, 2, 0))</f>
        <v/>
      </c>
      <c r="C81" s="35" t="str">
        <f aca="false">IF(E81="","",VLOOKUP(E81, 'SKU заквасочник'!$A$1:$Z$80, IF(D81="-", 11, IF(D81="", 11,  MATCH(D81&amp;"", 'SKU заквасочник'!$A$1:$Z$1, 0))), 0))</f>
        <v/>
      </c>
      <c r="D81" s="41"/>
      <c r="F81" s="53" t="str">
        <f aca="false">IF(E81="-", "-", IF(E81="", "", G81*VLOOKUP(E81, 'SKU Маскарпоне'!$A$1:$C$50, 3, 0)))</f>
        <v/>
      </c>
      <c r="G81" s="37"/>
      <c r="H81" s="34" t="str">
        <f aca="true">IF(K81="","",(INDIRECT("O" &amp; ROW() - 1) - O81))</f>
        <v/>
      </c>
      <c r="I81" s="35" t="str">
        <f aca="true">IF(K81 = "-", INDIRECT("D" &amp; ROW() - 1) * 1890,"")</f>
        <v/>
      </c>
      <c r="J81" s="35" t="str">
        <f aca="true">IF(K81 = "-", INDIRECT("C" &amp; ROW() - 1) ,"")</f>
        <v/>
      </c>
      <c r="L81" s="37" t="n">
        <f aca="true">IF(K81 = "-", -INDIRECT("C" &amp; ROW() - 1),G81)</f>
        <v>0</v>
      </c>
      <c r="M81" s="36" t="n">
        <f aca="true">IF(K81="-",SUM(INDIRECT(ADDRESS(2,COLUMN(L81))&amp;":"&amp;ADDRESS(ROW(),COLUMN(L81)))),0)</f>
        <v>0</v>
      </c>
      <c r="N81" s="36" t="n">
        <f aca="false">IF(K81="-",1,0)</f>
        <v>0</v>
      </c>
      <c r="O81" s="36" t="n">
        <f aca="true">IF(M81 = 0, INDIRECT("O" &amp; ROW() - 1), M81)</f>
        <v>0</v>
      </c>
      <c r="S81" s="35" t="str">
        <f aca="true">IF(R81 = "", "", R81 / INDIRECT("D" &amp; ROW() - 1) )</f>
        <v/>
      </c>
      <c r="T81" s="35" t="str">
        <f aca="true">IF(K81="-",IF(ISNUMBER(SEARCH(",", INDIRECT("B" &amp; ROW() - 1) )),1,""), "")</f>
        <v/>
      </c>
    </row>
    <row r="82" s="36" customFormat="true" ht="13.8" hidden="false" customHeight="true" outlineLevel="0" collapsed="false">
      <c r="B82" s="35" t="str">
        <f aca="false">IF(E82="","",VLOOKUP(E82, 'SKU Маскарпоне'!$A$1:$B$50, 2, 0))</f>
        <v/>
      </c>
      <c r="C82" s="35" t="str">
        <f aca="false">IF(E82="","",VLOOKUP(E82, 'SKU заквасочник'!$A$1:$Z$80, IF(D82="-", 11, IF(D82="", 11,  MATCH(D82&amp;"", 'SKU заквасочник'!$A$1:$Z$1, 0))), 0))</f>
        <v/>
      </c>
      <c r="D82" s="41"/>
      <c r="F82" s="53" t="str">
        <f aca="false">IF(E82="-", "-", IF(E82="", "", G82*VLOOKUP(E82, 'SKU Маскарпоне'!$A$1:$C$50, 3, 0)))</f>
        <v/>
      </c>
      <c r="G82" s="37"/>
      <c r="H82" s="34" t="str">
        <f aca="true">IF(K82="","",(INDIRECT("O" &amp; ROW() - 1) - O82))</f>
        <v/>
      </c>
      <c r="I82" s="35" t="str">
        <f aca="true">IF(K82 = "-", INDIRECT("D" &amp; ROW() - 1) * 1890,"")</f>
        <v/>
      </c>
      <c r="J82" s="35" t="str">
        <f aca="true">IF(K82 = "-", INDIRECT("C" &amp; ROW() - 1) ,"")</f>
        <v/>
      </c>
      <c r="L82" s="37" t="n">
        <f aca="true">IF(K82 = "-", -INDIRECT("C" &amp; ROW() - 1),G82)</f>
        <v>0</v>
      </c>
      <c r="M82" s="36" t="n">
        <f aca="true">IF(K82="-",SUM(INDIRECT(ADDRESS(2,COLUMN(L82))&amp;":"&amp;ADDRESS(ROW(),COLUMN(L82)))),0)</f>
        <v>0</v>
      </c>
      <c r="N82" s="36" t="n">
        <f aca="false">IF(K82="-",1,0)</f>
        <v>0</v>
      </c>
      <c r="O82" s="36" t="n">
        <f aca="true">IF(M82 = 0, INDIRECT("O" &amp; ROW() - 1), M82)</f>
        <v>0</v>
      </c>
      <c r="S82" s="35" t="str">
        <f aca="true">IF(R82 = "", "", R82 / INDIRECT("D" &amp; ROW() - 1) )</f>
        <v/>
      </c>
      <c r="T82" s="35" t="str">
        <f aca="true">IF(K82="-",IF(ISNUMBER(SEARCH(",", INDIRECT("B" &amp; ROW() - 1) )),1,""), "")</f>
        <v/>
      </c>
    </row>
    <row r="83" s="36" customFormat="true" ht="13.8" hidden="false" customHeight="true" outlineLevel="0" collapsed="false">
      <c r="B83" s="35" t="str">
        <f aca="false">IF(E83="","",VLOOKUP(E83, 'SKU Маскарпоне'!$A$1:$B$50, 2, 0))</f>
        <v/>
      </c>
      <c r="C83" s="35" t="str">
        <f aca="false">IF(E83="","",VLOOKUP(E83, 'SKU заквасочник'!$A$1:$Z$80, IF(D83="-", 11, IF(D83="", 11,  MATCH(D83&amp;"", 'SKU заквасочник'!$A$1:$Z$1, 0))), 0))</f>
        <v/>
      </c>
      <c r="D83" s="41"/>
      <c r="F83" s="53" t="str">
        <f aca="false">IF(E83="-", "-", IF(E83="", "", G83*VLOOKUP(E83, 'SKU Маскарпоне'!$A$1:$C$50, 3, 0)))</f>
        <v/>
      </c>
      <c r="G83" s="37"/>
      <c r="H83" s="34" t="str">
        <f aca="true">IF(K83="","",(INDIRECT("O" &amp; ROW() - 1) - O83))</f>
        <v/>
      </c>
      <c r="I83" s="35" t="str">
        <f aca="true">IF(K83 = "-", INDIRECT("D" &amp; ROW() - 1) * 1890,"")</f>
        <v/>
      </c>
      <c r="J83" s="35" t="str">
        <f aca="true">IF(K83 = "-", INDIRECT("C" &amp; ROW() - 1) ,"")</f>
        <v/>
      </c>
      <c r="L83" s="37" t="n">
        <f aca="true">IF(K83 = "-", -INDIRECT("C" &amp; ROW() - 1),G83)</f>
        <v>0</v>
      </c>
      <c r="M83" s="36" t="n">
        <f aca="true">IF(K83="-",SUM(INDIRECT(ADDRESS(2,COLUMN(L83))&amp;":"&amp;ADDRESS(ROW(),COLUMN(L83)))),0)</f>
        <v>0</v>
      </c>
      <c r="N83" s="36" t="n">
        <f aca="false">IF(K83="-",1,0)</f>
        <v>0</v>
      </c>
      <c r="O83" s="36" t="n">
        <f aca="true">IF(M83 = 0, INDIRECT("O" &amp; ROW() - 1), M83)</f>
        <v>0</v>
      </c>
      <c r="S83" s="35" t="str">
        <f aca="true">IF(R83 = "", "", R83 / INDIRECT("D" &amp; ROW() - 1) )</f>
        <v/>
      </c>
      <c r="T83" s="35" t="str">
        <f aca="true">IF(K83="-",IF(ISNUMBER(SEARCH(",", INDIRECT("B" &amp; ROW() - 1) )),1,""), "")</f>
        <v/>
      </c>
    </row>
    <row r="84" s="36" customFormat="true" ht="13.8" hidden="false" customHeight="true" outlineLevel="0" collapsed="false">
      <c r="B84" s="35" t="str">
        <f aca="false">IF(E84="","",VLOOKUP(E84, 'SKU Маскарпоне'!$A$1:$B$50, 2, 0))</f>
        <v/>
      </c>
      <c r="C84" s="35" t="str">
        <f aca="false">IF(E84="","",VLOOKUP(E84, 'SKU заквасочник'!$A$1:$Z$80, IF(D84="-", 11, IF(D84="", 11,  MATCH(D84&amp;"", 'SKU заквасочник'!$A$1:$Z$1, 0))), 0))</f>
        <v/>
      </c>
      <c r="D84" s="41"/>
      <c r="F84" s="53" t="str">
        <f aca="false">IF(E84="-", "-", IF(E84="", "", G84*VLOOKUP(E84, 'SKU Маскарпоне'!$A$1:$C$50, 3, 0)))</f>
        <v/>
      </c>
      <c r="G84" s="37"/>
      <c r="H84" s="34" t="str">
        <f aca="true">IF(K84="","",(INDIRECT("O" &amp; ROW() - 1) - O84))</f>
        <v/>
      </c>
      <c r="I84" s="35" t="str">
        <f aca="true">IF(K84 = "-", INDIRECT("D" &amp; ROW() - 1) * 1890,"")</f>
        <v/>
      </c>
      <c r="J84" s="35" t="str">
        <f aca="true">IF(K84 = "-", INDIRECT("C" &amp; ROW() - 1) ,"")</f>
        <v/>
      </c>
      <c r="L84" s="37" t="n">
        <f aca="true">IF(K84 = "-", -INDIRECT("C" &amp; ROW() - 1),G84)</f>
        <v>0</v>
      </c>
      <c r="M84" s="36" t="n">
        <f aca="true">IF(K84="-",SUM(INDIRECT(ADDRESS(2,COLUMN(L84))&amp;":"&amp;ADDRESS(ROW(),COLUMN(L84)))),0)</f>
        <v>0</v>
      </c>
      <c r="N84" s="36" t="n">
        <f aca="false">IF(K84="-",1,0)</f>
        <v>0</v>
      </c>
      <c r="O84" s="36" t="n">
        <f aca="true">IF(M84 = 0, INDIRECT("O" &amp; ROW() - 1), M84)</f>
        <v>0</v>
      </c>
      <c r="S84" s="35" t="str">
        <f aca="true">IF(R84 = "", "", R84 / INDIRECT("D" &amp; ROW() - 1) )</f>
        <v/>
      </c>
      <c r="T84" s="35" t="str">
        <f aca="true">IF(K84="-",IF(ISNUMBER(SEARCH(",", INDIRECT("B" &amp; ROW() - 1) )),1,""), "")</f>
        <v/>
      </c>
    </row>
    <row r="85" s="36" customFormat="true" ht="13.8" hidden="false" customHeight="true" outlineLevel="0" collapsed="false">
      <c r="B85" s="35" t="str">
        <f aca="false">IF(E85="","",VLOOKUP(E85, 'SKU Маскарпоне'!$A$1:$B$50, 2, 0))</f>
        <v/>
      </c>
      <c r="C85" s="35" t="str">
        <f aca="false">IF(E85="","",VLOOKUP(E85, 'SKU заквасочник'!$A$1:$Z$80, IF(D85="-", 11, IF(D85="", 11,  MATCH(D85&amp;"", 'SKU заквасочник'!$A$1:$Z$1, 0))), 0))</f>
        <v/>
      </c>
      <c r="D85" s="41"/>
      <c r="F85" s="53" t="str">
        <f aca="false">IF(E85="-", "-", IF(E85="", "", G85*VLOOKUP(E85, 'SKU Маскарпоне'!$A$1:$C$50, 3, 0)))</f>
        <v/>
      </c>
      <c r="G85" s="37"/>
      <c r="H85" s="34" t="str">
        <f aca="true">IF(K85="","",(INDIRECT("O" &amp; ROW() - 1) - O85))</f>
        <v/>
      </c>
      <c r="I85" s="35" t="str">
        <f aca="true">IF(K85 = "-", INDIRECT("D" &amp; ROW() - 1) * 1890,"")</f>
        <v/>
      </c>
      <c r="J85" s="35" t="str">
        <f aca="true">IF(K85 = "-", INDIRECT("C" &amp; ROW() - 1) ,"")</f>
        <v/>
      </c>
      <c r="L85" s="37" t="n">
        <f aca="true">IF(K85 = "-", -INDIRECT("C" &amp; ROW() - 1),G85)</f>
        <v>0</v>
      </c>
      <c r="M85" s="36" t="n">
        <f aca="true">IF(K85="-",SUM(INDIRECT(ADDRESS(2,COLUMN(L85))&amp;":"&amp;ADDRESS(ROW(),COLUMN(L85)))),0)</f>
        <v>0</v>
      </c>
      <c r="N85" s="36" t="n">
        <f aca="false">IF(K85="-",1,0)</f>
        <v>0</v>
      </c>
      <c r="O85" s="36" t="n">
        <f aca="true">IF(M85 = 0, INDIRECT("O" &amp; ROW() - 1), M85)</f>
        <v>0</v>
      </c>
      <c r="S85" s="35" t="str">
        <f aca="true">IF(R85 = "", "", R85 / INDIRECT("D" &amp; ROW() - 1) )</f>
        <v/>
      </c>
      <c r="T85" s="35" t="str">
        <f aca="true">IF(K85="-",IF(ISNUMBER(SEARCH(",", INDIRECT("B" &amp; ROW() - 1) )),1,""), "")</f>
        <v/>
      </c>
    </row>
    <row r="86" s="36" customFormat="true" ht="13.8" hidden="false" customHeight="true" outlineLevel="0" collapsed="false">
      <c r="B86" s="35" t="str">
        <f aca="false">IF(E86="","",VLOOKUP(E86, 'SKU Маскарпоне'!$A$1:$B$50, 2, 0))</f>
        <v/>
      </c>
      <c r="C86" s="35" t="str">
        <f aca="false">IF(E86="","",VLOOKUP(E86, 'SKU заквасочник'!$A$1:$Z$80, IF(D86="-", 11, IF(D86="", 11,  MATCH(D86&amp;"", 'SKU заквасочник'!$A$1:$Z$1, 0))), 0))</f>
        <v/>
      </c>
      <c r="D86" s="41"/>
      <c r="F86" s="53" t="str">
        <f aca="false">IF(E86="-", "-", IF(E86="", "", G86*VLOOKUP(E86, 'SKU Маскарпоне'!$A$1:$C$50, 3, 0)))</f>
        <v/>
      </c>
      <c r="G86" s="37"/>
      <c r="H86" s="34" t="str">
        <f aca="true">IF(K86="","",(INDIRECT("O" &amp; ROW() - 1) - O86))</f>
        <v/>
      </c>
      <c r="I86" s="35" t="str">
        <f aca="true">IF(K86 = "-", INDIRECT("D" &amp; ROW() - 1) * 1890,"")</f>
        <v/>
      </c>
      <c r="J86" s="35" t="str">
        <f aca="true">IF(K86 = "-", INDIRECT("C" &amp; ROW() - 1) ,"")</f>
        <v/>
      </c>
      <c r="L86" s="37" t="n">
        <f aca="true">IF(K86 = "-", -INDIRECT("C" &amp; ROW() - 1),G86)</f>
        <v>0</v>
      </c>
      <c r="M86" s="36" t="n">
        <f aca="true">IF(K86="-",SUM(INDIRECT(ADDRESS(2,COLUMN(L86))&amp;":"&amp;ADDRESS(ROW(),COLUMN(L86)))),0)</f>
        <v>0</v>
      </c>
      <c r="N86" s="36" t="n">
        <f aca="false">IF(K86="-",1,0)</f>
        <v>0</v>
      </c>
      <c r="O86" s="36" t="n">
        <f aca="true">IF(M86 = 0, INDIRECT("O" &amp; ROW() - 1), M86)</f>
        <v>0</v>
      </c>
      <c r="S86" s="35" t="str">
        <f aca="true">IF(R86 = "", "", R86 / INDIRECT("D" &amp; ROW() - 1) )</f>
        <v/>
      </c>
      <c r="T86" s="35" t="str">
        <f aca="true">IF(K86="-",IF(ISNUMBER(SEARCH(",", INDIRECT("B" &amp; ROW() - 1) )),1,""), "")</f>
        <v/>
      </c>
    </row>
    <row r="87" s="36" customFormat="true" ht="13.8" hidden="false" customHeight="true" outlineLevel="0" collapsed="false">
      <c r="B87" s="35" t="str">
        <f aca="false">IF(E87="","",VLOOKUP(E87, 'SKU Маскарпоне'!$A$1:$B$50, 2, 0))</f>
        <v/>
      </c>
      <c r="C87" s="35" t="str">
        <f aca="false">IF(E87="","",VLOOKUP(E87, 'SKU заквасочник'!$A$1:$Z$80, IF(D87="-", 11, IF(D87="", 11,  MATCH(D87&amp;"", 'SKU заквасочник'!$A$1:$Z$1, 0))), 0))</f>
        <v/>
      </c>
      <c r="D87" s="41"/>
      <c r="F87" s="53" t="str">
        <f aca="false">IF(E87="-", "-", IF(E87="", "", G87*VLOOKUP(E87, 'SKU Маскарпоне'!$A$1:$C$50, 3, 0)))</f>
        <v/>
      </c>
      <c r="G87" s="37"/>
      <c r="H87" s="34" t="str">
        <f aca="true">IF(K87="","",(INDIRECT("O" &amp; ROW() - 1) - O87))</f>
        <v/>
      </c>
      <c r="I87" s="35" t="str">
        <f aca="true">IF(K87 = "-", INDIRECT("D" &amp; ROW() - 1) * 1890,"")</f>
        <v/>
      </c>
      <c r="J87" s="35" t="str">
        <f aca="true">IF(K87 = "-", INDIRECT("C" &amp; ROW() - 1) ,"")</f>
        <v/>
      </c>
      <c r="L87" s="37" t="n">
        <f aca="true">IF(K87 = "-", -INDIRECT("C" &amp; ROW() - 1),G87)</f>
        <v>0</v>
      </c>
      <c r="M87" s="36" t="n">
        <f aca="true">IF(K87="-",SUM(INDIRECT(ADDRESS(2,COLUMN(L87))&amp;":"&amp;ADDRESS(ROW(),COLUMN(L87)))),0)</f>
        <v>0</v>
      </c>
      <c r="N87" s="36" t="n">
        <f aca="false">IF(K87="-",1,0)</f>
        <v>0</v>
      </c>
      <c r="O87" s="36" t="n">
        <f aca="true">IF(M87 = 0, INDIRECT("O" &amp; ROW() - 1), M87)</f>
        <v>0</v>
      </c>
      <c r="S87" s="35" t="str">
        <f aca="true">IF(R87 = "", "", R87 / INDIRECT("D" &amp; ROW() - 1) )</f>
        <v/>
      </c>
      <c r="T87" s="35" t="str">
        <f aca="true">IF(K87="-",IF(ISNUMBER(SEARCH(",", INDIRECT("B" &amp; ROW() - 1) )),1,""), "")</f>
        <v/>
      </c>
    </row>
    <row r="88" s="36" customFormat="true" ht="13.8" hidden="false" customHeight="true" outlineLevel="0" collapsed="false">
      <c r="B88" s="35" t="str">
        <f aca="false">IF(E88="","",VLOOKUP(E88, 'SKU Маскарпоне'!$A$1:$B$50, 2, 0))</f>
        <v/>
      </c>
      <c r="C88" s="35" t="str">
        <f aca="false">IF(E88="","",VLOOKUP(E88, 'SKU заквасочник'!$A$1:$Z$80, IF(D88="-", 11, IF(D88="", 11,  MATCH(D88&amp;"", 'SKU заквасочник'!$A$1:$Z$1, 0))), 0))</f>
        <v/>
      </c>
      <c r="D88" s="41"/>
      <c r="F88" s="53" t="str">
        <f aca="false">IF(E88="-", "-", IF(E88="", "", G88*VLOOKUP(E88, 'SKU Маскарпоне'!$A$1:$C$50, 3, 0)))</f>
        <v/>
      </c>
      <c r="G88" s="37"/>
      <c r="H88" s="34" t="str">
        <f aca="true">IF(K88="","",(INDIRECT("O" &amp; ROW() - 1) - O88))</f>
        <v/>
      </c>
      <c r="I88" s="35" t="str">
        <f aca="true">IF(K88 = "-", INDIRECT("D" &amp; ROW() - 1) * 1890,"")</f>
        <v/>
      </c>
      <c r="J88" s="35" t="str">
        <f aca="true">IF(K88 = "-", INDIRECT("C" &amp; ROW() - 1) ,"")</f>
        <v/>
      </c>
      <c r="L88" s="37" t="n">
        <f aca="true">IF(K88 = "-", -INDIRECT("C" &amp; ROW() - 1),G88)</f>
        <v>0</v>
      </c>
      <c r="M88" s="36" t="n">
        <f aca="true">IF(K88="-",SUM(INDIRECT(ADDRESS(2,COLUMN(L88))&amp;":"&amp;ADDRESS(ROW(),COLUMN(L88)))),0)</f>
        <v>0</v>
      </c>
      <c r="N88" s="36" t="n">
        <f aca="false">IF(K88="-",1,0)</f>
        <v>0</v>
      </c>
      <c r="O88" s="36" t="n">
        <f aca="true">IF(M88 = 0, INDIRECT("O" &amp; ROW() - 1), M88)</f>
        <v>0</v>
      </c>
      <c r="S88" s="35" t="str">
        <f aca="true">IF(R88 = "", "", R88 / INDIRECT("D" &amp; ROW() - 1) )</f>
        <v/>
      </c>
      <c r="T88" s="35" t="str">
        <f aca="true">IF(K88="-",IF(ISNUMBER(SEARCH(",", INDIRECT("B" &amp; ROW() - 1) )),1,""), "")</f>
        <v/>
      </c>
    </row>
    <row r="89" s="36" customFormat="true" ht="13.8" hidden="false" customHeight="true" outlineLevel="0" collapsed="false">
      <c r="B89" s="35" t="str">
        <f aca="false">IF(E89="","",VLOOKUP(E89, 'SKU Маскарпоне'!$A$1:$B$50, 2, 0))</f>
        <v/>
      </c>
      <c r="C89" s="35" t="str">
        <f aca="false">IF(E89="","",VLOOKUP(E89, 'SKU заквасочник'!$A$1:$Z$80, IF(D89="-", 11, IF(D89="", 11,  MATCH(D89&amp;"", 'SKU заквасочник'!$A$1:$Z$1, 0))), 0))</f>
        <v/>
      </c>
      <c r="D89" s="41"/>
      <c r="F89" s="53" t="str">
        <f aca="false">IF(E89="-", "-", IF(E89="", "", G89*VLOOKUP(E89, 'SKU Маскарпоне'!$A$1:$C$50, 3, 0)))</f>
        <v/>
      </c>
      <c r="G89" s="37"/>
      <c r="H89" s="34" t="str">
        <f aca="true">IF(K89="","",(INDIRECT("O" &amp; ROW() - 1) - O89))</f>
        <v/>
      </c>
      <c r="I89" s="35" t="str">
        <f aca="true">IF(K89 = "-", INDIRECT("D" &amp; ROW() - 1) * 1890,"")</f>
        <v/>
      </c>
      <c r="J89" s="35" t="str">
        <f aca="true">IF(K89 = "-", INDIRECT("C" &amp; ROW() - 1) ,"")</f>
        <v/>
      </c>
      <c r="L89" s="37" t="n">
        <f aca="true">IF(K89 = "-", -INDIRECT("C" &amp; ROW() - 1),G89)</f>
        <v>0</v>
      </c>
      <c r="M89" s="36" t="n">
        <f aca="true">IF(K89="-",SUM(INDIRECT(ADDRESS(2,COLUMN(L89))&amp;":"&amp;ADDRESS(ROW(),COLUMN(L89)))),0)</f>
        <v>0</v>
      </c>
      <c r="N89" s="36" t="n">
        <f aca="false">IF(K89="-",1,0)</f>
        <v>0</v>
      </c>
      <c r="O89" s="36" t="n">
        <f aca="true">IF(M89 = 0, INDIRECT("O" &amp; ROW() - 1), M89)</f>
        <v>0</v>
      </c>
      <c r="S89" s="35" t="str">
        <f aca="true">IF(R89 = "", "", R89 / INDIRECT("D" &amp; ROW() - 1) )</f>
        <v/>
      </c>
      <c r="T89" s="35" t="str">
        <f aca="true">IF(K89="-",IF(ISNUMBER(SEARCH(",", INDIRECT("B" &amp; ROW() - 1) )),1,""), "")</f>
        <v/>
      </c>
    </row>
    <row r="90" s="36" customFormat="true" ht="13.8" hidden="false" customHeight="true" outlineLevel="0" collapsed="false">
      <c r="B90" s="35" t="str">
        <f aca="false">IF(E90="","",VLOOKUP(E90, 'SKU Маскарпоне'!$A$1:$B$50, 2, 0))</f>
        <v/>
      </c>
      <c r="C90" s="35" t="str">
        <f aca="false">IF(E90="","",VLOOKUP(E90, 'SKU заквасочник'!$A$1:$Z$80, IF(D90="-", 11, IF(D90="", 11,  MATCH(D90&amp;"", 'SKU заквасочник'!$A$1:$Z$1, 0))), 0))</f>
        <v/>
      </c>
      <c r="D90" s="41"/>
      <c r="F90" s="53" t="str">
        <f aca="false">IF(E90="-", "-", IF(E90="", "", G90*VLOOKUP(E90, 'SKU Маскарпоне'!$A$1:$C$50, 3, 0)))</f>
        <v/>
      </c>
      <c r="G90" s="37"/>
      <c r="H90" s="34" t="str">
        <f aca="true">IF(K90="","",(INDIRECT("O" &amp; ROW() - 1) - O90))</f>
        <v/>
      </c>
      <c r="I90" s="35" t="str">
        <f aca="true">IF(K90 = "-", INDIRECT("D" &amp; ROW() - 1) * 1890,"")</f>
        <v/>
      </c>
      <c r="J90" s="35" t="str">
        <f aca="true">IF(K90 = "-", INDIRECT("C" &amp; ROW() - 1) ,"")</f>
        <v/>
      </c>
      <c r="L90" s="37" t="n">
        <f aca="true">IF(K90 = "-", -INDIRECT("C" &amp; ROW() - 1),G90)</f>
        <v>0</v>
      </c>
      <c r="M90" s="36" t="n">
        <f aca="true">IF(K90="-",SUM(INDIRECT(ADDRESS(2,COLUMN(L90))&amp;":"&amp;ADDRESS(ROW(),COLUMN(L90)))),0)</f>
        <v>0</v>
      </c>
      <c r="N90" s="36" t="n">
        <f aca="false">IF(K90="-",1,0)</f>
        <v>0</v>
      </c>
      <c r="O90" s="36" t="n">
        <f aca="true">IF(M90 = 0, INDIRECT("O" &amp; ROW() - 1), M90)</f>
        <v>0</v>
      </c>
      <c r="S90" s="35" t="str">
        <f aca="true">IF(R90 = "", "", R90 / INDIRECT("D" &amp; ROW() - 1) )</f>
        <v/>
      </c>
      <c r="T90" s="35" t="str">
        <f aca="true">IF(K90="-",IF(ISNUMBER(SEARCH(",", INDIRECT("B" &amp; ROW() - 1) )),1,""), "")</f>
        <v/>
      </c>
    </row>
    <row r="91" s="36" customFormat="true" ht="13.8" hidden="false" customHeight="true" outlineLevel="0" collapsed="false">
      <c r="B91" s="35" t="str">
        <f aca="false">IF(E91="","",VLOOKUP(E91, 'SKU Маскарпоне'!$A$1:$B$50, 2, 0))</f>
        <v/>
      </c>
      <c r="C91" s="35" t="str">
        <f aca="false">IF(E91="","",VLOOKUP(E91, 'SKU заквасочник'!$A$1:$Z$80, IF(D91="-", 11, IF(D91="", 11,  MATCH(D91&amp;"", 'SKU заквасочник'!$A$1:$Z$1, 0))), 0))</f>
        <v/>
      </c>
      <c r="D91" s="35"/>
      <c r="F91" s="53" t="str">
        <f aca="false">IF(E91="-", "-", IF(E91="", "", G91*VLOOKUP(E91, 'SKU Маскарпоне'!$A$1:$C$50, 3, 0)))</f>
        <v/>
      </c>
      <c r="G91" s="37"/>
      <c r="H91" s="34" t="str">
        <f aca="true">IF(K91="","",(INDIRECT("O" &amp; ROW() - 1) - O91))</f>
        <v/>
      </c>
      <c r="I91" s="35" t="str">
        <f aca="true">IF(K91 = "-", INDIRECT("D" &amp; ROW() - 1) * 1890,"")</f>
        <v/>
      </c>
      <c r="J91" s="35" t="str">
        <f aca="true">IF(K91 = "-", INDIRECT("C" &amp; ROW() - 1) ,"")</f>
        <v/>
      </c>
      <c r="L91" s="37" t="n">
        <f aca="true">IF(K91 = "-", -INDIRECT("C" &amp; ROW() - 1),G91)</f>
        <v>0</v>
      </c>
      <c r="M91" s="36" t="n">
        <f aca="true">IF(K91="-",SUM(INDIRECT(ADDRESS(2,COLUMN(L91))&amp;":"&amp;ADDRESS(ROW(),COLUMN(L91)))),0)</f>
        <v>0</v>
      </c>
      <c r="N91" s="36" t="n">
        <f aca="false">IF(K91="-",1,0)</f>
        <v>0</v>
      </c>
      <c r="O91" s="36" t="n">
        <f aca="true">IF(M91 = 0, INDIRECT("O" &amp; ROW() - 1), M91)</f>
        <v>0</v>
      </c>
      <c r="S91" s="35" t="str">
        <f aca="true">IF(R91 = "", "", R91 / INDIRECT("D" &amp; ROW() - 1) )</f>
        <v/>
      </c>
      <c r="T91" s="35" t="str">
        <f aca="true">IF(K91="-",IF(ISNUMBER(SEARCH(",", INDIRECT("B" &amp; ROW() - 1) )),1,""), "")</f>
        <v/>
      </c>
    </row>
    <row r="92" s="36" customFormat="true" ht="13.8" hidden="false" customHeight="true" outlineLevel="0" collapsed="false">
      <c r="B92" s="35" t="str">
        <f aca="false">IF(E92="","",VLOOKUP(E92, 'SKU Маскарпоне'!$A$1:$B$50, 2, 0))</f>
        <v/>
      </c>
      <c r="C92" s="35" t="str">
        <f aca="false">IF(E92="","",VLOOKUP(E92, 'SKU заквасочник'!$A$1:$Z$80, IF(D92="-", 11, IF(D92="", 11,  MATCH(D92&amp;"", 'SKU заквасочник'!$A$1:$Z$1, 0))), 0))</f>
        <v/>
      </c>
      <c r="D92" s="35"/>
      <c r="F92" s="53" t="str">
        <f aca="false">IF(E92="-", "-", IF(E92="", "", G92*VLOOKUP(E92, 'SKU Маскарпоне'!$A$1:$C$50, 3, 0)))</f>
        <v/>
      </c>
      <c r="G92" s="37"/>
      <c r="H92" s="34" t="str">
        <f aca="true">IF(K92="","",(INDIRECT("O" &amp; ROW() - 1) - O92))</f>
        <v/>
      </c>
      <c r="I92" s="35" t="str">
        <f aca="true">IF(K92 = "-", INDIRECT("D" &amp; ROW() - 1) * 1890,"")</f>
        <v/>
      </c>
      <c r="J92" s="35" t="str">
        <f aca="true">IF(K92 = "-", INDIRECT("C" &amp; ROW() - 1) ,"")</f>
        <v/>
      </c>
      <c r="L92" s="37" t="n">
        <f aca="true">IF(K92 = "-", -INDIRECT("C" &amp; ROW() - 1),G92)</f>
        <v>0</v>
      </c>
      <c r="M92" s="36" t="n">
        <f aca="true">IF(K92="-",SUM(INDIRECT(ADDRESS(2,COLUMN(L92))&amp;":"&amp;ADDRESS(ROW(),COLUMN(L92)))),0)</f>
        <v>0</v>
      </c>
      <c r="N92" s="36" t="n">
        <f aca="false">IF(K92="-",1,0)</f>
        <v>0</v>
      </c>
      <c r="O92" s="36" t="n">
        <f aca="true">IF(M92 = 0, INDIRECT("O" &amp; ROW() - 1), M92)</f>
        <v>0</v>
      </c>
      <c r="S92" s="35" t="str">
        <f aca="true">IF(R92 = "", "", R92 / INDIRECT("D" &amp; ROW() - 1) )</f>
        <v/>
      </c>
      <c r="T92" s="35" t="str">
        <f aca="true">IF(K92="-",IF(ISNUMBER(SEARCH(",", INDIRECT("B" &amp; ROW() - 1) )),1,""), "")</f>
        <v/>
      </c>
    </row>
    <row r="93" s="36" customFormat="true" ht="13.8" hidden="false" customHeight="true" outlineLevel="0" collapsed="false">
      <c r="B93" s="35" t="str">
        <f aca="false">IF(E93="","",VLOOKUP(E93, 'SKU Маскарпоне'!$A$1:$B$50, 2, 0))</f>
        <v/>
      </c>
      <c r="C93" s="35" t="str">
        <f aca="false">IF(E93="","",VLOOKUP(E93, 'SKU заквасочник'!$A$1:$Z$80, IF(D93="-", 11, IF(D93="", 11,  MATCH(D93&amp;"", 'SKU заквасочник'!$A$1:$Z$1, 0))), 0))</f>
        <v/>
      </c>
      <c r="D93" s="35"/>
      <c r="F93" s="53" t="str">
        <f aca="false">IF(E93="-", "-", IF(E93="", "", G93*VLOOKUP(E93, 'SKU Маскарпоне'!$A$1:$C$50, 3, 0)))</f>
        <v/>
      </c>
      <c r="G93" s="37"/>
      <c r="H93" s="34" t="str">
        <f aca="true">IF(K93="","",(INDIRECT("O" &amp; ROW() - 1) - O93))</f>
        <v/>
      </c>
      <c r="I93" s="35" t="str">
        <f aca="true">IF(K93 = "-", INDIRECT("D" &amp; ROW() - 1) * 1890,"")</f>
        <v/>
      </c>
      <c r="J93" s="35" t="str">
        <f aca="true">IF(K93 = "-", INDIRECT("C" &amp; ROW() - 1) ,"")</f>
        <v/>
      </c>
      <c r="L93" s="37" t="n">
        <f aca="true">IF(K93 = "-", -INDIRECT("C" &amp; ROW() - 1),G93)</f>
        <v>0</v>
      </c>
      <c r="M93" s="36" t="n">
        <f aca="true">IF(K93="-",SUM(INDIRECT(ADDRESS(2,COLUMN(L93))&amp;":"&amp;ADDRESS(ROW(),COLUMN(L93)))),0)</f>
        <v>0</v>
      </c>
      <c r="N93" s="36" t="n">
        <f aca="false">IF(K93="-",1,0)</f>
        <v>0</v>
      </c>
      <c r="O93" s="36" t="n">
        <f aca="true">IF(M93 = 0, INDIRECT("O" &amp; ROW() - 1), M93)</f>
        <v>0</v>
      </c>
      <c r="S93" s="35" t="str">
        <f aca="true">IF(R93 = "", "", R93 / INDIRECT("D" &amp; ROW() - 1) )</f>
        <v/>
      </c>
      <c r="T93" s="35" t="str">
        <f aca="true">IF(K93="-",IF(ISNUMBER(SEARCH(",", INDIRECT("B" &amp; ROW() - 1) )),1,""), "")</f>
        <v/>
      </c>
    </row>
    <row r="94" s="36" customFormat="true" ht="13.8" hidden="false" customHeight="true" outlineLevel="0" collapsed="false">
      <c r="B94" s="35" t="str">
        <f aca="false">IF(E94="","",VLOOKUP(E94, 'SKU Маскарпоне'!$A$1:$B$50, 2, 0))</f>
        <v/>
      </c>
      <c r="C94" s="35" t="str">
        <f aca="false">IF(E94="","",VLOOKUP(E94, 'SKU заквасочник'!$A$1:$Z$80, IF(D94="-", 11, IF(D94="", 11,  MATCH(D94&amp;"", 'SKU заквасочник'!$A$1:$Z$1, 0))), 0))</f>
        <v/>
      </c>
      <c r="D94" s="35"/>
      <c r="F94" s="53" t="str">
        <f aca="false">IF(E94="-", "-", IF(E94="", "", G94*VLOOKUP(E94, 'SKU Маскарпоне'!$A$1:$C$50, 3, 0)))</f>
        <v/>
      </c>
      <c r="G94" s="37"/>
      <c r="H94" s="34" t="str">
        <f aca="true">IF(K94="","",(INDIRECT("O" &amp; ROW() - 1) - O94))</f>
        <v/>
      </c>
      <c r="I94" s="35" t="str">
        <f aca="true">IF(K94 = "-", INDIRECT("D" &amp; ROW() - 1) * 1890,"")</f>
        <v/>
      </c>
      <c r="J94" s="35" t="str">
        <f aca="true">IF(K94 = "-", INDIRECT("C" &amp; ROW() - 1) ,"")</f>
        <v/>
      </c>
      <c r="L94" s="37" t="n">
        <f aca="true">IF(K94 = "-", -INDIRECT("C" &amp; ROW() - 1),G94)</f>
        <v>0</v>
      </c>
      <c r="M94" s="36" t="n">
        <f aca="true">IF(K94="-",SUM(INDIRECT(ADDRESS(2,COLUMN(L94))&amp;":"&amp;ADDRESS(ROW(),COLUMN(L94)))),0)</f>
        <v>0</v>
      </c>
      <c r="N94" s="36" t="n">
        <f aca="false">IF(K94="-",1,0)</f>
        <v>0</v>
      </c>
      <c r="O94" s="36" t="n">
        <f aca="true">IF(M94 = 0, INDIRECT("O" &amp; ROW() - 1), M94)</f>
        <v>0</v>
      </c>
      <c r="S94" s="35" t="str">
        <f aca="true">IF(R94 = "", "", R94 / INDIRECT("D" &amp; ROW() - 1) )</f>
        <v/>
      </c>
      <c r="T94" s="35" t="str">
        <f aca="true">IF(K94="-",IF(ISNUMBER(SEARCH(",", INDIRECT("B" &amp; ROW() - 1) )),1,""), "")</f>
        <v/>
      </c>
    </row>
    <row r="95" s="36" customFormat="true" ht="13.8" hidden="false" customHeight="true" outlineLevel="0" collapsed="false">
      <c r="B95" s="35" t="str">
        <f aca="false">IF(E95="","",VLOOKUP(E95, 'SKU Маскарпоне'!$A$1:$B$50, 2, 0))</f>
        <v/>
      </c>
      <c r="C95" s="35" t="str">
        <f aca="false">IF(E95="","",VLOOKUP(E95, 'SKU заквасочник'!$A$1:$Z$80, IF(D95="-", 11, IF(D95="", 11,  MATCH(D95&amp;"", 'SKU заквасочник'!$A$1:$Z$1, 0))), 0))</f>
        <v/>
      </c>
      <c r="D95" s="35"/>
      <c r="F95" s="53" t="str">
        <f aca="false">IF(E95="-", "-", IF(E95="", "", G95*VLOOKUP(E95, 'SKU Маскарпоне'!$A$1:$C$50, 3, 0)))</f>
        <v/>
      </c>
      <c r="G95" s="37"/>
      <c r="H95" s="34" t="str">
        <f aca="true">IF(K95="","",(INDIRECT("O" &amp; ROW() - 1) - O95))</f>
        <v/>
      </c>
      <c r="I95" s="35" t="str">
        <f aca="true">IF(K95 = "-", INDIRECT("D" &amp; ROW() - 1) * 1890,"")</f>
        <v/>
      </c>
      <c r="J95" s="35" t="str">
        <f aca="true">IF(K95 = "-", INDIRECT("C" &amp; ROW() - 1) ,"")</f>
        <v/>
      </c>
      <c r="L95" s="37" t="n">
        <f aca="true">IF(K95 = "-", -INDIRECT("C" &amp; ROW() - 1),G95)</f>
        <v>0</v>
      </c>
      <c r="M95" s="36" t="n">
        <f aca="true">IF(K95="-",SUM(INDIRECT(ADDRESS(2,COLUMN(L95))&amp;":"&amp;ADDRESS(ROW(),COLUMN(L95)))),0)</f>
        <v>0</v>
      </c>
      <c r="N95" s="36" t="n">
        <f aca="false">IF(K95="-",1,0)</f>
        <v>0</v>
      </c>
      <c r="O95" s="36" t="n">
        <f aca="true">IF(M95 = 0, INDIRECT("O" &amp; ROW() - 1), M95)</f>
        <v>0</v>
      </c>
      <c r="S95" s="35" t="str">
        <f aca="true">IF(R95 = "", "", R95 / INDIRECT("D" &amp; ROW() - 1) )</f>
        <v/>
      </c>
      <c r="T95" s="35" t="str">
        <f aca="true">IF(K95="-",IF(ISNUMBER(SEARCH(",", INDIRECT("B" &amp; ROW() - 1) )),1,""), "")</f>
        <v/>
      </c>
    </row>
    <row r="96" s="36" customFormat="true" ht="13.8" hidden="false" customHeight="true" outlineLevel="0" collapsed="false">
      <c r="B96" s="35" t="str">
        <f aca="false">IF(E96="","",VLOOKUP(E96, 'SKU Маскарпоне'!$A$1:$B$50, 2, 0))</f>
        <v/>
      </c>
      <c r="C96" s="35" t="str">
        <f aca="false">IF(E96="","",VLOOKUP(E96, 'SKU заквасочник'!$A$1:$Z$80, IF(D96="-", 11, IF(D96="", 11,  MATCH(D96&amp;"", 'SKU заквасочник'!$A$1:$Z$1, 0))), 0))</f>
        <v/>
      </c>
      <c r="D96" s="35"/>
      <c r="F96" s="53" t="str">
        <f aca="false">IF(E96="-", "-", IF(E96="", "", G96*VLOOKUP(E96, 'SKU Маскарпоне'!$A$1:$C$50, 3, 0)))</f>
        <v/>
      </c>
      <c r="G96" s="37"/>
      <c r="H96" s="34" t="str">
        <f aca="true">IF(K96="","",(INDIRECT("O" &amp; ROW() - 1) - O96))</f>
        <v/>
      </c>
      <c r="I96" s="35" t="str">
        <f aca="true">IF(K96 = "-", INDIRECT("D" &amp; ROW() - 1) * 1890,"")</f>
        <v/>
      </c>
      <c r="J96" s="35" t="str">
        <f aca="true">IF(K96 = "-", INDIRECT("C" &amp; ROW() - 1) ,"")</f>
        <v/>
      </c>
      <c r="L96" s="37" t="n">
        <f aca="true">IF(K96 = "-", -INDIRECT("C" &amp; ROW() - 1),G96)</f>
        <v>0</v>
      </c>
      <c r="M96" s="36" t="n">
        <f aca="true">IF(K96="-",SUM(INDIRECT(ADDRESS(2,COLUMN(L96))&amp;":"&amp;ADDRESS(ROW(),COLUMN(L96)))),0)</f>
        <v>0</v>
      </c>
      <c r="N96" s="36" t="n">
        <f aca="false">IF(K96="-",1,0)</f>
        <v>0</v>
      </c>
      <c r="O96" s="36" t="n">
        <f aca="true">IF(M96 = 0, INDIRECT("O" &amp; ROW() - 1), M96)</f>
        <v>0</v>
      </c>
      <c r="S96" s="35" t="str">
        <f aca="true">IF(R96 = "", "", R96 / INDIRECT("D" &amp; ROW() - 1) )</f>
        <v/>
      </c>
      <c r="T96" s="35" t="str">
        <f aca="true">IF(K96="-",IF(ISNUMBER(SEARCH(",", INDIRECT("B" &amp; ROW() - 1) )),1,""), "")</f>
        <v/>
      </c>
    </row>
    <row r="97" s="36" customFormat="true" ht="13.8" hidden="false" customHeight="true" outlineLevel="0" collapsed="false">
      <c r="B97" s="35" t="str">
        <f aca="false">IF(E97="","",VLOOKUP(E97, 'SKU Маскарпоне'!$A$1:$B$50, 2, 0))</f>
        <v/>
      </c>
      <c r="C97" s="35" t="str">
        <f aca="false">IF(E97="","",VLOOKUP(E97, 'SKU заквасочник'!$A$1:$Z$80, IF(D97="-", 11, IF(D97="", 11,  MATCH(D97&amp;"", 'SKU заквасочник'!$A$1:$Z$1, 0))), 0))</f>
        <v/>
      </c>
      <c r="D97" s="35"/>
      <c r="F97" s="53" t="str">
        <f aca="false">IF(E97="-", "-", IF(E97="", "", G97*VLOOKUP(E97, 'SKU Маскарпоне'!$A$1:$C$50, 3, 0)))</f>
        <v/>
      </c>
      <c r="G97" s="37"/>
      <c r="H97" s="34" t="str">
        <f aca="true">IF(K97="","",(INDIRECT("O" &amp; ROW() - 1) - O97))</f>
        <v/>
      </c>
      <c r="I97" s="35" t="str">
        <f aca="true">IF(K97 = "-", INDIRECT("D" &amp; ROW() - 1) * 1890,"")</f>
        <v/>
      </c>
      <c r="J97" s="35" t="str">
        <f aca="true">IF(K97 = "-", INDIRECT("C" &amp; ROW() - 1) ,"")</f>
        <v/>
      </c>
      <c r="L97" s="37" t="n">
        <f aca="true">IF(K97 = "-", -INDIRECT("C" &amp; ROW() - 1),G97)</f>
        <v>0</v>
      </c>
      <c r="M97" s="36" t="n">
        <f aca="true">IF(K97="-",SUM(INDIRECT(ADDRESS(2,COLUMN(L97))&amp;":"&amp;ADDRESS(ROW(),COLUMN(L97)))),0)</f>
        <v>0</v>
      </c>
      <c r="N97" s="36" t="n">
        <f aca="false">IF(K97="-",1,0)</f>
        <v>0</v>
      </c>
      <c r="O97" s="36" t="n">
        <f aca="true">IF(M97 = 0, INDIRECT("O" &amp; ROW() - 1), M97)</f>
        <v>0</v>
      </c>
      <c r="S97" s="35" t="str">
        <f aca="true">IF(R97 = "", "", R97 / INDIRECT("D" &amp; ROW() - 1) )</f>
        <v/>
      </c>
      <c r="T97" s="35" t="str">
        <f aca="true">IF(K97="-",IF(ISNUMBER(SEARCH(",", INDIRECT("B" &amp; ROW() - 1) )),1,""), "")</f>
        <v/>
      </c>
    </row>
    <row r="98" s="36" customFormat="true" ht="13.8" hidden="false" customHeight="true" outlineLevel="0" collapsed="false">
      <c r="B98" s="35" t="str">
        <f aca="false">IF(E98="","",VLOOKUP(E98, 'SKU Маскарпоне'!$A$1:$B$50, 2, 0))</f>
        <v/>
      </c>
      <c r="C98" s="35" t="str">
        <f aca="false">IF(E98="","",VLOOKUP(E98, 'SKU заквасочник'!$A$1:$Z$80, IF(D98="-", 11, IF(D98="", 11,  MATCH(D98&amp;"", 'SKU заквасочник'!$A$1:$Z$1, 0))), 0))</f>
        <v/>
      </c>
      <c r="D98" s="35"/>
      <c r="F98" s="53" t="str">
        <f aca="false">IF(E98="-", "-", IF(E98="", "", G98*VLOOKUP(E98, 'SKU Маскарпоне'!$A$1:$C$50, 3, 0)))</f>
        <v/>
      </c>
      <c r="G98" s="37"/>
      <c r="H98" s="34" t="str">
        <f aca="true">IF(K98="","",(INDIRECT("O" &amp; ROW() - 1) - O98))</f>
        <v/>
      </c>
      <c r="I98" s="35" t="str">
        <f aca="true">IF(K98 = "-", INDIRECT("D" &amp; ROW() - 1) * 1890,"")</f>
        <v/>
      </c>
      <c r="J98" s="35" t="str">
        <f aca="true">IF(K98 = "-", INDIRECT("C" &amp; ROW() - 1) ,"")</f>
        <v/>
      </c>
      <c r="L98" s="37" t="n">
        <f aca="true">IF(K98 = "-", -INDIRECT("C" &amp; ROW() - 1),G98)</f>
        <v>0</v>
      </c>
      <c r="M98" s="36" t="n">
        <f aca="true">IF(K98="-",SUM(INDIRECT(ADDRESS(2,COLUMN(L98))&amp;":"&amp;ADDRESS(ROW(),COLUMN(L98)))),0)</f>
        <v>0</v>
      </c>
      <c r="N98" s="36" t="n">
        <f aca="false">IF(K98="-",1,0)</f>
        <v>0</v>
      </c>
      <c r="O98" s="36" t="n">
        <f aca="true">IF(M98 = 0, INDIRECT("O" &amp; ROW() - 1), M98)</f>
        <v>0</v>
      </c>
      <c r="S98" s="35" t="str">
        <f aca="true">IF(R98 = "", "", R98 / INDIRECT("D" &amp; ROW() - 1) )</f>
        <v/>
      </c>
      <c r="T98" s="35" t="str">
        <f aca="true">IF(K98="-",IF(ISNUMBER(SEARCH(",", INDIRECT("B" &amp; ROW() - 1) )),1,""), "")</f>
        <v/>
      </c>
    </row>
    <row r="99" s="36" customFormat="true" ht="13.8" hidden="false" customHeight="true" outlineLevel="0" collapsed="false">
      <c r="B99" s="35" t="str">
        <f aca="false">IF(E99="","",VLOOKUP(E99, 'SKU Маскарпоне'!$A$1:$B$50, 2, 0))</f>
        <v/>
      </c>
      <c r="C99" s="35" t="str">
        <f aca="false">IF(E99="","",VLOOKUP(E99, 'SKU заквасочник'!$A$1:$Z$80, IF(D99="-", 11, IF(D99="", 11,  MATCH(D99&amp;"", 'SKU заквасочник'!$A$1:$Z$1, 0))), 0))</f>
        <v/>
      </c>
      <c r="D99" s="35"/>
      <c r="F99" s="53" t="str">
        <f aca="false">IF(E99="-", "-", IF(E99="", "", G99*VLOOKUP(E99, 'SKU Маскарпоне'!$A$1:$C$50, 3, 0)))</f>
        <v/>
      </c>
      <c r="G99" s="37"/>
      <c r="H99" s="34" t="str">
        <f aca="true">IF(K99="","",(INDIRECT("O" &amp; ROW() - 1) - O99))</f>
        <v/>
      </c>
      <c r="I99" s="35" t="str">
        <f aca="true">IF(K99 = "-", INDIRECT("D" &amp; ROW() - 1) * 1890,"")</f>
        <v/>
      </c>
      <c r="J99" s="35" t="str">
        <f aca="true">IF(K99 = "-", INDIRECT("C" &amp; ROW() - 1) ,"")</f>
        <v/>
      </c>
      <c r="L99" s="37" t="n">
        <f aca="true">IF(K99 = "-", -INDIRECT("C" &amp; ROW() - 1),G99)</f>
        <v>0</v>
      </c>
      <c r="M99" s="36" t="n">
        <f aca="true">IF(K99="-",SUM(INDIRECT(ADDRESS(2,COLUMN(L99))&amp;":"&amp;ADDRESS(ROW(),COLUMN(L99)))),0)</f>
        <v>0</v>
      </c>
      <c r="N99" s="36" t="n">
        <f aca="false">IF(K99="-",1,0)</f>
        <v>0</v>
      </c>
      <c r="O99" s="36" t="n">
        <f aca="true">IF(M99 = 0, INDIRECT("O" &amp; ROW() - 1), M99)</f>
        <v>0</v>
      </c>
      <c r="S99" s="35" t="str">
        <f aca="true">IF(R99 = "", "", R99 / INDIRECT("D" &amp; ROW() - 1) )</f>
        <v/>
      </c>
      <c r="T99" s="35" t="str">
        <f aca="true">IF(K99="-",IF(ISNUMBER(SEARCH(",", INDIRECT("B" &amp; ROW() - 1) )),1,""), "")</f>
        <v/>
      </c>
    </row>
    <row r="100" s="36" customFormat="true" ht="13.8" hidden="false" customHeight="true" outlineLevel="0" collapsed="false">
      <c r="B100" s="35" t="str">
        <f aca="false">IF(E100="","",VLOOKUP(E100, 'SKU Маскарпоне'!$A$1:$B$50, 2, 0))</f>
        <v/>
      </c>
      <c r="C100" s="35" t="str">
        <f aca="false">IF(E100="","",VLOOKUP(E100, 'SKU заквасочник'!$A$1:$Z$80, IF(D100="-", 11, IF(D100="", 11,  MATCH(D100&amp;"", 'SKU заквасочник'!$A$1:$Z$1, 0))), 0))</f>
        <v/>
      </c>
      <c r="D100" s="35"/>
      <c r="F100" s="53" t="str">
        <f aca="false">IF(E100="-", "-", IF(E100="", "", G100*VLOOKUP(E100, 'SKU Маскарпоне'!$A$1:$C$50, 3, 0)))</f>
        <v/>
      </c>
      <c r="G100" s="37"/>
      <c r="H100" s="34" t="str">
        <f aca="true">IF(K100="","",(INDIRECT("O" &amp; ROW() - 1) - O100))</f>
        <v/>
      </c>
      <c r="I100" s="35" t="str">
        <f aca="true">IF(K100 = "-", INDIRECT("D" &amp; ROW() - 1) * 1890,"")</f>
        <v/>
      </c>
      <c r="J100" s="35" t="str">
        <f aca="true">IF(K100 = "-", INDIRECT("C" &amp; ROW() - 1) ,"")</f>
        <v/>
      </c>
      <c r="L100" s="37" t="n">
        <f aca="true">IF(K100 = "-", -INDIRECT("C" &amp; ROW() - 1),G100)</f>
        <v>0</v>
      </c>
      <c r="M100" s="36" t="n">
        <f aca="true">IF(K100="-",SUM(INDIRECT(ADDRESS(2,COLUMN(L100))&amp;":"&amp;ADDRESS(ROW(),COLUMN(L100)))),0)</f>
        <v>0</v>
      </c>
      <c r="N100" s="36" t="n">
        <f aca="false">IF(K100="-",1,0)</f>
        <v>0</v>
      </c>
      <c r="O100" s="36" t="n">
        <f aca="true">IF(M100 = 0, INDIRECT("O" &amp; ROW() - 1), M100)</f>
        <v>0</v>
      </c>
      <c r="S100" s="35" t="str">
        <f aca="true">IF(R100 = "", "", R100 / INDIRECT("D" &amp; ROW() - 1) )</f>
        <v/>
      </c>
      <c r="T100" s="35" t="str">
        <f aca="true">IF(K100="-",IF(ISNUMBER(SEARCH(",", INDIRECT("B" &amp; ROW() - 1) )),1,""), "")</f>
        <v/>
      </c>
    </row>
    <row r="101" s="36" customFormat="true" ht="13.8" hidden="false" customHeight="true" outlineLevel="0" collapsed="false">
      <c r="B101" s="35" t="str">
        <f aca="false">IF(E101="","",VLOOKUP(E101, 'SKU Маскарпоне'!$A$1:$B$50, 2, 0))</f>
        <v/>
      </c>
      <c r="C101" s="35" t="str">
        <f aca="false">IF(E101="","",VLOOKUP(E101, 'SKU заквасочник'!$A$1:$Z$80, IF(D101="-", 11, IF(D101="", 11,  MATCH(D101&amp;"", 'SKU заквасочник'!$A$1:$Z$1, 0))), 0))</f>
        <v/>
      </c>
      <c r="D101" s="35"/>
      <c r="F101" s="53" t="str">
        <f aca="false">IF(E101="-", "-", IF(E101="", "", G101*VLOOKUP(E101, 'SKU Маскарпоне'!$A$1:$C$50, 3, 0)))</f>
        <v/>
      </c>
      <c r="G101" s="37"/>
      <c r="H101" s="34" t="str">
        <f aca="true">IF(K101="","",(INDIRECT("O" &amp; ROW() - 1) - O101))</f>
        <v/>
      </c>
      <c r="I101" s="35" t="str">
        <f aca="true">IF(K101 = "-", INDIRECT("D" &amp; ROW() - 1) * 1890,"")</f>
        <v/>
      </c>
      <c r="J101" s="35" t="str">
        <f aca="true">IF(K101 = "-", INDIRECT("C" &amp; ROW() - 1) ,"")</f>
        <v/>
      </c>
      <c r="L101" s="37" t="n">
        <f aca="true">IF(K101 = "-", -INDIRECT("C" &amp; ROW() - 1),G101)</f>
        <v>0</v>
      </c>
      <c r="M101" s="36" t="n">
        <f aca="true">IF(K101 = "-", SUM(INDIRECT(ADDRESS(2,COLUMN(L101)) &amp; ":" &amp; ADDRESS(ROW(),COLUMN(L101)))), 0)</f>
        <v>0</v>
      </c>
      <c r="N101" s="36" t="n">
        <f aca="false">IF(K101="-",1,0)</f>
        <v>0</v>
      </c>
      <c r="O101" s="36" t="n">
        <f aca="true">IF(M101 = 0, INDIRECT("O" &amp; ROW() - 1), M101)</f>
        <v>0</v>
      </c>
      <c r="S101" s="35" t="str">
        <f aca="true">IF(R101 = "", "", R101 / INDIRECT("D" &amp; ROW() - 1) )</f>
        <v/>
      </c>
      <c r="T101" s="35" t="str">
        <f aca="true">IF(K101="-",IF(ISNUMBER(SEARCH(",", INDIRECT("B" &amp; ROW() - 1) )),1,""), "")</f>
        <v/>
      </c>
    </row>
    <row r="102" s="36" customFormat="true" ht="13.8" hidden="false" customHeight="true" outlineLevel="0" collapsed="false">
      <c r="B102" s="35" t="str">
        <f aca="false">IF(E102="","",VLOOKUP(E102, 'SKU Маскарпоне'!$A$1:$B$50, 2, 0))</f>
        <v/>
      </c>
      <c r="C102" s="35" t="str">
        <f aca="false">IF(E102="","",VLOOKUP(E102, 'SKU заквасочник'!$A$1:$Z$80, IF(D102="-", 11, IF(D102="", 11,  MATCH(D102&amp;"", 'SKU заквасочник'!$A$1:$Z$1, 0))), 0))</f>
        <v/>
      </c>
      <c r="D102" s="35"/>
      <c r="F102" s="53" t="str">
        <f aca="false">IF(E102="-", "-", IF(E102="", "", G102*VLOOKUP(E102, 'SKU Маскарпоне'!$A$1:$C$50, 3, 0)))</f>
        <v/>
      </c>
      <c r="G102" s="37"/>
      <c r="H102" s="34" t="str">
        <f aca="true">IF(K102="","",(INDIRECT("O" &amp; ROW() - 1) - O102))</f>
        <v/>
      </c>
      <c r="I102" s="35" t="str">
        <f aca="true">IF(K102 = "-", INDIRECT("D" &amp; ROW() - 1) * 1890,"")</f>
        <v/>
      </c>
      <c r="J102" s="35" t="str">
        <f aca="true">IF(K102 = "-", INDIRECT("C" &amp; ROW() - 1) ,"")</f>
        <v/>
      </c>
      <c r="L102" s="37" t="n">
        <f aca="true">IF(K102 = "-", -INDIRECT("C" &amp; ROW() - 1),G102)</f>
        <v>0</v>
      </c>
      <c r="M102" s="36" t="n">
        <f aca="true">IF(K102 = "-", SUM(INDIRECT(ADDRESS(2,COLUMN(L102)) &amp; ":" &amp; ADDRESS(ROW(),COLUMN(L102)))), 0)</f>
        <v>0</v>
      </c>
      <c r="N102" s="36" t="n">
        <f aca="false">IF(K102="-",1,0)</f>
        <v>0</v>
      </c>
      <c r="O102" s="36" t="n">
        <f aca="true">IF(M102 = 0, INDIRECT("O" &amp; ROW() - 1), M102)</f>
        <v>0</v>
      </c>
      <c r="S102" s="35" t="str">
        <f aca="true">IF(R102 = "", "", R102 / INDIRECT("D" &amp; ROW() - 1) )</f>
        <v/>
      </c>
      <c r="T102" s="35" t="str">
        <f aca="true">IF(K102="-",IF(ISNUMBER(SEARCH(",", INDIRECT("B" &amp; ROW() - 1) )),1,""), "")</f>
        <v/>
      </c>
    </row>
    <row r="103" s="36" customFormat="true" ht="13.8" hidden="false" customHeight="true" outlineLevel="0" collapsed="false">
      <c r="B103" s="35" t="str">
        <f aca="false">IF(E103="","",VLOOKUP(E103, 'SKU Маскарпоне'!$A$1:$B$50, 2, 0))</f>
        <v/>
      </c>
      <c r="C103" s="35" t="str">
        <f aca="false">IF(E103="","",VLOOKUP(E103, 'SKU заквасочник'!$A$1:$Z$80, IF(D103="-", 11, IF(D103="", 11,  MATCH(D103&amp;"", 'SKU заквасочник'!$A$1:$Z$1, 0))), 0))</f>
        <v/>
      </c>
      <c r="D103" s="35"/>
      <c r="F103" s="53" t="str">
        <f aca="false">IF(E103="-", "-", IF(E103="", "", G103*VLOOKUP(E103, 'SKU Маскарпоне'!$A$1:$C$50, 3, 0)))</f>
        <v/>
      </c>
      <c r="G103" s="37"/>
      <c r="H103" s="34" t="str">
        <f aca="true">IF(K103="","",(INDIRECT("O" &amp; ROW() - 1) - O103))</f>
        <v/>
      </c>
      <c r="I103" s="35" t="str">
        <f aca="true">IF(K103 = "-", INDIRECT("D" &amp; ROW() - 1) * 1890,"")</f>
        <v/>
      </c>
      <c r="J103" s="35" t="str">
        <f aca="true">IF(K103 = "-", INDIRECT("C" &amp; ROW() - 1) ,"")</f>
        <v/>
      </c>
      <c r="L103" s="37" t="n">
        <f aca="true">IF(K103 = "-", -INDIRECT("C" &amp; ROW() - 1),G103)</f>
        <v>0</v>
      </c>
      <c r="M103" s="36" t="n">
        <f aca="true">IF(K103 = "-", SUM(INDIRECT(ADDRESS(2,COLUMN(L103)) &amp; ":" &amp; ADDRESS(ROW(),COLUMN(L103)))), 0)</f>
        <v>0</v>
      </c>
      <c r="N103" s="36" t="n">
        <f aca="false">IF(K103="-",1,0)</f>
        <v>0</v>
      </c>
      <c r="O103" s="36" t="n">
        <f aca="true">IF(M103 = 0, INDIRECT("O" &amp; ROW() - 1), M103)</f>
        <v>0</v>
      </c>
      <c r="S103" s="35" t="str">
        <f aca="true">IF(R103 = "", "", R103 / INDIRECT("D" &amp; ROW() - 1) )</f>
        <v/>
      </c>
      <c r="T103" s="35" t="str">
        <f aca="true">IF(K103="-",IF(ISNUMBER(SEARCH(",", INDIRECT("B" &amp; ROW() - 1) )),1,""), "")</f>
        <v/>
      </c>
    </row>
    <row r="104" s="36" customFormat="true" ht="13.8" hidden="false" customHeight="true" outlineLevel="0" collapsed="false">
      <c r="B104" s="35" t="str">
        <f aca="false">IF(E104="","",VLOOKUP(E104, 'SKU Маскарпоне'!$A$1:$B$50, 2, 0))</f>
        <v/>
      </c>
      <c r="C104" s="35" t="str">
        <f aca="false">IF(E104="","",VLOOKUP(E104, 'SKU заквасочник'!$A$1:$Z$80, IF(D104="-", 11, IF(D104="", 11,  MATCH(D104&amp;"", 'SKU заквасочник'!$A$1:$Z$1, 0))), 0))</f>
        <v/>
      </c>
      <c r="D104" s="35"/>
      <c r="F104" s="53" t="str">
        <f aca="false">IF(E104="-", "-", IF(E104="", "", G104*VLOOKUP(E104, 'SKU Маскарпоне'!$A$1:$C$50, 3, 0)))</f>
        <v/>
      </c>
      <c r="G104" s="37"/>
      <c r="H104" s="34" t="str">
        <f aca="true">IF(K104="","",(INDIRECT("O" &amp; ROW() - 1) - O104))</f>
        <v/>
      </c>
      <c r="I104" s="35" t="str">
        <f aca="true">IF(K104 = "-", INDIRECT("D" &amp; ROW() - 1) * 1890,"")</f>
        <v/>
      </c>
      <c r="J104" s="35" t="str">
        <f aca="true">IF(K104 = "-", INDIRECT("C" &amp; ROW() - 1) ,"")</f>
        <v/>
      </c>
      <c r="L104" s="37" t="n">
        <f aca="true">IF(K104 = "-", -INDIRECT("C" &amp; ROW() - 1),G104)</f>
        <v>0</v>
      </c>
      <c r="M104" s="36" t="n">
        <f aca="true">IF(K104 = "-", SUM(INDIRECT(ADDRESS(2,COLUMN(L104)) &amp; ":" &amp; ADDRESS(ROW(),COLUMN(L104)))), 0)</f>
        <v>0</v>
      </c>
      <c r="N104" s="36" t="n">
        <f aca="false">IF(K104="-",1,0)</f>
        <v>0</v>
      </c>
      <c r="O104" s="36" t="n">
        <f aca="true">IF(M104 = 0, INDIRECT("O" &amp; ROW() - 1), M104)</f>
        <v>0</v>
      </c>
      <c r="S104" s="35" t="str">
        <f aca="true">IF(R104 = "", "", R104 / INDIRECT("D" &amp; ROW() - 1) )</f>
        <v/>
      </c>
      <c r="T104" s="35" t="str">
        <f aca="true">IF(K104="-",IF(ISNUMBER(SEARCH(",", INDIRECT("B" &amp; ROW() - 1) )),1,""), "")</f>
        <v/>
      </c>
    </row>
    <row r="105" s="36" customFormat="true" ht="13.8" hidden="false" customHeight="true" outlineLevel="0" collapsed="false">
      <c r="B105" s="35" t="str">
        <f aca="false">IF(E105="","",VLOOKUP(E105, 'SKU Маскарпоне'!$A$1:$B$50, 2, 0))</f>
        <v/>
      </c>
      <c r="C105" s="35" t="str">
        <f aca="false">IF(E105="","",VLOOKUP(E105, 'SKU заквасочник'!$A$1:$Z$80, IF(D105="-", 11, IF(D105="", 11,  MATCH(D105&amp;"", 'SKU заквасочник'!$A$1:$Z$1, 0))), 0))</f>
        <v/>
      </c>
      <c r="D105" s="35"/>
      <c r="F105" s="53" t="str">
        <f aca="false">IF(E105="-", "-", IF(E105="", "", G105*VLOOKUP(E105, 'SKU Маскарпоне'!$A$1:$C$50, 3, 0)))</f>
        <v/>
      </c>
      <c r="G105" s="37"/>
      <c r="H105" s="34" t="str">
        <f aca="true">IF(K105="","",(INDIRECT("O" &amp; ROW() - 1) - O105))</f>
        <v/>
      </c>
      <c r="I105" s="35" t="str">
        <f aca="true">IF(K105 = "-", INDIRECT("D" &amp; ROW() - 1) * 1890,"")</f>
        <v/>
      </c>
      <c r="J105" s="35" t="str">
        <f aca="true">IF(K105 = "-", INDIRECT("C" &amp; ROW() - 1) ,"")</f>
        <v/>
      </c>
      <c r="L105" s="37" t="n">
        <f aca="true">IF(K105 = "-", -INDIRECT("C" &amp; ROW() - 1),G105)</f>
        <v>0</v>
      </c>
      <c r="M105" s="36" t="n">
        <f aca="true">IF(K105 = "-", SUM(INDIRECT(ADDRESS(2,COLUMN(L105)) &amp; ":" &amp; ADDRESS(ROW(),COLUMN(L105)))), 0)</f>
        <v>0</v>
      </c>
      <c r="N105" s="36" t="n">
        <f aca="false">IF(K105="-",1,0)</f>
        <v>0</v>
      </c>
      <c r="O105" s="36" t="n">
        <f aca="true">IF(M105 = 0, INDIRECT("O" &amp; ROW() - 1), M105)</f>
        <v>0</v>
      </c>
      <c r="S105" s="35" t="str">
        <f aca="true">IF(R105 = "", "", R105 / INDIRECT("D" &amp; ROW() - 1) )</f>
        <v/>
      </c>
      <c r="T105" s="35" t="str">
        <f aca="true">IF(K105="-",IF(ISNUMBER(SEARCH(",", INDIRECT("B" &amp; ROW() - 1) )),1,""), "")</f>
        <v/>
      </c>
    </row>
    <row r="106" s="36" customFormat="true" ht="13.8" hidden="false" customHeight="true" outlineLevel="0" collapsed="false">
      <c r="B106" s="35" t="str">
        <f aca="false">IF(E106="","",VLOOKUP(E106, 'SKU Маскарпоне'!$A$1:$B$50, 2, 0))</f>
        <v/>
      </c>
      <c r="C106" s="35" t="str">
        <f aca="false">IF(E106="","",VLOOKUP(E106, 'SKU заквасочник'!$A$1:$Z$80, IF(D106="-", 11, IF(D106="", 11,  MATCH(D106&amp;"", 'SKU заквасочник'!$A$1:$Z$1, 0))), 0))</f>
        <v/>
      </c>
      <c r="D106" s="35"/>
      <c r="F106" s="53" t="str">
        <f aca="false">IF(E106="-", "-", IF(E106="", "", G106*VLOOKUP(E106, 'SKU Маскарпоне'!$A$1:$C$50, 3, 0)))</f>
        <v/>
      </c>
      <c r="G106" s="37"/>
      <c r="H106" s="34" t="str">
        <f aca="true">IF(K106="","",(INDIRECT("O" &amp; ROW() - 1) - O106))</f>
        <v/>
      </c>
      <c r="I106" s="35" t="str">
        <f aca="true">IF(K106 = "-", INDIRECT("D" &amp; ROW() - 1) * 1890,"")</f>
        <v/>
      </c>
      <c r="J106" s="35" t="str">
        <f aca="true">IF(K106 = "-", INDIRECT("C" &amp; ROW() - 1) ,"")</f>
        <v/>
      </c>
      <c r="L106" s="37" t="n">
        <f aca="true">IF(K106 = "-", -INDIRECT("C" &amp; ROW() - 1),G106)</f>
        <v>0</v>
      </c>
      <c r="M106" s="36" t="n">
        <f aca="true">IF(K106 = "-", SUM(INDIRECT(ADDRESS(2,COLUMN(L106)) &amp; ":" &amp; ADDRESS(ROW(),COLUMN(L106)))), 0)</f>
        <v>0</v>
      </c>
      <c r="N106" s="36" t="n">
        <f aca="false">IF(K106="-",1,0)</f>
        <v>0</v>
      </c>
      <c r="O106" s="36" t="n">
        <f aca="true">IF(M106 = 0, INDIRECT("O" &amp; ROW() - 1), M106)</f>
        <v>0</v>
      </c>
      <c r="S106" s="35" t="str">
        <f aca="true">IF(R106 = "", "", R106 / INDIRECT("D" &amp; ROW() - 1) )</f>
        <v/>
      </c>
      <c r="T106" s="35" t="str">
        <f aca="true">IF(K106="-",IF(ISNUMBER(SEARCH(",", INDIRECT("B" &amp; ROW() - 1) )),1,""), "")</f>
        <v/>
      </c>
    </row>
    <row r="107" s="36" customFormat="true" ht="13.8" hidden="false" customHeight="true" outlineLevel="0" collapsed="false">
      <c r="B107" s="35" t="str">
        <f aca="false">IF(E107="","",VLOOKUP(E107, 'SKU Маскарпоне'!$A$1:$B$50, 2, 0))</f>
        <v/>
      </c>
      <c r="C107" s="35" t="str">
        <f aca="false">IF(E107="","",VLOOKUP(E107, 'SKU заквасочник'!$A$1:$Z$80, IF(D107="-", 11, IF(D107="", 11,  MATCH(D107&amp;"", 'SKU заквасочник'!$A$1:$Z$1, 0))), 0))</f>
        <v/>
      </c>
      <c r="D107" s="35"/>
      <c r="F107" s="53" t="str">
        <f aca="false">IF(E107="-", "-", IF(E107="", "", G107*VLOOKUP(E107, 'SKU Маскарпоне'!$A$1:$C$50, 3, 0)))</f>
        <v/>
      </c>
      <c r="G107" s="37"/>
      <c r="H107" s="34" t="str">
        <f aca="true">IF(K107="","",(INDIRECT("O" &amp; ROW() - 1) - O107))</f>
        <v/>
      </c>
      <c r="I107" s="35" t="str">
        <f aca="true">IF(K107 = "-", INDIRECT("D" &amp; ROW() - 1) * 1890,"")</f>
        <v/>
      </c>
      <c r="J107" s="35" t="str">
        <f aca="true">IF(K107 = "-", INDIRECT("C" &amp; ROW() - 1) ,"")</f>
        <v/>
      </c>
      <c r="L107" s="37" t="n">
        <f aca="true">IF(K107 = "-", -INDIRECT("C" &amp; ROW() - 1),G107)</f>
        <v>0</v>
      </c>
      <c r="M107" s="36" t="n">
        <f aca="true">IF(K107 = "-", SUM(INDIRECT(ADDRESS(2,COLUMN(L107)) &amp; ":" &amp; ADDRESS(ROW(),COLUMN(L107)))), 0)</f>
        <v>0</v>
      </c>
      <c r="N107" s="36" t="n">
        <f aca="false">IF(K107="-",1,0)</f>
        <v>0</v>
      </c>
      <c r="O107" s="36" t="n">
        <f aca="true">IF(M107 = 0, INDIRECT("O" &amp; ROW() - 1), M107)</f>
        <v>0</v>
      </c>
      <c r="S107" s="35" t="str">
        <f aca="true">IF(R107 = "", "", R107 / INDIRECT("D" &amp; ROW() - 1) )</f>
        <v/>
      </c>
      <c r="T107" s="35" t="str">
        <f aca="true">IF(K107="-",IF(ISNUMBER(SEARCH(",", INDIRECT("B" &amp; ROW() - 1) )),1,""), "")</f>
        <v/>
      </c>
    </row>
    <row r="108" s="36" customFormat="true" ht="13.8" hidden="false" customHeight="true" outlineLevel="0" collapsed="false">
      <c r="B108" s="35" t="str">
        <f aca="false">IF(E108="","",VLOOKUP(E108, 'SKU Маскарпоне'!$A$1:$B$50, 2, 0))</f>
        <v/>
      </c>
      <c r="C108" s="35" t="str">
        <f aca="false">IF(E108="","",VLOOKUP(E108, 'SKU заквасочник'!$A$1:$Z$80, IF(D108="-", 11, IF(D108="", 11,  MATCH(D108&amp;"", 'SKU заквасочник'!$A$1:$Z$1, 0))), 0))</f>
        <v/>
      </c>
      <c r="D108" s="35"/>
      <c r="F108" s="53" t="str">
        <f aca="false">IF(E108="-", "-", IF(E108="", "", G108*VLOOKUP(E108, 'SKU Маскарпоне'!$A$1:$C$50, 3, 0)))</f>
        <v/>
      </c>
      <c r="G108" s="37"/>
      <c r="H108" s="34" t="str">
        <f aca="true">IF(K108="","",(INDIRECT("O" &amp; ROW() - 1) - O108))</f>
        <v/>
      </c>
      <c r="I108" s="35" t="str">
        <f aca="true">IF(K108 = "-", INDIRECT("D" &amp; ROW() - 1) * 1890,"")</f>
        <v/>
      </c>
      <c r="J108" s="35" t="str">
        <f aca="true">IF(K108 = "-", INDIRECT("C" &amp; ROW() - 1) ,"")</f>
        <v/>
      </c>
      <c r="L108" s="37" t="n">
        <f aca="true">IF(K108 = "-", -INDIRECT("C" &amp; ROW() - 1),G108)</f>
        <v>0</v>
      </c>
      <c r="M108" s="36" t="n">
        <f aca="true">IF(K108 = "-", SUM(INDIRECT(ADDRESS(2,COLUMN(L108)) &amp; ":" &amp; ADDRESS(ROW(),COLUMN(L108)))), 0)</f>
        <v>0</v>
      </c>
      <c r="N108" s="36" t="n">
        <f aca="false">IF(K108="-",1,0)</f>
        <v>0</v>
      </c>
      <c r="O108" s="36" t="n">
        <f aca="true">IF(M108 = 0, INDIRECT("O" &amp; ROW() - 1), M108)</f>
        <v>0</v>
      </c>
      <c r="S108" s="35" t="str">
        <f aca="true">IF(R108 = "", "", R108 / INDIRECT("D" &amp; ROW() - 1) )</f>
        <v/>
      </c>
      <c r="T108" s="35" t="str">
        <f aca="true">IF(K108="-",IF(ISNUMBER(SEARCH(",", INDIRECT("B" &amp; ROW() - 1) )),1,""), "")</f>
        <v/>
      </c>
    </row>
    <row r="109" s="36" customFormat="true" ht="13.8" hidden="false" customHeight="true" outlineLevel="0" collapsed="false">
      <c r="B109" s="35" t="str">
        <f aca="false">IF(E109="","",VLOOKUP(E109, 'SKU Маскарпоне'!$A$1:$B$50, 2, 0))</f>
        <v/>
      </c>
      <c r="C109" s="35" t="str">
        <f aca="false">IF(E109="","",VLOOKUP(E109, 'SKU заквасочник'!$A$1:$Z$80, IF(D109="-", 11, IF(D109="", 11,  MATCH(D109&amp;"", 'SKU заквасочник'!$A$1:$Z$1, 0))), 0))</f>
        <v/>
      </c>
      <c r="D109" s="35"/>
      <c r="F109" s="53" t="str">
        <f aca="false">IF(E109="-", "-", IF(E109="", "", G109*VLOOKUP(E109, 'SKU Маскарпоне'!$A$1:$C$50, 3, 0)))</f>
        <v/>
      </c>
      <c r="G109" s="37"/>
      <c r="H109" s="34" t="str">
        <f aca="true">IF(K109="","",(INDIRECT("O" &amp; ROW() - 1) - O109))</f>
        <v/>
      </c>
      <c r="I109" s="35" t="str">
        <f aca="true">IF(K109 = "-", INDIRECT("D" &amp; ROW() - 1) * 1890,"")</f>
        <v/>
      </c>
      <c r="J109" s="35" t="str">
        <f aca="true">IF(K109 = "-", INDIRECT("C" &amp; ROW() - 1) ,"")</f>
        <v/>
      </c>
      <c r="L109" s="37" t="n">
        <f aca="true">IF(K109 = "-", -INDIRECT("C" &amp; ROW() - 1),G109)</f>
        <v>0</v>
      </c>
      <c r="M109" s="36" t="n">
        <f aca="true">IF(K109 = "-", SUM(INDIRECT(ADDRESS(2,COLUMN(L109)) &amp; ":" &amp; ADDRESS(ROW(),COLUMN(L109)))), 0)</f>
        <v>0</v>
      </c>
      <c r="N109" s="36" t="n">
        <f aca="false">IF(K109="-",1,0)</f>
        <v>0</v>
      </c>
      <c r="O109" s="36" t="n">
        <f aca="true">IF(M109 = 0, INDIRECT("O" &amp; ROW() - 1), M109)</f>
        <v>0</v>
      </c>
      <c r="S109" s="35" t="str">
        <f aca="true">IF(R109 = "", "", R109 / INDIRECT("D" &amp; ROW() - 1) )</f>
        <v/>
      </c>
      <c r="T109" s="35" t="str">
        <f aca="true">IF(K109="-",IF(ISNUMBER(SEARCH(",", INDIRECT("B" &amp; ROW() - 1) )),1,""), "")</f>
        <v/>
      </c>
    </row>
    <row r="110" s="36" customFormat="true" ht="13.8" hidden="false" customHeight="true" outlineLevel="0" collapsed="false">
      <c r="B110" s="35" t="str">
        <f aca="false">IF(E110="","",VLOOKUP(E110, 'SKU Маскарпоне'!$A$1:$B$50, 2, 0))</f>
        <v/>
      </c>
      <c r="C110" s="35" t="str">
        <f aca="false">IF(E110="","",VLOOKUP(E110, 'SKU заквасочник'!$A$1:$Z$80, IF(D110="-", 11, IF(D110="", 11,  MATCH(D110&amp;"", 'SKU заквасочник'!$A$1:$Z$1, 0))), 0))</f>
        <v/>
      </c>
      <c r="D110" s="35"/>
      <c r="F110" s="53" t="str">
        <f aca="false">IF(E110="-", "-", IF(E110="", "", G110*VLOOKUP(E110, 'SKU Маскарпоне'!$A$1:$C$50, 3, 0)))</f>
        <v/>
      </c>
      <c r="G110" s="37"/>
      <c r="H110" s="34" t="str">
        <f aca="true">IF(K110="","",(INDIRECT("O" &amp; ROW() - 1) - O110))</f>
        <v/>
      </c>
      <c r="I110" s="35" t="str">
        <f aca="true">IF(K110 = "-", INDIRECT("D" &amp; ROW() - 1) * 1890,"")</f>
        <v/>
      </c>
      <c r="J110" s="35" t="str">
        <f aca="true">IF(K110 = "-", INDIRECT("C" &amp; ROW() - 1) ,"")</f>
        <v/>
      </c>
      <c r="L110" s="37" t="n">
        <f aca="true">IF(K110 = "-", -INDIRECT("C" &amp; ROW() - 1),G110)</f>
        <v>0</v>
      </c>
      <c r="M110" s="36" t="n">
        <f aca="true">IF(K110 = "-", SUM(INDIRECT(ADDRESS(2,COLUMN(L110)) &amp; ":" &amp; ADDRESS(ROW(),COLUMN(L110)))), 0)</f>
        <v>0</v>
      </c>
      <c r="N110" s="36" t="n">
        <f aca="false">IF(K110="-",1,0)</f>
        <v>0</v>
      </c>
      <c r="O110" s="36" t="n">
        <f aca="true">IF(M110 = 0, INDIRECT("O" &amp; ROW() - 1), M110)</f>
        <v>0</v>
      </c>
      <c r="S110" s="35" t="str">
        <f aca="true">IF(R110 = "", "", R110 / INDIRECT("D" &amp; ROW() - 1) )</f>
        <v/>
      </c>
      <c r="T110" s="35" t="str">
        <f aca="true">IF(K110="-",IF(ISNUMBER(SEARCH(",", INDIRECT("B" &amp; ROW() - 1) )),1,""), "")</f>
        <v/>
      </c>
    </row>
    <row r="111" s="36" customFormat="true" ht="13.8" hidden="false" customHeight="true" outlineLevel="0" collapsed="false">
      <c r="B111" s="35" t="str">
        <f aca="false">IF(E111="","",VLOOKUP(E111, 'SKU Маскарпоне'!$A$1:$B$50, 2, 0))</f>
        <v/>
      </c>
      <c r="C111" s="35" t="str">
        <f aca="false">IF(E111="","",VLOOKUP(E111, 'SKU заквасочник'!$A$1:$Z$80, IF(D111="-", 11, IF(D111="", 11,  MATCH(D111&amp;"", 'SKU заквасочник'!$A$1:$Z$1, 0))), 0))</f>
        <v/>
      </c>
      <c r="D111" s="35"/>
      <c r="F111" s="53" t="str">
        <f aca="false">IF(E111="-", "-", IF(E111="", "", G111*VLOOKUP(E111, 'SKU Маскарпоне'!$A$1:$C$50, 3, 0)))</f>
        <v/>
      </c>
      <c r="G111" s="37"/>
      <c r="H111" s="34" t="str">
        <f aca="true">IF(K111="","",(INDIRECT("O" &amp; ROW() - 1) - O111))</f>
        <v/>
      </c>
      <c r="I111" s="35" t="str">
        <f aca="true">IF(K111 = "-", INDIRECT("D" &amp; ROW() - 1) * 1890,"")</f>
        <v/>
      </c>
      <c r="J111" s="35" t="str">
        <f aca="true">IF(K111 = "-", INDIRECT("C" &amp; ROW() - 1) ,"")</f>
        <v/>
      </c>
      <c r="L111" s="37" t="n">
        <f aca="true">IF(K111 = "-", -INDIRECT("C" &amp; ROW() - 1),G111)</f>
        <v>0</v>
      </c>
      <c r="M111" s="36" t="n">
        <f aca="true">IF(K111 = "-", SUM(INDIRECT(ADDRESS(2,COLUMN(L111)) &amp; ":" &amp; ADDRESS(ROW(),COLUMN(L111)))), 0)</f>
        <v>0</v>
      </c>
      <c r="N111" s="36" t="n">
        <f aca="false">IF(K111="-",1,0)</f>
        <v>0</v>
      </c>
      <c r="O111" s="36" t="n">
        <f aca="true">IF(M111 = 0, INDIRECT("O" &amp; ROW() - 1), M111)</f>
        <v>0</v>
      </c>
      <c r="S111" s="35" t="str">
        <f aca="true">IF(R111 = "", "", R111 / INDIRECT("D" &amp; ROW() - 1) )</f>
        <v/>
      </c>
      <c r="T111" s="35" t="str">
        <f aca="true">IF(K111="-",IF(ISNUMBER(SEARCH(",", INDIRECT("B" &amp; ROW() - 1) )),1,""), "")</f>
        <v/>
      </c>
    </row>
    <row r="112" s="36" customFormat="true" ht="13.8" hidden="false" customHeight="true" outlineLevel="0" collapsed="false">
      <c r="B112" s="35" t="str">
        <f aca="false">IF(E112="","",VLOOKUP(E112, 'SKU Маскарпоне'!$A$1:$B$50, 2, 0))</f>
        <v/>
      </c>
      <c r="C112" s="35" t="str">
        <f aca="false">IF(E112="","",VLOOKUP(E112, 'SKU заквасочник'!$A$1:$Z$80, IF(D112="-", 11, IF(D112="", 11,  MATCH(D112&amp;"", 'SKU заквасочник'!$A$1:$Z$1, 0))), 0))</f>
        <v/>
      </c>
      <c r="D112" s="35"/>
      <c r="F112" s="53" t="str">
        <f aca="false">IF(E112="-", "-", IF(E112="", "", G112*VLOOKUP(E112, 'SKU Маскарпоне'!$A$1:$C$50, 3, 0)))</f>
        <v/>
      </c>
      <c r="G112" s="37"/>
      <c r="H112" s="34" t="str">
        <f aca="true">IF(K112="","",(INDIRECT("O" &amp; ROW() - 1) - O112))</f>
        <v/>
      </c>
      <c r="I112" s="35" t="str">
        <f aca="true">IF(K112 = "-", INDIRECT("D" &amp; ROW() - 1) * 1890,"")</f>
        <v/>
      </c>
      <c r="J112" s="35" t="str">
        <f aca="true">IF(K112 = "-", INDIRECT("C" &amp; ROW() - 1) ,"")</f>
        <v/>
      </c>
      <c r="L112" s="37" t="n">
        <f aca="true">IF(K112 = "-", -INDIRECT("C" &amp; ROW() - 1),G112)</f>
        <v>0</v>
      </c>
      <c r="M112" s="36" t="n">
        <f aca="true">IF(K112 = "-", SUM(INDIRECT(ADDRESS(2,COLUMN(L112)) &amp; ":" &amp; ADDRESS(ROW(),COLUMN(L112)))), 0)</f>
        <v>0</v>
      </c>
      <c r="N112" s="36" t="n">
        <f aca="false">IF(K112="-",1,0)</f>
        <v>0</v>
      </c>
      <c r="O112" s="36" t="n">
        <f aca="true">IF(M112 = 0, INDIRECT("O" &amp; ROW() - 1), M112)</f>
        <v>0</v>
      </c>
      <c r="S112" s="35" t="str">
        <f aca="true">IF(R112 = "", "", R112 / INDIRECT("D" &amp; ROW() - 1) )</f>
        <v/>
      </c>
      <c r="T112" s="35" t="str">
        <f aca="true">IF(K112="-",IF(ISNUMBER(SEARCH(",", INDIRECT("B" &amp; ROW() - 1) )),1,""), "")</f>
        <v/>
      </c>
    </row>
    <row r="113" s="36" customFormat="true" ht="13.8" hidden="false" customHeight="true" outlineLevel="0" collapsed="false">
      <c r="B113" s="35" t="str">
        <f aca="false">IF(E113="","",VLOOKUP(E113, 'SKU Маскарпоне'!$A$1:$B$50, 2, 0))</f>
        <v/>
      </c>
      <c r="C113" s="35" t="str">
        <f aca="false">IF(E113="","",VLOOKUP(E113, 'SKU заквасочник'!$A$1:$Z$80, IF(D113="-", 11, IF(D113="", 11,  MATCH(D113&amp;"", 'SKU заквасочник'!$A$1:$Z$1, 0))), 0))</f>
        <v/>
      </c>
      <c r="D113" s="35"/>
      <c r="F113" s="53" t="str">
        <f aca="false">IF(E113="-", "-", IF(E113="", "", G113*VLOOKUP(E113, 'SKU Маскарпоне'!$A$1:$C$50, 3, 0)))</f>
        <v/>
      </c>
      <c r="G113" s="37"/>
      <c r="H113" s="34" t="str">
        <f aca="true">IF(K113="","",(INDIRECT("O" &amp; ROW() - 1) - O113))</f>
        <v/>
      </c>
      <c r="I113" s="35" t="str">
        <f aca="true">IF(K113 = "-", INDIRECT("D" &amp; ROW() - 1) * 1890,"")</f>
        <v/>
      </c>
      <c r="J113" s="35" t="str">
        <f aca="true">IF(K113 = "-", INDIRECT("C" &amp; ROW() - 1) ,"")</f>
        <v/>
      </c>
      <c r="L113" s="37" t="n">
        <f aca="true">IF(K113 = "-", -INDIRECT("C" &amp; ROW() - 1),G113)</f>
        <v>0</v>
      </c>
      <c r="M113" s="36" t="n">
        <f aca="true">IF(K113 = "-", SUM(INDIRECT(ADDRESS(2,COLUMN(L113)) &amp; ":" &amp; ADDRESS(ROW(),COLUMN(L113)))), 0)</f>
        <v>0</v>
      </c>
      <c r="N113" s="36" t="n">
        <f aca="false">IF(K113="-",1,0)</f>
        <v>0</v>
      </c>
      <c r="O113" s="36" t="n">
        <f aca="true">IF(M113 = 0, INDIRECT("O" &amp; ROW() - 1), M113)</f>
        <v>0</v>
      </c>
      <c r="S113" s="35" t="str">
        <f aca="true">IF(R113 = "", "", R113 / INDIRECT("D" &amp; ROW() - 1) )</f>
        <v/>
      </c>
      <c r="T113" s="35" t="str">
        <f aca="true">IF(K113="-",IF(ISNUMBER(SEARCH(",", INDIRECT("B" &amp; ROW() - 1) )),1,""), "")</f>
        <v/>
      </c>
    </row>
    <row r="114" s="36" customFormat="true" ht="13.8" hidden="false" customHeight="true" outlineLevel="0" collapsed="false">
      <c r="B114" s="35" t="str">
        <f aca="false">IF(E114="","",VLOOKUP(E114, 'SKU Маскарпоне'!$A$1:$B$50, 2, 0))</f>
        <v/>
      </c>
      <c r="C114" s="35" t="str">
        <f aca="false">IF(E114="","",VLOOKUP(E114, 'SKU заквасочник'!$A$1:$Z$80, IF(D114="-", 11, IF(D114="", 11,  MATCH(D114&amp;"", 'SKU заквасочник'!$A$1:$Z$1, 0))), 0))</f>
        <v/>
      </c>
      <c r="D114" s="35"/>
      <c r="F114" s="53" t="str">
        <f aca="false">IF(E114="-", "-", IF(E114="", "", G114*VLOOKUP(E114, 'SKU Маскарпоне'!$A$1:$C$50, 3, 0)))</f>
        <v/>
      </c>
      <c r="G114" s="37"/>
      <c r="H114" s="34" t="str">
        <f aca="true">IF(K114="","",(INDIRECT("O" &amp; ROW() - 1) - O114))</f>
        <v/>
      </c>
      <c r="I114" s="35" t="str">
        <f aca="true">IF(K114 = "-", INDIRECT("D" &amp; ROW() - 1) * 1890,"")</f>
        <v/>
      </c>
      <c r="J114" s="35" t="str">
        <f aca="true">IF(K114 = "-", INDIRECT("C" &amp; ROW() - 1) ,"")</f>
        <v/>
      </c>
      <c r="L114" s="37" t="n">
        <f aca="true">IF(K114 = "-", -INDIRECT("C" &amp; ROW() - 1),G114)</f>
        <v>0</v>
      </c>
      <c r="M114" s="36" t="n">
        <f aca="true">IF(K114 = "-", SUM(INDIRECT(ADDRESS(2,COLUMN(L114)) &amp; ":" &amp; ADDRESS(ROW(),COLUMN(L114)))), 0)</f>
        <v>0</v>
      </c>
      <c r="N114" s="36" t="n">
        <f aca="false">IF(K114="-",1,0)</f>
        <v>0</v>
      </c>
      <c r="O114" s="36" t="n">
        <f aca="true">IF(M114 = 0, INDIRECT("O" &amp; ROW() - 1), M114)</f>
        <v>0</v>
      </c>
      <c r="S114" s="35" t="str">
        <f aca="true">IF(R114 = "", "", R114 / INDIRECT("D" &amp; ROW() - 1) )</f>
        <v/>
      </c>
      <c r="T114" s="35" t="str">
        <f aca="true">IF(K114="-",IF(ISNUMBER(SEARCH(",", INDIRECT("B" &amp; ROW() - 1) )),1,""), "")</f>
        <v/>
      </c>
    </row>
    <row r="115" s="36" customFormat="true" ht="13.8" hidden="false" customHeight="true" outlineLevel="0" collapsed="false">
      <c r="B115" s="35" t="str">
        <f aca="false">IF(E115="","",VLOOKUP(E115, 'SKU Маскарпоне'!$A$1:$B$50, 2, 0))</f>
        <v/>
      </c>
      <c r="C115" s="35" t="str">
        <f aca="false">IF(E115="","",VLOOKUP(E115, 'SKU заквасочник'!$A$1:$Z$80, IF(D115="-", 11, IF(D115="", 11,  MATCH(D115&amp;"", 'SKU заквасочник'!$A$1:$Z$1, 0))), 0))</f>
        <v/>
      </c>
      <c r="D115" s="35"/>
      <c r="F115" s="53" t="str">
        <f aca="false">IF(E115="-", "-", IF(E115="", "", G115*VLOOKUP(E115, 'SKU Маскарпоне'!$A$1:$C$50, 3, 0)))</f>
        <v/>
      </c>
      <c r="G115" s="37"/>
      <c r="H115" s="34" t="str">
        <f aca="true">IF(K115="","",(INDIRECT("O" &amp; ROW() - 1) - O115))</f>
        <v/>
      </c>
      <c r="I115" s="35" t="str">
        <f aca="true">IF(K115 = "-", INDIRECT("D" &amp; ROW() - 1) * 1890,"")</f>
        <v/>
      </c>
      <c r="J115" s="35" t="str">
        <f aca="true">IF(K115 = "-", INDIRECT("C" &amp; ROW() - 1) ,"")</f>
        <v/>
      </c>
      <c r="L115" s="37" t="n">
        <f aca="true">IF(K115 = "-", -INDIRECT("C" &amp; ROW() - 1),G115)</f>
        <v>0</v>
      </c>
      <c r="M115" s="36" t="n">
        <f aca="true">IF(K115 = "-", SUM(INDIRECT(ADDRESS(2,COLUMN(L115)) &amp; ":" &amp; ADDRESS(ROW(),COLUMN(L115)))), 0)</f>
        <v>0</v>
      </c>
      <c r="N115" s="36" t="n">
        <f aca="false">IF(K115="-",1,0)</f>
        <v>0</v>
      </c>
      <c r="O115" s="36" t="n">
        <f aca="true">IF(M115 = 0, INDIRECT("O" &amp; ROW() - 1), M115)</f>
        <v>0</v>
      </c>
      <c r="S115" s="35" t="str">
        <f aca="true">IF(R115 = "", "", R115 / INDIRECT("D" &amp; ROW() - 1) )</f>
        <v/>
      </c>
      <c r="T115" s="35" t="str">
        <f aca="true">IF(K115="-",IF(ISNUMBER(SEARCH(",", INDIRECT("B" &amp; ROW() - 1) )),1,""), "")</f>
        <v/>
      </c>
    </row>
    <row r="116" s="36" customFormat="true" ht="13.8" hidden="false" customHeight="true" outlineLevel="0" collapsed="false">
      <c r="B116" s="35" t="str">
        <f aca="false">IF(E116="","",VLOOKUP(E116, 'SKU Маскарпоне'!$A$1:$B$50, 2, 0))</f>
        <v/>
      </c>
      <c r="C116" s="35" t="str">
        <f aca="false">IF(E116="","",VLOOKUP(E116, 'SKU заквасочник'!$A$1:$Z$80, IF(D116="-", 11, IF(D116="", 11,  MATCH(D116&amp;"", 'SKU заквасочник'!$A$1:$Z$1, 0))), 0))</f>
        <v/>
      </c>
      <c r="D116" s="35"/>
      <c r="F116" s="53" t="str">
        <f aca="false">IF(E116="-", "-", IF(E116="", "", G116*VLOOKUP(E116, 'SKU Маскарпоне'!$A$1:$C$50, 3, 0)))</f>
        <v/>
      </c>
      <c r="G116" s="37"/>
      <c r="H116" s="34" t="str">
        <f aca="true">IF(K116="","",(INDIRECT("O" &amp; ROW() - 1) - O116))</f>
        <v/>
      </c>
      <c r="I116" s="35" t="str">
        <f aca="true">IF(K116 = "-", INDIRECT("D" &amp; ROW() - 1) * 1890,"")</f>
        <v/>
      </c>
      <c r="J116" s="35" t="str">
        <f aca="true">IF(K116 = "-", INDIRECT("C" &amp; ROW() - 1) ,"")</f>
        <v/>
      </c>
      <c r="L116" s="37" t="n">
        <f aca="true">IF(K116 = "-", -INDIRECT("C" &amp; ROW() - 1),G116)</f>
        <v>0</v>
      </c>
      <c r="M116" s="36" t="n">
        <f aca="true">IF(K116 = "-", SUM(INDIRECT(ADDRESS(2,COLUMN(L116)) &amp; ":" &amp; ADDRESS(ROW(),COLUMN(L116)))), 0)</f>
        <v>0</v>
      </c>
      <c r="N116" s="36" t="n">
        <f aca="false">IF(K116="-",1,0)</f>
        <v>0</v>
      </c>
      <c r="O116" s="36" t="n">
        <f aca="true">IF(M116 = 0, INDIRECT("O" &amp; ROW() - 1), M116)</f>
        <v>0</v>
      </c>
      <c r="S116" s="35" t="str">
        <f aca="true">IF(R116 = "", "", R116 / INDIRECT("D" &amp; ROW() - 1) )</f>
        <v/>
      </c>
      <c r="T116" s="35" t="str">
        <f aca="true">IF(K116="-",IF(ISNUMBER(SEARCH(",", INDIRECT("B" &amp; ROW() - 1) )),1,""), "")</f>
        <v/>
      </c>
    </row>
    <row r="117" s="36" customFormat="true" ht="13.8" hidden="false" customHeight="true" outlineLevel="0" collapsed="false">
      <c r="B117" s="35" t="str">
        <f aca="false">IF(E117="","",VLOOKUP(E117, 'SKU Маскарпоне'!$A$1:$B$50, 2, 0))</f>
        <v/>
      </c>
      <c r="C117" s="35" t="str">
        <f aca="false">IF(E117="","",VLOOKUP(E117, 'SKU заквасочник'!$A$1:$Z$80, IF(D117="-", 11, IF(D117="", 11,  MATCH(D117&amp;"", 'SKU заквасочник'!$A$1:$Z$1, 0))), 0))</f>
        <v/>
      </c>
      <c r="D117" s="35"/>
      <c r="F117" s="53" t="str">
        <f aca="false">IF(E117="-", "-", IF(E117="", "", G117*VLOOKUP(E117, 'SKU Маскарпоне'!$A$1:$C$50, 3, 0)))</f>
        <v/>
      </c>
      <c r="G117" s="37"/>
      <c r="H117" s="34" t="str">
        <f aca="true">IF(K117="","",(INDIRECT("O" &amp; ROW() - 1) - O117))</f>
        <v/>
      </c>
      <c r="I117" s="35" t="str">
        <f aca="true">IF(K117 = "-", INDIRECT("D" &amp; ROW() - 1) * 1890,"")</f>
        <v/>
      </c>
      <c r="J117" s="35" t="str">
        <f aca="true">IF(K117 = "-", INDIRECT("C" &amp; ROW() - 1) ,"")</f>
        <v/>
      </c>
      <c r="L117" s="37" t="n">
        <f aca="true">IF(K117 = "-", -INDIRECT("C" &amp; ROW() - 1),G117)</f>
        <v>0</v>
      </c>
      <c r="M117" s="36" t="n">
        <f aca="true">IF(K117 = "-", SUM(INDIRECT(ADDRESS(2,COLUMN(L117)) &amp; ":" &amp; ADDRESS(ROW(),COLUMN(L117)))), 0)</f>
        <v>0</v>
      </c>
      <c r="N117" s="36" t="n">
        <f aca="false">IF(K117="-",1,0)</f>
        <v>0</v>
      </c>
      <c r="O117" s="36" t="n">
        <f aca="true">IF(M117 = 0, INDIRECT("O" &amp; ROW() - 1), M117)</f>
        <v>0</v>
      </c>
      <c r="S117" s="35" t="str">
        <f aca="true">IF(R117 = "", "", R117 / INDIRECT("D" &amp; ROW() - 1) )</f>
        <v/>
      </c>
      <c r="T117" s="35" t="str">
        <f aca="true">IF(K117="-",IF(ISNUMBER(SEARCH(",", INDIRECT("B" &amp; ROW() - 1) )),1,""), "")</f>
        <v/>
      </c>
    </row>
    <row r="118" s="36" customFormat="true" ht="13.8" hidden="false" customHeight="true" outlineLevel="0" collapsed="false">
      <c r="B118" s="35" t="str">
        <f aca="false">IF(E118="","",VLOOKUP(E118, 'SKU Маскарпоне'!$A$1:$B$50, 2, 0))</f>
        <v/>
      </c>
      <c r="C118" s="35" t="str">
        <f aca="false">IF(E118="","",VLOOKUP(E118, 'SKU заквасочник'!$A$1:$Z$80, IF(D118="-", 11, IF(D118="", 11,  MATCH(D118&amp;"", 'SKU заквасочник'!$A$1:$Z$1, 0))), 0))</f>
        <v/>
      </c>
      <c r="D118" s="35"/>
      <c r="F118" s="53" t="str">
        <f aca="false">IF(E118="-", "-", IF(E118="", "", G118*VLOOKUP(E118, 'SKU Маскарпоне'!$A$1:$C$50, 3, 0)))</f>
        <v/>
      </c>
      <c r="G118" s="37"/>
      <c r="H118" s="34" t="str">
        <f aca="true">IF(K118="","",(INDIRECT("O" &amp; ROW() - 1) - O118))</f>
        <v/>
      </c>
      <c r="I118" s="35" t="str">
        <f aca="true">IF(K118 = "-", INDIRECT("D" &amp; ROW() - 1) * 1890,"")</f>
        <v/>
      </c>
      <c r="J118" s="35" t="str">
        <f aca="true">IF(K118 = "-", INDIRECT("C" &amp; ROW() - 1) ,"")</f>
        <v/>
      </c>
      <c r="L118" s="37" t="n">
        <f aca="true">IF(K118 = "-", -INDIRECT("C" &amp; ROW() - 1),G118)</f>
        <v>0</v>
      </c>
      <c r="M118" s="36" t="n">
        <f aca="true">IF(K118 = "-", SUM(INDIRECT(ADDRESS(2,COLUMN(L118)) &amp; ":" &amp; ADDRESS(ROW(),COLUMN(L118)))), 0)</f>
        <v>0</v>
      </c>
      <c r="N118" s="36" t="n">
        <f aca="false">IF(K118="-",1,0)</f>
        <v>0</v>
      </c>
      <c r="O118" s="36" t="n">
        <f aca="true">IF(M118 = 0, INDIRECT("O" &amp; ROW() - 1), M118)</f>
        <v>0</v>
      </c>
      <c r="S118" s="35" t="str">
        <f aca="true">IF(R118 = "", "", R118 / INDIRECT("D" &amp; ROW() - 1) )</f>
        <v/>
      </c>
      <c r="T118" s="35" t="str">
        <f aca="true">IF(K118="-",IF(ISNUMBER(SEARCH(",", INDIRECT("B" &amp; ROW() - 1) )),1,""), "")</f>
        <v/>
      </c>
    </row>
    <row r="119" s="36" customFormat="true" ht="13.8" hidden="false" customHeight="true" outlineLevel="0" collapsed="false">
      <c r="B119" s="35" t="str">
        <f aca="false">IF(E119="","",VLOOKUP(E119, 'SKU Маскарпоне'!$A$1:$B$50, 2, 0))</f>
        <v/>
      </c>
      <c r="C119" s="35" t="str">
        <f aca="false">IF(E119="","",VLOOKUP(E119, 'SKU заквасочник'!$A$1:$Z$80, IF(D119="-", 11, IF(D119="", 11,  MATCH(D119&amp;"", 'SKU заквасочник'!$A$1:$Z$1, 0))), 0))</f>
        <v/>
      </c>
      <c r="D119" s="35"/>
      <c r="F119" s="53" t="str">
        <f aca="false">IF(E119="-", "-", IF(E119="", "", G119*VLOOKUP(E119, 'SKU Маскарпоне'!$A$1:$C$50, 3, 0)))</f>
        <v/>
      </c>
      <c r="G119" s="37"/>
      <c r="H119" s="34" t="str">
        <f aca="true">IF(K119="","",(INDIRECT("O" &amp; ROW() - 1) - O119))</f>
        <v/>
      </c>
      <c r="I119" s="35" t="str">
        <f aca="true">IF(K119 = "-", INDIRECT("D" &amp; ROW() - 1) * 1890,"")</f>
        <v/>
      </c>
      <c r="J119" s="35" t="str">
        <f aca="true">IF(K119 = "-", INDIRECT("C" &amp; ROW() - 1) ,"")</f>
        <v/>
      </c>
      <c r="L119" s="37" t="n">
        <f aca="true">IF(K119 = "-", -INDIRECT("C" &amp; ROW() - 1),G119)</f>
        <v>0</v>
      </c>
      <c r="M119" s="36" t="n">
        <f aca="true">IF(K119 = "-", SUM(INDIRECT(ADDRESS(2,COLUMN(L119)) &amp; ":" &amp; ADDRESS(ROW(),COLUMN(L119)))), 0)</f>
        <v>0</v>
      </c>
      <c r="N119" s="36" t="n">
        <f aca="false">IF(K119="-",1,0)</f>
        <v>0</v>
      </c>
      <c r="O119" s="36" t="n">
        <f aca="true">IF(M119 = 0, INDIRECT("O" &amp; ROW() - 1), M119)</f>
        <v>0</v>
      </c>
      <c r="S119" s="35" t="str">
        <f aca="true">IF(R119 = "", "", R119 / INDIRECT("D" &amp; ROW() - 1) )</f>
        <v/>
      </c>
      <c r="T119" s="35" t="str">
        <f aca="true">IF(K119="-",IF(ISNUMBER(SEARCH(",", INDIRECT("B" &amp; ROW() - 1) )),1,""), "")</f>
        <v/>
      </c>
    </row>
    <row r="120" s="36" customFormat="true" ht="13.8" hidden="false" customHeight="true" outlineLevel="0" collapsed="false">
      <c r="B120" s="35" t="str">
        <f aca="false">IF(E120="","",VLOOKUP(E120, 'SKU Маскарпоне'!$A$1:$B$50, 2, 0))</f>
        <v/>
      </c>
      <c r="C120" s="35" t="str">
        <f aca="false">IF(E120="","",VLOOKUP(E120, 'SKU заквасочник'!$A$1:$Z$80, IF(D120="-", 11, IF(D120="", 11,  MATCH(D120&amp;"", 'SKU заквасочник'!$A$1:$Z$1, 0))), 0))</f>
        <v/>
      </c>
      <c r="D120" s="35"/>
      <c r="F120" s="53" t="str">
        <f aca="false">IF(E120="-", "-", IF(E120="", "", G120*VLOOKUP(E120, 'SKU Маскарпоне'!$A$1:$C$50, 3, 0)))</f>
        <v/>
      </c>
      <c r="G120" s="37"/>
      <c r="H120" s="34" t="str">
        <f aca="true">IF(K120="","",(INDIRECT("O" &amp; ROW() - 1) - O120))</f>
        <v/>
      </c>
      <c r="I120" s="35" t="str">
        <f aca="true">IF(K120 = "-", INDIRECT("D" &amp; ROW() - 1) * 1890,"")</f>
        <v/>
      </c>
      <c r="J120" s="35" t="str">
        <f aca="true">IF(K120 = "-", INDIRECT("C" &amp; ROW() - 1) ,"")</f>
        <v/>
      </c>
      <c r="L120" s="37" t="n">
        <f aca="true">IF(K120 = "-", -INDIRECT("C" &amp; ROW() - 1),G120)</f>
        <v>0</v>
      </c>
      <c r="M120" s="36" t="n">
        <f aca="true">IF(K120 = "-", SUM(INDIRECT(ADDRESS(2,COLUMN(L120)) &amp; ":" &amp; ADDRESS(ROW(),COLUMN(L120)))), 0)</f>
        <v>0</v>
      </c>
      <c r="N120" s="36" t="n">
        <f aca="false">IF(K120="-",1,0)</f>
        <v>0</v>
      </c>
      <c r="O120" s="36" t="n">
        <f aca="true">IF(M120 = 0, INDIRECT("O" &amp; ROW() - 1), M120)</f>
        <v>0</v>
      </c>
      <c r="S120" s="35" t="str">
        <f aca="true">IF(R120 = "", "", R120 / INDIRECT("D" &amp; ROW() - 1) )</f>
        <v/>
      </c>
      <c r="T120" s="35" t="str">
        <f aca="true">IF(K120="-",IF(ISNUMBER(SEARCH(",", INDIRECT("B" &amp; ROW() - 1) )),1,""), "")</f>
        <v/>
      </c>
    </row>
    <row r="121" s="36" customFormat="true" ht="13.8" hidden="false" customHeight="true" outlineLevel="0" collapsed="false">
      <c r="B121" s="35" t="str">
        <f aca="false">IF(E121="","",VLOOKUP(E121, 'SKU Маскарпоне'!$A$1:$B$50, 2, 0))</f>
        <v/>
      </c>
      <c r="C121" s="35" t="str">
        <f aca="false">IF(E121="","",VLOOKUP(E121, 'SKU заквасочник'!$A$1:$Z$80, IF(D121="-", 11, IF(D121="", 11,  MATCH(D121&amp;"", 'SKU заквасочник'!$A$1:$Z$1, 0))), 0))</f>
        <v/>
      </c>
      <c r="D121" s="35"/>
      <c r="F121" s="53" t="str">
        <f aca="false">IF(E121="-", "-", IF(E121="", "", G121*VLOOKUP(E121, 'SKU Маскарпоне'!$A$1:$C$50, 3, 0)))</f>
        <v/>
      </c>
      <c r="G121" s="37"/>
      <c r="H121" s="34" t="str">
        <f aca="true">IF(K121="","",(INDIRECT("O" &amp; ROW() - 1) - O121))</f>
        <v/>
      </c>
      <c r="I121" s="35" t="str">
        <f aca="true">IF(K121 = "-", INDIRECT("D" &amp; ROW() - 1) * 1890,"")</f>
        <v/>
      </c>
      <c r="J121" s="35" t="str">
        <f aca="true">IF(K121 = "-", INDIRECT("C" &amp; ROW() - 1) ,"")</f>
        <v/>
      </c>
      <c r="L121" s="37" t="n">
        <f aca="true">IF(K121 = "-", -INDIRECT("C" &amp; ROW() - 1),G121)</f>
        <v>0</v>
      </c>
      <c r="M121" s="36" t="n">
        <f aca="true">IF(K121 = "-", SUM(INDIRECT(ADDRESS(2,COLUMN(L121)) &amp; ":" &amp; ADDRESS(ROW(),COLUMN(L121)))), 0)</f>
        <v>0</v>
      </c>
      <c r="N121" s="36" t="n">
        <f aca="false">IF(K121="-",1,0)</f>
        <v>0</v>
      </c>
      <c r="O121" s="36" t="n">
        <f aca="true">IF(M121 = 0, INDIRECT("O" &amp; ROW() - 1), M121)</f>
        <v>0</v>
      </c>
      <c r="S121" s="35" t="str">
        <f aca="true">IF(R121 = "", "", R121 / INDIRECT("D" &amp; ROW() - 1) )</f>
        <v/>
      </c>
      <c r="T121" s="35" t="str">
        <f aca="true">IF(K121="-",IF(ISNUMBER(SEARCH(",", INDIRECT("B" &amp; ROW() - 1) )),1,""), "")</f>
        <v/>
      </c>
    </row>
    <row r="122" s="36" customFormat="true" ht="13.8" hidden="false" customHeight="true" outlineLevel="0" collapsed="false">
      <c r="B122" s="35" t="str">
        <f aca="false">IF(E122="","",VLOOKUP(E122, 'SKU Маскарпоне'!$A$1:$B$50, 2, 0))</f>
        <v/>
      </c>
      <c r="C122" s="35" t="str">
        <f aca="false">IF(E122="","",VLOOKUP(E122, 'SKU заквасочник'!$A$1:$Z$80, IF(D122="-", 11, IF(D122="", 11,  MATCH(D122&amp;"", 'SKU заквасочник'!$A$1:$Z$1, 0))), 0))</f>
        <v/>
      </c>
      <c r="D122" s="35"/>
      <c r="F122" s="53" t="str">
        <f aca="false">IF(E122="-", "-", IF(E122="", "", G122*VLOOKUP(E122, 'SKU Маскарпоне'!$A$1:$C$50, 3, 0)))</f>
        <v/>
      </c>
      <c r="G122" s="37"/>
      <c r="H122" s="34" t="str">
        <f aca="true">IF(K122="","",(INDIRECT("O" &amp; ROW() - 1) - O122))</f>
        <v/>
      </c>
      <c r="I122" s="35" t="str">
        <f aca="true">IF(K122 = "-", INDIRECT("D" &amp; ROW() - 1) * 1890,"")</f>
        <v/>
      </c>
      <c r="J122" s="35" t="str">
        <f aca="true">IF(K122 = "-", INDIRECT("C" &amp; ROW() - 1) ,"")</f>
        <v/>
      </c>
      <c r="L122" s="37" t="n">
        <f aca="true">IF(K122 = "-", -INDIRECT("C" &amp; ROW() - 1),G122)</f>
        <v>0</v>
      </c>
      <c r="M122" s="36" t="n">
        <f aca="true">IF(K122 = "-", SUM(INDIRECT(ADDRESS(2,COLUMN(L122)) &amp; ":" &amp; ADDRESS(ROW(),COLUMN(L122)))), 0)</f>
        <v>0</v>
      </c>
      <c r="N122" s="36" t="n">
        <f aca="false">IF(K122="-",1,0)</f>
        <v>0</v>
      </c>
      <c r="O122" s="36" t="n">
        <f aca="true">IF(M122 = 0, INDIRECT("O" &amp; ROW() - 1), M122)</f>
        <v>0</v>
      </c>
      <c r="S122" s="35" t="str">
        <f aca="true">IF(R122 = "", "", R122 / INDIRECT("D" &amp; ROW() - 1) )</f>
        <v/>
      </c>
      <c r="T122" s="35" t="str">
        <f aca="true">IF(K122="-",IF(ISNUMBER(SEARCH(",", INDIRECT("B" &amp; ROW() - 1) )),1,""), "")</f>
        <v/>
      </c>
    </row>
    <row r="123" s="36" customFormat="true" ht="13.8" hidden="false" customHeight="true" outlineLevel="0" collapsed="false">
      <c r="B123" s="35" t="str">
        <f aca="false">IF(E123="","",VLOOKUP(E123, 'SKU Маскарпоне'!$A$1:$B$50, 2, 0))</f>
        <v/>
      </c>
      <c r="C123" s="35" t="str">
        <f aca="false">IF(E123="","",VLOOKUP(E123, 'SKU заквасочник'!$A$1:$Z$80, IF(D123="-", 11, IF(D123="", 11,  MATCH(D123&amp;"", 'SKU заквасочник'!$A$1:$Z$1, 0))), 0))</f>
        <v/>
      </c>
      <c r="D123" s="35"/>
      <c r="F123" s="53" t="str">
        <f aca="false">IF(E123="-", "-", IF(E123="", "", G123*VLOOKUP(E123, 'SKU Маскарпоне'!$A$1:$C$50, 3, 0)))</f>
        <v/>
      </c>
      <c r="G123" s="37"/>
      <c r="H123" s="34" t="str">
        <f aca="true">IF(K123="","",(INDIRECT("O" &amp; ROW() - 1) - O123))</f>
        <v/>
      </c>
      <c r="I123" s="35" t="str">
        <f aca="true">IF(K123 = "-", INDIRECT("D" &amp; ROW() - 1) * 1890,"")</f>
        <v/>
      </c>
      <c r="J123" s="35" t="str">
        <f aca="true">IF(K123 = "-", INDIRECT("C" &amp; ROW() - 1) ,"")</f>
        <v/>
      </c>
      <c r="L123" s="37" t="n">
        <f aca="true">IF(K123 = "-", -INDIRECT("C" &amp; ROW() - 1),G123)</f>
        <v>0</v>
      </c>
      <c r="M123" s="36" t="n">
        <f aca="true">IF(K123 = "-", SUM(INDIRECT(ADDRESS(2,COLUMN(L123)) &amp; ":" &amp; ADDRESS(ROW(),COLUMN(L123)))), 0)</f>
        <v>0</v>
      </c>
      <c r="N123" s="36" t="n">
        <f aca="false">IF(K123="-",1,0)</f>
        <v>0</v>
      </c>
      <c r="O123" s="36" t="n">
        <f aca="true">IF(M123 = 0, INDIRECT("O" &amp; ROW() - 1), M123)</f>
        <v>0</v>
      </c>
      <c r="S123" s="35" t="str">
        <f aca="true">IF(R123 = "", "", R123 / INDIRECT("D" &amp; ROW() - 1) )</f>
        <v/>
      </c>
      <c r="T123" s="35" t="str">
        <f aca="true">IF(K123="-",IF(ISNUMBER(SEARCH(",", INDIRECT("B" &amp; ROW() - 1) )),1,""), "")</f>
        <v/>
      </c>
    </row>
    <row r="124" s="36" customFormat="true" ht="13.8" hidden="false" customHeight="true" outlineLevel="0" collapsed="false">
      <c r="B124" s="35" t="str">
        <f aca="false">IF(E124="","",VLOOKUP(E124, 'SKU Маскарпоне'!$A$1:$B$50, 2, 0))</f>
        <v/>
      </c>
      <c r="C124" s="35" t="str">
        <f aca="false">IF(E124="","",VLOOKUP(E124, 'SKU заквасочник'!$A$1:$Z$80, IF(D124="-", 11, IF(D124="", 11,  MATCH(D124&amp;"", 'SKU заквасочник'!$A$1:$Z$1, 0))), 0))</f>
        <v/>
      </c>
      <c r="D124" s="35"/>
      <c r="F124" s="53"/>
      <c r="G124" s="37"/>
      <c r="H124" s="34" t="str">
        <f aca="true">IF(K124="","",(INDIRECT("N" &amp; ROW() - 1) - O124))</f>
        <v/>
      </c>
      <c r="I124" s="35" t="str">
        <f aca="true">IF(K124 = "-", INDIRECT("D" &amp; ROW() - 1) * 1890,"")</f>
        <v/>
      </c>
      <c r="J124" s="35" t="str">
        <f aca="true">IF(K124 = "-", INDIRECT("C" &amp; ROW() - 1) ,"")</f>
        <v/>
      </c>
      <c r="S124" s="35" t="str">
        <f aca="true">IF(R124 = "", "", R124 / INDIRECT("D" &amp; ROW() - 1) )</f>
        <v/>
      </c>
      <c r="T124" s="35" t="str">
        <f aca="true">IF(K124="-",IF(ISNUMBER(SEARCH(",", INDIRECT("B" &amp; ROW() - 1) )),1,""), "")</f>
        <v/>
      </c>
    </row>
    <row r="125" s="36" customFormat="true" ht="13.8" hidden="false" customHeight="true" outlineLevel="0" collapsed="false">
      <c r="B125" s="35" t="str">
        <f aca="false">IF(E125="","",VLOOKUP(E125, 'SKU Маскарпоне'!$A$1:$B$50, 2, 0))</f>
        <v/>
      </c>
      <c r="C125" s="35" t="str">
        <f aca="false">IF(E125="","",VLOOKUP(E125, 'SKU заквасочник'!$A$1:$Z$80, IF(D125="-", 11, IF(D125="", 11,  MATCH(D125&amp;"", 'SKU заквасочник'!$A$1:$Z$1, 0))), 0))</f>
        <v/>
      </c>
      <c r="D125" s="35"/>
      <c r="F125" s="53"/>
      <c r="G125" s="37"/>
      <c r="H125" s="34" t="str">
        <f aca="true">IF(K125="","",(INDIRECT("N" &amp; ROW() - 1) - O125))</f>
        <v/>
      </c>
      <c r="I125" s="35" t="str">
        <f aca="true">IF(K125 = "-", INDIRECT("D" &amp; ROW() - 1) * 1890,"")</f>
        <v/>
      </c>
      <c r="J125" s="35" t="str">
        <f aca="true">IF(K125 = "-", INDIRECT("C" &amp; ROW() - 1) ,"")</f>
        <v/>
      </c>
      <c r="S125" s="35" t="str">
        <f aca="true">IF(R125 = "", "", R125 / INDIRECT("D" &amp; ROW() - 1) )</f>
        <v/>
      </c>
      <c r="T125" s="35" t="str">
        <f aca="true">IF(K125="-",IF(ISNUMBER(SEARCH(",", INDIRECT("B" &amp; ROW() - 1) )),1,""), "")</f>
        <v/>
      </c>
    </row>
    <row r="126" s="36" customFormat="true" ht="13.8" hidden="false" customHeight="true" outlineLevel="0" collapsed="false">
      <c r="B126" s="35" t="str">
        <f aca="false">IF(E126="","",VLOOKUP(E126, 'SKU Маскарпоне'!$A$1:$B$50, 2, 0))</f>
        <v/>
      </c>
      <c r="C126" s="35" t="str">
        <f aca="false">IF(E126="","",VLOOKUP(E126, 'SKU заквасочник'!$A$1:$Z$80, IF(D126="-", 11, IF(D126="", 11,  MATCH(D126&amp;"", 'SKU заквасочник'!$A$1:$Z$1, 0))), 0))</f>
        <v/>
      </c>
      <c r="D126" s="35"/>
      <c r="F126" s="53"/>
      <c r="G126" s="37"/>
      <c r="H126" s="34" t="str">
        <f aca="true">IF(K126="","",(INDIRECT("N" &amp; ROW() - 1) - O126))</f>
        <v/>
      </c>
      <c r="I126" s="35" t="str">
        <f aca="true">IF(K126 = "-", INDIRECT("D" &amp; ROW() - 1) * 1890,"")</f>
        <v/>
      </c>
      <c r="J126" s="35" t="str">
        <f aca="true">IF(K126 = "-", INDIRECT("C" &amp; ROW() - 1) ,"")</f>
        <v/>
      </c>
      <c r="S126" s="35" t="str">
        <f aca="true">IF(R126 = "", "", R126 / INDIRECT("D" &amp; ROW() - 1) )</f>
        <v/>
      </c>
      <c r="T126" s="35" t="str">
        <f aca="true">IF(K126="-",IF(ISNUMBER(SEARCH(",", INDIRECT("B" &amp; ROW() - 1) )),1,""), "")</f>
        <v/>
      </c>
    </row>
    <row r="127" s="36" customFormat="true" ht="13.8" hidden="false" customHeight="true" outlineLevel="0" collapsed="false">
      <c r="B127" s="35" t="str">
        <f aca="false">IF(E127="","",VLOOKUP(E127, 'SKU Маскарпоне'!$A$1:$B$50, 2, 0))</f>
        <v/>
      </c>
      <c r="C127" s="35" t="str">
        <f aca="false">IF(E127="","",VLOOKUP(E127, 'SKU заквасочник'!$A$1:$Z$80, IF(D127="-", 11, IF(D127="", 11,  MATCH(D127&amp;"", 'SKU заквасочник'!$A$1:$Z$1, 0))), 0))</f>
        <v/>
      </c>
      <c r="D127" s="35"/>
      <c r="F127" s="53"/>
      <c r="G127" s="37"/>
      <c r="H127" s="34" t="str">
        <f aca="true">IF(K127="","",(INDIRECT("N" &amp; ROW() - 1) - O127))</f>
        <v/>
      </c>
      <c r="I127" s="35" t="str">
        <f aca="true">IF(K127 = "-", INDIRECT("D" &amp; ROW() - 1) * 1890,"")</f>
        <v/>
      </c>
      <c r="J127" s="35" t="str">
        <f aca="true">IF(K127 = "-", INDIRECT("C" &amp; ROW() - 1) ,"")</f>
        <v/>
      </c>
      <c r="S127" s="35" t="str">
        <f aca="true">IF(R127 = "", "", R127 / INDIRECT("D" &amp; ROW() - 1) )</f>
        <v/>
      </c>
      <c r="T127" s="35" t="str">
        <f aca="true">IF(K127="-",IF(ISNUMBER(SEARCH(",", INDIRECT("B" &amp; ROW() - 1) )),1,""), "")</f>
        <v/>
      </c>
    </row>
    <row r="128" s="36" customFormat="true" ht="13.8" hidden="false" customHeight="true" outlineLevel="0" collapsed="false">
      <c r="B128" s="35" t="str">
        <f aca="false">IF(E128="","",VLOOKUP(E128, 'SKU Маскарпоне'!$A$1:$B$50, 2, 0))</f>
        <v/>
      </c>
      <c r="C128" s="35" t="str">
        <f aca="false">IF(E128="","",VLOOKUP(E128, 'SKU заквасочник'!$A$1:$Z$80, IF(D128="-", 11, IF(D128="", 11,  MATCH(D128&amp;"", 'SKU заквасочник'!$A$1:$Z$1, 0))), 0))</f>
        <v/>
      </c>
      <c r="D128" s="35"/>
      <c r="F128" s="53"/>
      <c r="G128" s="37"/>
      <c r="H128" s="34" t="str">
        <f aca="true">IF(K128="","",(INDIRECT("N" &amp; ROW() - 1) - O128))</f>
        <v/>
      </c>
      <c r="I128" s="35" t="str">
        <f aca="true">IF(K128 = "-", INDIRECT("D" &amp; ROW() - 1) * 1890,"")</f>
        <v/>
      </c>
      <c r="J128" s="35" t="str">
        <f aca="true">IF(K128 = "-", INDIRECT("C" &amp; ROW() - 1) ,"")</f>
        <v/>
      </c>
      <c r="S128" s="35" t="str">
        <f aca="true">IF(R128 = "", "", R128 / INDIRECT("D" &amp; ROW() - 1) )</f>
        <v/>
      </c>
      <c r="T128" s="35" t="str">
        <f aca="true">IF(K128="-",IF(ISNUMBER(SEARCH(",", INDIRECT("B" &amp; ROW() - 1) )),1,""), "")</f>
        <v/>
      </c>
    </row>
    <row r="129" s="36" customFormat="true" ht="13.8" hidden="false" customHeight="true" outlineLevel="0" collapsed="false">
      <c r="B129" s="35" t="str">
        <f aca="false">IF(E129="","",VLOOKUP(E129, 'SKU Маскарпоне'!$A$1:$B$50, 2, 0))</f>
        <v/>
      </c>
      <c r="C129" s="35" t="str">
        <f aca="false">IF(E129="","",VLOOKUP(E129, 'SKU заквасочник'!$A$1:$Z$80, IF(D129="-", 11, IF(D129="", 11,  MATCH(D129&amp;"", 'SKU заквасочник'!$A$1:$Z$1, 0))), 0))</f>
        <v/>
      </c>
      <c r="D129" s="35"/>
      <c r="F129" s="53"/>
      <c r="G129" s="37"/>
      <c r="H129" s="34" t="str">
        <f aca="true">IF(K129="","",(INDIRECT("N" &amp; ROW() - 1) - O129))</f>
        <v/>
      </c>
      <c r="I129" s="35" t="str">
        <f aca="true">IF(K129 = "-", INDIRECT("D" &amp; ROW() - 1) * 1890,"")</f>
        <v/>
      </c>
      <c r="J129" s="35" t="str">
        <f aca="true">IF(K129 = "-", INDIRECT("C" &amp; ROW() - 1) ,"")</f>
        <v/>
      </c>
      <c r="S129" s="35" t="str">
        <f aca="true">IF(R129 = "", "", R129 / INDIRECT("D" &amp; ROW() - 1) )</f>
        <v/>
      </c>
      <c r="T129" s="35" t="str">
        <f aca="true">IF(K129="-",IF(ISNUMBER(SEARCH(",", INDIRECT("B" &amp; ROW() - 1) )),1,""), "")</f>
        <v/>
      </c>
    </row>
    <row r="130" s="36" customFormat="true" ht="13.8" hidden="false" customHeight="true" outlineLevel="0" collapsed="false">
      <c r="B130" s="35" t="str">
        <f aca="false">IF(E130="","",VLOOKUP(E130, 'SKU Маскарпоне'!$A$1:$B$50, 2, 0))</f>
        <v/>
      </c>
      <c r="C130" s="35" t="str">
        <f aca="false">IF(E130="","",VLOOKUP(E130, 'SKU заквасочник'!$A$1:$Z$80, IF(D130="-", 11, IF(D130="", 11,  MATCH(D130&amp;"", 'SKU заквасочник'!$A$1:$Z$1, 0))), 0))</f>
        <v/>
      </c>
      <c r="D130" s="35"/>
      <c r="F130" s="53"/>
      <c r="G130" s="37"/>
      <c r="H130" s="34" t="str">
        <f aca="true">IF(K130="","",(INDIRECT("N" &amp; ROW() - 1) - O130))</f>
        <v/>
      </c>
      <c r="I130" s="35" t="str">
        <f aca="true">IF(K130 = "-", INDIRECT("D" &amp; ROW() - 1) * 1890,"")</f>
        <v/>
      </c>
      <c r="J130" s="35" t="str">
        <f aca="true">IF(K130 = "-", INDIRECT("C" &amp; ROW() - 1) ,"")</f>
        <v/>
      </c>
      <c r="S130" s="35" t="str">
        <f aca="true">IF(R130 = "", "", R130 / INDIRECT("D" &amp; ROW() - 1) )</f>
        <v/>
      </c>
      <c r="T130" s="35" t="str">
        <f aca="true">IF(K130="-",IF(ISNUMBER(SEARCH(",", INDIRECT("B" &amp; ROW() - 1) )),1,""), "")</f>
        <v/>
      </c>
    </row>
    <row r="131" s="36" customFormat="true" ht="13.8" hidden="false" customHeight="true" outlineLevel="0" collapsed="false">
      <c r="B131" s="35" t="str">
        <f aca="false">IF(E131="","",VLOOKUP(E131, 'SKU Маскарпоне'!$A$1:$B$50, 2, 0))</f>
        <v/>
      </c>
      <c r="C131" s="35" t="str">
        <f aca="false">IF(E131="","",VLOOKUP(E131, 'SKU заквасочник'!$A$1:$Z$80, IF(D131="-", 11, IF(D131="", 11,  MATCH(D131&amp;"", 'SKU заквасочник'!$A$1:$Z$1, 0))), 0))</f>
        <v/>
      </c>
      <c r="D131" s="35"/>
      <c r="F131" s="53"/>
      <c r="G131" s="37"/>
      <c r="H131" s="34" t="str">
        <f aca="true">IF(K131="","",(INDIRECT("N" &amp; ROW() - 1) - O131))</f>
        <v/>
      </c>
      <c r="I131" s="35" t="str">
        <f aca="true">IF(K131 = "-", INDIRECT("D" &amp; ROW() - 1) * 1890,"")</f>
        <v/>
      </c>
      <c r="J131" s="35" t="str">
        <f aca="true">IF(K131 = "-", INDIRECT("C" &amp; ROW() - 1) ,"")</f>
        <v/>
      </c>
      <c r="S131" s="35" t="str">
        <f aca="true">IF(R131 = "", "", R131 / INDIRECT("D" &amp; ROW() - 1) )</f>
        <v/>
      </c>
      <c r="T131" s="35" t="str">
        <f aca="true">IF(K131="-",IF(ISNUMBER(SEARCH(",", INDIRECT("B" &amp; ROW() - 1) )),1,""), "")</f>
        <v/>
      </c>
    </row>
    <row r="132" s="36" customFormat="true" ht="13.8" hidden="false" customHeight="true" outlineLevel="0" collapsed="false">
      <c r="B132" s="35" t="str">
        <f aca="false">IF(E132="","",VLOOKUP(E132, 'SKU Маскарпоне'!$A$1:$B$50, 2, 0))</f>
        <v/>
      </c>
      <c r="C132" s="35" t="str">
        <f aca="false">IF(E132="","",VLOOKUP(E132, 'SKU заквасочник'!$A$1:$Z$80, IF(D132="-", 11, IF(D132="", 11,  MATCH(D132&amp;"", 'SKU заквасочник'!$A$1:$Z$1, 0))), 0))</f>
        <v/>
      </c>
      <c r="D132" s="35"/>
      <c r="F132" s="53"/>
      <c r="G132" s="37"/>
      <c r="H132" s="34" t="str">
        <f aca="true">IF(K132="","",(INDIRECT("N" &amp; ROW() - 1) - O132))</f>
        <v/>
      </c>
      <c r="I132" s="35" t="str">
        <f aca="true">IF(K132 = "-", INDIRECT("D" &amp; ROW() - 1) * 1890,"")</f>
        <v/>
      </c>
      <c r="J132" s="35" t="str">
        <f aca="true">IF(K132 = "-", INDIRECT("C" &amp; ROW() - 1) ,"")</f>
        <v/>
      </c>
      <c r="S132" s="35" t="str">
        <f aca="true">IF(R132 = "", "", R132 / INDIRECT("D" &amp; ROW() - 1) )</f>
        <v/>
      </c>
      <c r="T132" s="35" t="str">
        <f aca="true">IF(K132="-",IF(ISNUMBER(SEARCH(",", INDIRECT("B" &amp; ROW() - 1) )),1,""), "")</f>
        <v/>
      </c>
    </row>
    <row r="133" s="36" customFormat="true" ht="13.8" hidden="false" customHeight="true" outlineLevel="0" collapsed="false">
      <c r="B133" s="35" t="str">
        <f aca="false">IF(E133="","",VLOOKUP(E133, 'SKU Маскарпоне'!$A$1:$B$50, 2, 0))</f>
        <v/>
      </c>
      <c r="C133" s="35" t="str">
        <f aca="false">IF(E133="","",VLOOKUP(E133, 'SKU заквасочник'!$A$1:$Z$80, IF(D133="-", 11, IF(D133="", 11,  MATCH(D133&amp;"", 'SKU заквасочник'!$A$1:$Z$1, 0))), 0))</f>
        <v/>
      </c>
      <c r="D133" s="35"/>
      <c r="F133" s="53"/>
      <c r="G133" s="37"/>
      <c r="H133" s="34" t="str">
        <f aca="true">IF(K133="","",(INDIRECT("N" &amp; ROW() - 1) - O133))</f>
        <v/>
      </c>
      <c r="I133" s="35" t="str">
        <f aca="true">IF(K133 = "-", INDIRECT("D" &amp; ROW() - 1) * 1890,"")</f>
        <v/>
      </c>
      <c r="J133" s="35" t="str">
        <f aca="true">IF(K133 = "-", INDIRECT("C" &amp; ROW() - 1) ,"")</f>
        <v/>
      </c>
      <c r="S133" s="35" t="str">
        <f aca="true">IF(R133 = "", "", R133 / INDIRECT("D" &amp; ROW() - 1) )</f>
        <v/>
      </c>
      <c r="T133" s="35" t="str">
        <f aca="true">IF(K133="-",IF(ISNUMBER(SEARCH(",", INDIRECT("B" &amp; ROW() - 1) )),1,""), "")</f>
        <v/>
      </c>
    </row>
    <row r="134" s="36" customFormat="true" ht="13.8" hidden="false" customHeight="true" outlineLevel="0" collapsed="false">
      <c r="B134" s="35" t="str">
        <f aca="false">IF(E134="","",VLOOKUP(E134, 'SKU Маскарпоне'!$A$1:$B$50, 2, 0))</f>
        <v/>
      </c>
      <c r="C134" s="35" t="str">
        <f aca="false">IF(E134="","",VLOOKUP(E134, 'SKU заквасочник'!$A$1:$Z$80, IF(D134="-", 11, IF(D134="", 11,  MATCH(D134&amp;"", 'SKU заквасочник'!$A$1:$Z$1, 0))), 0))</f>
        <v/>
      </c>
      <c r="D134" s="35"/>
      <c r="F134" s="53"/>
      <c r="G134" s="37"/>
      <c r="H134" s="34" t="str">
        <f aca="true">IF(K134="","",(INDIRECT("N" &amp; ROW() - 1) - O134))</f>
        <v/>
      </c>
      <c r="I134" s="35" t="str">
        <f aca="true">IF(K134 = "-", INDIRECT("D" &amp; ROW() - 1) * 1890,"")</f>
        <v/>
      </c>
      <c r="J134" s="35" t="str">
        <f aca="true">IF(K134 = "-", INDIRECT("C" &amp; ROW() - 1) ,"")</f>
        <v/>
      </c>
      <c r="S134" s="35" t="str">
        <f aca="true">IF(R134 = "", "", R134 / INDIRECT("D" &amp; ROW() - 1) )</f>
        <v/>
      </c>
      <c r="T134" s="35" t="str">
        <f aca="true">IF(K134="-",IF(ISNUMBER(SEARCH(",", INDIRECT("B" &amp; ROW() - 1) )),1,""), "")</f>
        <v/>
      </c>
    </row>
    <row r="135" s="36" customFormat="true" ht="13.8" hidden="false" customHeight="true" outlineLevel="0" collapsed="false">
      <c r="B135" s="35" t="str">
        <f aca="false">IF(E135="","",VLOOKUP(E135, 'SKU Маскарпоне'!$A$1:$B$50, 2, 0))</f>
        <v/>
      </c>
      <c r="C135" s="35" t="str">
        <f aca="false">IF(E135="","",VLOOKUP(E135, 'SKU заквасочник'!$A$1:$Z$80, IF(D135="-", 11, IF(D135="", 11,  MATCH(D135&amp;"", 'SKU заквасочник'!$A$1:$Z$1, 0))), 0))</f>
        <v/>
      </c>
      <c r="D135" s="35"/>
      <c r="F135" s="53"/>
      <c r="G135" s="37"/>
      <c r="H135" s="34" t="str">
        <f aca="true">IF(K135="","",(INDIRECT("N" &amp; ROW() - 1) - O135))</f>
        <v/>
      </c>
      <c r="I135" s="35" t="str">
        <f aca="true">IF(K135 = "-", INDIRECT("D" &amp; ROW() - 1) * 1890,"")</f>
        <v/>
      </c>
      <c r="J135" s="35" t="str">
        <f aca="true">IF(K135 = "-", INDIRECT("C" &amp; ROW() - 1) ,"")</f>
        <v/>
      </c>
      <c r="S135" s="35" t="str">
        <f aca="true">IF(R135 = "", "", R135 / INDIRECT("D" &amp; ROW() - 1) )</f>
        <v/>
      </c>
      <c r="T135" s="35" t="str">
        <f aca="true">IF(K135="-",IF(ISNUMBER(SEARCH(",", INDIRECT("B" &amp; ROW() - 1) )),1,""), "")</f>
        <v/>
      </c>
    </row>
    <row r="136" s="36" customFormat="true" ht="13.8" hidden="false" customHeight="true" outlineLevel="0" collapsed="false">
      <c r="B136" s="35" t="str">
        <f aca="false">IF(E136="","",VLOOKUP(E136, 'SKU Маскарпоне'!$A$1:$B$50, 2, 0))</f>
        <v/>
      </c>
      <c r="C136" s="35" t="str">
        <f aca="false">IF(E136="","",VLOOKUP(E136, 'SKU заквасочник'!$A$1:$Z$80, IF(D136="-", 11, IF(D136="", 11,  MATCH(D136&amp;"", 'SKU заквасочник'!$A$1:$Z$1, 0))), 0))</f>
        <v/>
      </c>
      <c r="D136" s="35"/>
      <c r="F136" s="53"/>
      <c r="G136" s="37"/>
      <c r="H136" s="34" t="str">
        <f aca="true">IF(K136="","",(INDIRECT("N" &amp; ROW() - 1) - O136))</f>
        <v/>
      </c>
      <c r="I136" s="35" t="str">
        <f aca="true">IF(K136 = "-", INDIRECT("D" &amp; ROW() - 1) * 1890,"")</f>
        <v/>
      </c>
      <c r="J136" s="35" t="str">
        <f aca="true">IF(K136 = "-", INDIRECT("C" &amp; ROW() - 1) ,"")</f>
        <v/>
      </c>
      <c r="S136" s="35" t="str">
        <f aca="true">IF(R136 = "", "", R136 / INDIRECT("D" &amp; ROW() - 1) )</f>
        <v/>
      </c>
      <c r="T136" s="35" t="str">
        <f aca="true">IF(K136="-",IF(ISNUMBER(SEARCH(",", INDIRECT("B" &amp; ROW() - 1) )),1,""), "")</f>
        <v/>
      </c>
    </row>
    <row r="137" s="36" customFormat="true" ht="13.8" hidden="false" customHeight="true" outlineLevel="0" collapsed="false">
      <c r="B137" s="35" t="str">
        <f aca="false">IF(E137="","",VLOOKUP(E137, 'SKU Маскарпоне'!$A$1:$B$50, 2, 0))</f>
        <v/>
      </c>
      <c r="C137" s="35" t="str">
        <f aca="false">IF(E137="","",VLOOKUP(E137, 'SKU заквасочник'!$A$1:$Z$80, IF(D137="-", 11, IF(D137="", 11,  MATCH(D137&amp;"", 'SKU заквасочник'!$A$1:$Z$1, 0))), 0))</f>
        <v/>
      </c>
      <c r="D137" s="35"/>
      <c r="F137" s="53"/>
      <c r="G137" s="37"/>
      <c r="H137" s="34" t="str">
        <f aca="true">IF(K137="","",(INDIRECT("N" &amp; ROW() - 1) - O137))</f>
        <v/>
      </c>
      <c r="I137" s="35" t="str">
        <f aca="true">IF(K137 = "-", INDIRECT("D" &amp; ROW() - 1) * 1890,"")</f>
        <v/>
      </c>
      <c r="J137" s="35" t="str">
        <f aca="true">IF(K137 = "-", INDIRECT("C" &amp; ROW() - 1) ,"")</f>
        <v/>
      </c>
      <c r="S137" s="35" t="str">
        <f aca="true">IF(R137 = "", "", R137 / INDIRECT("D" &amp; ROW() - 1) )</f>
        <v/>
      </c>
      <c r="T137" s="35" t="str">
        <f aca="true">IF(K137="-",IF(ISNUMBER(SEARCH(",", INDIRECT("B" &amp; ROW() - 1) )),1,""), "")</f>
        <v/>
      </c>
    </row>
    <row r="138" s="36" customFormat="true" ht="13.8" hidden="false" customHeight="true" outlineLevel="0" collapsed="false">
      <c r="B138" s="35" t="str">
        <f aca="false">IF(E138="","",VLOOKUP(E138, 'SKU Маскарпоне'!$A$1:$B$50, 2, 0))</f>
        <v/>
      </c>
      <c r="C138" s="35" t="str">
        <f aca="false">IF(E138="","",VLOOKUP(E138, 'SKU заквасочник'!$A$1:$Z$80, IF(D138="-", 11, IF(D138="", 11,  MATCH(D138&amp;"", 'SKU заквасочник'!$A$1:$Z$1, 0))), 0))</f>
        <v/>
      </c>
      <c r="D138" s="35"/>
      <c r="F138" s="35"/>
      <c r="G138" s="37"/>
      <c r="H138" s="34" t="str">
        <f aca="true">IF(K138="","",(INDIRECT("N" &amp; ROW() - 1) - O138))</f>
        <v/>
      </c>
      <c r="I138" s="35" t="str">
        <f aca="true">IF(K138 = "-", INDIRECT("D" &amp; ROW() - 1) * 1890,"")</f>
        <v/>
      </c>
      <c r="J138" s="35" t="str">
        <f aca="true">IF(K138 = "-", INDIRECT("C" &amp; ROW() - 1) ,"")</f>
        <v/>
      </c>
      <c r="S138" s="35" t="str">
        <f aca="true">IF(R138 = "", "", R138 / INDIRECT("D" &amp; ROW() - 1) )</f>
        <v/>
      </c>
      <c r="T138" s="35" t="str">
        <f aca="true">IF(K138="-",IF(ISNUMBER(SEARCH(",", INDIRECT("B" &amp; ROW() - 1) )),1,""), "")</f>
        <v/>
      </c>
    </row>
    <row r="139" s="36" customFormat="true" ht="13.8" hidden="false" customHeight="true" outlineLevel="0" collapsed="false">
      <c r="B139" s="35" t="str">
        <f aca="false">IF(E139="","",VLOOKUP(E139, 'SKU Маскарпоне'!$A$1:$B$50, 2, 0))</f>
        <v/>
      </c>
      <c r="C139" s="35" t="str">
        <f aca="false">IF(E139="","",VLOOKUP(E139, 'SKU заквасочник'!$A$1:$Z$80, IF(D139="-", 11, IF(D139="", 11,  MATCH(D139&amp;"", 'SKU заквасочник'!$A$1:$Z$1, 0))), 0))</f>
        <v/>
      </c>
      <c r="D139" s="35"/>
      <c r="F139" s="35"/>
      <c r="G139" s="37"/>
      <c r="H139" s="34" t="str">
        <f aca="true">IF(K139="","",(INDIRECT("N" &amp; ROW() - 1) - O139))</f>
        <v/>
      </c>
      <c r="I139" s="35" t="str">
        <f aca="true">IF(K139 = "-", INDIRECT("D" &amp; ROW() - 1) * 1890,"")</f>
        <v/>
      </c>
      <c r="J139" s="35" t="str">
        <f aca="true">IF(K139 = "-", INDIRECT("C" &amp; ROW() - 1) ,"")</f>
        <v/>
      </c>
      <c r="S139" s="35" t="str">
        <f aca="true">IF(R139 = "", "", R139 / INDIRECT("D" &amp; ROW() - 1) )</f>
        <v/>
      </c>
      <c r="T139" s="35" t="str">
        <f aca="true">IF(K139="-",IF(ISNUMBER(SEARCH(",", INDIRECT("B" &amp; ROW() - 1) )),1,""), "")</f>
        <v/>
      </c>
    </row>
    <row r="140" s="36" customFormat="true" ht="13.8" hidden="false" customHeight="true" outlineLevel="0" collapsed="false">
      <c r="B140" s="35" t="str">
        <f aca="false">IF(E140="","",VLOOKUP(E140, 'SKU Маскарпоне'!$A$1:$B$50, 2, 0))</f>
        <v/>
      </c>
      <c r="C140" s="35" t="str">
        <f aca="false">IF(E140="","",VLOOKUP(E140, 'SKU заквасочник'!$A$1:$Z$80, IF(D140="-", 11, IF(D140="", 11,  MATCH(D140&amp;"", 'SKU заквасочник'!$A$1:$Z$1, 0))), 0))</f>
        <v/>
      </c>
      <c r="D140" s="35"/>
      <c r="F140" s="35"/>
      <c r="G140" s="37"/>
      <c r="H140" s="34" t="str">
        <f aca="true">IF(K140="","",(INDIRECT("N" &amp; ROW() - 1) - O140))</f>
        <v/>
      </c>
      <c r="I140" s="35" t="str">
        <f aca="true">IF(K140 = "-", INDIRECT("D" &amp; ROW() - 1) * 1890,"")</f>
        <v/>
      </c>
      <c r="J140" s="35" t="str">
        <f aca="true">IF(K140 = "-", INDIRECT("C" &amp; ROW() - 1) ,"")</f>
        <v/>
      </c>
      <c r="S140" s="35" t="str">
        <f aca="true">IF(R140 = "", "", R140 / INDIRECT("D" &amp; ROW() - 1) )</f>
        <v/>
      </c>
      <c r="T140" s="35" t="str">
        <f aca="true">IF(K140="-",IF(ISNUMBER(SEARCH(",", INDIRECT("B" &amp; ROW() - 1) )),1,""), "")</f>
        <v/>
      </c>
    </row>
    <row r="141" s="36" customFormat="true" ht="13.8" hidden="false" customHeight="true" outlineLevel="0" collapsed="false">
      <c r="B141" s="35" t="str">
        <f aca="false">IF(E141="","",VLOOKUP(E141, 'SKU Маскарпоне'!$A$1:$B$50, 2, 0))</f>
        <v/>
      </c>
      <c r="C141" s="35" t="str">
        <f aca="false">IF(E141="","",VLOOKUP(E141, 'SKU заквасочник'!$A$1:$Z$80, IF(D141="-", 11, IF(D141="", 11,  MATCH(D141&amp;"", 'SKU заквасочник'!$A$1:$Z$1, 0))), 0))</f>
        <v/>
      </c>
      <c r="D141" s="35"/>
      <c r="F141" s="35"/>
      <c r="G141" s="37"/>
      <c r="H141" s="34" t="str">
        <f aca="true">IF(K141="","",(INDIRECT("N" &amp; ROW() - 1) - O141))</f>
        <v/>
      </c>
      <c r="I141" s="35" t="str">
        <f aca="true">IF(K141 = "-", INDIRECT("D" &amp; ROW() - 1) * 1890,"")</f>
        <v/>
      </c>
      <c r="J141" s="35" t="str">
        <f aca="true">IF(K141 = "-", INDIRECT("C" &amp; ROW() - 1) ,"")</f>
        <v/>
      </c>
      <c r="S141" s="35" t="str">
        <f aca="true">IF(R141 = "", "", R141 / INDIRECT("D" &amp; ROW() - 1) )</f>
        <v/>
      </c>
      <c r="T141" s="35" t="str">
        <f aca="true">IF(K141="-",IF(ISNUMBER(SEARCH(",", INDIRECT("B" &amp; ROW() - 1) )),1,""), "")</f>
        <v/>
      </c>
    </row>
    <row r="142" s="36" customFormat="true" ht="13.8" hidden="false" customHeight="true" outlineLevel="0" collapsed="false">
      <c r="B142" s="35" t="str">
        <f aca="false">IF(E142="","",VLOOKUP(E142, 'SKU Маскарпоне'!$A$1:$B$50, 2, 0))</f>
        <v/>
      </c>
      <c r="C142" s="35" t="str">
        <f aca="false">IF(E142="","",VLOOKUP(E142, 'SKU заквасочник'!$A$1:$Z$80, IF(D142="-", 11, IF(D142="", 11,  MATCH(D142&amp;"", 'SKU заквасочник'!$A$1:$Z$1, 0))), 0))</f>
        <v/>
      </c>
      <c r="D142" s="35"/>
      <c r="F142" s="35"/>
      <c r="G142" s="37"/>
      <c r="H142" s="34" t="str">
        <f aca="true">IF(K142="","",(INDIRECT("N" &amp; ROW() - 1) - O142))</f>
        <v/>
      </c>
      <c r="I142" s="35" t="str">
        <f aca="true">IF(K142 = "-", INDIRECT("D" &amp; ROW() - 1) * 1890,"")</f>
        <v/>
      </c>
      <c r="J142" s="35" t="str">
        <f aca="true">IF(K142 = "-", INDIRECT("C" &amp; ROW() - 1) ,"")</f>
        <v/>
      </c>
      <c r="S142" s="35" t="str">
        <f aca="true">IF(R142 = "", "", R142 / INDIRECT("D" &amp; ROW() - 1) )</f>
        <v/>
      </c>
      <c r="T142" s="35" t="str">
        <f aca="true">IF(K142="-",IF(ISNUMBER(SEARCH(",", INDIRECT("B" &amp; ROW() - 1) )),1,""), "")</f>
        <v/>
      </c>
    </row>
    <row r="143" s="36" customFormat="true" ht="13.8" hidden="false" customHeight="true" outlineLevel="0" collapsed="false">
      <c r="B143" s="35" t="str">
        <f aca="false">IF(E143="","",VLOOKUP(E143, 'SKU Маскарпоне'!$A$1:$B$50, 2, 0))</f>
        <v/>
      </c>
      <c r="C143" s="35" t="str">
        <f aca="false">IF(E143="","",VLOOKUP(E143, 'SKU заквасочник'!$A$1:$Z$80, IF(D143="-", 11, IF(D143="", 11,  MATCH(D143&amp;"", 'SKU заквасочник'!$A$1:$Z$1, 0))), 0))</f>
        <v/>
      </c>
      <c r="D143" s="35"/>
      <c r="F143" s="35"/>
      <c r="G143" s="37"/>
      <c r="H143" s="34" t="str">
        <f aca="true">IF(K143="","",(INDIRECT("N" &amp; ROW() - 1) - O143))</f>
        <v/>
      </c>
      <c r="I143" s="35" t="str">
        <f aca="true">IF(K143 = "-", INDIRECT("D" &amp; ROW() - 1) * 1890,"")</f>
        <v/>
      </c>
      <c r="J143" s="35" t="str">
        <f aca="true">IF(K143 = "-", INDIRECT("C" &amp; ROW() - 1) ,"")</f>
        <v/>
      </c>
      <c r="S143" s="35" t="str">
        <f aca="true">IF(R143 = "", "", R143 / INDIRECT("D" &amp; ROW() - 1) )</f>
        <v/>
      </c>
      <c r="T143" s="35" t="str">
        <f aca="true">IF(K143="-",IF(ISNUMBER(SEARCH(",", INDIRECT("B" &amp; ROW() - 1) )),1,""), "")</f>
        <v/>
      </c>
    </row>
    <row r="144" s="36" customFormat="true" ht="13.8" hidden="false" customHeight="true" outlineLevel="0" collapsed="false">
      <c r="B144" s="35" t="str">
        <f aca="false">IF(E144="","",VLOOKUP(E144, 'SKU Маскарпоне'!$A$1:$B$50, 2, 0))</f>
        <v/>
      </c>
      <c r="C144" s="35" t="str">
        <f aca="false">IF(E144="","",VLOOKUP(E144, 'SKU заквасочник'!$A$1:$Z$80, IF(D144="-", 11, IF(D144="", 11,  MATCH(D144&amp;"", 'SKU заквасочник'!$A$1:$Z$1, 0))), 0))</f>
        <v/>
      </c>
      <c r="D144" s="35"/>
      <c r="F144" s="35"/>
      <c r="G144" s="37"/>
      <c r="H144" s="34" t="str">
        <f aca="true">IF(K144="","",(INDIRECT("N" &amp; ROW() - 1) - O144))</f>
        <v/>
      </c>
      <c r="I144" s="35" t="str">
        <f aca="true">IF(K144 = "-", INDIRECT("D" &amp; ROW() - 1) * 1890,"")</f>
        <v/>
      </c>
      <c r="J144" s="35" t="str">
        <f aca="true">IF(K144 = "-", INDIRECT("C" &amp; ROW() - 1) ,"")</f>
        <v/>
      </c>
      <c r="S144" s="35" t="str">
        <f aca="true">IF(R144 = "", "", R144 / INDIRECT("D" &amp; ROW() - 1) )</f>
        <v/>
      </c>
      <c r="T144" s="35" t="str">
        <f aca="true">IF(K144="-",IF(ISNUMBER(SEARCH(",", INDIRECT("B" &amp; ROW() - 1) )),1,""), "")</f>
        <v/>
      </c>
    </row>
    <row r="145" s="36" customFormat="true" ht="13.8" hidden="false" customHeight="true" outlineLevel="0" collapsed="false">
      <c r="B145" s="35" t="str">
        <f aca="false">IF(E145="","",VLOOKUP(E145, 'SKU Маскарпоне'!$A$1:$B$50, 2, 0))</f>
        <v/>
      </c>
      <c r="C145" s="35" t="str">
        <f aca="false">IF(E145="","",VLOOKUP(E145, 'SKU заквасочник'!$A$1:$Z$80, IF(D145="-", 11, IF(D145="", 11,  MATCH(D145&amp;"", 'SKU заквасочник'!$A$1:$Z$1, 0))), 0))</f>
        <v/>
      </c>
      <c r="D145" s="35"/>
      <c r="F145" s="35"/>
      <c r="G145" s="37"/>
      <c r="H145" s="34" t="str">
        <f aca="true">IF(K145="","",(INDIRECT("N" &amp; ROW() - 1) - O145))</f>
        <v/>
      </c>
      <c r="I145" s="35" t="str">
        <f aca="true">IF(K145 = "-", INDIRECT("D" &amp; ROW() - 1) * 1890,"")</f>
        <v/>
      </c>
      <c r="J145" s="35" t="str">
        <f aca="true">IF(K145 = "-", INDIRECT("C" &amp; ROW() - 1) ,"")</f>
        <v/>
      </c>
      <c r="S145" s="35" t="str">
        <f aca="true">IF(R145 = "", "", R145 / INDIRECT("D" &amp; ROW() - 1) )</f>
        <v/>
      </c>
      <c r="T145" s="35" t="str">
        <f aca="true">IF(K145="-",IF(ISNUMBER(SEARCH(",", INDIRECT("B" &amp; ROW() - 1) )),1,""), "")</f>
        <v/>
      </c>
    </row>
    <row r="146" s="36" customFormat="true" ht="13.8" hidden="false" customHeight="true" outlineLevel="0" collapsed="false">
      <c r="B146" s="35" t="str">
        <f aca="false">IF(E146="","",VLOOKUP(E146, 'SKU Маскарпоне'!$A$1:$B$50, 2, 0))</f>
        <v/>
      </c>
      <c r="C146" s="35" t="str">
        <f aca="false">IF(E146="","",VLOOKUP(E146, 'SKU заквасочник'!$A$1:$Z$80, IF(D146="-", 11, IF(D146="", 11,  MATCH(D146&amp;"", 'SKU заквасочник'!$A$1:$Z$1, 0))), 0))</f>
        <v/>
      </c>
      <c r="D146" s="35"/>
      <c r="F146" s="35"/>
      <c r="G146" s="37"/>
      <c r="H146" s="34" t="str">
        <f aca="true">IF(K146="","",(INDIRECT("N" &amp; ROW() - 1) - O146))</f>
        <v/>
      </c>
      <c r="I146" s="35" t="str">
        <f aca="true">IF(K146 = "-", INDIRECT("D" &amp; ROW() - 1) * 1890,"")</f>
        <v/>
      </c>
      <c r="J146" s="35" t="str">
        <f aca="true">IF(K146 = "-", INDIRECT("C" &amp; ROW() - 1) ,"")</f>
        <v/>
      </c>
      <c r="S146" s="35" t="str">
        <f aca="true">IF(R146 = "", "", R146 / INDIRECT("D" &amp; ROW() - 1) )</f>
        <v/>
      </c>
      <c r="T146" s="35" t="str">
        <f aca="true">IF(K146="-",IF(ISNUMBER(SEARCH(",", INDIRECT("B" &amp; ROW() - 1) )),1,""), "")</f>
        <v/>
      </c>
    </row>
    <row r="147" s="36" customFormat="true" ht="13.8" hidden="false" customHeight="true" outlineLevel="0" collapsed="false">
      <c r="B147" s="35" t="str">
        <f aca="false">IF(E147="","",VLOOKUP(E147, 'SKU Маскарпоне'!$A$1:$B$50, 2, 0))</f>
        <v/>
      </c>
      <c r="C147" s="35" t="str">
        <f aca="false">IF(E147="","",VLOOKUP(E147, 'SKU заквасочник'!$A$1:$Z$80, IF(D147="-", 11, IF(D147="", 11,  MATCH(D147&amp;"", 'SKU заквасочник'!$A$1:$Z$1, 0))), 0))</f>
        <v/>
      </c>
      <c r="D147" s="35"/>
      <c r="F147" s="35"/>
      <c r="G147" s="37"/>
      <c r="H147" s="34" t="str">
        <f aca="true">IF(K147="","",(INDIRECT("N" &amp; ROW() - 1) - O147))</f>
        <v/>
      </c>
      <c r="I147" s="35" t="str">
        <f aca="true">IF(K147 = "-", INDIRECT("D" &amp; ROW() - 1) * 1890,"")</f>
        <v/>
      </c>
      <c r="J147" s="35" t="str">
        <f aca="true">IF(K147 = "-", INDIRECT("C" &amp; ROW() - 1) ,"")</f>
        <v/>
      </c>
      <c r="S147" s="35" t="str">
        <f aca="true">IF(R147 = "", "", R147 / INDIRECT("D" &amp; ROW() - 1) )</f>
        <v/>
      </c>
      <c r="T147" s="35" t="str">
        <f aca="true">IF(K147="-",IF(ISNUMBER(SEARCH(",", INDIRECT("B" &amp; ROW() - 1) )),1,""), "")</f>
        <v/>
      </c>
    </row>
    <row r="148" s="36" customFormat="true" ht="13.8" hidden="false" customHeight="true" outlineLevel="0" collapsed="false">
      <c r="B148" s="35" t="str">
        <f aca="false">IF(E148="","",VLOOKUP(E148, 'SKU Маскарпоне'!$A$1:$B$50, 2, 0))</f>
        <v/>
      </c>
      <c r="C148" s="35" t="str">
        <f aca="false">IF(E148="","",VLOOKUP(E148, 'SKU заквасочник'!$A$1:$Z$80, IF(D148="-", 11, IF(D148="", 11,  MATCH(D148&amp;"", 'SKU заквасочник'!$A$1:$Z$1, 0))), 0))</f>
        <v/>
      </c>
      <c r="D148" s="35"/>
      <c r="F148" s="35"/>
      <c r="G148" s="37"/>
      <c r="H148" s="34" t="str">
        <f aca="true">IF(K148="","",(INDIRECT("N" &amp; ROW() - 1) - O148))</f>
        <v/>
      </c>
      <c r="I148" s="35" t="str">
        <f aca="true">IF(K148 = "-", INDIRECT("D" &amp; ROW() - 1) * 1890,"")</f>
        <v/>
      </c>
      <c r="J148" s="35" t="str">
        <f aca="true">IF(K148 = "-", INDIRECT("C" &amp; ROW() - 1) ,"")</f>
        <v/>
      </c>
      <c r="S148" s="35" t="str">
        <f aca="true">IF(R148 = "", "", R148 / INDIRECT("D" &amp; ROW() - 1) )</f>
        <v/>
      </c>
      <c r="T148" s="35" t="str">
        <f aca="true">IF(K148="-",IF(ISNUMBER(SEARCH(",", INDIRECT("B" &amp; ROW() - 1) )),1,""), "")</f>
        <v/>
      </c>
    </row>
    <row r="149" s="36" customFormat="true" ht="13.8" hidden="false" customHeight="true" outlineLevel="0" collapsed="false">
      <c r="B149" s="35" t="str">
        <f aca="false">IF(E149="","",VLOOKUP(E149, 'SKU Маскарпоне'!$A$1:$B$50, 2, 0))</f>
        <v/>
      </c>
      <c r="C149" s="35" t="str">
        <f aca="false">IF(E149="","",VLOOKUP(E149, 'SKU заквасочник'!$A$1:$Z$80, IF(D149="-", 11, IF(D149="", 11,  MATCH(D149&amp;"", 'SKU заквасочник'!$A$1:$Z$1, 0))), 0))</f>
        <v/>
      </c>
      <c r="D149" s="35"/>
      <c r="F149" s="35"/>
      <c r="G149" s="37"/>
      <c r="H149" s="34" t="str">
        <f aca="true">IF(K149="","",(INDIRECT("N" &amp; ROW() - 1) - O149))</f>
        <v/>
      </c>
      <c r="I149" s="35" t="str">
        <f aca="true">IF(K149 = "-", INDIRECT("D" &amp; ROW() - 1) * 1890,"")</f>
        <v/>
      </c>
      <c r="J149" s="35" t="str">
        <f aca="true">IF(K149 = "-", INDIRECT("C" &amp; ROW() - 1) ,"")</f>
        <v/>
      </c>
      <c r="S149" s="35" t="str">
        <f aca="true">IF(R149 = "", "", R149 / INDIRECT("D" &amp; ROW() - 1) )</f>
        <v/>
      </c>
      <c r="T149" s="35" t="str">
        <f aca="true">IF(K149="-",IF(ISNUMBER(SEARCH(",", INDIRECT("B" &amp; ROW() - 1) )),1,""), "")</f>
        <v/>
      </c>
    </row>
    <row r="150" s="36" customFormat="true" ht="13.8" hidden="false" customHeight="true" outlineLevel="0" collapsed="false">
      <c r="B150" s="35" t="str">
        <f aca="false">IF(E150="","",VLOOKUP(E150, 'SKU Маскарпоне'!$A$1:$B$50, 2, 0))</f>
        <v/>
      </c>
      <c r="C150" s="35" t="str">
        <f aca="false">IF(E150="","",VLOOKUP(E150, 'SKU заквасочник'!$A$1:$Z$80, IF(D150="-", 11, IF(D150="", 11,  MATCH(D150&amp;"", 'SKU заквасочник'!$A$1:$Z$1, 0))), 0))</f>
        <v/>
      </c>
      <c r="D150" s="35"/>
      <c r="F150" s="35"/>
      <c r="G150" s="37"/>
      <c r="H150" s="34" t="str">
        <f aca="true">IF(K150="","",(INDIRECT("N" &amp; ROW() - 1) - O150))</f>
        <v/>
      </c>
      <c r="I150" s="35" t="str">
        <f aca="true">IF(K150 = "-", INDIRECT("D" &amp; ROW() - 1) * 1890,"")</f>
        <v/>
      </c>
      <c r="J150" s="35" t="str">
        <f aca="true">IF(K150 = "-", INDIRECT("C" &amp; ROW() - 1) ,"")</f>
        <v/>
      </c>
      <c r="S150" s="35" t="str">
        <f aca="true">IF(R150 = "", "", R150 / INDIRECT("D" &amp; ROW() - 1) )</f>
        <v/>
      </c>
      <c r="T150" s="35" t="str">
        <f aca="true">IF(K150="-",IF(ISNUMBER(SEARCH(",", INDIRECT("B" &amp; ROW() - 1) )),1,""), "")</f>
        <v/>
      </c>
    </row>
    <row r="151" s="36" customFormat="true" ht="13.8" hidden="false" customHeight="true" outlineLevel="0" collapsed="false">
      <c r="B151" s="35" t="str">
        <f aca="false">IF(E151="","",VLOOKUP(E151, 'SKU Маскарпоне'!$A$1:$B$50, 2, 0))</f>
        <v/>
      </c>
      <c r="C151" s="35" t="str">
        <f aca="false">IF(E151="","",VLOOKUP(E151, 'SKU заквасочник'!$A$1:$Z$80, IF(D151="-", 11, IF(D151="", 11,  MATCH(D151&amp;"", 'SKU заквасочник'!$A$1:$Z$1, 0))), 0))</f>
        <v/>
      </c>
      <c r="D151" s="35"/>
      <c r="F151" s="35"/>
      <c r="G151" s="37"/>
      <c r="H151" s="34" t="str">
        <f aca="true">IF(K151="","",(INDIRECT("N" &amp; ROW() - 1) - O151))</f>
        <v/>
      </c>
      <c r="I151" s="35" t="str">
        <f aca="true">IF(K151 = "-", INDIRECT("D" &amp; ROW() - 1) * 1890,"")</f>
        <v/>
      </c>
      <c r="J151" s="35" t="str">
        <f aca="true">IF(K151 = "-", INDIRECT("C" &amp; ROW() - 1) ,"")</f>
        <v/>
      </c>
      <c r="S151" s="35" t="str">
        <f aca="true">IF(R151 = "", "", R151 / INDIRECT("D" &amp; ROW() - 1) )</f>
        <v/>
      </c>
      <c r="T151" s="35" t="str">
        <f aca="true">IF(K151="-",IF(ISNUMBER(SEARCH(",", INDIRECT("B" &amp; ROW() - 1) )),1,""), "")</f>
        <v/>
      </c>
    </row>
    <row r="152" s="36" customFormat="true" ht="13.8" hidden="false" customHeight="true" outlineLevel="0" collapsed="false">
      <c r="B152" s="35" t="str">
        <f aca="false">IF(E152="","",VLOOKUP(E152, 'SKU Маскарпоне'!$A$1:$B$50, 2, 0))</f>
        <v/>
      </c>
      <c r="C152" s="35" t="str">
        <f aca="false">IF(E152="","",VLOOKUP(E152, 'SKU заквасочник'!$A$1:$Z$80, IF(D152="-", 11, IF(D152="", 11,  MATCH(D152&amp;"", 'SKU заквасочник'!$A$1:$Z$1, 0))), 0))</f>
        <v/>
      </c>
      <c r="D152" s="35"/>
      <c r="F152" s="35"/>
      <c r="G152" s="37"/>
      <c r="H152" s="34" t="str">
        <f aca="true">IF(K152="","",(INDIRECT("N" &amp; ROW() - 1) - O152))</f>
        <v/>
      </c>
      <c r="I152" s="35" t="str">
        <f aca="true">IF(K152 = "-", INDIRECT("D" &amp; ROW() - 1) * 1890,"")</f>
        <v/>
      </c>
      <c r="J152" s="35" t="str">
        <f aca="true">IF(K152 = "-", INDIRECT("C" &amp; ROW() - 1) ,"")</f>
        <v/>
      </c>
      <c r="S152" s="35" t="str">
        <f aca="true">IF(R152 = "", "", R152 / INDIRECT("D" &amp; ROW() - 1) )</f>
        <v/>
      </c>
      <c r="T152" s="35" t="str">
        <f aca="true">IF(K152="-",IF(ISNUMBER(SEARCH(",", INDIRECT("B" &amp; ROW() - 1) )),1,""), "")</f>
        <v/>
      </c>
    </row>
    <row r="153" s="36" customFormat="true" ht="13.8" hidden="false" customHeight="true" outlineLevel="0" collapsed="false">
      <c r="B153" s="35" t="str">
        <f aca="false">IF(E153="","",VLOOKUP(E153, 'SKU Маскарпоне'!$A$1:$B$50, 2, 0))</f>
        <v/>
      </c>
      <c r="C153" s="35" t="str">
        <f aca="false">IF(E153="","",VLOOKUP(E153, 'SKU заквасочник'!$A$1:$Z$80, IF(D153="-", 11, IF(D153="", 11,  MATCH(D153&amp;"", 'SKU заквасочник'!$A$1:$Z$1, 0))), 0))</f>
        <v/>
      </c>
      <c r="D153" s="35"/>
      <c r="F153" s="35"/>
      <c r="G153" s="37"/>
      <c r="H153" s="34" t="str">
        <f aca="true">IF(K153="","",(INDIRECT("N" &amp; ROW() - 1) - O153))</f>
        <v/>
      </c>
      <c r="I153" s="35" t="str">
        <f aca="true">IF(K153 = "-", INDIRECT("D" &amp; ROW() - 1) * 1890,"")</f>
        <v/>
      </c>
      <c r="J153" s="35" t="str">
        <f aca="true">IF(K153 = "-", INDIRECT("C" &amp; ROW() - 1) ,"")</f>
        <v/>
      </c>
      <c r="S153" s="35" t="str">
        <f aca="true">IF(R153 = "", "", R153 / INDIRECT("D" &amp; ROW() - 1) )</f>
        <v/>
      </c>
      <c r="T153" s="35" t="str">
        <f aca="true">IF(K153="-",IF(ISNUMBER(SEARCH(",", INDIRECT("B" &amp; ROW() - 1) )),1,""), "")</f>
        <v/>
      </c>
    </row>
    <row r="154" s="36" customFormat="true" ht="13.8" hidden="false" customHeight="true" outlineLevel="0" collapsed="false">
      <c r="B154" s="35" t="str">
        <f aca="false">IF(E154="","",VLOOKUP(E154, 'SKU Маскарпоне'!$A$1:$B$50, 2, 0))</f>
        <v/>
      </c>
      <c r="C154" s="35" t="str">
        <f aca="false">IF(E154="","",VLOOKUP(E154, 'SKU заквасочник'!$A$1:$Z$80, IF(D154="-", 11, IF(D154="", 11,  MATCH(D154&amp;"", 'SKU заквасочник'!$A$1:$Z$1, 0))), 0))</f>
        <v/>
      </c>
      <c r="D154" s="35"/>
      <c r="F154" s="35"/>
      <c r="G154" s="37"/>
      <c r="H154" s="34" t="str">
        <f aca="true">IF(K154="","",(INDIRECT("N" &amp; ROW() - 1) - O154))</f>
        <v/>
      </c>
      <c r="I154" s="35" t="str">
        <f aca="true">IF(K154 = "-", INDIRECT("D" &amp; ROW() - 1) * 1890,"")</f>
        <v/>
      </c>
      <c r="J154" s="35" t="str">
        <f aca="true">IF(K154 = "-", INDIRECT("C" &amp; ROW() - 1) ,"")</f>
        <v/>
      </c>
      <c r="S154" s="35" t="str">
        <f aca="true">IF(R154 = "", "", R154 / INDIRECT("D" &amp; ROW() - 1) )</f>
        <v/>
      </c>
      <c r="T154" s="35" t="str">
        <f aca="true">IF(K154="-",IF(ISNUMBER(SEARCH(",", INDIRECT("B" &amp; ROW() - 1) )),1,""), "")</f>
        <v/>
      </c>
    </row>
    <row r="155" s="36" customFormat="true" ht="13.8" hidden="false" customHeight="true" outlineLevel="0" collapsed="false">
      <c r="B155" s="35" t="str">
        <f aca="false">IF(E155="","",VLOOKUP(E155, 'SKU Маскарпоне'!$A$1:$B$50, 2, 0))</f>
        <v/>
      </c>
      <c r="C155" s="35" t="str">
        <f aca="false">IF(E155="","",VLOOKUP(E155, 'SKU заквасочник'!$A$1:$Z$80, IF(D155="-", 11, IF(D155="", 11,  MATCH(D155&amp;"", 'SKU заквасочник'!$A$1:$Z$1, 0))), 0))</f>
        <v/>
      </c>
      <c r="D155" s="35"/>
      <c r="F155" s="35"/>
      <c r="G155" s="37"/>
      <c r="H155" s="34" t="str">
        <f aca="true">IF(K155="","",(INDIRECT("N" &amp; ROW() - 1) - O155))</f>
        <v/>
      </c>
      <c r="I155" s="35" t="str">
        <f aca="true">IF(K155 = "-", INDIRECT("D" &amp; ROW() - 1) * 1890,"")</f>
        <v/>
      </c>
      <c r="J155" s="35" t="str">
        <f aca="true">IF(K155 = "-", INDIRECT("C" &amp; ROW() - 1) ,"")</f>
        <v/>
      </c>
      <c r="S155" s="35" t="str">
        <f aca="true">IF(R155 = "", "", R155 / INDIRECT("D" &amp; ROW() - 1) )</f>
        <v/>
      </c>
      <c r="T155" s="35" t="str">
        <f aca="true">IF(K155="-",IF(ISNUMBER(SEARCH(",", INDIRECT("B" &amp; ROW() - 1) )),1,""), "")</f>
        <v/>
      </c>
    </row>
    <row r="156" customFormat="false" ht="13.8" hidden="false" customHeight="true" outlineLevel="0" collapsed="false">
      <c r="B156" s="54"/>
      <c r="C156" s="35" t="str">
        <f aca="false">IF(E156="","",VLOOKUP(E156, 'SKU заквасочник'!$A$1:$Z$80, IF(D156="-", 11, IF(D156="", 11,  MATCH(D156&amp;"", 'SKU заквасочник'!$A$1:$Z$1, 0))), 0))</f>
        <v/>
      </c>
      <c r="D156" s="54"/>
      <c r="F156" s="54"/>
      <c r="G156" s="55"/>
      <c r="H156" s="56" t="str">
        <f aca="true">IF(K156="","",(INDIRECT("N" &amp; ROW() - 1) - O156))</f>
        <v/>
      </c>
      <c r="I156" s="57" t="str">
        <f aca="true">IF(K156 = "-", INDIRECT("D" &amp; ROW() - 1) * 1890,"")</f>
        <v/>
      </c>
      <c r="J156" s="57" t="str">
        <f aca="true">IF(K156 = "-", INDIRECT("C" &amp; ROW() - 1) ,"")</f>
        <v/>
      </c>
      <c r="S156" s="54" t="str">
        <f aca="true">IF(R156 = "", "", R156 / INDIRECT("D" &amp; ROW() - 1) )</f>
        <v/>
      </c>
      <c r="T156" s="54" t="str">
        <f aca="true">IF(K156="-",IF(ISNUMBER(SEARCH(",", INDIRECT("B" &amp; ROW() - 1) )),1,""), "")</f>
        <v/>
      </c>
    </row>
    <row r="157" customFormat="false" ht="13.8" hidden="false" customHeight="true" outlineLevel="0" collapsed="false">
      <c r="B157" s="54"/>
      <c r="C157" s="35" t="str">
        <f aca="false">IF(E157="","",VLOOKUP(E157, 'SKU заквасочник'!$A$1:$Z$80, IF(D157="-", 11, IF(D157="", 11,  MATCH(D157&amp;"", 'SKU заквасочник'!$A$1:$Z$1, 0))), 0))</f>
        <v/>
      </c>
      <c r="D157" s="54"/>
      <c r="F157" s="54"/>
      <c r="G157" s="55"/>
      <c r="H157" s="56" t="str">
        <f aca="true">IF(K157="","",(INDIRECT("N" &amp; ROW() - 1) - O157))</f>
        <v/>
      </c>
      <c r="I157" s="57" t="str">
        <f aca="true">IF(K157 = "-", INDIRECT("D" &amp; ROW() - 1) * 1890,"")</f>
        <v/>
      </c>
      <c r="J157" s="57" t="str">
        <f aca="true">IF(K157 = "-", INDIRECT("C" &amp; ROW() - 1) ,"")</f>
        <v/>
      </c>
      <c r="S157" s="54" t="str">
        <f aca="true">IF(R157 = "", "", R157 / INDIRECT("D" &amp; ROW() - 1) )</f>
        <v/>
      </c>
      <c r="T157" s="54" t="str">
        <f aca="true">IF(K157="-",IF(ISNUMBER(SEARCH(",", INDIRECT("B" &amp; ROW() - 1) )),1,""), "")</f>
        <v/>
      </c>
    </row>
    <row r="158" customFormat="false" ht="13.8" hidden="false" customHeight="true" outlineLevel="0" collapsed="false">
      <c r="B158" s="54"/>
      <c r="C158" s="35" t="str">
        <f aca="false">IF(E158="","",VLOOKUP(E158, 'SKU заквасочник'!$A$1:$Z$80, IF(D158="-", 11, IF(D158="", 11,  MATCH(D158&amp;"", 'SKU заквасочник'!$A$1:$Z$1, 0))), 0))</f>
        <v/>
      </c>
      <c r="D158" s="54"/>
      <c r="F158" s="54"/>
      <c r="G158" s="55"/>
      <c r="H158" s="56" t="str">
        <f aca="true">IF(K158="","",(INDIRECT("N" &amp; ROW() - 1) - O158))</f>
        <v/>
      </c>
      <c r="I158" s="57" t="str">
        <f aca="true">IF(K158 = "-", INDIRECT("D" &amp; ROW() - 1) * 1890,"")</f>
        <v/>
      </c>
      <c r="J158" s="57" t="str">
        <f aca="true">IF(K158 = "-", INDIRECT("C" &amp; ROW() - 1) ,"")</f>
        <v/>
      </c>
      <c r="S158" s="54" t="str">
        <f aca="true">IF(R158 = "", "", R158 / INDIRECT("D" &amp; ROW() - 1) )</f>
        <v/>
      </c>
      <c r="T158" s="54" t="str">
        <f aca="true">IF(K158="-",IF(ISNUMBER(SEARCH(",", INDIRECT("B" &amp; ROW() - 1) )),1,""), "")</f>
        <v/>
      </c>
    </row>
    <row r="159" customFormat="false" ht="13.8" hidden="false" customHeight="true" outlineLevel="0" collapsed="false">
      <c r="B159" s="54"/>
      <c r="C159" s="35" t="str">
        <f aca="false">IF(E159="","",VLOOKUP(E159, 'SKU заквасочник'!$A$1:$Z$80, IF(D159="-", 11, IF(D159="", 11,  MATCH(D159&amp;"", 'SKU заквасочник'!$A$1:$Z$1, 0))), 0))</f>
        <v/>
      </c>
      <c r="D159" s="54"/>
      <c r="F159" s="54"/>
      <c r="G159" s="55"/>
      <c r="H159" s="56" t="str">
        <f aca="true">IF(K159="","",(INDIRECT("N" &amp; ROW() - 1) - O159))</f>
        <v/>
      </c>
      <c r="I159" s="57" t="str">
        <f aca="true">IF(K159 = "-", INDIRECT("D" &amp; ROW() - 1) * 1890,"")</f>
        <v/>
      </c>
      <c r="J159" s="57" t="str">
        <f aca="true">IF(K159 = "-", INDIRECT("C" &amp; ROW() - 1) ,"")</f>
        <v/>
      </c>
      <c r="S159" s="54" t="str">
        <f aca="true">IF(R159 = "", "", R159 / INDIRECT("D" &amp; ROW() - 1) )</f>
        <v/>
      </c>
      <c r="T159" s="54" t="str">
        <f aca="true">IF(K159="-",IF(ISNUMBER(SEARCH(",", INDIRECT("B" &amp; ROW() - 1) )),1,""), "")</f>
        <v/>
      </c>
    </row>
    <row r="160" customFormat="false" ht="13.8" hidden="false" customHeight="true" outlineLevel="0" collapsed="false">
      <c r="B160" s="54"/>
      <c r="C160" s="35" t="str">
        <f aca="false">IF(E160="","",VLOOKUP(E160, 'SKU заквасочник'!$A$1:$Z$80, IF(D160="-", 11, IF(D160="", 11,  MATCH(D160&amp;"", 'SKU заквасочник'!$A$1:$Z$1, 0))), 0))</f>
        <v/>
      </c>
      <c r="D160" s="54"/>
      <c r="F160" s="54"/>
      <c r="G160" s="55"/>
      <c r="H160" s="56" t="str">
        <f aca="true">IF(K160="","",(INDIRECT("N" &amp; ROW() - 1) - O160))</f>
        <v/>
      </c>
      <c r="I160" s="57" t="str">
        <f aca="true">IF(K160 = "-", INDIRECT("D" &amp; ROW() - 1) * 1890,"")</f>
        <v/>
      </c>
      <c r="J160" s="57" t="str">
        <f aca="true">IF(K160 = "-", INDIRECT("C" &amp; ROW() - 1) ,"")</f>
        <v/>
      </c>
      <c r="S160" s="54" t="str">
        <f aca="true">IF(R160 = "", "", R160 / INDIRECT("D" &amp; ROW() - 1) )</f>
        <v/>
      </c>
      <c r="T160" s="54" t="str">
        <f aca="true">IF(K160="-",IF(ISNUMBER(SEARCH(",", INDIRECT("B" &amp; ROW() - 1) )),1,""), "")</f>
        <v/>
      </c>
    </row>
    <row r="161" customFormat="false" ht="13.8" hidden="false" customHeight="true" outlineLevel="0" collapsed="false">
      <c r="B161" s="54"/>
      <c r="C161" s="35" t="str">
        <f aca="false">IF(E161="","",VLOOKUP(E161, 'SKU заквасочник'!$A$1:$Z$80, IF(D161="-", 11, IF(D161="", 11,  MATCH(D161&amp;"", 'SKU заквасочник'!$A$1:$Z$1, 0))), 0))</f>
        <v/>
      </c>
      <c r="D161" s="54"/>
      <c r="F161" s="54"/>
      <c r="G161" s="55"/>
      <c r="H161" s="56" t="str">
        <f aca="true">IF(K161="","",(INDIRECT("N" &amp; ROW() - 1) - O161))</f>
        <v/>
      </c>
      <c r="I161" s="57" t="str">
        <f aca="true">IF(K161 = "-", INDIRECT("D" &amp; ROW() - 1) * 1890,"")</f>
        <v/>
      </c>
      <c r="J161" s="57" t="str">
        <f aca="true">IF(K161 = "-", INDIRECT("C" &amp; ROW() - 1) ,"")</f>
        <v/>
      </c>
      <c r="S161" s="54" t="str">
        <f aca="true">IF(R161 = "", "", R161 / INDIRECT("D" &amp; ROW() - 1) )</f>
        <v/>
      </c>
      <c r="T161" s="54" t="str">
        <f aca="true">IF(K161="-",IF(ISNUMBER(SEARCH(",", INDIRECT("B" &amp; ROW() - 1) )),1,""), "")</f>
        <v/>
      </c>
    </row>
    <row r="162" customFormat="false" ht="13.8" hidden="false" customHeight="true" outlineLevel="0" collapsed="false">
      <c r="B162" s="54"/>
      <c r="C162" s="35" t="str">
        <f aca="false">IF(E162="","",VLOOKUP(E162, 'SKU заквасочник'!$A$1:$Z$80, IF(D162="-", 11, IF(D162="", 11,  MATCH(D162&amp;"", 'SKU заквасочник'!$A$1:$Z$1, 0))), 0))</f>
        <v/>
      </c>
      <c r="D162" s="54"/>
      <c r="F162" s="54"/>
      <c r="G162" s="55"/>
      <c r="H162" s="56" t="str">
        <f aca="true">IF(K162="","",(INDIRECT("N" &amp; ROW() - 1) - O162))</f>
        <v/>
      </c>
      <c r="I162" s="57" t="str">
        <f aca="true">IF(K162 = "-", INDIRECT("D" &amp; ROW() - 1) * 1890,"")</f>
        <v/>
      </c>
      <c r="J162" s="57" t="str">
        <f aca="true">IF(K162 = "-", INDIRECT("C" &amp; ROW() - 1) ,"")</f>
        <v/>
      </c>
      <c r="S162" s="54" t="str">
        <f aca="true">IF(R162 = "", "", R162 / INDIRECT("D" &amp; ROW() - 1) )</f>
        <v/>
      </c>
      <c r="T162" s="54" t="str">
        <f aca="true">IF(K162="-",IF(ISNUMBER(SEARCH(",", INDIRECT("B" &amp; ROW() - 1) )),1,""), "")</f>
        <v/>
      </c>
    </row>
    <row r="163" customFormat="false" ht="13.8" hidden="false" customHeight="true" outlineLevel="0" collapsed="false">
      <c r="B163" s="54"/>
      <c r="C163" s="35" t="str">
        <f aca="false">IF(E163="","",VLOOKUP(E163, 'SKU заквасочник'!$A$1:$Z$80, IF(D163="-", 11, IF(D163="", 11,  MATCH(D163&amp;"", 'SKU заквасочник'!$A$1:$Z$1, 0))), 0))</f>
        <v/>
      </c>
      <c r="D163" s="54"/>
      <c r="F163" s="54"/>
      <c r="G163" s="55"/>
      <c r="H163" s="56" t="str">
        <f aca="true">IF(K163="","",(INDIRECT("N" &amp; ROW() - 1) - O163))</f>
        <v/>
      </c>
      <c r="I163" s="57" t="str">
        <f aca="true">IF(K163 = "-", INDIRECT("D" &amp; ROW() - 1) * 1890,"")</f>
        <v/>
      </c>
      <c r="J163" s="57" t="str">
        <f aca="true">IF(K163 = "-", INDIRECT("C" &amp; ROW() - 1) ,"")</f>
        <v/>
      </c>
      <c r="S163" s="54" t="str">
        <f aca="true">IF(R163 = "", "", R163 / INDIRECT("D" &amp; ROW() - 1) )</f>
        <v/>
      </c>
      <c r="T163" s="54" t="str">
        <f aca="true">IF(K163="-",IF(ISNUMBER(SEARCH(",", INDIRECT("B" &amp; ROW() - 1) )),1,""), "")</f>
        <v/>
      </c>
    </row>
    <row r="164" customFormat="false" ht="13.8" hidden="false" customHeight="true" outlineLevel="0" collapsed="false">
      <c r="B164" s="54"/>
      <c r="C164" s="35" t="str">
        <f aca="false">IF(E164="","",VLOOKUP(E164, 'SKU заквасочник'!$A$1:$Z$80, IF(D164="-", 11, IF(D164="", 11,  MATCH(D164&amp;"", 'SKU заквасочник'!$A$1:$Z$1, 0))), 0))</f>
        <v/>
      </c>
      <c r="D164" s="54"/>
      <c r="F164" s="54"/>
      <c r="G164" s="55"/>
      <c r="H164" s="56" t="str">
        <f aca="true">IF(K164="","",(INDIRECT("N" &amp; ROW() - 1) - O164))</f>
        <v/>
      </c>
      <c r="I164" s="57" t="str">
        <f aca="true">IF(K164 = "-", INDIRECT("D" &amp; ROW() - 1) * 1890,"")</f>
        <v/>
      </c>
      <c r="J164" s="57" t="str">
        <f aca="true">IF(K164 = "-", INDIRECT("C" &amp; ROW() - 1) ,"")</f>
        <v/>
      </c>
      <c r="S164" s="54" t="str">
        <f aca="true">IF(R164 = "", "", R164 / INDIRECT("D" &amp; ROW() - 1) )</f>
        <v/>
      </c>
      <c r="T164" s="54" t="str">
        <f aca="true">IF(K164="-",IF(ISNUMBER(SEARCH(",", INDIRECT("B" &amp; ROW() - 1) )),1,""), "")</f>
        <v/>
      </c>
    </row>
    <row r="165" customFormat="false" ht="13.8" hidden="false" customHeight="true" outlineLevel="0" collapsed="false">
      <c r="B165" s="54"/>
      <c r="C165" s="35" t="str">
        <f aca="false">IF(E165="","",VLOOKUP(E165, 'SKU заквасочник'!$A$1:$Z$80, IF(D165="-", 11, IF(D165="", 11,  MATCH(D165&amp;"", 'SKU заквасочник'!$A$1:$Z$1, 0))), 0))</f>
        <v/>
      </c>
      <c r="D165" s="54"/>
      <c r="F165" s="54"/>
      <c r="G165" s="55"/>
      <c r="H165" s="56" t="str">
        <f aca="true">IF(K165="","",(INDIRECT("N" &amp; ROW() - 1) - O165))</f>
        <v/>
      </c>
      <c r="I165" s="57" t="str">
        <f aca="true">IF(K165 = "-", INDIRECT("D" &amp; ROW() - 1) * 1890,"")</f>
        <v/>
      </c>
      <c r="J165" s="57" t="str">
        <f aca="true">IF(K165 = "-", INDIRECT("C" &amp; ROW() - 1) ,"")</f>
        <v/>
      </c>
      <c r="S165" s="54" t="str">
        <f aca="true">IF(R165 = "", "", R165 / INDIRECT("D" &amp; ROW() - 1) )</f>
        <v/>
      </c>
      <c r="T165" s="54" t="str">
        <f aca="true">IF(K165="-",IF(ISNUMBER(SEARCH(",", INDIRECT("B" &amp; ROW() - 1) )),1,""), "")</f>
        <v/>
      </c>
    </row>
    <row r="166" customFormat="false" ht="13.8" hidden="false" customHeight="true" outlineLevel="0" collapsed="false">
      <c r="B166" s="54"/>
      <c r="C166" s="35" t="str">
        <f aca="false">IF(E166="","",VLOOKUP(E166, 'SKU заквасочник'!$A$1:$Z$80, IF(D166="-", 11, IF(D166="", 11,  MATCH(D166&amp;"", 'SKU заквасочник'!$A$1:$Z$1, 0))), 0))</f>
        <v/>
      </c>
      <c r="D166" s="54"/>
      <c r="F166" s="54"/>
      <c r="G166" s="55"/>
      <c r="H166" s="56" t="str">
        <f aca="true">IF(K166="","",(INDIRECT("N" &amp; ROW() - 1) - O166))</f>
        <v/>
      </c>
      <c r="J166" s="57" t="str">
        <f aca="true">IF(K166 = "-", INDIRECT("C" &amp; ROW() - 1) ,"")</f>
        <v/>
      </c>
      <c r="S166" s="54" t="str">
        <f aca="true">IF(R166 = "", "", R166 / INDIRECT("D" &amp; ROW() - 1) )</f>
        <v/>
      </c>
      <c r="T166" s="54" t="str">
        <f aca="true">IF(K166="-",IF(ISNUMBER(SEARCH(",", INDIRECT("B" &amp; ROW() - 1) )),1,""), "")</f>
        <v/>
      </c>
    </row>
    <row r="167" customFormat="false" ht="13.8" hidden="false" customHeight="true" outlineLevel="0" collapsed="false">
      <c r="B167" s="54"/>
      <c r="C167" s="35" t="str">
        <f aca="false">IF(E167="","",VLOOKUP(E167, 'SKU заквасочник'!$A$1:$Z$80, IF(D167="-", 11, IF(D167="", 11,  MATCH(D167&amp;"", 'SKU заквасочник'!$A$1:$Z$1, 0))), 0))</f>
        <v/>
      </c>
      <c r="D167" s="54"/>
      <c r="F167" s="54"/>
      <c r="G167" s="55"/>
      <c r="H167" s="56" t="str">
        <f aca="true">IF(K167="","",(INDIRECT("N" &amp; ROW() - 1) - O167))</f>
        <v/>
      </c>
      <c r="J167" s="57" t="str">
        <f aca="true">IF(K167 = "-", INDIRECT("C" &amp; ROW() - 1) ,"")</f>
        <v/>
      </c>
      <c r="S167" s="54" t="str">
        <f aca="true">IF(R167 = "", "", R167 / INDIRECT("D" &amp; ROW() - 1) )</f>
        <v/>
      </c>
      <c r="T167" s="54" t="str">
        <f aca="true">IF(K167="-",IF(ISNUMBER(SEARCH(",", INDIRECT("B" &amp; ROW() - 1) )),1,""), "")</f>
        <v/>
      </c>
    </row>
    <row r="168" customFormat="false" ht="13.8" hidden="false" customHeight="true" outlineLevel="0" collapsed="false">
      <c r="B168" s="54"/>
      <c r="C168" s="35" t="str">
        <f aca="false">IF(E168="","",VLOOKUP(E168, 'SKU заквасочник'!$A$1:$Z$80, IF(D168="-", 11, IF(D168="", 11,  MATCH(D168&amp;"", 'SKU заквасочник'!$A$1:$Z$1, 0))), 0))</f>
        <v/>
      </c>
      <c r="D168" s="54"/>
      <c r="F168" s="54"/>
      <c r="G168" s="55"/>
      <c r="H168" s="56" t="str">
        <f aca="true">IF(K168="","",(INDIRECT("N" &amp; ROW() - 1) - O168))</f>
        <v/>
      </c>
      <c r="J168" s="57" t="str">
        <f aca="true">IF(K168 = "-", INDIRECT("C" &amp; ROW() - 1) ,"")</f>
        <v/>
      </c>
      <c r="S168" s="54" t="str">
        <f aca="true">IF(R168 = "", "", R168 / INDIRECT("D" &amp; ROW() - 1) )</f>
        <v/>
      </c>
      <c r="T168" s="54" t="str">
        <f aca="true">IF(K168="-",IF(ISNUMBER(SEARCH(",", INDIRECT("B" &amp; ROW() - 1) )),1,""), "")</f>
        <v/>
      </c>
    </row>
    <row r="169" customFormat="false" ht="13.8" hidden="false" customHeight="true" outlineLevel="0" collapsed="false">
      <c r="B169" s="54"/>
      <c r="C169" s="35" t="str">
        <f aca="false">IF(E169="","",VLOOKUP(E169, 'SKU заквасочник'!$A$1:$Z$80, IF(D169="-", 11, IF(D169="", 11,  MATCH(D169&amp;"", 'SKU заквасочник'!$A$1:$Z$1, 0))), 0))</f>
        <v/>
      </c>
      <c r="D169" s="54"/>
      <c r="F169" s="54"/>
      <c r="G169" s="55"/>
      <c r="H169" s="56" t="str">
        <f aca="true">IF(K169="","",(INDIRECT("N" &amp; ROW() - 1) - O169))</f>
        <v/>
      </c>
      <c r="J169" s="57" t="str">
        <f aca="true">IF(K169 = "-", INDIRECT("C" &amp; ROW() - 1) ,"")</f>
        <v/>
      </c>
      <c r="S169" s="54" t="str">
        <f aca="true">IF(R169 = "", "", R169 / INDIRECT("D" &amp; ROW() - 1) )</f>
        <v/>
      </c>
      <c r="T169" s="54" t="str">
        <f aca="true">IF(K169="-",IF(ISNUMBER(SEARCH(",", INDIRECT("B" &amp; ROW() - 1) )),1,""), "")</f>
        <v/>
      </c>
    </row>
    <row r="170" customFormat="false" ht="13.8" hidden="false" customHeight="true" outlineLevel="0" collapsed="false">
      <c r="B170" s="54"/>
      <c r="C170" s="35" t="str">
        <f aca="false">IF(E170="","",VLOOKUP(E170, 'SKU заквасочник'!$A$1:$Z$80, IF(D170="-", 11, IF(D170="", 11,  MATCH(D170&amp;"", 'SKU заквасочник'!$A$1:$Z$1, 0))), 0))</f>
        <v/>
      </c>
      <c r="D170" s="54"/>
      <c r="F170" s="54"/>
      <c r="G170" s="55"/>
      <c r="H170" s="56" t="str">
        <f aca="true">IF(K170="","",(INDIRECT("N" &amp; ROW() - 1) - O170))</f>
        <v/>
      </c>
      <c r="J170" s="57" t="str">
        <f aca="true">IF(K170 = "-", INDIRECT("C" &amp; ROW() - 1) ,"")</f>
        <v/>
      </c>
      <c r="S170" s="54" t="str">
        <f aca="true">IF(R170 = "", "", R170 / INDIRECT("D" &amp; ROW() - 1) )</f>
        <v/>
      </c>
      <c r="T170" s="54" t="str">
        <f aca="true">IF(K170="-",IF(ISNUMBER(SEARCH(",", INDIRECT("B" &amp; ROW() - 1) )),1,""), "")</f>
        <v/>
      </c>
    </row>
    <row r="171" customFormat="false" ht="13.8" hidden="false" customHeight="true" outlineLevel="0" collapsed="false">
      <c r="B171" s="54"/>
      <c r="C171" s="35" t="str">
        <f aca="false">IF(E171="","",VLOOKUP(E171, 'SKU заквасочник'!$A$1:$Z$80, IF(D171="-", 11, IF(D171="", 11,  MATCH(D171&amp;"", 'SKU заквасочник'!$A$1:$Z$1, 0))), 0))</f>
        <v/>
      </c>
      <c r="D171" s="54"/>
      <c r="F171" s="54"/>
      <c r="G171" s="55"/>
      <c r="H171" s="56" t="str">
        <f aca="true">IF(K171="","",(INDIRECT("N" &amp; ROW() - 1) - O171))</f>
        <v/>
      </c>
      <c r="J171" s="57" t="str">
        <f aca="true">IF(K171 = "-", INDIRECT("C" &amp; ROW() - 1) ,"")</f>
        <v/>
      </c>
      <c r="S171" s="54" t="str">
        <f aca="true">IF(R171 = "", "", R171 / INDIRECT("D" &amp; ROW() - 1) )</f>
        <v/>
      </c>
      <c r="T171" s="54" t="str">
        <f aca="true">IF(K171="-",IF(ISNUMBER(SEARCH(",", INDIRECT("B" &amp; ROW() - 1) )),1,""), "")</f>
        <v/>
      </c>
    </row>
    <row r="172" customFormat="false" ht="13.8" hidden="false" customHeight="true" outlineLevel="0" collapsed="false">
      <c r="B172" s="54"/>
      <c r="C172" s="35" t="str">
        <f aca="false">IF(E172="","",VLOOKUP(E172, 'SKU заквасочник'!$A$1:$Z$80, IF(D172="-", 11, IF(D172="", 11,  MATCH(D172&amp;"", 'SKU заквасочник'!$A$1:$Z$1, 0))), 0))</f>
        <v/>
      </c>
      <c r="D172" s="54"/>
      <c r="F172" s="54"/>
      <c r="G172" s="55"/>
      <c r="H172" s="56" t="str">
        <f aca="true">IF(K172="","",(INDIRECT("N" &amp; ROW() - 1) - O172))</f>
        <v/>
      </c>
      <c r="J172" s="57" t="str">
        <f aca="true">IF(K172 = "-", INDIRECT("C" &amp; ROW() - 1) ,"")</f>
        <v/>
      </c>
      <c r="S172" s="54" t="str">
        <f aca="true">IF(R172 = "", "", R172 / INDIRECT("D" &amp; ROW() - 1) )</f>
        <v/>
      </c>
      <c r="T172" s="54" t="str">
        <f aca="true">IF(K172="-",IF(ISNUMBER(SEARCH(",", INDIRECT("B" &amp; ROW() - 1) )),1,""), "")</f>
        <v/>
      </c>
    </row>
    <row r="173" customFormat="false" ht="13.8" hidden="false" customHeight="true" outlineLevel="0" collapsed="false">
      <c r="B173" s="54"/>
      <c r="C173" s="35" t="str">
        <f aca="false">IF(E173="","",VLOOKUP(E173, 'SKU заквасочник'!$A$1:$Z$80, IF(D173="-", 11, IF(D173="", 11,  MATCH(D173&amp;"", 'SKU заквасочник'!$A$1:$Z$1, 0))), 0))</f>
        <v/>
      </c>
      <c r="D173" s="54"/>
      <c r="F173" s="54"/>
      <c r="G173" s="55"/>
      <c r="H173" s="56" t="str">
        <f aca="true">IF(K173="","",(INDIRECT("N" &amp; ROW() - 1) - O173))</f>
        <v/>
      </c>
      <c r="J173" s="57" t="str">
        <f aca="true">IF(K173 = "-", INDIRECT("C" &amp; ROW() - 1) ,"")</f>
        <v/>
      </c>
      <c r="S173" s="54" t="str">
        <f aca="true">IF(R173 = "", "", R173 / INDIRECT("D" &amp; ROW() - 1) )</f>
        <v/>
      </c>
      <c r="T173" s="54" t="str">
        <f aca="true">IF(K173="-",IF(ISNUMBER(SEARCH(",", INDIRECT("B" &amp; ROW() - 1) )),1,""), "")</f>
        <v/>
      </c>
    </row>
    <row r="174" customFormat="false" ht="13.8" hidden="false" customHeight="true" outlineLevel="0" collapsed="false">
      <c r="B174" s="54"/>
      <c r="C174" s="35" t="str">
        <f aca="false">IF(E174="","",VLOOKUP(E174, 'SKU заквасочник'!$A$1:$Z$80, IF(D174="-", 11, IF(D174="", 11,  MATCH(D174&amp;"", 'SKU заквасочник'!$A$1:$Z$1, 0))), 0))</f>
        <v/>
      </c>
      <c r="D174" s="54"/>
      <c r="F174" s="54"/>
      <c r="G174" s="55"/>
      <c r="H174" s="56" t="str">
        <f aca="true">IF(K174="","",(INDIRECT("N" &amp; ROW() - 1) - O174))</f>
        <v/>
      </c>
      <c r="J174" s="57" t="str">
        <f aca="true">IF(K174 = "-", INDIRECT("C" &amp; ROW() - 1) ,"")</f>
        <v/>
      </c>
      <c r="S174" s="54" t="str">
        <f aca="true">IF(R174 = "", "", R174 / INDIRECT("D" &amp; ROW() - 1) )</f>
        <v/>
      </c>
      <c r="T174" s="54" t="str">
        <f aca="true">IF(K174="-",IF(ISNUMBER(SEARCH(",", INDIRECT("B" &amp; ROW() - 1) )),1,""), "")</f>
        <v/>
      </c>
    </row>
    <row r="175" customFormat="false" ht="13.8" hidden="false" customHeight="true" outlineLevel="0" collapsed="false">
      <c r="B175" s="54"/>
      <c r="C175" s="35" t="str">
        <f aca="false">IF(E175="","",VLOOKUP(E175, 'SKU заквасочник'!$A$1:$Z$80, IF(D175="-", 11, IF(D175="", 11,  MATCH(D175&amp;"", 'SKU заквасочник'!$A$1:$Z$1, 0))), 0))</f>
        <v/>
      </c>
      <c r="D175" s="54"/>
      <c r="F175" s="54"/>
      <c r="G175" s="55"/>
      <c r="H175" s="56" t="str">
        <f aca="true">IF(K175="","",(INDIRECT("N" &amp; ROW() - 1) - O175))</f>
        <v/>
      </c>
      <c r="J175" s="57" t="str">
        <f aca="true">IF(K175 = "-", INDIRECT("C" &amp; ROW() - 1) ,"")</f>
        <v/>
      </c>
      <c r="S175" s="54" t="str">
        <f aca="true">IF(R175 = "", "", R175 / INDIRECT("D" &amp; ROW() - 1) )</f>
        <v/>
      </c>
      <c r="T175" s="54" t="str">
        <f aca="true">IF(K175="-",IF(ISNUMBER(SEARCH(",", INDIRECT("B" &amp; ROW() - 1) )),1,""), "")</f>
        <v/>
      </c>
    </row>
    <row r="176" customFormat="false" ht="13.8" hidden="false" customHeight="true" outlineLevel="0" collapsed="false">
      <c r="B176" s="54"/>
      <c r="C176" s="35" t="str">
        <f aca="false">IF(E176="","",VLOOKUP(E176, 'SKU заквасочник'!$A$1:$Z$80, IF(D176="-", 11, IF(D176="", 11,  MATCH(D176&amp;"", 'SKU заквасочник'!$A$1:$Z$1, 0))), 0))</f>
        <v/>
      </c>
      <c r="D176" s="54"/>
      <c r="F176" s="54"/>
      <c r="G176" s="55"/>
      <c r="H176" s="56" t="str">
        <f aca="true">IF(K176="","",(INDIRECT("N" &amp; ROW() - 1) - O176))</f>
        <v/>
      </c>
      <c r="J176" s="57" t="str">
        <f aca="true">IF(K176 = "-", INDIRECT("C" &amp; ROW() - 1) ,"")</f>
        <v/>
      </c>
      <c r="S176" s="54" t="str">
        <f aca="true">IF(R176 = "", "", R176 / INDIRECT("D" &amp; ROW() - 1) )</f>
        <v/>
      </c>
      <c r="T176" s="54" t="str">
        <f aca="true">IF(K176="-",IF(ISNUMBER(SEARCH(",", INDIRECT("B" &amp; ROW() - 1) )),1,""), "")</f>
        <v/>
      </c>
    </row>
    <row r="177" customFormat="false" ht="13.8" hidden="false" customHeight="true" outlineLevel="0" collapsed="false">
      <c r="B177" s="54"/>
      <c r="C177" s="35" t="str">
        <f aca="false">IF(E177="","",VLOOKUP(E177, 'SKU заквасочник'!$A$1:$Z$80, IF(D177="-", 11, IF(D177="", 11,  MATCH(D177&amp;"", 'SKU заквасочник'!$A$1:$Z$1, 0))), 0))</f>
        <v/>
      </c>
      <c r="D177" s="54"/>
      <c r="F177" s="54"/>
      <c r="G177" s="55"/>
      <c r="H177" s="56" t="str">
        <f aca="true">IF(K177="","",(INDIRECT("N" &amp; ROW() - 1) - O177))</f>
        <v/>
      </c>
      <c r="J177" s="57" t="str">
        <f aca="true">IF(K177 = "-", INDIRECT("C" &amp; ROW() - 1) ,"")</f>
        <v/>
      </c>
      <c r="S177" s="54" t="str">
        <f aca="true">IF(R177 = "", "", R177 / INDIRECT("D" &amp; ROW() - 1) )</f>
        <v/>
      </c>
      <c r="T177" s="54" t="str">
        <f aca="true">IF(K177="-",IF(ISNUMBER(SEARCH(",", INDIRECT("B" &amp; ROW() - 1) )),1,""), "")</f>
        <v/>
      </c>
    </row>
    <row r="178" customFormat="false" ht="13.8" hidden="false" customHeight="true" outlineLevel="0" collapsed="false">
      <c r="B178" s="54"/>
      <c r="C178" s="35" t="str">
        <f aca="false">IF(E178="","",VLOOKUP(E178, 'SKU заквасочник'!$A$1:$Z$80, IF(D178="-", 11, IF(D178="", 11,  MATCH(D178&amp;"", 'SKU заквасочник'!$A$1:$Z$1, 0))), 0))</f>
        <v/>
      </c>
      <c r="D178" s="54"/>
      <c r="F178" s="54"/>
      <c r="G178" s="55"/>
      <c r="H178" s="56" t="str">
        <f aca="true">IF(K178="","",(INDIRECT("N" &amp; ROW() - 1) - O178))</f>
        <v/>
      </c>
      <c r="J178" s="57" t="str">
        <f aca="true">IF(K178 = "-", INDIRECT("C" &amp; ROW() - 1) ,"")</f>
        <v/>
      </c>
      <c r="S178" s="54" t="str">
        <f aca="true">IF(R178 = "", "", R178 / INDIRECT("D" &amp; ROW() - 1) )</f>
        <v/>
      </c>
      <c r="T178" s="54" t="str">
        <f aca="true">IF(K178="-",IF(ISNUMBER(SEARCH(",", INDIRECT("B" &amp; ROW() - 1) )),1,""), "")</f>
        <v/>
      </c>
    </row>
    <row r="179" customFormat="false" ht="13.8" hidden="false" customHeight="true" outlineLevel="0" collapsed="false">
      <c r="B179" s="54"/>
      <c r="C179" s="35" t="str">
        <f aca="false">IF(E179="","",VLOOKUP(E179, 'SKU заквасочник'!$A$1:$Z$80, IF(D179="-", 11, IF(D179="", 11,  MATCH(D179&amp;"", 'SKU заквасочник'!$A$1:$Z$1, 0))), 0))</f>
        <v/>
      </c>
      <c r="D179" s="54"/>
      <c r="F179" s="54"/>
      <c r="G179" s="55"/>
      <c r="H179" s="56" t="str">
        <f aca="true">IF(K179="","",(INDIRECT("N" &amp; ROW() - 1) - O179))</f>
        <v/>
      </c>
      <c r="J179" s="57" t="str">
        <f aca="true">IF(K179 = "-", INDIRECT("C" &amp; ROW() - 1) ,"")</f>
        <v/>
      </c>
      <c r="S179" s="54" t="str">
        <f aca="true">IF(R179 = "", "", R179 / INDIRECT("D" &amp; ROW() - 1) )</f>
        <v/>
      </c>
      <c r="T179" s="54" t="str">
        <f aca="true">IF(K179="-",IF(ISNUMBER(SEARCH(",", INDIRECT("B" &amp; ROW() - 1) )),1,""), "")</f>
        <v/>
      </c>
    </row>
    <row r="180" customFormat="false" ht="13.8" hidden="false" customHeight="true" outlineLevel="0" collapsed="false">
      <c r="B180" s="54"/>
      <c r="C180" s="35" t="str">
        <f aca="false">IF(E180="","",VLOOKUP(E180, 'SKU заквасочник'!$A$1:$Z$80, IF(D180="-", 11, IF(D180="", 11,  MATCH(D180&amp;"", 'SKU заквасочник'!$A$1:$Z$1, 0))), 0))</f>
        <v/>
      </c>
      <c r="D180" s="54"/>
      <c r="F180" s="54"/>
      <c r="G180" s="55"/>
      <c r="H180" s="56" t="str">
        <f aca="true">IF(K180="","",(INDIRECT("N" &amp; ROW() - 1) - O180))</f>
        <v/>
      </c>
      <c r="J180" s="57" t="str">
        <f aca="true">IF(K180 = "-", INDIRECT("C" &amp; ROW() - 1) ,"")</f>
        <v/>
      </c>
      <c r="S180" s="54" t="str">
        <f aca="true">IF(R180 = "", "", R180 / INDIRECT("D" &amp; ROW() - 1) )</f>
        <v/>
      </c>
      <c r="T180" s="54" t="str">
        <f aca="true">IF(K180="-",IF(ISNUMBER(SEARCH(",", INDIRECT("B" &amp; ROW() - 1) )),1,""), "")</f>
        <v/>
      </c>
    </row>
    <row r="181" customFormat="false" ht="13.8" hidden="false" customHeight="true" outlineLevel="0" collapsed="false">
      <c r="B181" s="54"/>
      <c r="C181" s="35" t="str">
        <f aca="false">IF(E181="","",VLOOKUP(E181, 'SKU заквасочник'!$A$1:$Z$80, IF(D181="-", 11, IF(D181="", 11,  MATCH(D181&amp;"", 'SKU заквасочник'!$A$1:$Z$1, 0))), 0))</f>
        <v/>
      </c>
      <c r="D181" s="54"/>
      <c r="F181" s="54"/>
      <c r="G181" s="55"/>
      <c r="H181" s="56" t="str">
        <f aca="true">IF(K181="","",(INDIRECT("N" &amp; ROW() - 1) - O181))</f>
        <v/>
      </c>
      <c r="J181" s="57" t="str">
        <f aca="true">IF(K181 = "-", INDIRECT("C" &amp; ROW() - 1) ,"")</f>
        <v/>
      </c>
      <c r="S181" s="54" t="str">
        <f aca="true">IF(R181 = "", "", R181 / INDIRECT("D" &amp; ROW() - 1) )</f>
        <v/>
      </c>
      <c r="T181" s="54" t="str">
        <f aca="true">IF(K181="-",IF(ISNUMBER(SEARCH(",", INDIRECT("B" &amp; ROW() - 1) )),1,""), "")</f>
        <v/>
      </c>
    </row>
    <row r="182" customFormat="false" ht="13.8" hidden="false" customHeight="true" outlineLevel="0" collapsed="false">
      <c r="B182" s="54"/>
      <c r="C182" s="35" t="str">
        <f aca="false">IF(E182="","",VLOOKUP(E182, 'SKU заквасочник'!$A$1:$Z$80, IF(D182="-", 11, IF(D182="", 11,  MATCH(D182&amp;"", 'SKU заквасочник'!$A$1:$Z$1, 0))), 0))</f>
        <v/>
      </c>
      <c r="D182" s="54"/>
      <c r="F182" s="54"/>
      <c r="G182" s="55"/>
      <c r="H182" s="56" t="str">
        <f aca="true">IF(K182="","",(INDIRECT("N" &amp; ROW() - 1) - O182))</f>
        <v/>
      </c>
      <c r="J182" s="57" t="str">
        <f aca="true">IF(K182 = "-", INDIRECT("C" &amp; ROW() - 1) ,"")</f>
        <v/>
      </c>
      <c r="S182" s="54" t="str">
        <f aca="true">IF(R182 = "", "", R182 / INDIRECT("D" &amp; ROW() - 1) )</f>
        <v/>
      </c>
      <c r="T182" s="54" t="str">
        <f aca="true">IF(K182="-",IF(ISNUMBER(SEARCH(",", INDIRECT("B" &amp; ROW() - 1) )),1,""), "")</f>
        <v/>
      </c>
    </row>
    <row r="183" customFormat="false" ht="13.8" hidden="false" customHeight="true" outlineLevel="0" collapsed="false">
      <c r="B183" s="54"/>
      <c r="C183" s="35" t="str">
        <f aca="false">IF(E183="","",VLOOKUP(E183, 'SKU заквасочник'!$A$1:$Z$80, IF(D183="-", 11, IF(D183="", 11,  MATCH(D183&amp;"", 'SKU заквасочник'!$A$1:$Z$1, 0))), 0))</f>
        <v/>
      </c>
      <c r="D183" s="54"/>
      <c r="F183" s="54"/>
      <c r="G183" s="55"/>
      <c r="H183" s="56" t="str">
        <f aca="true">IF(K183="","",(INDIRECT("N" &amp; ROW() - 1) - O183))</f>
        <v/>
      </c>
      <c r="J183" s="57" t="str">
        <f aca="true">IF(K183 = "-", INDIRECT("C" &amp; ROW() - 1) ,"")</f>
        <v/>
      </c>
      <c r="S183" s="54" t="str">
        <f aca="true">IF(R183 = "", "", R183 / INDIRECT("D" &amp; ROW() - 1) )</f>
        <v/>
      </c>
      <c r="T183" s="54" t="str">
        <f aca="true">IF(K183="-",IF(ISNUMBER(SEARCH(",", INDIRECT("B" &amp; ROW() - 1) )),1,""), "")</f>
        <v/>
      </c>
    </row>
    <row r="184" customFormat="false" ht="13.8" hidden="false" customHeight="true" outlineLevel="0" collapsed="false">
      <c r="B184" s="54"/>
      <c r="C184" s="35" t="str">
        <f aca="false">IF(E184="","",VLOOKUP(E184, 'SKU заквасочник'!$A$1:$Z$80, IF(D184="-", 11, IF(D184="", 11,  MATCH(D184&amp;"", 'SKU заквасочник'!$A$1:$Z$1, 0))), 0))</f>
        <v/>
      </c>
      <c r="D184" s="54"/>
      <c r="F184" s="54"/>
      <c r="G184" s="55"/>
      <c r="H184" s="56" t="str">
        <f aca="true">IF(K184="","",(INDIRECT("N" &amp; ROW() - 1) - O184))</f>
        <v/>
      </c>
      <c r="J184" s="57" t="str">
        <f aca="true">IF(K184 = "-", INDIRECT("C" &amp; ROW() - 1) ,"")</f>
        <v/>
      </c>
      <c r="S184" s="54" t="str">
        <f aca="true">IF(R184 = "", "", R184 / INDIRECT("D" &amp; ROW() - 1) )</f>
        <v/>
      </c>
      <c r="T184" s="54" t="str">
        <f aca="true">IF(K184="-",IF(ISNUMBER(SEARCH(",", INDIRECT("B" &amp; ROW() - 1) )),1,""), "")</f>
        <v/>
      </c>
    </row>
    <row r="185" customFormat="false" ht="13.8" hidden="false" customHeight="true" outlineLevel="0" collapsed="false">
      <c r="B185" s="54"/>
      <c r="C185" s="35" t="str">
        <f aca="false">IF(E185="","",VLOOKUP(E185, 'SKU заквасочник'!$A$1:$Z$80, IF(D185="-", 11, IF(D185="", 11,  MATCH(D185&amp;"", 'SKU заквасочник'!$A$1:$Z$1, 0))), 0))</f>
        <v/>
      </c>
      <c r="D185" s="54"/>
      <c r="F185" s="54"/>
      <c r="G185" s="55"/>
      <c r="H185" s="56" t="str">
        <f aca="true">IF(K185="","",(INDIRECT("N" &amp; ROW() - 1) - O185))</f>
        <v/>
      </c>
      <c r="J185" s="57" t="str">
        <f aca="true">IF(K185 = "-", INDIRECT("C" &amp; ROW() - 1) ,"")</f>
        <v/>
      </c>
      <c r="S185" s="54"/>
      <c r="T185" s="54" t="str">
        <f aca="true">IF(K185="-",IF(ISNUMBER(SEARCH(",", INDIRECT("B" &amp; ROW() - 1) )),1,""), "")</f>
        <v/>
      </c>
    </row>
    <row r="186" customFormat="false" ht="13.8" hidden="false" customHeight="true" outlineLevel="0" collapsed="false">
      <c r="B186" s="54"/>
      <c r="C186" s="35" t="str">
        <f aca="false">IF(E186="","",VLOOKUP(E186, 'SKU заквасочник'!$A$1:$Z$80, IF(D186="-", 11, IF(D186="", 11,  MATCH(D186&amp;"", 'SKU заквасочник'!$A$1:$Z$1, 0))), 0))</f>
        <v/>
      </c>
      <c r="D186" s="54"/>
      <c r="F186" s="54"/>
      <c r="G186" s="55"/>
      <c r="H186" s="56" t="str">
        <f aca="true">IF(K186="","",(INDIRECT("N" &amp; ROW() - 1) - O186))</f>
        <v/>
      </c>
      <c r="J186" s="57" t="str">
        <f aca="true">IF(K186 = "-", INDIRECT("C" &amp; ROW() - 1) ,"")</f>
        <v/>
      </c>
      <c r="S186" s="54"/>
      <c r="T186" s="54" t="str">
        <f aca="true">IF(K186="-",IF(ISNUMBER(SEARCH(",", INDIRECT("B" &amp; ROW() - 1) )),1,""), "")</f>
        <v/>
      </c>
    </row>
    <row r="187" customFormat="false" ht="13.8" hidden="false" customHeight="true" outlineLevel="0" collapsed="false">
      <c r="B187" s="54"/>
      <c r="C187" s="35" t="str">
        <f aca="false">IF(E187="","",VLOOKUP(E187, 'SKU заквасочник'!$A$1:$Z$80, IF(D187="-", 11, IF(D187="", 11,  MATCH(D187&amp;"", 'SKU заквасочник'!$A$1:$Z$1, 0))), 0))</f>
        <v/>
      </c>
      <c r="D187" s="54"/>
      <c r="F187" s="54"/>
      <c r="G187" s="55"/>
      <c r="H187" s="56" t="str">
        <f aca="true">IF(K187="","",(INDIRECT("N" &amp; ROW() - 1) - O187))</f>
        <v/>
      </c>
      <c r="J187" s="57" t="str">
        <f aca="true">IF(K187 = "-", INDIRECT("C" &amp; ROW() - 1) ,"")</f>
        <v/>
      </c>
      <c r="S187" s="54"/>
      <c r="T187" s="54" t="str">
        <f aca="true">IF(K187="-",IF(ISNUMBER(SEARCH(",", INDIRECT("B" &amp; ROW() - 1) )),1,""), "")</f>
        <v/>
      </c>
    </row>
    <row r="188" customFormat="false" ht="13.8" hidden="false" customHeight="true" outlineLevel="0" collapsed="false">
      <c r="B188" s="54"/>
      <c r="C188" s="35" t="str">
        <f aca="false">IF(E188="","",VLOOKUP(E188, 'SKU заквасочник'!$A$1:$Z$80, IF(D188="-", 11, IF(D188="", 11,  MATCH(D188&amp;"", 'SKU заквасочник'!$A$1:$Z$1, 0))), 0))</f>
        <v/>
      </c>
      <c r="D188" s="54"/>
      <c r="F188" s="54"/>
      <c r="G188" s="55"/>
      <c r="H188" s="56" t="str">
        <f aca="true">IF(K188="","",(INDIRECT("N" &amp; ROW() - 1) - O188))</f>
        <v/>
      </c>
      <c r="J188" s="57" t="str">
        <f aca="true">IF(K188 = "-", INDIRECT("C" &amp; ROW() - 1) ,"")</f>
        <v/>
      </c>
      <c r="S188" s="54"/>
      <c r="T188" s="54" t="str">
        <f aca="true">IF(K188="-",IF(ISNUMBER(SEARCH(",", INDIRECT("B" &amp; ROW() - 1) )),1,""), "")</f>
        <v/>
      </c>
    </row>
    <row r="189" customFormat="false" ht="13.8" hidden="false" customHeight="true" outlineLevel="0" collapsed="false">
      <c r="B189" s="54"/>
      <c r="C189" s="35" t="str">
        <f aca="false">IF(E189="","",VLOOKUP(E189, 'SKU заквасочник'!$A$1:$Z$80, IF(D189="-", 11, IF(D189="", 11,  MATCH(D189&amp;"", 'SKU заквасочник'!$A$1:$Z$1, 0))), 0))</f>
        <v/>
      </c>
      <c r="D189" s="54"/>
      <c r="F189" s="54"/>
      <c r="G189" s="55"/>
      <c r="H189" s="56" t="str">
        <f aca="true">IF(K189="","",(INDIRECT("N" &amp; ROW() - 1) - O189))</f>
        <v/>
      </c>
      <c r="J189" s="57" t="str">
        <f aca="true">IF(K189 = "-", INDIRECT("C" &amp; ROW() - 1) ,"")</f>
        <v/>
      </c>
      <c r="S189" s="54"/>
      <c r="T189" s="54" t="str">
        <f aca="true">IF(K189="-",IF(ISNUMBER(SEARCH(",", INDIRECT("B" &amp; ROW() - 1) )),1,""), "")</f>
        <v/>
      </c>
    </row>
    <row r="190" customFormat="false" ht="13.8" hidden="false" customHeight="true" outlineLevel="0" collapsed="false">
      <c r="B190" s="54"/>
      <c r="C190" s="35" t="str">
        <f aca="false">IF(E190="","",VLOOKUP(E190, 'SKU заквасочник'!$A$1:$Z$80, IF(D190="-", 11, IF(D190="", 11,  MATCH(D190&amp;"", 'SKU заквасочник'!$A$1:$Z$1, 0))), 0))</f>
        <v/>
      </c>
      <c r="D190" s="54"/>
      <c r="F190" s="54"/>
      <c r="G190" s="55"/>
      <c r="H190" s="56" t="str">
        <f aca="true">IF(K190="","",(INDIRECT("N" &amp; ROW() - 1) - O190))</f>
        <v/>
      </c>
      <c r="J190" s="57" t="str">
        <f aca="true">IF(K190 = "-", INDIRECT("C" &amp; ROW() - 1) ,"")</f>
        <v/>
      </c>
      <c r="S190" s="54"/>
      <c r="T190" s="54" t="str">
        <f aca="true">IF(K190="-",IF(ISNUMBER(SEARCH(",", INDIRECT("B" &amp; ROW() - 1) )),1,""), "")</f>
        <v/>
      </c>
    </row>
    <row r="191" customFormat="false" ht="13.8" hidden="false" customHeight="true" outlineLevel="0" collapsed="false">
      <c r="B191" s="54"/>
      <c r="C191" s="35" t="str">
        <f aca="false">IF(E191="","",VLOOKUP(E191, 'SKU заквасочник'!$A$1:$Z$80, IF(D191="-", 11, IF(D191="", 11,  MATCH(D191&amp;"", 'SKU заквасочник'!$A$1:$Z$1, 0))), 0))</f>
        <v/>
      </c>
      <c r="D191" s="54"/>
      <c r="F191" s="54"/>
      <c r="G191" s="55"/>
      <c r="H191" s="56" t="str">
        <f aca="true">IF(K191="","",(INDIRECT("N" &amp; ROW() - 1) - O191))</f>
        <v/>
      </c>
      <c r="J191" s="57" t="str">
        <f aca="true">IF(K191 = "-", INDIRECT("C" &amp; ROW() - 1) ,"")</f>
        <v/>
      </c>
      <c r="S191" s="54"/>
      <c r="T191" s="54" t="str">
        <f aca="true">IF(K191="-",IF(ISNUMBER(SEARCH(",", INDIRECT("B" &amp; ROW() - 1) )),1,""), "")</f>
        <v/>
      </c>
    </row>
    <row r="192" customFormat="false" ht="13.8" hidden="false" customHeight="true" outlineLevel="0" collapsed="false">
      <c r="B192" s="54"/>
      <c r="C192" s="35" t="str">
        <f aca="false">IF(E192="","",VLOOKUP(E192, 'SKU заквасочник'!$A$1:$Z$80, IF(D192="-", 11, IF(D192="", 11,  MATCH(D192&amp;"", 'SKU заквасочник'!$A$1:$Z$1, 0))), 0))</f>
        <v/>
      </c>
      <c r="D192" s="54"/>
      <c r="F192" s="54"/>
      <c r="G192" s="55"/>
      <c r="H192" s="56" t="str">
        <f aca="true">IF(K192="","",(INDIRECT("N" &amp; ROW() - 1) - O192))</f>
        <v/>
      </c>
      <c r="J192" s="57" t="str">
        <f aca="true">IF(K192 = "-", INDIRECT("C" &amp; ROW() - 1) ,"")</f>
        <v/>
      </c>
      <c r="S192" s="54"/>
      <c r="T192" s="54" t="str">
        <f aca="true">IF(K192="-",IF(ISNUMBER(SEARCH(",", INDIRECT("B" &amp; ROW() - 1) )),1,""), "")</f>
        <v/>
      </c>
    </row>
    <row r="193" customFormat="false" ht="13.8" hidden="false" customHeight="true" outlineLevel="0" collapsed="false">
      <c r="B193" s="54"/>
      <c r="C193" s="35" t="str">
        <f aca="false">IF(E193="","",VLOOKUP(E193, 'SKU заквасочник'!$A$1:$Z$80, IF(D193="-", 11, IF(D193="", 11,  MATCH(D193&amp;"", 'SKU заквасочник'!$A$1:$Z$1, 0))), 0))</f>
        <v/>
      </c>
      <c r="D193" s="54"/>
      <c r="F193" s="54"/>
      <c r="G193" s="55"/>
      <c r="H193" s="56" t="str">
        <f aca="true">IF(K193="","",(INDIRECT("N" &amp; ROW() - 1) - O193))</f>
        <v/>
      </c>
      <c r="J193" s="57" t="str">
        <f aca="true">IF(K193 = "-", INDIRECT("C" &amp; ROW() - 1) ,"")</f>
        <v/>
      </c>
      <c r="S193" s="54"/>
      <c r="T193" s="54" t="str">
        <f aca="true">IF(K193="-",IF(ISNUMBER(SEARCH(",", INDIRECT("B" &amp; ROW() - 1) )),1,""), "")</f>
        <v/>
      </c>
    </row>
    <row r="194" customFormat="false" ht="13.8" hidden="false" customHeight="true" outlineLevel="0" collapsed="false">
      <c r="B194" s="54"/>
      <c r="C194" s="35" t="str">
        <f aca="false">IF(E194="","",VLOOKUP(E194, 'SKU заквасочник'!$A$1:$Z$80, IF(D194="-", 11, IF(D194="", 11,  MATCH(D194&amp;"", 'SKU заквасочник'!$A$1:$Z$1, 0))), 0))</f>
        <v/>
      </c>
      <c r="D194" s="54"/>
      <c r="F194" s="54"/>
      <c r="G194" s="55"/>
      <c r="H194" s="56" t="str">
        <f aca="true">IF(K194="","",(INDIRECT("N" &amp; ROW() - 1) - O194))</f>
        <v/>
      </c>
      <c r="J194" s="57" t="str">
        <f aca="true">IF(K194 = "-", INDIRECT("C" &amp; ROW() - 1) ,"")</f>
        <v/>
      </c>
      <c r="S194" s="54"/>
      <c r="T194" s="54" t="str">
        <f aca="true">IF(K194="-",IF(ISNUMBER(SEARCH(",", INDIRECT("B" &amp; ROW() - 1) )),1,""), "")</f>
        <v/>
      </c>
    </row>
    <row r="195" customFormat="false" ht="13.8" hidden="false" customHeight="true" outlineLevel="0" collapsed="false">
      <c r="B195" s="54"/>
      <c r="C195" s="35" t="str">
        <f aca="false">IF(E195="","",VLOOKUP(E195, 'SKU заквасочник'!$A$1:$Z$80, IF(D195="-", 11, IF(D195="", 11,  MATCH(D195&amp;"", 'SKU заквасочник'!$A$1:$Z$1, 0))), 0))</f>
        <v/>
      </c>
      <c r="D195" s="54"/>
      <c r="F195" s="54"/>
      <c r="G195" s="55"/>
      <c r="H195" s="56" t="str">
        <f aca="true">IF(K195="","",(INDIRECT("N" &amp; ROW() - 1) - O195))</f>
        <v/>
      </c>
      <c r="J195" s="57" t="str">
        <f aca="true">IF(K195 = "-", INDIRECT("C" &amp; ROW() - 1) ,"")</f>
        <v/>
      </c>
      <c r="S195" s="54"/>
      <c r="T195" s="54" t="str">
        <f aca="true">IF(K195="-",IF(ISNUMBER(SEARCH(",", INDIRECT("B" &amp; ROW() - 1) )),1,""), "")</f>
        <v/>
      </c>
    </row>
    <row r="196" customFormat="false" ht="13.8" hidden="false" customHeight="true" outlineLevel="0" collapsed="false">
      <c r="B196" s="54"/>
      <c r="C196" s="35" t="str">
        <f aca="false">IF(E196="","",VLOOKUP(E196, 'SKU заквасочник'!$A$1:$Z$80, IF(D196="-", 11, IF(D196="", 11,  MATCH(D196&amp;"", 'SKU заквасочник'!$A$1:$Z$1, 0))), 0))</f>
        <v/>
      </c>
      <c r="D196" s="54"/>
      <c r="F196" s="54"/>
      <c r="G196" s="55"/>
      <c r="H196" s="56" t="str">
        <f aca="true">IF(K196="","",(INDIRECT("N" &amp; ROW() - 1) - O196))</f>
        <v/>
      </c>
      <c r="J196" s="57" t="str">
        <f aca="true">IF(K196 = "-", INDIRECT("C" &amp; ROW() - 1) ,"")</f>
        <v/>
      </c>
      <c r="S196" s="54"/>
      <c r="T196" s="54" t="str">
        <f aca="true">IF(K196="-",IF(ISNUMBER(SEARCH(",", INDIRECT("B" &amp; ROW() - 1) )),1,""), "")</f>
        <v/>
      </c>
    </row>
    <row r="197" customFormat="false" ht="13.8" hidden="false" customHeight="true" outlineLevel="0" collapsed="false">
      <c r="B197" s="54"/>
      <c r="C197" s="35" t="str">
        <f aca="false">IF(E197="","",VLOOKUP(E197, 'SKU заквасочник'!$A$1:$Z$80, IF(D197="-", 11, IF(D197="", 11,  MATCH(D197&amp;"", 'SKU заквасочник'!$A$1:$Z$1, 0))), 0))</f>
        <v/>
      </c>
      <c r="D197" s="54"/>
      <c r="F197" s="54"/>
      <c r="G197" s="55"/>
      <c r="H197" s="56" t="str">
        <f aca="true">IF(K197="","",(INDIRECT("N" &amp; ROW() - 1) - O197))</f>
        <v/>
      </c>
      <c r="J197" s="57" t="str">
        <f aca="true">IF(K197 = "-", INDIRECT("C" &amp; ROW() - 1) ,"")</f>
        <v/>
      </c>
      <c r="S197" s="54"/>
      <c r="T197" s="54" t="str">
        <f aca="true">IF(K197="-",IF(ISNUMBER(SEARCH(",", INDIRECT("B" &amp; ROW() - 1) )),1,""), "")</f>
        <v/>
      </c>
    </row>
    <row r="198" customFormat="false" ht="13.8" hidden="false" customHeight="true" outlineLevel="0" collapsed="false">
      <c r="B198" s="54"/>
      <c r="C198" s="35" t="str">
        <f aca="false">IF(E198="","",VLOOKUP(E198, 'SKU заквасочник'!$A$1:$Z$80, IF(D198="-", 11, IF(D198="", 11,  MATCH(D198&amp;"", 'SKU заквасочник'!$A$1:$Z$1, 0))), 0))</f>
        <v/>
      </c>
      <c r="D198" s="54"/>
      <c r="F198" s="54"/>
      <c r="G198" s="55"/>
      <c r="H198" s="55"/>
      <c r="J198" s="57" t="str">
        <f aca="true">IF(K198 = "-", INDIRECT("C" &amp; ROW() - 1) ,"")</f>
        <v/>
      </c>
      <c r="S198" s="54"/>
      <c r="T198" s="54" t="str">
        <f aca="true">IF(K198="-",IF(ISNUMBER(SEARCH(",", INDIRECT("B" &amp; ROW() - 1) )),1,""), "")</f>
        <v/>
      </c>
    </row>
    <row r="199" customFormat="false" ht="13.8" hidden="false" customHeight="true" outlineLevel="0" collapsed="false">
      <c r="B199" s="54"/>
      <c r="C199" s="35" t="str">
        <f aca="false">IF(E199="","",VLOOKUP(E199, 'SKU заквасочник'!$A$1:$Z$80, IF(D199="-", 11, IF(D199="", 11,  MATCH(D199&amp;"", 'SKU заквасочник'!$A$1:$Z$1, 0))), 0))</f>
        <v/>
      </c>
      <c r="D199" s="54"/>
      <c r="F199" s="54"/>
      <c r="G199" s="55"/>
      <c r="H199" s="55"/>
      <c r="J199" s="57" t="str">
        <f aca="true">IF(K199 = "-", INDIRECT("C" &amp; ROW() - 1) ,"")</f>
        <v/>
      </c>
      <c r="S199" s="54"/>
      <c r="T199" s="54" t="str">
        <f aca="true">IF(K199="-",IF(ISNUMBER(SEARCH(",", INDIRECT("B" &amp; ROW() - 1) )),1,""), "")</f>
        <v/>
      </c>
    </row>
    <row r="200" customFormat="false" ht="13.8" hidden="false" customHeight="true" outlineLevel="0" collapsed="false">
      <c r="B200" s="54"/>
      <c r="C200" s="35" t="str">
        <f aca="false">IF(E200="","",VLOOKUP(E200, 'SKU заквасочник'!$A$1:$Z$80, IF(D200="-", 11, IF(D200="", 11,  MATCH(D200&amp;"", 'SKU заквасочник'!$A$1:$Z$1, 0))), 0))</f>
        <v/>
      </c>
      <c r="D200" s="54"/>
      <c r="F200" s="54"/>
      <c r="G200" s="55"/>
      <c r="H200" s="55"/>
      <c r="J200" s="57" t="str">
        <f aca="true">IF(K200 = "-", INDIRECT("C" &amp; ROW() - 1) ,"")</f>
        <v/>
      </c>
      <c r="S200" s="54"/>
      <c r="T200" s="54" t="str">
        <f aca="true">IF(K200="-",IF(ISNUMBER(SEARCH(",", INDIRECT("B" &amp; ROW() - 1) )),1,""), "")</f>
        <v/>
      </c>
    </row>
    <row r="201" customFormat="false" ht="13.8" hidden="false" customHeight="true" outlineLevel="0" collapsed="false">
      <c r="B201" s="54"/>
      <c r="C201" s="35" t="str">
        <f aca="false">IF(E201="","",VLOOKUP(E201, 'SKU заквасочник'!$A$1:$Z$80, IF(D201="-", 11, IF(D201="", 11,  MATCH(D201&amp;"", 'SKU заквасочник'!$A$1:$Z$1, 0))), 0))</f>
        <v/>
      </c>
      <c r="D201" s="54"/>
      <c r="F201" s="54"/>
      <c r="G201" s="55"/>
      <c r="H201" s="55"/>
      <c r="J201" s="57" t="str">
        <f aca="true">IF(K201 = "-", INDIRECT("C" &amp; ROW() - 1) ,"")</f>
        <v/>
      </c>
      <c r="S201" s="54"/>
      <c r="T201" s="54" t="str">
        <f aca="true">IF(K201="-",IF(ISNUMBER(SEARCH(",", INDIRECT("B" &amp; ROW() - 1) )),1,""), "")</f>
        <v/>
      </c>
    </row>
    <row r="202" customFormat="false" ht="13.8" hidden="false" customHeight="true" outlineLevel="0" collapsed="false">
      <c r="B202" s="54"/>
      <c r="C202" s="35" t="str">
        <f aca="false">IF(E202="","",VLOOKUP(E202, 'SKU заквасочник'!$A$1:$Z$80, IF(D202="-", 11, IF(D202="", 11,  MATCH(D202&amp;"", 'SKU заквасочник'!$A$1:$Z$1, 0))), 0))</f>
        <v/>
      </c>
      <c r="D202" s="54"/>
      <c r="F202" s="54"/>
      <c r="G202" s="55"/>
      <c r="H202" s="55"/>
      <c r="J202" s="57" t="str">
        <f aca="true">IF(K202 = "-", INDIRECT("C" &amp; ROW() - 1) ,"")</f>
        <v/>
      </c>
      <c r="S202" s="54"/>
      <c r="T202" s="54" t="str">
        <f aca="true">IF(K202="-",IF(ISNUMBER(SEARCH(",", INDIRECT("B" &amp; ROW() - 1) )),1,""), "")</f>
        <v/>
      </c>
    </row>
    <row r="203" customFormat="false" ht="13.8" hidden="false" customHeight="true" outlineLevel="0" collapsed="false">
      <c r="B203" s="54"/>
      <c r="C203" s="35" t="str">
        <f aca="false">IF(E203="","",VLOOKUP(E203, 'SKU заквасочник'!$A$1:$Z$80, IF(D203="-", 11, IF(D203="", 11,  MATCH(D203&amp;"", 'SKU заквасочник'!$A$1:$Z$1, 0))), 0))</f>
        <v/>
      </c>
      <c r="D203" s="54"/>
      <c r="F203" s="54"/>
      <c r="G203" s="55"/>
      <c r="H203" s="55"/>
      <c r="J203" s="57" t="str">
        <f aca="true">IF(K203 = "-", INDIRECT("C" &amp; ROW() - 1) ,"")</f>
        <v/>
      </c>
      <c r="S203" s="54"/>
      <c r="T203" s="54" t="str">
        <f aca="true">IF(K203="-",IF(ISNUMBER(SEARCH(",", INDIRECT("B" &amp; ROW() - 1) )),1,""), "")</f>
        <v/>
      </c>
    </row>
    <row r="204" customFormat="false" ht="13.8" hidden="false" customHeight="true" outlineLevel="0" collapsed="false">
      <c r="B204" s="54"/>
      <c r="C204" s="35" t="str">
        <f aca="false">IF(E204="","",VLOOKUP(E204, 'SKU заквасочник'!$A$1:$Z$80, IF(D204="-", 11, IF(D204="", 11,  MATCH(D204&amp;"", 'SKU заквасочник'!$A$1:$Z$1, 0))), 0))</f>
        <v/>
      </c>
      <c r="D204" s="54"/>
      <c r="F204" s="54"/>
      <c r="G204" s="55"/>
      <c r="H204" s="55"/>
      <c r="J204" s="57" t="str">
        <f aca="true">IF(K204 = "-", INDIRECT("C" &amp; ROW() - 1) ,"")</f>
        <v/>
      </c>
      <c r="S204" s="54"/>
      <c r="T204" s="54" t="str">
        <f aca="true">IF(K204="-",IF(ISNUMBER(SEARCH(",", INDIRECT("B" &amp; ROW() - 1) )),1,""), "")</f>
        <v/>
      </c>
    </row>
    <row r="205" customFormat="false" ht="13.8" hidden="false" customHeight="true" outlineLevel="0" collapsed="false">
      <c r="B205" s="54"/>
      <c r="C205" s="35" t="str">
        <f aca="false">IF(E205="","",VLOOKUP(E205, 'SKU заквасочник'!$A$1:$Z$80, IF(D205="-", 11, IF(D205="", 11,  MATCH(D205&amp;"", 'SKU заквасочник'!$A$1:$Z$1, 0))), 0))</f>
        <v/>
      </c>
      <c r="D205" s="54"/>
      <c r="G205" s="55"/>
      <c r="H205" s="55"/>
      <c r="J205" s="57" t="str">
        <f aca="true">IF(K205 = "-", INDIRECT("C" &amp; ROW() - 1) ,"")</f>
        <v/>
      </c>
      <c r="S205" s="54"/>
      <c r="T205" s="54" t="str">
        <f aca="true">IF(K205="-",IF(ISNUMBER(SEARCH(",", INDIRECT("B" &amp; ROW() - 1) )),1,""), "")</f>
        <v/>
      </c>
    </row>
    <row r="206" customFormat="false" ht="13.8" hidden="false" customHeight="true" outlineLevel="0" collapsed="false">
      <c r="B206" s="54"/>
      <c r="C206" s="35" t="str">
        <f aca="false">IF(E206="","",VLOOKUP(E206, 'SKU заквасочник'!$A$1:$Z$80, IF(D206="-", 11, IF(D206="", 11,  MATCH(D206&amp;"", 'SKU заквасочник'!$A$1:$Z$1, 0))), 0))</f>
        <v/>
      </c>
      <c r="D206" s="54"/>
      <c r="G206" s="55"/>
      <c r="H206" s="55"/>
      <c r="J206" s="57" t="str">
        <f aca="true">IF(K206 = "-", INDIRECT("C" &amp; ROW() - 1) ,"")</f>
        <v/>
      </c>
      <c r="S206" s="54"/>
      <c r="T206" s="54" t="str">
        <f aca="true">IF(K206="-",IF(ISNUMBER(SEARCH(",", INDIRECT("B" &amp; ROW() - 1) )),1,""), "")</f>
        <v/>
      </c>
    </row>
    <row r="207" customFormat="false" ht="13.8" hidden="false" customHeight="true" outlineLevel="0" collapsed="false">
      <c r="B207" s="54"/>
      <c r="C207" s="35" t="str">
        <f aca="false">IF(E207="","",VLOOKUP(E207, 'SKU заквасочник'!$A$1:$Z$80, IF(D207="-", 11, IF(D207="", 11,  MATCH(D207&amp;"", 'SKU заквасочник'!$A$1:$Z$1, 0))), 0))</f>
        <v/>
      </c>
      <c r="D207" s="54"/>
      <c r="G207" s="55"/>
      <c r="H207" s="55"/>
      <c r="J207" s="57" t="str">
        <f aca="true">IF(K207 = "-", INDIRECT("C" &amp; ROW() - 1) ,"")</f>
        <v/>
      </c>
      <c r="S207" s="54"/>
      <c r="T207" s="54" t="str">
        <f aca="true">IF(K207="-",IF(ISNUMBER(SEARCH(",", INDIRECT("B" &amp; ROW() - 1) )),1,""), "")</f>
        <v/>
      </c>
    </row>
    <row r="208" customFormat="false" ht="13.8" hidden="false" customHeight="true" outlineLevel="0" collapsed="false">
      <c r="B208" s="54"/>
      <c r="C208" s="35" t="str">
        <f aca="false">IF(E208="","",VLOOKUP(E208, 'SKU заквасочник'!$A$1:$Z$80, IF(D208="-", 11, IF(D208="", 11,  MATCH(D208&amp;"", 'SKU заквасочник'!$A$1:$Z$1, 0))), 0))</f>
        <v/>
      </c>
      <c r="D208" s="54"/>
      <c r="G208" s="55"/>
      <c r="H208" s="55"/>
      <c r="J208" s="57" t="str">
        <f aca="true">IF(K208 = "-", INDIRECT("C" &amp; ROW() - 1) ,"")</f>
        <v/>
      </c>
      <c r="S208" s="54"/>
      <c r="T208" s="54" t="str">
        <f aca="true">IF(K208="-",IF(ISNUMBER(SEARCH(",", INDIRECT("B" &amp; ROW() - 1) )),1,""), "")</f>
        <v/>
      </c>
    </row>
    <row r="209" customFormat="false" ht="13.8" hidden="false" customHeight="true" outlineLevel="0" collapsed="false">
      <c r="B209" s="54"/>
      <c r="C209" s="35" t="str">
        <f aca="false">IF(E209="","",VLOOKUP(E209, 'SKU заквасочник'!$A$1:$Z$80, IF(D209="-", 11, IF(D209="", 11,  MATCH(D209&amp;"", 'SKU заквасочник'!$A$1:$Z$1, 0))), 0))</f>
        <v/>
      </c>
      <c r="D209" s="54"/>
      <c r="G209" s="55"/>
      <c r="H209" s="55"/>
      <c r="J209" s="57" t="str">
        <f aca="true">IF(K209 = "-", INDIRECT("C" &amp; ROW() - 1) ,"")</f>
        <v/>
      </c>
      <c r="S209" s="54"/>
      <c r="T209" s="54" t="str">
        <f aca="true">IF(K209="-",IF(ISNUMBER(SEARCH(",", INDIRECT("B" &amp; ROW() - 1) )),1,""), "")</f>
        <v/>
      </c>
    </row>
    <row r="210" customFormat="false" ht="13.8" hidden="false" customHeight="true" outlineLevel="0" collapsed="false">
      <c r="B210" s="54"/>
      <c r="C210" s="35" t="str">
        <f aca="false">IF(E210="","",VLOOKUP(E210, 'SKU заквасочник'!$A$1:$Z$80, IF(D210="-", 11, IF(D210="", 11,  MATCH(D210&amp;"", 'SKU заквасочник'!$A$1:$Z$1, 0))), 0))</f>
        <v/>
      </c>
      <c r="D210" s="54"/>
      <c r="G210" s="55"/>
      <c r="J210" s="57" t="str">
        <f aca="true">IF(K210 = "-", INDIRECT("C" &amp; ROW() - 1) ,"")</f>
        <v/>
      </c>
      <c r="S210" s="54"/>
      <c r="T210" s="54" t="str">
        <f aca="true">IF(K210="-",IF(ISNUMBER(SEARCH(",", INDIRECT("B" &amp; ROW() - 1) )),1,""), "")</f>
        <v/>
      </c>
    </row>
    <row r="211" customFormat="false" ht="13.8" hidden="false" customHeight="true" outlineLevel="0" collapsed="false">
      <c r="B211" s="54"/>
      <c r="C211" s="35" t="str">
        <f aca="false">IF(E211="","",VLOOKUP(E211, 'SKU заквасочник'!$A$1:$Z$80, IF(D211="-", 11, IF(D211="", 11,  MATCH(D211&amp;"", 'SKU заквасочник'!$A$1:$Z$1, 0))), 0))</f>
        <v/>
      </c>
      <c r="D211" s="54"/>
      <c r="G211" s="55"/>
      <c r="J211" s="57" t="str">
        <f aca="true">IF(K211 = "-", INDIRECT("C" &amp; ROW() - 1) ,"")</f>
        <v/>
      </c>
      <c r="S211" s="54"/>
      <c r="T211" s="54" t="str">
        <f aca="true">IF(K211="-",IF(ISNUMBER(SEARCH(",", INDIRECT("B" &amp; ROW() - 1) )),1,""), "")</f>
        <v/>
      </c>
    </row>
    <row r="212" customFormat="false" ht="13.8" hidden="false" customHeight="true" outlineLevel="0" collapsed="false">
      <c r="B212" s="54"/>
      <c r="C212" s="35" t="str">
        <f aca="false">IF(E212="","",VLOOKUP(E212, 'SKU заквасочник'!$A$1:$Z$80, IF(D212="-", 11, IF(D212="", 11,  MATCH(D212&amp;"", 'SKU заквасочник'!$A$1:$Z$1, 0))), 0))</f>
        <v/>
      </c>
      <c r="D212" s="54"/>
      <c r="G212" s="55"/>
      <c r="J212" s="57" t="str">
        <f aca="true">IF(K212 = "-", INDIRECT("C" &amp; ROW() - 1) ,"")</f>
        <v/>
      </c>
      <c r="S212" s="54"/>
      <c r="T212" s="54" t="str">
        <f aca="true">IF(K212="-",IF(ISNUMBER(SEARCH(",", INDIRECT("B" &amp; ROW() - 1) )),1,""), "")</f>
        <v/>
      </c>
    </row>
    <row r="213" customFormat="false" ht="13.8" hidden="false" customHeight="true" outlineLevel="0" collapsed="false">
      <c r="B213" s="54"/>
      <c r="C213" s="35" t="str">
        <f aca="false">IF(E213="","",VLOOKUP(E213, 'SKU заквасочник'!$A$1:$Z$80, IF(D213="-", 11, IF(D213="", 11,  MATCH(D213&amp;"", 'SKU заквасочник'!$A$1:$Z$1, 0))), 0))</f>
        <v/>
      </c>
      <c r="D213" s="54"/>
      <c r="G213" s="55"/>
      <c r="J213" s="57" t="str">
        <f aca="true">IF(K213 = "-", INDIRECT("C" &amp; ROW() - 1) ,"")</f>
        <v/>
      </c>
      <c r="S213" s="54"/>
      <c r="T213" s="54" t="str">
        <f aca="true">IF(K213="-",IF(ISNUMBER(SEARCH(",", INDIRECT("B" &amp; ROW() - 1) )),1,""), "")</f>
        <v/>
      </c>
    </row>
    <row r="214" customFormat="false" ht="13.8" hidden="false" customHeight="true" outlineLevel="0" collapsed="false">
      <c r="B214" s="54"/>
      <c r="C214" s="35" t="str">
        <f aca="false">IF(E214="","",VLOOKUP(E214, 'SKU заквасочник'!$A$1:$Z$80, IF(D214="-", 11, IF(D214="", 11,  MATCH(D214&amp;"", 'SKU заквасочник'!$A$1:$Z$1, 0))), 0))</f>
        <v/>
      </c>
      <c r="D214" s="54"/>
      <c r="G214" s="55"/>
      <c r="J214" s="57" t="str">
        <f aca="true">IF(K214 = "-", INDIRECT("C" &amp; ROW() - 1) ,"")</f>
        <v/>
      </c>
      <c r="S214" s="54"/>
      <c r="T214" s="54" t="str">
        <f aca="true">IF(K214="-",IF(ISNUMBER(SEARCH(",", INDIRECT("B" &amp; ROW() - 1) )),1,""), "")</f>
        <v/>
      </c>
    </row>
    <row r="215" customFormat="false" ht="13.8" hidden="false" customHeight="true" outlineLevel="0" collapsed="false">
      <c r="B215" s="54"/>
      <c r="C215" s="35" t="str">
        <f aca="false">IF(E215="","",VLOOKUP(E215, 'SKU заквасочник'!$A$1:$Z$80, IF(D215="-", 11, IF(D215="", 11,  MATCH(D215&amp;"", 'SKU заквасочник'!$A$1:$Z$1, 0))), 0))</f>
        <v/>
      </c>
      <c r="D215" s="54"/>
      <c r="G215" s="55"/>
      <c r="J215" s="57" t="str">
        <f aca="true">IF(K215 = "-", INDIRECT("C" &amp; ROW() - 1) ,"")</f>
        <v/>
      </c>
      <c r="S215" s="54"/>
      <c r="T215" s="54" t="str">
        <f aca="true">IF(K215="-",IF(ISNUMBER(SEARCH(",", INDIRECT("B" &amp; ROW() - 1) )),1,""), "")</f>
        <v/>
      </c>
    </row>
    <row r="216" customFormat="false" ht="13.8" hidden="false" customHeight="true" outlineLevel="0" collapsed="false">
      <c r="B216" s="54"/>
      <c r="C216" s="35" t="str">
        <f aca="false">IF(E216="","",VLOOKUP(E216, 'SKU заквасочник'!$A$1:$Z$80, IF(D216="-", 11, IF(D216="", 11,  MATCH(D216&amp;"", 'SKU заквасочник'!$A$1:$Z$1, 0))), 0))</f>
        <v/>
      </c>
      <c r="D216" s="54"/>
      <c r="G216" s="55"/>
      <c r="J216" s="57" t="str">
        <f aca="true">IF(K216 = "-", INDIRECT("C" &amp; ROW() - 1) ,"")</f>
        <v/>
      </c>
      <c r="S216" s="54"/>
      <c r="T216" s="54" t="str">
        <f aca="true">IF(K216="-",IF(ISNUMBER(SEARCH(",", INDIRECT("B" &amp; ROW() - 1) )),1,""), "")</f>
        <v/>
      </c>
    </row>
    <row r="217" customFormat="false" ht="13.8" hidden="false" customHeight="true" outlineLevel="0" collapsed="false">
      <c r="B217" s="54"/>
      <c r="C217" s="35" t="str">
        <f aca="false">IF(E217="","",VLOOKUP(E217, 'SKU заквасочник'!$A$1:$Z$80, IF(D217="-", 11, IF(D217="", 11,  MATCH(D217&amp;"", 'SKU заквасочник'!$A$1:$Z$1, 0))), 0))</f>
        <v/>
      </c>
      <c r="D217" s="54"/>
      <c r="G217" s="55"/>
      <c r="J217" s="57" t="str">
        <f aca="true">IF(K217 = "-", INDIRECT("C" &amp; ROW() - 1) ,"")</f>
        <v/>
      </c>
      <c r="S217" s="54"/>
      <c r="T217" s="54" t="str">
        <f aca="true">IF(K217="-",IF(ISNUMBER(SEARCH(",", INDIRECT("B" &amp; ROW() - 1) )),1,""), "")</f>
        <v/>
      </c>
    </row>
    <row r="218" customFormat="false" ht="13.8" hidden="false" customHeight="true" outlineLevel="0" collapsed="false">
      <c r="B218" s="54"/>
      <c r="C218" s="35" t="str">
        <f aca="false">IF(E218="","",VLOOKUP(E218, 'SKU заквасочник'!$A$1:$Z$80, IF(D218="-", 11, IF(D218="", 11,  MATCH(D218&amp;"", 'SKU заквасочник'!$A$1:$Z$1, 0))), 0))</f>
        <v/>
      </c>
      <c r="D218" s="54"/>
      <c r="G218" s="55"/>
      <c r="J218" s="57" t="str">
        <f aca="true">IF(K218 = "-", INDIRECT("C" &amp; ROW() - 1) ,"")</f>
        <v/>
      </c>
      <c r="S218" s="54"/>
      <c r="T218" s="54" t="str">
        <f aca="true">IF(K218="-",IF(ISNUMBER(SEARCH(",", INDIRECT("B" &amp; ROW() - 1) )),1,""), "")</f>
        <v/>
      </c>
    </row>
    <row r="219" customFormat="false" ht="13.8" hidden="false" customHeight="true" outlineLevel="0" collapsed="false">
      <c r="B219" s="54"/>
      <c r="C219" s="35" t="str">
        <f aca="false">IF(E219="","",VLOOKUP(E219, 'SKU заквасочник'!$A$1:$Z$80, IF(D219="-", 11, IF(D219="", 11,  MATCH(D219&amp;"", 'SKU заквасочник'!$A$1:$Z$1, 0))), 0))</f>
        <v/>
      </c>
      <c r="D219" s="54"/>
      <c r="G219" s="55"/>
      <c r="J219" s="57" t="str">
        <f aca="true">IF(K219 = "-", INDIRECT("C" &amp; ROW() - 1) ,"")</f>
        <v/>
      </c>
      <c r="S219" s="54"/>
      <c r="T219" s="54" t="str">
        <f aca="true">IF(K219="-",IF(ISNUMBER(SEARCH(",", INDIRECT("B" &amp; ROW() - 1) )),1,""), "")</f>
        <v/>
      </c>
    </row>
    <row r="220" customFormat="false" ht="13.8" hidden="false" customHeight="true" outlineLevel="0" collapsed="false">
      <c r="B220" s="54"/>
      <c r="C220" s="35" t="str">
        <f aca="false">IF(E220="","",VLOOKUP(E220, 'SKU заквасочник'!$A$1:$Z$80, IF(D220="-", 11, IF(D220="", 11,  MATCH(D220&amp;"", 'SKU заквасочник'!$A$1:$Z$1, 0))), 0))</f>
        <v/>
      </c>
      <c r="D220" s="54"/>
      <c r="G220" s="55"/>
      <c r="J220" s="57" t="str">
        <f aca="true">IF(K220 = "-", INDIRECT("C" &amp; ROW() - 1) ,"")</f>
        <v/>
      </c>
      <c r="S220" s="54"/>
      <c r="T220" s="54" t="str">
        <f aca="true">IF(K220="-",IF(ISNUMBER(SEARCH(",", INDIRECT("B" &amp; ROW() - 1) )),1,""), "")</f>
        <v/>
      </c>
    </row>
    <row r="221" customFormat="false" ht="13.8" hidden="false" customHeight="true" outlineLevel="0" collapsed="false">
      <c r="B221" s="54"/>
      <c r="C221" s="35" t="str">
        <f aca="false">IF(E221="","",VLOOKUP(E221, 'SKU заквасочник'!$A$1:$Z$80, IF(D221="-", 11, IF(D221="", 11,  MATCH(D221&amp;"", 'SKU заквасочник'!$A$1:$Z$1, 0))), 0))</f>
        <v/>
      </c>
      <c r="D221" s="54"/>
      <c r="G221" s="55"/>
      <c r="J221" s="57" t="str">
        <f aca="true">IF(K221 = "-", INDIRECT("C" &amp; ROW() - 1) ,"")</f>
        <v/>
      </c>
      <c r="S221" s="54"/>
      <c r="T221" s="54" t="str">
        <f aca="true">IF(K221="-",IF(ISNUMBER(SEARCH(",", INDIRECT("B" &amp; ROW() - 1) )),1,""), "")</f>
        <v/>
      </c>
    </row>
    <row r="222" customFormat="false" ht="13.8" hidden="false" customHeight="true" outlineLevel="0" collapsed="false">
      <c r="B222" s="54"/>
      <c r="C222" s="35" t="str">
        <f aca="false">IF(E222="","",VLOOKUP(E222, 'SKU заквасочник'!$A$1:$Z$80, IF(D222="-", 11, IF(D222="", 11,  MATCH(D222&amp;"", 'SKU заквасочник'!$A$1:$Z$1, 0))), 0))</f>
        <v/>
      </c>
      <c r="D222" s="54"/>
      <c r="G222" s="55"/>
      <c r="J222" s="57" t="str">
        <f aca="true">IF(K222 = "-", INDIRECT("C" &amp; ROW() - 1) ,"")</f>
        <v/>
      </c>
      <c r="S222" s="54"/>
      <c r="T222" s="54" t="str">
        <f aca="true">IF(K222="-",IF(ISNUMBER(SEARCH(",", INDIRECT("B" &amp; ROW() - 1) )),1,""), "")</f>
        <v/>
      </c>
    </row>
    <row r="223" customFormat="false" ht="13.8" hidden="false" customHeight="true" outlineLevel="0" collapsed="false">
      <c r="B223" s="54"/>
      <c r="C223" s="35" t="str">
        <f aca="false">IF(E223="","",VLOOKUP(E223, 'SKU заквасочник'!$A$1:$Z$80, IF(D223="-", 11, IF(D223="", 11,  MATCH(D223&amp;"", 'SKU заквасочник'!$A$1:$Z$1, 0))), 0))</f>
        <v/>
      </c>
      <c r="D223" s="54"/>
      <c r="G223" s="55"/>
      <c r="J223" s="57" t="str">
        <f aca="true">IF(K223 = "-", INDIRECT("C" &amp; ROW() - 1) ,"")</f>
        <v/>
      </c>
      <c r="S223" s="54"/>
      <c r="T223" s="54" t="str">
        <f aca="true">IF(K223="-",IF(ISNUMBER(SEARCH(",", INDIRECT("B" &amp; ROW() - 1) )),1,""), "")</f>
        <v/>
      </c>
    </row>
    <row r="224" customFormat="false" ht="13.8" hidden="false" customHeight="true" outlineLevel="0" collapsed="false">
      <c r="B224" s="54"/>
      <c r="C224" s="35" t="str">
        <f aca="false">IF(E224="","",VLOOKUP(E224, 'SKU заквасочник'!$A$1:$Z$80, IF(D224="-", 11, IF(D224="", 11,  MATCH(D224&amp;"", 'SKU заквасочник'!$A$1:$Z$1, 0))), 0))</f>
        <v/>
      </c>
      <c r="D224" s="54"/>
      <c r="G224" s="55"/>
      <c r="J224" s="57" t="str">
        <f aca="true">IF(K224 = "-", INDIRECT("C" &amp; ROW() - 1) ,"")</f>
        <v/>
      </c>
      <c r="S224" s="54"/>
      <c r="T224" s="54" t="str">
        <f aca="true">IF(K224="-",IF(ISNUMBER(SEARCH(",", INDIRECT("B" &amp; ROW() - 1) )),1,""), "")</f>
        <v/>
      </c>
    </row>
    <row r="225" customFormat="false" ht="13.8" hidden="false" customHeight="true" outlineLevel="0" collapsed="false">
      <c r="B225" s="54"/>
      <c r="C225" s="35" t="str">
        <f aca="false">IF(E225="","",VLOOKUP(E225, 'SKU заквасочник'!$A$1:$Z$80, IF(D225="-", 11, IF(D225="", 11,  MATCH(D225&amp;"", 'SKU заквасочник'!$A$1:$Z$1, 0))), 0))</f>
        <v/>
      </c>
      <c r="D225" s="54"/>
      <c r="G225" s="55"/>
      <c r="J225" s="57" t="str">
        <f aca="true">IF(K225 = "-", INDIRECT("C" &amp; ROW() - 1) ,"")</f>
        <v/>
      </c>
      <c r="S225" s="54"/>
      <c r="T225" s="54" t="str">
        <f aca="true">IF(K225="-",IF(ISNUMBER(SEARCH(",", INDIRECT("B" &amp; ROW() - 1) )),1,""), "")</f>
        <v/>
      </c>
    </row>
    <row r="226" customFormat="false" ht="13.8" hidden="false" customHeight="true" outlineLevel="0" collapsed="false">
      <c r="B226" s="54"/>
      <c r="C226" s="35" t="str">
        <f aca="false">IF(E226="","",VLOOKUP(E226, 'SKU заквасочник'!$A$1:$Z$80, IF(D226="-", 11, IF(D226="", 11,  MATCH(D226&amp;"", 'SKU заквасочник'!$A$1:$Z$1, 0))), 0))</f>
        <v/>
      </c>
      <c r="D226" s="54"/>
      <c r="G226" s="55"/>
      <c r="J226" s="57" t="str">
        <f aca="true">IF(K226 = "-", INDIRECT("C" &amp; ROW() - 1) ,"")</f>
        <v/>
      </c>
      <c r="S226" s="54"/>
      <c r="T226" s="54" t="str">
        <f aca="true">IF(K226="-",IF(ISNUMBER(SEARCH(",", INDIRECT("B" &amp; ROW() - 1) )),1,""), "")</f>
        <v/>
      </c>
    </row>
    <row r="227" customFormat="false" ht="13.8" hidden="false" customHeight="true" outlineLevel="0" collapsed="false">
      <c r="B227" s="54"/>
      <c r="C227" s="35" t="str">
        <f aca="false">IF(E227="","",VLOOKUP(E227, 'SKU заквасочник'!$A$1:$Z$80, IF(D227="-", 11, IF(D227="", 11,  MATCH(D227&amp;"", 'SKU заквасочник'!$A$1:$Z$1, 0))), 0))</f>
        <v/>
      </c>
      <c r="D227" s="54"/>
      <c r="G227" s="55"/>
      <c r="J227" s="57" t="str">
        <f aca="true">IF(K227 = "-", INDIRECT("C" &amp; ROW() - 1) ,"")</f>
        <v/>
      </c>
      <c r="S227" s="54"/>
      <c r="T227" s="54" t="str">
        <f aca="true">IF(K227="-",IF(ISNUMBER(SEARCH(",", INDIRECT("B" &amp; ROW() - 1) )),1,""), "")</f>
        <v/>
      </c>
    </row>
    <row r="228" customFormat="false" ht="13.8" hidden="false" customHeight="true" outlineLevel="0" collapsed="false">
      <c r="B228" s="54"/>
      <c r="C228" s="35" t="str">
        <f aca="false">IF(E228="","",VLOOKUP(E228, 'SKU заквасочник'!$A$1:$Z$80, IF(D228="-", 11, IF(D228="", 11,  MATCH(D228&amp;"", 'SKU заквасочник'!$A$1:$Z$1, 0))), 0))</f>
        <v/>
      </c>
      <c r="D228" s="54"/>
      <c r="G228" s="55"/>
      <c r="J228" s="57" t="str">
        <f aca="true">IF(K228 = "-", INDIRECT("C" &amp; ROW() - 1) ,"")</f>
        <v/>
      </c>
      <c r="S228" s="54"/>
      <c r="T228" s="54" t="str">
        <f aca="true">IF(K228="-",IF(ISNUMBER(SEARCH(",", INDIRECT("B" &amp; ROW() - 1) )),1,""), "")</f>
        <v/>
      </c>
    </row>
    <row r="229" customFormat="false" ht="13.8" hidden="false" customHeight="true" outlineLevel="0" collapsed="false">
      <c r="B229" s="54"/>
      <c r="C229" s="35" t="str">
        <f aca="false">IF(E229="","",VLOOKUP(E229, 'SKU заквасочник'!$A$1:$Z$80, IF(D229="-", 11, IF(D229="", 11,  MATCH(D229&amp;"", 'SKU заквасочник'!$A$1:$Z$1, 0))), 0))</f>
        <v/>
      </c>
      <c r="D229" s="54"/>
      <c r="G229" s="55"/>
      <c r="J229" s="57" t="str">
        <f aca="true">IF(K229 = "-", INDIRECT("C" &amp; ROW() - 1) ,"")</f>
        <v/>
      </c>
      <c r="S229" s="54"/>
      <c r="T229" s="54" t="str">
        <f aca="true">IF(K229="-",IF(ISNUMBER(SEARCH(",", INDIRECT("B" &amp; ROW() - 1) )),1,""), "")</f>
        <v/>
      </c>
    </row>
    <row r="230" customFormat="false" ht="13.8" hidden="false" customHeight="true" outlineLevel="0" collapsed="false">
      <c r="B230" s="54"/>
      <c r="C230" s="35" t="str">
        <f aca="false">IF(E230="","",VLOOKUP(E230, 'SKU заквасочник'!$A$1:$Z$80, IF(D230="-", 11, IF(D230="", 11,  MATCH(D230&amp;"", 'SKU заквасочник'!$A$1:$Z$1, 0))), 0))</f>
        <v/>
      </c>
      <c r="D230" s="54"/>
      <c r="G230" s="55"/>
      <c r="J230" s="57" t="str">
        <f aca="true">IF(K230 = "-", INDIRECT("C" &amp; ROW() - 1) ,"")</f>
        <v/>
      </c>
      <c r="S230" s="54"/>
      <c r="T230" s="54"/>
    </row>
    <row r="231" customFormat="false" ht="13.8" hidden="false" customHeight="true" outlineLevel="0" collapsed="false">
      <c r="B231" s="54"/>
      <c r="C231" s="35" t="str">
        <f aca="false">IF(E231="","",VLOOKUP(E231, 'SKU заквасочник'!$A$1:$Z$80, IF(D231="-", 11, IF(D231="", 11,  MATCH(D231&amp;"", 'SKU заквасочник'!$A$1:$Z$1, 0))), 0))</f>
        <v/>
      </c>
      <c r="D231" s="54"/>
      <c r="G231" s="55"/>
      <c r="J231" s="57" t="str">
        <f aca="true">IF(K231 = "-", INDIRECT("C" &amp; ROW() - 1) ,"")</f>
        <v/>
      </c>
      <c r="S231" s="54"/>
      <c r="T231" s="54"/>
    </row>
    <row r="232" customFormat="false" ht="13.8" hidden="false" customHeight="true" outlineLevel="0" collapsed="false">
      <c r="B232" s="54"/>
      <c r="C232" s="35" t="str">
        <f aca="false">IF(E232="","",VLOOKUP(E232, 'SKU заквасочник'!$A$1:$Z$80, IF(D232="-", 11, IF(D232="", 11,  MATCH(D232&amp;"", 'SKU заквасочник'!$A$1:$Z$1, 0))), 0))</f>
        <v/>
      </c>
      <c r="D232" s="54"/>
      <c r="G232" s="55"/>
      <c r="J232" s="57" t="str">
        <f aca="true">IF(K232 = "-", INDIRECT("C" &amp; ROW() - 1) ,"")</f>
        <v/>
      </c>
      <c r="S232" s="54"/>
      <c r="T232" s="54"/>
    </row>
    <row r="233" customFormat="false" ht="13.8" hidden="false" customHeight="true" outlineLevel="0" collapsed="false">
      <c r="B233" s="54"/>
      <c r="C233" s="35" t="str">
        <f aca="false">IF(E233="","",VLOOKUP(E233, 'SKU заквасочник'!$A$1:$Z$80, IF(D233="-", 11, IF(D233="", 11,  MATCH(D233&amp;"", 'SKU заквасочник'!$A$1:$Z$1, 0))), 0))</f>
        <v/>
      </c>
      <c r="D233" s="54"/>
      <c r="G233" s="55"/>
      <c r="J233" s="57" t="str">
        <f aca="true">IF(K233 = "-", INDIRECT("C" &amp; ROW() - 1) ,"")</f>
        <v/>
      </c>
      <c r="S233" s="54"/>
      <c r="T233" s="54"/>
    </row>
    <row r="234" customFormat="false" ht="13.8" hidden="false" customHeight="true" outlineLevel="0" collapsed="false">
      <c r="B234" s="54"/>
      <c r="C234" s="35" t="str">
        <f aca="false">IF(E234="","",VLOOKUP(E234, 'SKU заквасочник'!$A$1:$Z$80, IF(D234="-", 11, IF(D234="", 11,  MATCH(D234&amp;"", 'SKU заквасочник'!$A$1:$Z$1, 0))), 0))</f>
        <v/>
      </c>
      <c r="D234" s="54"/>
      <c r="G234" s="55"/>
      <c r="J234" s="57" t="str">
        <f aca="true">IF(K234 = "-", INDIRECT("C" &amp; ROW() - 1) ,"")</f>
        <v/>
      </c>
      <c r="S234" s="54"/>
      <c r="T234" s="54"/>
    </row>
    <row r="235" customFormat="false" ht="13.8" hidden="false" customHeight="true" outlineLevel="0" collapsed="false">
      <c r="B235" s="54"/>
      <c r="C235" s="35" t="str">
        <f aca="false">IF(E235="","",VLOOKUP(E235, 'SKU заквасочник'!$A$1:$Z$80, IF(D235="-", 11, IF(D235="", 11,  MATCH(D235&amp;"", 'SKU заквасочник'!$A$1:$Z$1, 0))), 0))</f>
        <v/>
      </c>
      <c r="D235" s="54"/>
      <c r="G235" s="55"/>
      <c r="J235" s="57" t="str">
        <f aca="true">IF(K235 = "-", INDIRECT("C" &amp; ROW() - 1) ,"")</f>
        <v/>
      </c>
      <c r="S235" s="54"/>
      <c r="T235" s="54"/>
    </row>
    <row r="236" customFormat="false" ht="13.8" hidden="false" customHeight="true" outlineLevel="0" collapsed="false">
      <c r="B236" s="54"/>
      <c r="C236" s="35" t="str">
        <f aca="false">IF(E236="","",VLOOKUP(E236, 'SKU заквасочник'!$A$1:$Z$80, IF(D236="-", 11, IF(D236="", 11,  MATCH(D236&amp;"", 'SKU заквасочник'!$A$1:$Z$1, 0))), 0))</f>
        <v/>
      </c>
      <c r="D236" s="54"/>
      <c r="G236" s="55"/>
      <c r="J236" s="57" t="str">
        <f aca="true">IF(K236 = "-", INDIRECT("C" &amp; ROW() - 1) ,"")</f>
        <v/>
      </c>
      <c r="S236" s="54"/>
      <c r="T236" s="54"/>
    </row>
    <row r="237" customFormat="false" ht="13.8" hidden="false" customHeight="true" outlineLevel="0" collapsed="false">
      <c r="B237" s="54"/>
      <c r="C237" s="35" t="str">
        <f aca="false">IF(E237="","",VLOOKUP(E237, 'SKU заквасочник'!$A$1:$Z$80, IF(D237="-", 11, IF(D237="", 11,  MATCH(D237&amp;"", 'SKU заквасочник'!$A$1:$Z$1, 0))), 0))</f>
        <v/>
      </c>
      <c r="D237" s="54"/>
      <c r="G237" s="55"/>
      <c r="J237" s="57" t="str">
        <f aca="true">IF(K237 = "-", INDIRECT("C" &amp; ROW() - 1) ,"")</f>
        <v/>
      </c>
      <c r="S237" s="54"/>
      <c r="T237" s="54"/>
    </row>
    <row r="238" customFormat="false" ht="13.8" hidden="false" customHeight="true" outlineLevel="0" collapsed="false">
      <c r="B238" s="54"/>
      <c r="C238" s="35" t="str">
        <f aca="false">IF(E238="","",VLOOKUP(E238, 'SKU заквасочник'!$A$1:$Z$80, IF(D238="-", 11, IF(D238="", 11,  MATCH(D238&amp;"", 'SKU заквасочник'!$A$1:$Z$1, 0))), 0))</f>
        <v/>
      </c>
      <c r="D238" s="54"/>
      <c r="G238" s="55"/>
      <c r="J238" s="57" t="str">
        <f aca="true">IF(K238 = "-", INDIRECT("C" &amp; ROW() - 1) ,"")</f>
        <v/>
      </c>
      <c r="S238" s="54"/>
      <c r="T238" s="54"/>
    </row>
    <row r="239" customFormat="false" ht="13.8" hidden="false" customHeight="true" outlineLevel="0" collapsed="false">
      <c r="B239" s="54"/>
      <c r="C239" s="35" t="str">
        <f aca="false">IF(E239="","",VLOOKUP(E239, 'SKU заквасочник'!$A$1:$Z$80, IF(D239="-", 11, IF(D239="", 11,  MATCH(D239&amp;"", 'SKU заквасочник'!$A$1:$Z$1, 0))), 0))</f>
        <v/>
      </c>
      <c r="D239" s="54"/>
      <c r="G239" s="55"/>
      <c r="J239" s="57" t="str">
        <f aca="true">IF(K239 = "-", INDIRECT("C" &amp; ROW() - 1) ,"")</f>
        <v/>
      </c>
      <c r="S239" s="54"/>
      <c r="T239" s="54"/>
    </row>
    <row r="240" customFormat="false" ht="13.8" hidden="false" customHeight="true" outlineLevel="0" collapsed="false">
      <c r="B240" s="54"/>
      <c r="C240" s="35" t="str">
        <f aca="false">IF(E240="","",VLOOKUP(E240, 'SKU заквасочник'!$A$1:$Z$80, IF(D240="-", 11, IF(D240="", 11,  MATCH(D240&amp;"", 'SKU заквасочник'!$A$1:$Z$1, 0))), 0))</f>
        <v/>
      </c>
      <c r="D240" s="54"/>
      <c r="G240" s="55"/>
      <c r="J240" s="57" t="str">
        <f aca="true">IF(K240 = "-", INDIRECT("C" &amp; ROW() - 1) ,"")</f>
        <v/>
      </c>
      <c r="S240" s="54"/>
      <c r="T240" s="54"/>
    </row>
    <row r="241" customFormat="false" ht="13.8" hidden="false" customHeight="true" outlineLevel="0" collapsed="false">
      <c r="B241" s="54"/>
      <c r="C241" s="35" t="str">
        <f aca="false">IF(E241="","",VLOOKUP(E241, 'SKU заквасочник'!$A$1:$Z$80, IF(D241="-", 11, IF(D241="", 11,  MATCH(D241&amp;"", 'SKU заквасочник'!$A$1:$Z$1, 0))), 0))</f>
        <v/>
      </c>
      <c r="D241" s="54"/>
      <c r="G241" s="55"/>
      <c r="J241" s="57" t="str">
        <f aca="true">IF(K241 = "-", INDIRECT("C" &amp; ROW() - 1) ,"")</f>
        <v/>
      </c>
      <c r="S241" s="54"/>
      <c r="T241" s="54"/>
    </row>
    <row r="242" customFormat="false" ht="13.8" hidden="false" customHeight="true" outlineLevel="0" collapsed="false">
      <c r="B242" s="54"/>
      <c r="C242" s="35" t="str">
        <f aca="false">IF(E242="","",VLOOKUP(E242, 'SKU заквасочник'!$A$1:$Z$80, IF(D242="-", 11, IF(D242="", 11,  MATCH(D242&amp;"", 'SKU заквасочник'!$A$1:$Z$1, 0))), 0))</f>
        <v/>
      </c>
      <c r="D242" s="54"/>
      <c r="G242" s="55"/>
      <c r="J242" s="57" t="str">
        <f aca="true">IF(K242 = "-", INDIRECT("C" &amp; ROW() - 1) ,"")</f>
        <v/>
      </c>
      <c r="S242" s="54"/>
      <c r="T242" s="54"/>
    </row>
    <row r="243" customFormat="false" ht="13.8" hidden="false" customHeight="true" outlineLevel="0" collapsed="false">
      <c r="B243" s="54"/>
      <c r="C243" s="35" t="str">
        <f aca="false">IF(E243="","",VLOOKUP(E243, 'SKU заквасочник'!$A$1:$Z$80, IF(D243="-", 11, IF(D243="", 11,  MATCH(D243&amp;"", 'SKU заквасочник'!$A$1:$Z$1, 0))), 0))</f>
        <v/>
      </c>
      <c r="D243" s="54"/>
      <c r="G243" s="55"/>
      <c r="J243" s="57" t="str">
        <f aca="true">IF(K243 = "-", INDIRECT("C" &amp; ROW() - 1) ,"")</f>
        <v/>
      </c>
      <c r="S243" s="54"/>
      <c r="T243" s="54"/>
    </row>
    <row r="244" customFormat="false" ht="13.8" hidden="false" customHeight="true" outlineLevel="0" collapsed="false">
      <c r="B244" s="54"/>
      <c r="C244" s="35" t="str">
        <f aca="false">IF(E244="","",VLOOKUP(E244, 'SKU заквасочник'!$A$1:$Z$80, IF(D244="-", 11, IF(D244="", 11,  MATCH(D244&amp;"", 'SKU заквасочник'!$A$1:$Z$1, 0))), 0))</f>
        <v/>
      </c>
      <c r="D244" s="54"/>
      <c r="G244" s="55"/>
      <c r="J244" s="57" t="str">
        <f aca="true">IF(K244 = "-", INDIRECT("C" &amp; ROW() - 1) ,"")</f>
        <v/>
      </c>
      <c r="S244" s="54"/>
      <c r="T244" s="54"/>
    </row>
    <row r="245" customFormat="false" ht="13.8" hidden="false" customHeight="true" outlineLevel="0" collapsed="false">
      <c r="B245" s="54"/>
      <c r="C245" s="35" t="str">
        <f aca="false">IF(E245="","",VLOOKUP(E245, 'SKU заквасочник'!$A$1:$Z$80, IF(D245="-", 11, IF(D245="", 11,  MATCH(D245&amp;"", 'SKU заквасочник'!$A$1:$Z$1, 0))), 0))</f>
        <v/>
      </c>
      <c r="D245" s="54"/>
      <c r="G245" s="55"/>
      <c r="J245" s="57" t="str">
        <f aca="true">IF(K245 = "-", INDIRECT("C" &amp; ROW() - 1) ,"")</f>
        <v/>
      </c>
      <c r="S245" s="54"/>
      <c r="T245" s="54"/>
    </row>
    <row r="246" customFormat="false" ht="13.8" hidden="false" customHeight="true" outlineLevel="0" collapsed="false">
      <c r="B246" s="54"/>
      <c r="C246" s="35" t="str">
        <f aca="false">IF(E246="","",VLOOKUP(E246, 'SKU заквасочник'!$A$1:$Z$80, IF(D246="-", 11, IF(D246="", 11,  MATCH(D246&amp;"", 'SKU заквасочник'!$A$1:$Z$1, 0))), 0))</f>
        <v/>
      </c>
      <c r="D246" s="54"/>
      <c r="G246" s="55"/>
      <c r="J246" s="57" t="str">
        <f aca="true">IF(K246 = "-", INDIRECT("C" &amp; ROW() - 1) ,"")</f>
        <v/>
      </c>
      <c r="S246" s="54"/>
      <c r="T246" s="54"/>
    </row>
    <row r="247" customFormat="false" ht="13.8" hidden="false" customHeight="true" outlineLevel="0" collapsed="false">
      <c r="B247" s="54"/>
      <c r="C247" s="35" t="str">
        <f aca="false">IF(E247="","",VLOOKUP(E247, 'SKU заквасочник'!$A$1:$Z$80, IF(D247="-", 11, IF(D247="", 11,  MATCH(D247&amp;"", 'SKU заквасочник'!$A$1:$Z$1, 0))), 0))</f>
        <v/>
      </c>
      <c r="D247" s="54"/>
      <c r="G247" s="55"/>
      <c r="J247" s="57" t="str">
        <f aca="true">IF(K247 = "-", INDIRECT("C" &amp; ROW() - 1) ,"")</f>
        <v/>
      </c>
      <c r="S247" s="54"/>
      <c r="T247" s="54"/>
    </row>
    <row r="248" customFormat="false" ht="13.8" hidden="false" customHeight="true" outlineLevel="0" collapsed="false">
      <c r="B248" s="54"/>
      <c r="C248" s="35" t="str">
        <f aca="false">IF(E248="","",VLOOKUP(E248, 'SKU заквасочник'!$A$1:$Z$80, IF(D248="-", 11, IF(D248="", 11,  MATCH(D248&amp;"", 'SKU заквасочник'!$A$1:$Z$1, 0))), 0))</f>
        <v/>
      </c>
      <c r="D248" s="54"/>
      <c r="G248" s="55"/>
      <c r="J248" s="57" t="str">
        <f aca="true">IF(K248 = "-", INDIRECT("C" &amp; ROW() - 1) ,"")</f>
        <v/>
      </c>
      <c r="S248" s="54"/>
      <c r="T248" s="54"/>
    </row>
    <row r="249" customFormat="false" ht="13.8" hidden="false" customHeight="true" outlineLevel="0" collapsed="false">
      <c r="B249" s="54"/>
      <c r="C249" s="35" t="str">
        <f aca="false">IF(E249="","",VLOOKUP(E249, 'SKU заквасочник'!$A$1:$Z$80, IF(D249="-", 11, IF(D249="", 11,  MATCH(D249&amp;"", 'SKU заквасочник'!$A$1:$Z$1, 0))), 0))</f>
        <v/>
      </c>
      <c r="D249" s="54"/>
      <c r="G249" s="55"/>
      <c r="J249" s="57" t="str">
        <f aca="true">IF(K249 = "-", INDIRECT("C" &amp; ROW() - 1) ,"")</f>
        <v/>
      </c>
      <c r="S249" s="54"/>
      <c r="T249" s="54"/>
    </row>
    <row r="250" customFormat="false" ht="13.8" hidden="false" customHeight="true" outlineLevel="0" collapsed="false">
      <c r="B250" s="54"/>
      <c r="C250" s="35" t="str">
        <f aca="false">IF(E250="","",VLOOKUP(E250, 'SKU заквасочник'!$A$1:$Z$80, IF(D250="-", 11, IF(D250="", 11,  MATCH(D250&amp;"", 'SKU заквасочник'!$A$1:$Z$1, 0))), 0))</f>
        <v/>
      </c>
      <c r="D250" s="54"/>
      <c r="G250" s="55"/>
      <c r="J250" s="57" t="str">
        <f aca="true">IF(K250 = "-", INDIRECT("C" &amp; ROW() - 1) ,"")</f>
        <v/>
      </c>
      <c r="S250" s="54"/>
      <c r="T250" s="54"/>
    </row>
    <row r="251" customFormat="false" ht="13.8" hidden="false" customHeight="true" outlineLevel="0" collapsed="false">
      <c r="B251" s="54"/>
      <c r="C251" s="35" t="str">
        <f aca="false">IF(E251="","",VLOOKUP(E251, 'SKU заквасочник'!$A$1:$Z$80, IF(D251="-", 11, IF(D251="", 11,  MATCH(D251&amp;"", 'SKU заквасочник'!$A$1:$Z$1, 0))), 0))</f>
        <v/>
      </c>
      <c r="D251" s="54"/>
      <c r="G251" s="55"/>
      <c r="J251" s="57" t="str">
        <f aca="true">IF(K251 = "-", INDIRECT("C" &amp; ROW() - 1) ,"")</f>
        <v/>
      </c>
      <c r="S251" s="54"/>
      <c r="T251" s="54"/>
    </row>
    <row r="252" customFormat="false" ht="13.8" hidden="false" customHeight="true" outlineLevel="0" collapsed="false">
      <c r="B252" s="54"/>
      <c r="C252" s="35" t="str">
        <f aca="false">IF(E252="","",VLOOKUP(E252, 'SKU заквасочник'!$A$1:$Z$80, IF(D252="-", 11, IF(D252="", 11,  MATCH(D252&amp;"", 'SKU заквасочник'!$A$1:$Z$1, 0))), 0))</f>
        <v/>
      </c>
      <c r="D252" s="54"/>
      <c r="G252" s="55"/>
      <c r="J252" s="57" t="str">
        <f aca="true">IF(K252 = "-", INDIRECT("C" &amp; ROW() - 1) ,"")</f>
        <v/>
      </c>
      <c r="S252" s="54"/>
      <c r="T252" s="54"/>
    </row>
    <row r="253" customFormat="false" ht="13.8" hidden="false" customHeight="true" outlineLevel="0" collapsed="false">
      <c r="B253" s="54"/>
      <c r="C253" s="35" t="str">
        <f aca="false">IF(E253="","",VLOOKUP(E253, 'SKU заквасочник'!$A$1:$Z$80, IF(D253="-", 11, IF(D253="", 11,  MATCH(D253&amp;"", 'SKU заквасочник'!$A$1:$Z$1, 0))), 0))</f>
        <v/>
      </c>
      <c r="D253" s="54"/>
      <c r="G253" s="55"/>
      <c r="J253" s="57" t="str">
        <f aca="true">IF(K253 = "-", INDIRECT("C" &amp; ROW() - 1) ,"")</f>
        <v/>
      </c>
      <c r="S253" s="54"/>
      <c r="T253" s="54"/>
    </row>
    <row r="254" customFormat="false" ht="13.8" hidden="false" customHeight="true" outlineLevel="0" collapsed="false">
      <c r="B254" s="54"/>
      <c r="C254" s="35" t="str">
        <f aca="false">IF(E254="","",VLOOKUP(E254, 'SKU заквасочник'!$A$1:$Z$80, IF(D254="-", 11, IF(D254="", 11,  MATCH(D254&amp;"", 'SKU заквасочник'!$A$1:$Z$1, 0))), 0))</f>
        <v/>
      </c>
      <c r="D254" s="54"/>
      <c r="G254" s="55"/>
      <c r="J254" s="57" t="str">
        <f aca="true">IF(K254 = "-", INDIRECT("C" &amp; ROW() - 1) ,"")</f>
        <v/>
      </c>
      <c r="S254" s="54"/>
      <c r="T254" s="54"/>
    </row>
    <row r="255" customFormat="false" ht="13.8" hidden="false" customHeight="true" outlineLevel="0" collapsed="false">
      <c r="B255" s="54"/>
      <c r="C255" s="35" t="str">
        <f aca="false">IF(E255="","",VLOOKUP(E255, 'SKU заквасочник'!$A$1:$Z$80, IF(D255="-", 11, IF(D255="", 11,  MATCH(D255&amp;"", 'SKU заквасочник'!$A$1:$Z$1, 0))), 0))</f>
        <v/>
      </c>
      <c r="D255" s="54"/>
      <c r="G255" s="55"/>
      <c r="J255" s="57" t="str">
        <f aca="true">IF(K255 = "-", INDIRECT("C" &amp; ROW() - 1) ,"")</f>
        <v/>
      </c>
      <c r="S255" s="54"/>
      <c r="T255" s="54"/>
    </row>
    <row r="256" customFormat="false" ht="13.8" hidden="false" customHeight="true" outlineLevel="0" collapsed="false">
      <c r="B256" s="54"/>
      <c r="C256" s="35" t="str">
        <f aca="false">IF(E256="","",VLOOKUP(E256, 'SKU заквасочник'!$A$1:$Z$80, IF(D256="-", 11, IF(D256="", 11,  MATCH(D256&amp;"", 'SKU заквасочник'!$A$1:$Z$1, 0))), 0))</f>
        <v/>
      </c>
      <c r="D256" s="54"/>
      <c r="G256" s="55"/>
      <c r="J256" s="57" t="str">
        <f aca="true">IF(K256 = "-", INDIRECT("C" &amp; ROW() - 1) ,"")</f>
        <v/>
      </c>
      <c r="S256" s="54"/>
      <c r="T256" s="54"/>
    </row>
    <row r="257" customFormat="false" ht="13.8" hidden="false" customHeight="true" outlineLevel="0" collapsed="false">
      <c r="B257" s="54"/>
      <c r="C257" s="35" t="str">
        <f aca="false">IF(E257="","",VLOOKUP(E257, 'SKU заквасочник'!$A$1:$Z$80, IF(D257="-", 11, IF(D257="", 11,  MATCH(D257&amp;"", 'SKU заквасочник'!$A$1:$Z$1, 0))), 0))</f>
        <v/>
      </c>
      <c r="D257" s="54"/>
      <c r="G257" s="55"/>
      <c r="J257" s="57" t="str">
        <f aca="true">IF(K257 = "-", INDIRECT("C" &amp; ROW() - 1) ,"")</f>
        <v/>
      </c>
      <c r="S257" s="54"/>
      <c r="T257" s="54"/>
    </row>
    <row r="258" customFormat="false" ht="13.8" hidden="false" customHeight="true" outlineLevel="0" collapsed="false">
      <c r="B258" s="54"/>
      <c r="C258" s="35" t="str">
        <f aca="false">IF(E258="","",VLOOKUP(E258, 'SKU заквасочник'!$A$1:$Z$80, IF(D258="-", 11, IF(D258="", 11,  MATCH(D258&amp;"", 'SKU заквасочник'!$A$1:$Z$1, 0))), 0))</f>
        <v/>
      </c>
      <c r="D258" s="54"/>
      <c r="G258" s="55"/>
      <c r="J258" s="57" t="str">
        <f aca="true">IF(K258 = "-", INDIRECT("C" &amp; ROW() - 1) ,"")</f>
        <v/>
      </c>
      <c r="S258" s="54"/>
      <c r="T258" s="54"/>
    </row>
    <row r="259" customFormat="false" ht="13.8" hidden="false" customHeight="true" outlineLevel="0" collapsed="false">
      <c r="B259" s="54"/>
      <c r="C259" s="35" t="str">
        <f aca="false">IF(E259="","",VLOOKUP(E259, 'SKU заквасочник'!$A$1:$Z$80, IF(D259="-", 11, IF(D259="", 11,  MATCH(D259&amp;"", 'SKU заквасочник'!$A$1:$Z$1, 0))), 0))</f>
        <v/>
      </c>
      <c r="D259" s="54"/>
      <c r="G259" s="55"/>
      <c r="J259" s="57" t="str">
        <f aca="true">IF(K259 = "-", INDIRECT("C" &amp; ROW() - 1) ,"")</f>
        <v/>
      </c>
      <c r="S259" s="54"/>
      <c r="T259" s="54"/>
    </row>
    <row r="260" customFormat="false" ht="13.8" hidden="false" customHeight="true" outlineLevel="0" collapsed="false">
      <c r="B260" s="54"/>
      <c r="C260" s="35" t="str">
        <f aca="false">IF(E260="","",VLOOKUP(E260, 'SKU заквасочник'!$A$1:$Z$80, IF(D260="-", 11, IF(D260="", 11,  MATCH(D260&amp;"", 'SKU заквасочник'!$A$1:$Z$1, 0))), 0))</f>
        <v/>
      </c>
      <c r="D260" s="54"/>
      <c r="G260" s="55"/>
      <c r="J260" s="57" t="str">
        <f aca="true">IF(K260 = "-", INDIRECT("C" &amp; ROW() - 1) ,"")</f>
        <v/>
      </c>
      <c r="S260" s="54"/>
      <c r="T260" s="54"/>
    </row>
    <row r="261" customFormat="false" ht="13.8" hidden="false" customHeight="true" outlineLevel="0" collapsed="false">
      <c r="B261" s="54"/>
      <c r="C261" s="35" t="str">
        <f aca="false">IF(E261="","",VLOOKUP(E261, 'SKU заквасочник'!$A$1:$Z$80, IF(D261="-", 11, IF(D261="", 11,  MATCH(D261&amp;"", 'SKU заквасочник'!$A$1:$Z$1, 0))), 0))</f>
        <v/>
      </c>
      <c r="D261" s="54"/>
      <c r="G261" s="55"/>
      <c r="J261" s="57" t="str">
        <f aca="true">IF(K261 = "-", INDIRECT("C" &amp; ROW() - 1) ,"")</f>
        <v/>
      </c>
      <c r="S261" s="54"/>
      <c r="T261" s="54"/>
    </row>
    <row r="262" customFormat="false" ht="13.8" hidden="false" customHeight="true" outlineLevel="0" collapsed="false">
      <c r="B262" s="54"/>
      <c r="C262" s="35" t="str">
        <f aca="false">IF(E262="","",VLOOKUP(E262, 'SKU заквасочник'!$A$1:$Z$80, IF(D262="-", 11, IF(D262="", 11,  MATCH(D262&amp;"", 'SKU заквасочник'!$A$1:$Z$1, 0))), 0))</f>
        <v/>
      </c>
      <c r="D262" s="54"/>
      <c r="G262" s="55"/>
      <c r="J262" s="57" t="str">
        <f aca="true">IF(K262 = "-", INDIRECT("C" &amp; ROW() - 1) ,"")</f>
        <v/>
      </c>
      <c r="S262" s="54"/>
      <c r="T262" s="54"/>
    </row>
    <row r="263" customFormat="false" ht="13.8" hidden="false" customHeight="true" outlineLevel="0" collapsed="false">
      <c r="B263" s="54"/>
      <c r="C263" s="35" t="str">
        <f aca="false">IF(E263="","",VLOOKUP(E263, 'SKU заквасочник'!$A$1:$Z$80, IF(D263="-", 11, IF(D263="", 11,  MATCH(D263&amp;"", 'SKU заквасочник'!$A$1:$Z$1, 0))), 0))</f>
        <v/>
      </c>
      <c r="D263" s="54"/>
      <c r="G263" s="55"/>
      <c r="J263" s="57" t="str">
        <f aca="true">IF(K263 = "-", INDIRECT("C" &amp; ROW() - 1) ,"")</f>
        <v/>
      </c>
      <c r="S263" s="54"/>
      <c r="T263" s="54"/>
    </row>
    <row r="264" customFormat="false" ht="13.8" hidden="false" customHeight="true" outlineLevel="0" collapsed="false">
      <c r="B264" s="54"/>
      <c r="C264" s="35" t="str">
        <f aca="false">IF(E264="","",VLOOKUP(E264, 'SKU заквасочник'!$A$1:$Z$80, IF(D264="-", 11, IF(D264="", 11,  MATCH(D264&amp;"", 'SKU заквасочник'!$A$1:$Z$1, 0))), 0))</f>
        <v/>
      </c>
      <c r="D264" s="54"/>
      <c r="G264" s="55"/>
      <c r="J264" s="57" t="str">
        <f aca="true">IF(K264 = "-", INDIRECT("C" &amp; ROW() - 1) ,"")</f>
        <v/>
      </c>
      <c r="S264" s="54"/>
      <c r="T264" s="54"/>
    </row>
    <row r="265" customFormat="false" ht="13.8" hidden="false" customHeight="true" outlineLevel="0" collapsed="false">
      <c r="B265" s="54"/>
      <c r="C265" s="35" t="str">
        <f aca="false">IF(E265="","",VLOOKUP(E265, 'SKU заквасочник'!$A$1:$Z$80, IF(D265="-", 11, IF(D265="", 11,  MATCH(D265&amp;"", 'SKU заквасочник'!$A$1:$Z$1, 0))), 0))</f>
        <v/>
      </c>
      <c r="D265" s="54"/>
      <c r="G265" s="55"/>
      <c r="J265" s="57" t="str">
        <f aca="true">IF(K265 = "-", INDIRECT("C" &amp; ROW() - 1) ,"")</f>
        <v/>
      </c>
      <c r="S265" s="54"/>
      <c r="T265" s="54"/>
    </row>
    <row r="266" customFormat="false" ht="13.8" hidden="false" customHeight="true" outlineLevel="0" collapsed="false">
      <c r="B266" s="54"/>
      <c r="C266" s="35" t="str">
        <f aca="false">IF(E266="","",VLOOKUP(E266, 'SKU заквасочник'!$A$1:$Z$80, IF(D266="-", 11, IF(D266="", 11,  MATCH(D266&amp;"", 'SKU заквасочник'!$A$1:$Z$1, 0))), 0))</f>
        <v/>
      </c>
      <c r="D266" s="54"/>
      <c r="G266" s="55"/>
      <c r="J266" s="57" t="str">
        <f aca="true">IF(K266 = "-", INDIRECT("C" &amp; ROW() - 1) ,"")</f>
        <v/>
      </c>
      <c r="S266" s="54"/>
      <c r="T266" s="54"/>
    </row>
    <row r="267" customFormat="false" ht="13.8" hidden="false" customHeight="true" outlineLevel="0" collapsed="false">
      <c r="B267" s="54"/>
      <c r="C267" s="35" t="str">
        <f aca="false">IF(E267="","",VLOOKUP(E267, 'SKU заквасочник'!$A$1:$Z$80, IF(D267="-", 11, IF(D267="", 11,  MATCH(D267&amp;"", 'SKU заквасочник'!$A$1:$Z$1, 0))), 0))</f>
        <v/>
      </c>
      <c r="D267" s="54"/>
      <c r="G267" s="55"/>
      <c r="J267" s="57" t="str">
        <f aca="true">IF(K267 = "-", INDIRECT("C" &amp; ROW() - 1) ,"")</f>
        <v/>
      </c>
      <c r="S267" s="54"/>
      <c r="T267" s="54"/>
    </row>
    <row r="268" customFormat="false" ht="13.8" hidden="false" customHeight="true" outlineLevel="0" collapsed="false">
      <c r="B268" s="54"/>
      <c r="C268" s="35" t="str">
        <f aca="false">IF(E268="","",VLOOKUP(E268, 'SKU заквасочник'!$A$1:$Z$80, IF(D268="-", 11, IF(D268="", 11,  MATCH(D268&amp;"", 'SKU заквасочник'!$A$1:$Z$1, 0))), 0))</f>
        <v/>
      </c>
      <c r="D268" s="54"/>
      <c r="G268" s="55"/>
      <c r="J268" s="57" t="str">
        <f aca="true">IF(K268 = "-", INDIRECT("C" &amp; ROW() - 1) ,"")</f>
        <v/>
      </c>
    </row>
    <row r="269" customFormat="false" ht="13.8" hidden="false" customHeight="true" outlineLevel="0" collapsed="false">
      <c r="B269" s="54"/>
      <c r="C269" s="35" t="str">
        <f aca="false">IF(E269="","",VLOOKUP(E269, 'SKU заквасочник'!$A$1:$Z$80, IF(D269="-", 11, IF(D269="", 11,  MATCH(D269&amp;"", 'SKU заквасочник'!$A$1:$Z$1, 0))), 0))</f>
        <v/>
      </c>
      <c r="D269" s="54"/>
      <c r="G269" s="55"/>
      <c r="J269" s="57" t="str">
        <f aca="true">IF(K269 = "-", INDIRECT("C" &amp; ROW() - 1) ,"")</f>
        <v/>
      </c>
    </row>
    <row r="270" customFormat="false" ht="13.8" hidden="false" customHeight="true" outlineLevel="0" collapsed="false">
      <c r="B270" s="54"/>
      <c r="C270" s="35" t="str">
        <f aca="false">IF(E270="","",VLOOKUP(E270, 'SKU заквасочник'!$A$1:$Z$80, IF(D270="-", 11, IF(D270="", 11,  MATCH(D270&amp;"", 'SKU заквасочник'!$A$1:$Z$1, 0))), 0))</f>
        <v/>
      </c>
      <c r="D270" s="54"/>
      <c r="G270" s="55"/>
      <c r="J270" s="57" t="str">
        <f aca="true">IF(K270 = "-", INDIRECT("C" &amp; ROW() - 1) ,"")</f>
        <v/>
      </c>
    </row>
    <row r="271" customFormat="false" ht="13.8" hidden="false" customHeight="true" outlineLevel="0" collapsed="false">
      <c r="B271" s="54"/>
      <c r="C271" s="35" t="str">
        <f aca="false">IF(E271="","",VLOOKUP(E271, 'SKU заквасочник'!$A$1:$Z$80, IF(D271="-", 11, IF(D271="", 11,  MATCH(D271&amp;"", 'SKU заквасочник'!$A$1:$Z$1, 0))), 0))</f>
        <v/>
      </c>
      <c r="D271" s="54"/>
      <c r="G271" s="55"/>
      <c r="J271" s="57" t="str">
        <f aca="true">IF(K271 = "-", INDIRECT("C" &amp; ROW() - 1) ,"")</f>
        <v/>
      </c>
    </row>
    <row r="272" customFormat="false" ht="13.8" hidden="false" customHeight="true" outlineLevel="0" collapsed="false">
      <c r="B272" s="54"/>
      <c r="C272" s="35" t="str">
        <f aca="false">IF(E272="","",VLOOKUP(E272, 'SKU заквасочник'!$A$1:$Z$80, IF(D272="-", 11, IF(D272="", 11,  MATCH(D272&amp;"", 'SKU заквасочник'!$A$1:$Z$1, 0))), 0))</f>
        <v/>
      </c>
      <c r="D272" s="54"/>
      <c r="G272" s="55"/>
      <c r="J272" s="57" t="str">
        <f aca="true">IF(K272 = "-", INDIRECT("C" &amp; ROW() - 1) ,"")</f>
        <v/>
      </c>
    </row>
    <row r="273" customFormat="false" ht="13.8" hidden="false" customHeight="true" outlineLevel="0" collapsed="false">
      <c r="B273" s="54"/>
      <c r="C273" s="35" t="str">
        <f aca="false">IF(E273="","",VLOOKUP(E273, 'SKU заквасочник'!$A$1:$Z$80, IF(D273="-", 11, IF(D273="", 11,  MATCH(D273&amp;"", 'SKU заквасочник'!$A$1:$Z$1, 0))), 0))</f>
        <v/>
      </c>
      <c r="D273" s="54"/>
      <c r="G273" s="55"/>
      <c r="J273" s="57" t="str">
        <f aca="true">IF(K273 = "-", INDIRECT("C" &amp; ROW() - 1) ,"")</f>
        <v/>
      </c>
    </row>
    <row r="274" customFormat="false" ht="13.8" hidden="false" customHeight="true" outlineLevel="0" collapsed="false">
      <c r="B274" s="54"/>
      <c r="C274" s="35" t="str">
        <f aca="false">IF(E274="","",VLOOKUP(E274, 'SKU заквасочник'!$A$1:$Z$80, IF(D274="-", 11, IF(D274="", 11,  MATCH(D274&amp;"", 'SKU заквасочник'!$A$1:$Z$1, 0))), 0))</f>
        <v/>
      </c>
      <c r="D274" s="54"/>
      <c r="G274" s="55"/>
      <c r="J274" s="57" t="str">
        <f aca="true">IF(K274 = "-", INDIRECT("C" &amp; ROW() - 1) ,"")</f>
        <v/>
      </c>
    </row>
    <row r="275" customFormat="false" ht="13.8" hidden="false" customHeight="true" outlineLevel="0" collapsed="false">
      <c r="B275" s="54"/>
      <c r="C275" s="35" t="str">
        <f aca="false">IF(E275="","",VLOOKUP(E275, 'SKU заквасочник'!$A$1:$Z$80, IF(D275="-", 11, IF(D275="", 11,  MATCH(D275&amp;"", 'SKU заквасочник'!$A$1:$Z$1, 0))), 0))</f>
        <v/>
      </c>
      <c r="D275" s="54"/>
      <c r="G275" s="55"/>
      <c r="J275" s="57" t="str">
        <f aca="true">IF(K275 = "-", INDIRECT("C" &amp; ROW() - 1) ,"")</f>
        <v/>
      </c>
    </row>
    <row r="276" customFormat="false" ht="13.8" hidden="false" customHeight="true" outlineLevel="0" collapsed="false">
      <c r="B276" s="54"/>
      <c r="C276" s="35" t="str">
        <f aca="false">IF(E276="","",VLOOKUP(E276, 'SKU заквасочник'!$A$1:$Z$80, IF(D276="-", 11, IF(D276="", 11,  MATCH(D276&amp;"", 'SKU заквасочник'!$A$1:$Z$1, 0))), 0))</f>
        <v/>
      </c>
      <c r="D276" s="54"/>
      <c r="G276" s="55"/>
      <c r="J276" s="57" t="str">
        <f aca="true">IF(K276 = "-", INDIRECT("C" &amp; ROW() - 1) ,"")</f>
        <v/>
      </c>
    </row>
    <row r="277" customFormat="false" ht="13.8" hidden="false" customHeight="true" outlineLevel="0" collapsed="false">
      <c r="B277" s="54"/>
      <c r="C277" s="35" t="str">
        <f aca="false">IF(E277="","",VLOOKUP(E277, 'SKU заквасочник'!$A$1:$Z$80, IF(D277="-", 11, IF(D277="", 11,  MATCH(D277&amp;"", 'SKU заквасочник'!$A$1:$Z$1, 0))), 0))</f>
        <v/>
      </c>
      <c r="D277" s="54"/>
      <c r="G277" s="55"/>
      <c r="J277" s="57" t="str">
        <f aca="true">IF(K277 = "-", INDIRECT("C" &amp; ROW() - 1) ,"")</f>
        <v/>
      </c>
    </row>
    <row r="278" customFormat="false" ht="13.8" hidden="false" customHeight="true" outlineLevel="0" collapsed="false">
      <c r="B278" s="54"/>
      <c r="C278" s="35" t="str">
        <f aca="false">IF(E278="","",VLOOKUP(E278, 'SKU заквасочник'!$A$1:$Z$80, IF(D278="-", 11, IF(D278="", 11,  MATCH(D278&amp;"", 'SKU заквасочник'!$A$1:$Z$1, 0))), 0))</f>
        <v/>
      </c>
      <c r="D278" s="54"/>
      <c r="G278" s="55"/>
      <c r="J278" s="57" t="str">
        <f aca="true">IF(K278 = "-", INDIRECT("C" &amp; ROW() - 1) ,"")</f>
        <v/>
      </c>
    </row>
    <row r="279" customFormat="false" ht="13.8" hidden="false" customHeight="true" outlineLevel="0" collapsed="false">
      <c r="B279" s="54"/>
      <c r="C279" s="35" t="str">
        <f aca="false">IF(E279="","",VLOOKUP(E279, 'SKU заквасочник'!$A$1:$Z$80, IF(D279="-", 11, IF(D279="", 11,  MATCH(D279&amp;"", 'SKU заквасочник'!$A$1:$Z$1, 0))), 0))</f>
        <v/>
      </c>
      <c r="D279" s="54"/>
      <c r="G279" s="55"/>
      <c r="J279" s="57" t="str">
        <f aca="true">IF(K279 = "-", INDIRECT("C" &amp; ROW() - 1) ,"")</f>
        <v/>
      </c>
    </row>
    <row r="280" customFormat="false" ht="13.8" hidden="false" customHeight="true" outlineLevel="0" collapsed="false">
      <c r="B280" s="54"/>
      <c r="C280" s="35" t="str">
        <f aca="false">IF(E280="","",VLOOKUP(E280, 'SKU заквасочник'!$A$1:$Z$80, IF(D280="-", 11, IF(D280="", 11,  MATCH(D280&amp;"", 'SKU заквасочник'!$A$1:$Z$1, 0))), 0))</f>
        <v/>
      </c>
      <c r="D280" s="54"/>
      <c r="G280" s="55"/>
      <c r="J280" s="57" t="str">
        <f aca="true">IF(K280 = "-", INDIRECT("C" &amp; ROW() - 1) ,"")</f>
        <v/>
      </c>
    </row>
    <row r="281" customFormat="false" ht="13.8" hidden="false" customHeight="true" outlineLevel="0" collapsed="false">
      <c r="B281" s="54"/>
      <c r="C281" s="35" t="str">
        <f aca="false">IF(E281="","",VLOOKUP(E281, 'SKU заквасочник'!$A$1:$Z$80, IF(D281="-", 11, IF(D281="", 11,  MATCH(D281&amp;"", 'SKU заквасочник'!$A$1:$Z$1, 0))), 0))</f>
        <v/>
      </c>
      <c r="D281" s="54"/>
      <c r="G281" s="55"/>
      <c r="J281" s="57" t="str">
        <f aca="true">IF(K281 = "-", INDIRECT("C" &amp; ROW() - 1) ,"")</f>
        <v/>
      </c>
    </row>
    <row r="282" customFormat="false" ht="13.8" hidden="false" customHeight="true" outlineLevel="0" collapsed="false">
      <c r="B282" s="54"/>
      <c r="C282" s="35" t="str">
        <f aca="false">IF(E282="","",VLOOKUP(E282, 'SKU заквасочник'!$A$1:$Z$80, IF(D282="-", 11, IF(D282="", 11,  MATCH(D282&amp;"", 'SKU заквасочник'!$A$1:$Z$1, 0))), 0))</f>
        <v/>
      </c>
      <c r="D282" s="54"/>
      <c r="G282" s="55"/>
      <c r="J282" s="57" t="str">
        <f aca="true">IF(K282 = "-", INDIRECT("C" &amp; ROW() - 1) ,"")</f>
        <v/>
      </c>
    </row>
    <row r="283" customFormat="false" ht="13.8" hidden="false" customHeight="true" outlineLevel="0" collapsed="false">
      <c r="B283" s="54"/>
      <c r="C283" s="35" t="str">
        <f aca="false">IF(E283="","",VLOOKUP(E283, 'SKU заквасочник'!$A$1:$Z$80, IF(D283="-", 11, IF(D283="", 11,  MATCH(D283&amp;"", 'SKU заквасочник'!$A$1:$Z$1, 0))), 0))</f>
        <v/>
      </c>
      <c r="D283" s="54"/>
      <c r="G283" s="55"/>
      <c r="J283" s="57" t="str">
        <f aca="true">IF(K283 = "-", INDIRECT("C" &amp; ROW() - 1) ,"")</f>
        <v/>
      </c>
    </row>
    <row r="284" customFormat="false" ht="13.8" hidden="false" customHeight="true" outlineLevel="0" collapsed="false">
      <c r="B284" s="54"/>
      <c r="C284" s="35" t="str">
        <f aca="false">IF(E284="","",VLOOKUP(E284, 'SKU заквасочник'!$A$1:$Z$80, IF(D284="-", 11, IF(D284="", 11,  MATCH(D284&amp;"", 'SKU заквасочник'!$A$1:$Z$1, 0))), 0))</f>
        <v/>
      </c>
      <c r="D284" s="54"/>
      <c r="G284" s="55"/>
      <c r="J284" s="57" t="str">
        <f aca="true">IF(K284 = "-", INDIRECT("C" &amp; ROW() - 1) ,"")</f>
        <v/>
      </c>
    </row>
    <row r="285" customFormat="false" ht="13.8" hidden="false" customHeight="true" outlineLevel="0" collapsed="false">
      <c r="B285" s="54"/>
      <c r="C285" s="35" t="str">
        <f aca="false">IF(E285="","",VLOOKUP(E285, 'SKU заквасочник'!$A$1:$Z$80, IF(D285="-", 11, IF(D285="", 11,  MATCH(D285&amp;"", 'SKU заквасочник'!$A$1:$Z$1, 0))), 0))</f>
        <v/>
      </c>
      <c r="D285" s="54"/>
      <c r="G285" s="55"/>
      <c r="J285" s="57" t="str">
        <f aca="true">IF(K285 = "-", INDIRECT("C" &amp; ROW() - 1) ,"")</f>
        <v/>
      </c>
    </row>
    <row r="286" customFormat="false" ht="13.8" hidden="false" customHeight="true" outlineLevel="0" collapsed="false">
      <c r="B286" s="54"/>
      <c r="C286" s="35" t="str">
        <f aca="false">IF(E286="","",VLOOKUP(E286, 'SKU заквасочник'!$A$1:$Z$80, IF(D286="-", 11, IF(D286="", 11,  MATCH(D286&amp;"", 'SKU заквасочник'!$A$1:$Z$1, 0))), 0))</f>
        <v/>
      </c>
      <c r="D286" s="54"/>
      <c r="G286" s="55"/>
      <c r="J286" s="57" t="str">
        <f aca="true">IF(K286 = "-", INDIRECT("C" &amp; ROW() - 1) ,"")</f>
        <v/>
      </c>
    </row>
    <row r="287" customFormat="false" ht="13.8" hidden="false" customHeight="true" outlineLevel="0" collapsed="false">
      <c r="B287" s="54"/>
      <c r="C287" s="35" t="str">
        <f aca="false">IF(E287="","",VLOOKUP(E287, 'SKU заквасочник'!$A$1:$Z$80, IF(D287="-", 11, IF(D287="", 11,  MATCH(D287&amp;"", 'SKU заквасочник'!$A$1:$Z$1, 0))), 0))</f>
        <v/>
      </c>
      <c r="D287" s="54"/>
      <c r="G287" s="55"/>
      <c r="J287" s="57" t="str">
        <f aca="true">IF(K287 = "-", INDIRECT("C" &amp; ROW() - 1) ,"")</f>
        <v/>
      </c>
    </row>
    <row r="288" customFormat="false" ht="13.8" hidden="false" customHeight="true" outlineLevel="0" collapsed="false">
      <c r="B288" s="54"/>
      <c r="C288" s="35" t="str">
        <f aca="false">IF(E288="","",VLOOKUP(E288, 'SKU заквасочник'!$A$1:$Z$80, IF(D288="-", 11, IF(D288="", 11,  MATCH(D288&amp;"", 'SKU заквасочник'!$A$1:$Z$1, 0))), 0))</f>
        <v/>
      </c>
      <c r="D288" s="54"/>
      <c r="G288" s="55"/>
      <c r="J288" s="57" t="str">
        <f aca="true">IF(K288 = "-", INDIRECT("C" &amp; ROW() - 1) ,"")</f>
        <v/>
      </c>
    </row>
    <row r="289" customFormat="false" ht="13.8" hidden="false" customHeight="true" outlineLevel="0" collapsed="false">
      <c r="B289" s="54"/>
      <c r="C289" s="35" t="str">
        <f aca="false">IF(E289="","",VLOOKUP(E289, 'SKU заквасочник'!$A$1:$Z$80, IF(D289="-", 11, IF(D289="", 11,  MATCH(D289&amp;"", 'SKU заквасочник'!$A$1:$Z$1, 0))), 0))</f>
        <v/>
      </c>
      <c r="D289" s="54"/>
      <c r="G289" s="55"/>
      <c r="J289" s="57" t="str">
        <f aca="true">IF(K289 = "-", INDIRECT("C" &amp; ROW() - 1) ,"")</f>
        <v/>
      </c>
    </row>
    <row r="290" customFormat="false" ht="13.8" hidden="false" customHeight="true" outlineLevel="0" collapsed="false">
      <c r="B290" s="54"/>
      <c r="C290" s="35" t="str">
        <f aca="false">IF(E290="","",VLOOKUP(E290, 'SKU заквасочник'!$A$1:$Z$80, IF(D290="-", 11, IF(D290="", 11,  MATCH(D290&amp;"", 'SKU заквасочник'!$A$1:$Z$1, 0))), 0))</f>
        <v/>
      </c>
      <c r="D290" s="54"/>
      <c r="G290" s="55"/>
      <c r="J290" s="57" t="str">
        <f aca="true">IF(K290 = "-", INDIRECT("C" &amp; ROW() - 1) ,"")</f>
        <v/>
      </c>
    </row>
    <row r="291" customFormat="false" ht="13.8" hidden="false" customHeight="true" outlineLevel="0" collapsed="false">
      <c r="B291" s="54"/>
      <c r="C291" s="35" t="str">
        <f aca="false">IF(E291="","",VLOOKUP(E291, 'SKU заквасочник'!$A$1:$Z$80, IF(D291="-", 11, IF(D291="", 11,  MATCH(D291&amp;"", 'SKU заквасочник'!$A$1:$Z$1, 0))), 0))</f>
        <v/>
      </c>
      <c r="D291" s="54"/>
      <c r="G291" s="55"/>
      <c r="J291" s="57" t="str">
        <f aca="true">IF(K291 = "-", INDIRECT("C" &amp; ROW() - 1) ,"")</f>
        <v/>
      </c>
    </row>
    <row r="292" customFormat="false" ht="13.8" hidden="false" customHeight="true" outlineLevel="0" collapsed="false">
      <c r="B292" s="54"/>
      <c r="C292" s="35" t="str">
        <f aca="false">IF(E292="","",VLOOKUP(E292, 'SKU заквасочник'!$A$1:$Z$80, IF(D292="-", 11, IF(D292="", 11,  MATCH(D292&amp;"", 'SKU заквасочник'!$A$1:$Z$1, 0))), 0))</f>
        <v/>
      </c>
      <c r="D292" s="54"/>
      <c r="G292" s="55"/>
      <c r="J292" s="57" t="str">
        <f aca="true">IF(K292 = "-", INDIRECT("C" &amp; ROW() - 1) ,"")</f>
        <v/>
      </c>
    </row>
    <row r="293" customFormat="false" ht="13.8" hidden="false" customHeight="true" outlineLevel="0" collapsed="false">
      <c r="B293" s="54"/>
      <c r="C293" s="35" t="str">
        <f aca="false">IF(E293="","",VLOOKUP(E293, 'SKU заквасочник'!$A$1:$Z$80, IF(D293="-", 11, IF(D293="", 11,  MATCH(D293&amp;"", 'SKU заквасочник'!$A$1:$Z$1, 0))), 0))</f>
        <v/>
      </c>
      <c r="D293" s="54"/>
      <c r="G293" s="55"/>
      <c r="J293" s="57" t="str">
        <f aca="true">IF(K293 = "-", INDIRECT("C" &amp; ROW() - 1) ,"")</f>
        <v/>
      </c>
    </row>
    <row r="294" customFormat="false" ht="13.8" hidden="false" customHeight="true" outlineLevel="0" collapsed="false">
      <c r="B294" s="54"/>
      <c r="C294" s="35" t="str">
        <f aca="false">IF(E294="","",VLOOKUP(E294, 'SKU заквасочник'!$A$1:$Z$80, IF(D294="-", 11, IF(D294="", 11,  MATCH(D294&amp;"", 'SKU заквасочник'!$A$1:$Z$1, 0))), 0))</f>
        <v/>
      </c>
      <c r="D294" s="54"/>
      <c r="G294" s="55"/>
      <c r="J294" s="57" t="str">
        <f aca="true">IF(K294 = "-", INDIRECT("C" &amp; ROW() - 1) ,"")</f>
        <v/>
      </c>
    </row>
    <row r="295" customFormat="false" ht="13.8" hidden="false" customHeight="true" outlineLevel="0" collapsed="false">
      <c r="B295" s="54"/>
      <c r="C295" s="35" t="str">
        <f aca="false">IF(E295="","",VLOOKUP(E295, 'SKU заквасочник'!$A$1:$Z$80, IF(D295="-", 11, IF(D295="", 11,  MATCH(D295&amp;"", 'SKU заквасочник'!$A$1:$Z$1, 0))), 0))</f>
        <v/>
      </c>
      <c r="D295" s="54"/>
      <c r="G295" s="55"/>
      <c r="J295" s="57" t="str">
        <f aca="true">IF(K295 = "-", INDIRECT("C" &amp; ROW() - 1) ,"")</f>
        <v/>
      </c>
    </row>
    <row r="296" customFormat="false" ht="13.8" hidden="false" customHeight="true" outlineLevel="0" collapsed="false">
      <c r="B296" s="54"/>
      <c r="C296" s="35" t="str">
        <f aca="false">IF(E296="","",VLOOKUP(E296, 'SKU заквасочник'!$A$1:$Z$80, IF(D296="-", 11, IF(D296="", 11,  MATCH(D296&amp;"", 'SKU заквасочник'!$A$1:$Z$1, 0))), 0))</f>
        <v/>
      </c>
      <c r="D296" s="54"/>
      <c r="G296" s="55"/>
      <c r="J296" s="57" t="str">
        <f aca="true">IF(K296 = "-", INDIRECT("C" &amp; ROW() - 1) ,"")</f>
        <v/>
      </c>
    </row>
    <row r="297" customFormat="false" ht="13.8" hidden="false" customHeight="true" outlineLevel="0" collapsed="false">
      <c r="B297" s="54"/>
      <c r="C297" s="35" t="str">
        <f aca="false">IF(E297="","",VLOOKUP(E297, 'SKU заквасочник'!$A$1:$Z$80, IF(D297="-", 11, IF(D297="", 11,  MATCH(D297&amp;"", 'SKU заквасочник'!$A$1:$Z$1, 0))), 0))</f>
        <v/>
      </c>
      <c r="D297" s="54"/>
      <c r="G297" s="55"/>
      <c r="J297" s="57" t="str">
        <f aca="true">IF(K297 = "-", INDIRECT("C" &amp; ROW() - 1) ,"")</f>
        <v/>
      </c>
    </row>
    <row r="298" customFormat="false" ht="13.8" hidden="false" customHeight="true" outlineLevel="0" collapsed="false">
      <c r="B298" s="54"/>
      <c r="C298" s="35" t="str">
        <f aca="false">IF(E298="","",VLOOKUP(E298, 'SKU заквасочник'!$A$1:$Z$80, IF(D298="-", 11, IF(D298="", 11,  MATCH(D298&amp;"", 'SKU заквасочник'!$A$1:$Z$1, 0))), 0))</f>
        <v/>
      </c>
      <c r="D298" s="54"/>
      <c r="G298" s="55"/>
      <c r="J298" s="57" t="str">
        <f aca="true">IF(K298 = "-", INDIRECT("C" &amp; ROW() - 1) ,"")</f>
        <v/>
      </c>
    </row>
    <row r="299" customFormat="false" ht="13.8" hidden="false" customHeight="true" outlineLevel="0" collapsed="false">
      <c r="B299" s="54"/>
      <c r="C299" s="35" t="str">
        <f aca="false">IF(E299="","",VLOOKUP(E299, 'SKU заквасочник'!$A$1:$Z$80, IF(D299="-", 11, IF(D299="", 11,  MATCH(D299&amp;"", 'SKU заквасочник'!$A$1:$Z$1, 0))), 0))</f>
        <v/>
      </c>
      <c r="D299" s="54"/>
      <c r="G299" s="55"/>
      <c r="J299" s="57" t="str">
        <f aca="true">IF(K299 = "-", INDIRECT("C" &amp; ROW() - 1) ,"")</f>
        <v/>
      </c>
    </row>
    <row r="300" customFormat="false" ht="13.8" hidden="false" customHeight="true" outlineLevel="0" collapsed="false">
      <c r="B300" s="54"/>
      <c r="C300" s="35" t="str">
        <f aca="false">IF(E300="","",VLOOKUP(E300, 'SKU заквасочник'!$A$1:$Z$80, IF(D300="-", 11, IF(D300="", 11,  MATCH(D300&amp;"", 'SKU заквасочник'!$A$1:$Z$1, 0))), 0))</f>
        <v/>
      </c>
      <c r="D300" s="54"/>
      <c r="G300" s="55"/>
      <c r="J300" s="57" t="str">
        <f aca="true">IF(K300 = "-", INDIRECT("C" &amp; ROW() - 1) ,"")</f>
        <v/>
      </c>
    </row>
    <row r="301" customFormat="false" ht="13.8" hidden="false" customHeight="true" outlineLevel="0" collapsed="false">
      <c r="B301" s="54"/>
      <c r="C301" s="35" t="str">
        <f aca="false">IF(E301="","",VLOOKUP(E301, 'SKU заквасочник'!$A$1:$Z$80, IF(D301="-", 11, IF(D301="", 11,  MATCH(D301&amp;"", 'SKU заквасочник'!$A$1:$Z$1, 0))), 0))</f>
        <v/>
      </c>
      <c r="D301" s="54"/>
      <c r="G301" s="55"/>
      <c r="J301" s="57" t="str">
        <f aca="true">IF(K301 = "-", INDIRECT("C" &amp; ROW() - 1) ,"")</f>
        <v/>
      </c>
    </row>
    <row r="302" customFormat="false" ht="13.8" hidden="false" customHeight="true" outlineLevel="0" collapsed="false">
      <c r="B302" s="54"/>
      <c r="C302" s="35" t="str">
        <f aca="false">IF(E302="","",VLOOKUP(E302, 'SKU заквасочник'!$A$1:$Z$80, IF(D302="-", 11, IF(D302="", 11,  MATCH(D302&amp;"", 'SKU заквасочник'!$A$1:$Z$1, 0))), 0))</f>
        <v/>
      </c>
      <c r="D302" s="54"/>
      <c r="G302" s="55"/>
      <c r="J302" s="57" t="str">
        <f aca="true">IF(K302 = "-", INDIRECT("C" &amp; ROW() - 1) ,"")</f>
        <v/>
      </c>
    </row>
    <row r="303" customFormat="false" ht="13.8" hidden="false" customHeight="true" outlineLevel="0" collapsed="false">
      <c r="B303" s="54"/>
      <c r="C303" s="35" t="str">
        <f aca="false">IF(E303="","",VLOOKUP(E303, 'SKU заквасочник'!$A$1:$Z$80, IF(D303="-", 11, IF(D303="", 11,  MATCH(D303&amp;"", 'SKU заквасочник'!$A$1:$Z$1, 0))), 0))</f>
        <v/>
      </c>
      <c r="D303" s="54"/>
      <c r="G303" s="55"/>
      <c r="J303" s="57" t="str">
        <f aca="true">IF(K303 = "-", INDIRECT("C" &amp; ROW() - 1) ,"")</f>
        <v/>
      </c>
    </row>
    <row r="304" customFormat="false" ht="13.8" hidden="false" customHeight="true" outlineLevel="0" collapsed="false">
      <c r="B304" s="54"/>
      <c r="C304" s="35" t="str">
        <f aca="false">IF(E304="","",VLOOKUP(E304, 'SKU заквасочник'!$A$1:$Z$80, IF(D304="-", 11, IF(D304="", 11,  MATCH(D304&amp;"", 'SKU заквасочник'!$A$1:$Z$1, 0))), 0))</f>
        <v/>
      </c>
      <c r="D304" s="54"/>
      <c r="G304" s="55"/>
      <c r="J304" s="57" t="str">
        <f aca="true">IF(K304 = "-", INDIRECT("C" &amp; ROW() - 1) ,"")</f>
        <v/>
      </c>
    </row>
    <row r="305" customFormat="false" ht="13.8" hidden="false" customHeight="true" outlineLevel="0" collapsed="false">
      <c r="B305" s="54"/>
      <c r="C305" s="35" t="str">
        <f aca="false">IF(E305="","",VLOOKUP(E305, 'SKU заквасочник'!$A$1:$Z$80, IF(D305="-", 11, IF(D305="", 11,  MATCH(D305&amp;"", 'SKU заквасочник'!$A$1:$Z$1, 0))), 0))</f>
        <v/>
      </c>
      <c r="D305" s="54"/>
      <c r="G305" s="55"/>
      <c r="J305" s="57" t="str">
        <f aca="true">IF(K305 = "-", INDIRECT("C" &amp; ROW() - 1) ,"")</f>
        <v/>
      </c>
    </row>
    <row r="306" customFormat="false" ht="13.8" hidden="false" customHeight="true" outlineLevel="0" collapsed="false">
      <c r="B306" s="54"/>
      <c r="C306" s="35" t="str">
        <f aca="false">IF(E306="","",VLOOKUP(E306, 'SKU заквасочник'!$A$1:$Z$80, IF(D306="-", 11, IF(D306="", 11,  MATCH(D306&amp;"", 'SKU заквасочник'!$A$1:$Z$1, 0))), 0))</f>
        <v/>
      </c>
      <c r="D306" s="54"/>
      <c r="G306" s="55"/>
      <c r="J306" s="57" t="str">
        <f aca="true">IF(K306 = "-", INDIRECT("C" &amp; ROW() - 1) ,"")</f>
        <v/>
      </c>
    </row>
    <row r="307" customFormat="false" ht="13.8" hidden="false" customHeight="true" outlineLevel="0" collapsed="false">
      <c r="B307" s="54"/>
      <c r="C307" s="35" t="str">
        <f aca="false">IF(E307="","",VLOOKUP(E307, 'SKU заквасочник'!$A$1:$Z$80, IF(D307="-", 11, IF(D307="", 11,  MATCH(D307&amp;"", 'SKU заквасочник'!$A$1:$Z$1, 0))), 0))</f>
        <v/>
      </c>
      <c r="D307" s="54"/>
      <c r="G307" s="55"/>
      <c r="J307" s="57" t="str">
        <f aca="true">IF(K307 = "-", INDIRECT("C" &amp; ROW() - 1) ,"")</f>
        <v/>
      </c>
    </row>
    <row r="308" customFormat="false" ht="13.8" hidden="false" customHeight="true" outlineLevel="0" collapsed="false">
      <c r="B308" s="54"/>
      <c r="C308" s="35" t="str">
        <f aca="false">IF(E308="","",VLOOKUP(E308, 'SKU заквасочник'!$A$1:$Z$80, IF(D308="-", 11, IF(D308="", 11,  MATCH(D308&amp;"", 'SKU заквасочник'!$A$1:$Z$1, 0))), 0))</f>
        <v/>
      </c>
      <c r="D308" s="54"/>
      <c r="G308" s="55"/>
      <c r="J308" s="57" t="str">
        <f aca="true">IF(K308 = "-", INDIRECT("C" &amp; ROW() - 1) ,"")</f>
        <v/>
      </c>
    </row>
    <row r="309" customFormat="false" ht="13.8" hidden="false" customHeight="true" outlineLevel="0" collapsed="false">
      <c r="B309" s="54"/>
      <c r="C309" s="35" t="str">
        <f aca="false">IF(E309="","",VLOOKUP(E309, 'SKU заквасочник'!$A$1:$Z$80, IF(D309="-", 11, IF(D309="", 11,  MATCH(D309&amp;"", 'SKU заквасочник'!$A$1:$Z$1, 0))), 0))</f>
        <v/>
      </c>
      <c r="D309" s="54"/>
      <c r="G309" s="55"/>
      <c r="J309" s="57" t="str">
        <f aca="true">IF(K309 = "-", INDIRECT("C" &amp; ROW() - 1) ,"")</f>
        <v/>
      </c>
    </row>
    <row r="310" customFormat="false" ht="13.8" hidden="false" customHeight="true" outlineLevel="0" collapsed="false">
      <c r="B310" s="54"/>
      <c r="C310" s="35" t="str">
        <f aca="false">IF(E310="","",VLOOKUP(E310, 'SKU заквасочник'!$A$1:$Z$80, IF(D310="-", 11, IF(D310="", 11,  MATCH(D310&amp;"", 'SKU заквасочник'!$A$1:$Z$1, 0))), 0))</f>
        <v/>
      </c>
      <c r="D310" s="54"/>
      <c r="G310" s="55"/>
      <c r="J310" s="57" t="str">
        <f aca="true">IF(K310 = "-", INDIRECT("C" &amp; ROW() - 1) ,"")</f>
        <v/>
      </c>
    </row>
    <row r="311" customFormat="false" ht="13.8" hidden="false" customHeight="true" outlineLevel="0" collapsed="false">
      <c r="B311" s="54"/>
      <c r="C311" s="35" t="str">
        <f aca="false">IF(E311="","",VLOOKUP(E311, 'SKU заквасочник'!$A$1:$Z$80, IF(D311="-", 11, IF(D311="", 11,  MATCH(D311&amp;"", 'SKU заквасочник'!$A$1:$Z$1, 0))), 0))</f>
        <v/>
      </c>
      <c r="D311" s="54"/>
      <c r="G311" s="55"/>
      <c r="J311" s="57" t="str">
        <f aca="true">IF(K311 = "-", INDIRECT("C" &amp; ROW() - 1) ,"")</f>
        <v/>
      </c>
    </row>
    <row r="312" customFormat="false" ht="13.8" hidden="false" customHeight="true" outlineLevel="0" collapsed="false">
      <c r="B312" s="54"/>
      <c r="C312" s="35" t="str">
        <f aca="false">IF(E312="","",VLOOKUP(E312, 'SKU заквасочник'!$A$1:$Z$80, IF(D312="-", 11, IF(D312="", 11,  MATCH(D312&amp;"", 'SKU заквасочник'!$A$1:$Z$1, 0))), 0))</f>
        <v/>
      </c>
      <c r="D312" s="54"/>
      <c r="G312" s="55"/>
      <c r="J312" s="57" t="str">
        <f aca="true">IF(K312 = "-", INDIRECT("C" &amp; ROW() - 1) ,"")</f>
        <v/>
      </c>
    </row>
    <row r="313" customFormat="false" ht="13.8" hidden="false" customHeight="true" outlineLevel="0" collapsed="false">
      <c r="B313" s="54"/>
      <c r="C313" s="35" t="str">
        <f aca="false">IF(E313="","",VLOOKUP(E313, 'SKU заквасочник'!$A$1:$Z$80, IF(D313="-", 11, IF(D313="", 11,  MATCH(D313&amp;"", 'SKU заквасочник'!$A$1:$Z$1, 0))), 0))</f>
        <v/>
      </c>
      <c r="D313" s="54"/>
      <c r="G313" s="55"/>
      <c r="J313" s="57" t="str">
        <f aca="true">IF(K313 = "-", INDIRECT("C" &amp; ROW() - 1) ,"")</f>
        <v/>
      </c>
    </row>
    <row r="314" customFormat="false" ht="13.8" hidden="false" customHeight="true" outlineLevel="0" collapsed="false">
      <c r="B314" s="54"/>
      <c r="C314" s="35" t="str">
        <f aca="false">IF(E314="","",VLOOKUP(E314, 'SKU заквасочник'!$A$1:$Z$80, IF(D314="-", 11, IF(D314="", 11,  MATCH(D314&amp;"", 'SKU заквасочник'!$A$1:$Z$1, 0))), 0))</f>
        <v/>
      </c>
      <c r="D314" s="54"/>
      <c r="G314" s="55"/>
      <c r="J314" s="57" t="str">
        <f aca="true">IF(K314 = "-", INDIRECT("C" &amp; ROW() - 1) ,"")</f>
        <v/>
      </c>
    </row>
    <row r="315" customFormat="false" ht="13.8" hidden="false" customHeight="true" outlineLevel="0" collapsed="false">
      <c r="B315" s="54"/>
      <c r="C315" s="35" t="str">
        <f aca="false">IF(E315="","",VLOOKUP(E315, 'SKU заквасочник'!$A$1:$Z$80, IF(D315="-", 11, IF(D315="", 11,  MATCH(D315&amp;"", 'SKU заквасочник'!$A$1:$Z$1, 0))), 0))</f>
        <v/>
      </c>
      <c r="D315" s="54"/>
      <c r="G315" s="55"/>
      <c r="J315" s="57" t="str">
        <f aca="true">IF(K315 = "-", INDIRECT("C" &amp; ROW() - 1) ,"")</f>
        <v/>
      </c>
    </row>
    <row r="316" customFormat="false" ht="13.8" hidden="false" customHeight="true" outlineLevel="0" collapsed="false">
      <c r="B316" s="54"/>
      <c r="C316" s="35" t="str">
        <f aca="false">IF(E316="","",VLOOKUP(E316, 'SKU заквасочник'!$A$1:$Z$80, IF(D316="-", 11, IF(D316="", 11,  MATCH(D316&amp;"", 'SKU заквасочник'!$A$1:$Z$1, 0))), 0))</f>
        <v/>
      </c>
      <c r="D316" s="54"/>
      <c r="G316" s="55"/>
      <c r="J316" s="57" t="str">
        <f aca="true">IF(K316 = "-", INDIRECT("C" &amp; ROW() - 1) ,"")</f>
        <v/>
      </c>
    </row>
    <row r="317" customFormat="false" ht="13.8" hidden="false" customHeight="true" outlineLevel="0" collapsed="false">
      <c r="C317" s="35" t="str">
        <f aca="false">IF(E317="","",VLOOKUP(E317, 'SKU заквасочник'!$A$1:$Z$80, IF(D317="-", 11, IF(D317="", 11,  MATCH(D317&amp;"", 'SKU заквасочник'!$A$1:$Z$1, 0))), 0))</f>
        <v/>
      </c>
      <c r="D317" s="54"/>
      <c r="G317" s="55"/>
      <c r="J317" s="57" t="str">
        <f aca="true">IF(K317 = "-", INDIRECT("C" &amp; ROW() - 1) ,"")</f>
        <v/>
      </c>
    </row>
    <row r="318" customFormat="false" ht="13.8" hidden="false" customHeight="true" outlineLevel="0" collapsed="false">
      <c r="C318" s="35" t="str">
        <f aca="false">IF(E318="","",VLOOKUP(E318, 'SKU заквасочник'!$A$1:$Z$80, IF(D318="-", 11, IF(D318="", 11,  MATCH(D318&amp;"", 'SKU заквасочник'!$A$1:$Z$1, 0))), 0))</f>
        <v/>
      </c>
      <c r="D318" s="54"/>
      <c r="G318" s="55"/>
      <c r="J318" s="57" t="str">
        <f aca="true">IF(K318 = "-", INDIRECT("C" &amp; ROW() - 1) ,"")</f>
        <v/>
      </c>
    </row>
    <row r="319" customFormat="false" ht="13.8" hidden="false" customHeight="true" outlineLevel="0" collapsed="false">
      <c r="C319" s="35" t="str">
        <f aca="false">IF(E319="","",VLOOKUP(E319, 'SKU заквасочник'!$A$1:$Z$80, IF(D319="-", 11, IF(D319="", 11,  MATCH(D319&amp;"", 'SKU заквасочник'!$A$1:$Z$1, 0))), 0))</f>
        <v/>
      </c>
      <c r="D319" s="54"/>
      <c r="G319" s="55"/>
      <c r="J319" s="57" t="str">
        <f aca="true">IF(K319 = "-", INDIRECT("C" &amp; ROW() - 1) ,"")</f>
        <v/>
      </c>
    </row>
    <row r="320" customFormat="false" ht="13.8" hidden="false" customHeight="true" outlineLevel="0" collapsed="false">
      <c r="C320" s="35" t="str">
        <f aca="false">IF(E320="","",VLOOKUP(E320, 'SKU заквасочник'!$A$1:$Z$80, IF(D320="-", 11, IF(D320="", 11,  MATCH(D320&amp;"", 'SKU заквасочник'!$A$1:$Z$1, 0))), 0))</f>
        <v/>
      </c>
      <c r="D320" s="54"/>
      <c r="G320" s="55"/>
      <c r="J320" s="57" t="str">
        <f aca="true">IF(K320 = "-", INDIRECT("C" &amp; ROW() - 1) ,"")</f>
        <v/>
      </c>
    </row>
    <row r="321" customFormat="false" ht="13.8" hidden="false" customHeight="true" outlineLevel="0" collapsed="false">
      <c r="C321" s="35" t="str">
        <f aca="false">IF(E321="","",VLOOKUP(E321, 'SKU заквасочник'!$A$1:$Z$80, IF(D321="-", 11, IF(D321="", 11,  MATCH(D321&amp;"", 'SKU заквасочник'!$A$1:$Z$1, 0))), 0))</f>
        <v/>
      </c>
      <c r="D321" s="54"/>
      <c r="G321" s="55"/>
      <c r="J321" s="57" t="str">
        <f aca="true">IF(K321 = "-", INDIRECT("C" &amp; ROW() - 1) ,"")</f>
        <v/>
      </c>
    </row>
    <row r="322" customFormat="false" ht="13.8" hidden="false" customHeight="true" outlineLevel="0" collapsed="false">
      <c r="C322" s="35" t="str">
        <f aca="false">IF(E322="","",VLOOKUP(E322, 'SKU заквасочник'!$A$1:$Z$80, IF(D322="-", 11, IF(D322="", 11,  MATCH(D322&amp;"", 'SKU заквасочник'!$A$1:$Z$1, 0))), 0))</f>
        <v/>
      </c>
      <c r="D322" s="54"/>
      <c r="J322" s="57" t="str">
        <f aca="true">IF(K322 = "-", INDIRECT("C" &amp; ROW() - 1) ,"")</f>
        <v/>
      </c>
    </row>
    <row r="323" customFormat="false" ht="13.8" hidden="false" customHeight="true" outlineLevel="0" collapsed="false">
      <c r="C323" s="35" t="str">
        <f aca="false">IF(E323="","",VLOOKUP(E323, 'SKU заквасочник'!$A$1:$Z$80, IF(D323="-", 11, IF(D323="", 11,  MATCH(D323&amp;"", 'SKU заквасочник'!$A$1:$Z$1, 0))), 0))</f>
        <v/>
      </c>
      <c r="D323" s="54"/>
      <c r="J323" s="57" t="str">
        <f aca="true">IF(K323 = "-", INDIRECT("C" &amp; ROW() - 1) ,"")</f>
        <v/>
      </c>
    </row>
    <row r="324" customFormat="false" ht="13.8" hidden="false" customHeight="true" outlineLevel="0" collapsed="false">
      <c r="C324" s="35" t="str">
        <f aca="false">IF(E324="","",VLOOKUP(E324, 'SKU заквасочник'!$A$1:$Z$80, IF(D324="-", 11, IF(D324="", 11,  MATCH(D324&amp;"", 'SKU заквасочник'!$A$1:$Z$1, 0))), 0))</f>
        <v/>
      </c>
      <c r="D324" s="54"/>
      <c r="J324" s="57" t="str">
        <f aca="true">IF(K324 = "-", INDIRECT("C" &amp; ROW() - 1) ,"")</f>
        <v/>
      </c>
    </row>
    <row r="325" customFormat="false" ht="13.8" hidden="false" customHeight="true" outlineLevel="0" collapsed="false">
      <c r="C325" s="35" t="str">
        <f aca="false">IF(E325="","",VLOOKUP(E325, 'SKU заквасочник'!$A$1:$Z$80, IF(D325="-", 11, IF(D325="", 11,  MATCH(D325&amp;"", 'SKU заквасочник'!$A$1:$Z$1, 0))), 0))</f>
        <v/>
      </c>
      <c r="D325" s="54"/>
      <c r="J325" s="57" t="str">
        <f aca="true">IF(K325 = "-", INDIRECT("C" &amp; ROW() - 1) ,"")</f>
        <v/>
      </c>
    </row>
    <row r="326" customFormat="false" ht="13.8" hidden="false" customHeight="true" outlineLevel="0" collapsed="false">
      <c r="C326" s="35" t="str">
        <f aca="false">IF(E326="","",VLOOKUP(E326, 'SKU заквасочник'!$A$1:$Z$80, IF(D326="-", 11, IF(D326="", 11,  MATCH(D326&amp;"", 'SKU заквасочник'!$A$1:$Z$1, 0))), 0))</f>
        <v/>
      </c>
      <c r="D326" s="54"/>
      <c r="J326" s="57" t="str">
        <f aca="true">IF(K326 = "-", INDIRECT("C" &amp; ROW() - 1) ,"")</f>
        <v/>
      </c>
    </row>
    <row r="327" customFormat="false" ht="13.8" hidden="false" customHeight="true" outlineLevel="0" collapsed="false">
      <c r="C327" s="35" t="str">
        <f aca="false">IF(E327="","",VLOOKUP(E327, 'SKU заквасочник'!$A$1:$Z$80, IF(D327="-", 11, IF(D327="", 11,  MATCH(D327&amp;"", 'SKU заквасочник'!$A$1:$Z$1, 0))), 0))</f>
        <v/>
      </c>
    </row>
    <row r="328" customFormat="false" ht="13.8" hidden="false" customHeight="true" outlineLevel="0" collapsed="false">
      <c r="C328" s="35" t="str">
        <f aca="false">IF(E328="","",VLOOKUP(E328, 'SKU заквасочник'!$A$1:$Z$80, IF(D328="-", 11, IF(D328="", 11,  MATCH(D328&amp;"", 'SKU заквасочник'!$A$1:$Z$1, 0))), 0))</f>
        <v/>
      </c>
    </row>
    <row r="329" customFormat="false" ht="13.8" hidden="false" customHeight="true" outlineLevel="0" collapsed="false">
      <c r="C329" s="35" t="str">
        <f aca="false">IF(E329="","",VLOOKUP(E329, 'SKU заквасочник'!$A$1:$Z$80, IF(D329="-", 11, IF(D329="", 11,  MATCH(D329&amp;"", 'SKU заквасочник'!$A$1:$Z$1, 0))), 0))</f>
        <v/>
      </c>
    </row>
    <row r="330" customFormat="false" ht="13.8" hidden="false" customHeight="true" outlineLevel="0" collapsed="false">
      <c r="C330" s="35" t="str">
        <f aca="false">IF(E330="","",VLOOKUP(E330, 'SKU заквасочник'!$A$1:$Z$80, IF(D330="-", 11, IF(D330="", 11,  MATCH(D330&amp;"", 'SKU заквасочник'!$A$1:$Z$1, 0))), 0))</f>
        <v/>
      </c>
    </row>
    <row r="331" customFormat="false" ht="13.8" hidden="false" customHeight="true" outlineLevel="0" collapsed="false">
      <c r="C331" s="35" t="str">
        <f aca="false">IF(E331="","",VLOOKUP(E331, 'SKU заквасочник'!$A$1:$Z$80, IF(D331="-", 11, IF(D331="", 11,  MATCH(D331&amp;"", 'SKU заквасочник'!$A$1:$Z$1, 0))), 0))</f>
        <v/>
      </c>
    </row>
    <row r="332" customFormat="false" ht="13.8" hidden="false" customHeight="true" outlineLevel="0" collapsed="false">
      <c r="C332" s="35" t="str">
        <f aca="false">IF(E332="","",VLOOKUP(E332, 'SKU заквасочник'!$A$1:$Z$80, IF(D332="-", 11, IF(D332="", 11,  MATCH(D332&amp;"", 'SKU заквасочник'!$A$1:$Z$1, 0))), 0))</f>
        <v/>
      </c>
    </row>
    <row r="333" customFormat="false" ht="13.8" hidden="false" customHeight="true" outlineLevel="0" collapsed="false">
      <c r="C333" s="35" t="str">
        <f aca="false">IF(E333="","",VLOOKUP(E333, 'SKU заквасочник'!$A$1:$Z$80, IF(D333="-", 11, IF(D333="", 11,  MATCH(D333&amp;"", 'SKU заквасочник'!$A$1:$Z$1, 0))), 0))</f>
        <v/>
      </c>
    </row>
    <row r="334" customFormat="false" ht="13.8" hidden="false" customHeight="true" outlineLevel="0" collapsed="false">
      <c r="C334" s="35" t="str">
        <f aca="false">IF(E334="","",VLOOKUP(E334, 'SKU заквасочник'!$A$1:$Z$80, IF(D334="-", 11, IF(D334="", 11,  MATCH(D334&amp;"", 'SKU заквасочник'!$A$1:$Z$1, 0))), 0))</f>
        <v/>
      </c>
    </row>
    <row r="335" customFormat="false" ht="13.8" hidden="false" customHeight="true" outlineLevel="0" collapsed="false">
      <c r="C335" s="35" t="str">
        <f aca="false">IF(E335="","",VLOOKUP(E335, 'SKU заквасочник'!$A$1:$Z$80, IF(D335="-", 11, IF(D335="", 11,  MATCH(D335&amp;"", 'SKU заквасочник'!$A$1:$Z$1, 0))), 0))</f>
        <v/>
      </c>
    </row>
    <row r="336" customFormat="false" ht="13.8" hidden="false" customHeight="true" outlineLevel="0" collapsed="false">
      <c r="C336" s="35" t="str">
        <f aca="false">IF(E336="","",VLOOKUP(E336, 'SKU заквасочник'!$A$1:$Z$80, IF(D336="-", 11, IF(D336="", 11,  MATCH(D336&amp;"", 'SKU заквасочник'!$A$1:$Z$1, 0))), 0))</f>
        <v/>
      </c>
    </row>
    <row r="337" customFormat="false" ht="13.8" hidden="false" customHeight="true" outlineLevel="0" collapsed="false">
      <c r="C337" s="35" t="str">
        <f aca="false">IF(E337="","",VLOOKUP(E337, 'SKU заквасочник'!$A$1:$Z$80, IF(D337="-", 11, IF(D337="", 11,  MATCH(D337&amp;"", 'SKU заквасочник'!$A$1:$Z$1, 0))), 0))</f>
        <v/>
      </c>
    </row>
    <row r="338" customFormat="false" ht="13.8" hidden="false" customHeight="true" outlineLevel="0" collapsed="false">
      <c r="C338" s="35" t="str">
        <f aca="false">IF(E338="","",VLOOKUP(E338, 'SKU заквасочник'!$A$1:$Z$80, IF(D338="-", 11, IF(D338="", 11,  MATCH(D338&amp;"", 'SKU заквасочник'!$A$1:$Z$1, 0))), 0))</f>
        <v/>
      </c>
    </row>
    <row r="339" customFormat="false" ht="13.8" hidden="false" customHeight="true" outlineLevel="0" collapsed="false">
      <c r="C339" s="35" t="str">
        <f aca="false">IF(E339="","",VLOOKUP(E339, 'SKU заквасочник'!$A$1:$Z$80, IF(D339="-", 11, IF(D339="", 11,  MATCH(D339&amp;"", 'SKU заквасочник'!$A$1:$Z$1, 0))), 0))</f>
        <v/>
      </c>
    </row>
    <row r="340" customFormat="false" ht="13.8" hidden="false" customHeight="true" outlineLevel="0" collapsed="false">
      <c r="C340" s="35" t="str">
        <f aca="false">IF(E340="","",VLOOKUP(E340, 'SKU заквасочник'!$A$1:$Z$80, IF(D340="-", 11, IF(D340="", 11,  MATCH(D340&amp;"", 'SKU заквасочник'!$A$1:$Z$1, 0))), 0))</f>
        <v/>
      </c>
    </row>
    <row r="341" customFormat="false" ht="13.8" hidden="false" customHeight="true" outlineLevel="0" collapsed="false">
      <c r="C341" s="35" t="str">
        <f aca="false">IF(E341="","",VLOOKUP(E341, 'SKU заквасочник'!$A$1:$Z$80, IF(D341="-", 11, IF(D341="", 11,  MATCH(D341&amp;"", 'SKU заквасочник'!$A$1:$Z$1, 0))), 0))</f>
        <v/>
      </c>
    </row>
    <row r="342" customFormat="false" ht="13.8" hidden="false" customHeight="true" outlineLevel="0" collapsed="false">
      <c r="C342" s="35" t="str">
        <f aca="false">IF(E342="","",VLOOKUP(E342, 'SKU заквасочник'!$A$1:$Z$80, IF(D342="-", 11, IF(D342="", 11,  MATCH(D342&amp;"", 'SKU заквасочник'!$A$1:$Z$1, 0))), 0))</f>
        <v/>
      </c>
    </row>
    <row r="343" customFormat="false" ht="13.8" hidden="false" customHeight="true" outlineLevel="0" collapsed="false">
      <c r="C343" s="35" t="str">
        <f aca="false">IF(E343="","",VLOOKUP(E343, 'SKU заквасочник'!$A$1:$Z$80, IF(D343="-", 11, IF(D343="", 11,  MATCH(D343&amp;"", 'SKU заквасочник'!$A$1:$Z$1, 0))), 0))</f>
        <v/>
      </c>
    </row>
    <row r="344" customFormat="false" ht="13.8" hidden="false" customHeight="true" outlineLevel="0" collapsed="false">
      <c r="C344" s="35" t="str">
        <f aca="false">IF(E344="","",VLOOKUP(E344, 'SKU заквасочник'!$A$1:$Z$80, IF(D344="-", 11, IF(D344="", 11,  MATCH(D344&amp;"", 'SKU заквасочник'!$A$1:$Z$1, 0))), 0))</f>
        <v/>
      </c>
    </row>
    <row r="345" customFormat="false" ht="13.8" hidden="false" customHeight="true" outlineLevel="0" collapsed="false">
      <c r="C345" s="35" t="str">
        <f aca="false">IF(E345="","",VLOOKUP(E345, 'SKU заквасочник'!$A$1:$Z$80, IF(D345="-", 11, IF(D345="", 11,  MATCH(D345&amp;"", 'SKU заквасочник'!$A$1:$Z$1, 0))), 0))</f>
        <v/>
      </c>
    </row>
    <row r="346" customFormat="false" ht="13.8" hidden="false" customHeight="true" outlineLevel="0" collapsed="false">
      <c r="C346" s="35" t="str">
        <f aca="false">IF(E346="","",VLOOKUP(E346, 'SKU заквасочник'!$A$1:$Z$80, IF(D346="-", 11, IF(D346="", 11,  MATCH(D346&amp;"", 'SKU заквасочник'!$A$1:$Z$1, 0))), 0))</f>
        <v/>
      </c>
    </row>
    <row r="347" customFormat="false" ht="13.8" hidden="false" customHeight="true" outlineLevel="0" collapsed="false">
      <c r="C347" s="35" t="str">
        <f aca="false">IF(E347="","",VLOOKUP(E347, 'SKU заквасочник'!$A$1:$Z$80, IF(D347="-", 11, IF(D347="", 11,  MATCH(D347&amp;"", 'SKU заквасочник'!$A$1:$Z$1, 0))), 0))</f>
        <v/>
      </c>
    </row>
    <row r="348" customFormat="false" ht="13.8" hidden="false" customHeight="true" outlineLevel="0" collapsed="false">
      <c r="C348" s="35" t="str">
        <f aca="false">IF(E348="","",VLOOKUP(E348, 'SKU заквасочник'!$A$1:$Z$80, IF(D348="-", 11, IF(D348="", 11,  MATCH(D348&amp;"", 'SKU заквасочник'!$A$1:$Z$1, 0))), 0))</f>
        <v/>
      </c>
    </row>
    <row r="349" customFormat="false" ht="13.8" hidden="false" customHeight="true" outlineLevel="0" collapsed="false">
      <c r="C349" s="35" t="str">
        <f aca="false">IF(E349="","",VLOOKUP(E349, 'SKU заквасочник'!$A$1:$Z$80, IF(D349="-", 11, IF(D349="", 11,  MATCH(D349&amp;"", 'SKU заквасочник'!$A$1:$Z$1))), 0))</f>
        <v/>
      </c>
    </row>
    <row r="350" customFormat="false" ht="13.8" hidden="false" customHeight="true" outlineLevel="0" collapsed="false">
      <c r="C350" s="35" t="str">
        <f aca="false">IF(E350="","",VLOOKUP(E350, 'SKU заквасочник'!$A$1:$Z$80, IF(D350="-", 11, IF(D350="", 11,  MATCH(D350&amp;"", 'SKU заквасочник'!$A$1:$Z$1))), 0))</f>
        <v/>
      </c>
    </row>
    <row r="351" customFormat="false" ht="13.8" hidden="false" customHeight="true" outlineLevel="0" collapsed="false">
      <c r="C351" s="35" t="str">
        <f aca="false">IF(E351="","",VLOOKUP(E351, 'SKU заквасочник'!$A$1:$Z$80, IF(D351="-", 11, IF(D351="", 11,  MATCH(D351&amp;"", 'SKU заквасочник'!$A$1:$Z$1))), 0))</f>
        <v/>
      </c>
    </row>
    <row r="352" customFormat="false" ht="13.8" hidden="false" customHeight="true" outlineLevel="0" collapsed="false">
      <c r="C352" s="35" t="str">
        <f aca="false">IF(E352="","",VLOOKUP(E352, 'SKU заквасочник'!$A$1:$Z$80, IF(D352="-", 11, IF(D352="", 11,  MATCH(D352&amp;"", 'SKU заквасочник'!$A$1:$Z$1))), 0))</f>
        <v/>
      </c>
    </row>
    <row r="353" customFormat="false" ht="13.8" hidden="false" customHeight="true" outlineLevel="0" collapsed="false">
      <c r="C353" s="35" t="str">
        <f aca="false">IF(E353="","",VLOOKUP(E353, 'SKU заквасочник'!$A$1:$Z$80, IF(D353="-", 11, IF(D353="", 11,  MATCH(D353&amp;"", 'SKU заквасочник'!$A$1:$Z$1))), 0))</f>
        <v/>
      </c>
    </row>
    <row r="354" customFormat="false" ht="13.8" hidden="false" customHeight="true" outlineLevel="0" collapsed="false">
      <c r="C354" s="35" t="str">
        <f aca="false">IF(E354="","",VLOOKUP(E354, 'SKU заквасочник'!$A$1:$Z$80, IF(D354="-", 11, IF(D354="", 11,  MATCH(D354&amp;"", 'SKU заквасочник'!$A$1:$Z$1))), 0))</f>
        <v/>
      </c>
    </row>
    <row r="355" customFormat="false" ht="13.8" hidden="false" customHeight="true" outlineLevel="0" collapsed="false">
      <c r="C355" s="35" t="str">
        <f aca="false">IF(E355="","",VLOOKUP(E355, 'SKU заквасочник'!$A$1:$Z$80, IF(D355="-", 11, IF(D355="", 11,  MATCH(D355&amp;"", 'SKU заквасочник'!$A$1:$Z$1))), 0))</f>
        <v/>
      </c>
    </row>
    <row r="356" customFormat="false" ht="13.8" hidden="false" customHeight="true" outlineLevel="0" collapsed="false">
      <c r="C356" s="35" t="str">
        <f aca="false">IF(E356="","",VLOOKUP(E356, 'SKU заквасочник'!$A$1:$Z$80, IF(D356="-", 11, IF(D356="", 11,  MATCH(D356&amp;"", 'SKU заквасочник'!$A$1:$Z$1))), 0))</f>
        <v/>
      </c>
    </row>
    <row r="357" customFormat="false" ht="13.8" hidden="false" customHeight="true" outlineLevel="0" collapsed="false">
      <c r="C357" s="35" t="str">
        <f aca="false">IF(E357="","",VLOOKUP(E357, 'SKU заквасочник'!$A$1:$Z$80, IF(D357="-", 11, IF(D357="", 11,  MATCH(D357&amp;"", 'SKU заквасочник'!$A$1:$Z$1))), 0))</f>
        <v/>
      </c>
    </row>
    <row r="358" customFormat="false" ht="13.8" hidden="false" customHeight="true" outlineLevel="0" collapsed="false">
      <c r="C358" s="35" t="str">
        <f aca="false">IF(E358="","",VLOOKUP(E358, 'SKU заквасочник'!$A$1:$Z$80, IF(D358="-", 11, IF(D358="", 11,  MATCH(D358&amp;"", 'SKU заквасочник'!$A$1:$Z$1))), 0))</f>
        <v/>
      </c>
    </row>
    <row r="359" customFormat="false" ht="13.8" hidden="false" customHeight="true" outlineLevel="0" collapsed="false">
      <c r="C359" s="35" t="str">
        <f aca="false">IF(E359="","",VLOOKUP(E359, 'SKU заквасочник'!$A$1:$Z$80, IF(D359="-", 11, IF(D359="", 11,  MATCH(D359&amp;"", 'SKU заквасочник'!$A$1:$Z$1))), 0))</f>
        <v/>
      </c>
    </row>
    <row r="360" customFormat="false" ht="13.8" hidden="false" customHeight="true" outlineLevel="0" collapsed="false">
      <c r="C360" s="35" t="str">
        <f aca="false">IF(E360="","",VLOOKUP(E360, 'SKU заквасочник'!$A$1:$Z$80, IF(D360="-", 11, IF(D360="", 11,  MATCH(D360&amp;"", 'SKU заквасочник'!$A$1:$Z$1))), 0))</f>
        <v/>
      </c>
    </row>
    <row r="361" customFormat="false" ht="13.8" hidden="false" customHeight="true" outlineLevel="0" collapsed="false">
      <c r="C361" s="35" t="str">
        <f aca="false">IF(E361="","",VLOOKUP(E361, 'SKU заквасочник'!$A$1:$Z$80, IF(D361="-", 11, IF(D361="", 11,  MATCH(D361&amp;"", 'SKU заквасочник'!$A$1:$Z$1))), 0))</f>
        <v/>
      </c>
    </row>
    <row r="362" customFormat="false" ht="13.8" hidden="false" customHeight="true" outlineLevel="0" collapsed="false">
      <c r="C362" s="35" t="str">
        <f aca="false">IF(E362="","",VLOOKUP(E362, 'SKU заквасочник'!$A$1:$Z$80, IF(D362="-", 11, IF(D362="", 11,  MATCH(D362&amp;"", 'SKU заквасочник'!$A$1:$Z$1))), 0))</f>
        <v/>
      </c>
    </row>
    <row r="363" customFormat="false" ht="13.8" hidden="false" customHeight="true" outlineLevel="0" collapsed="false">
      <c r="C363" s="35" t="str">
        <f aca="false">IF(E363="","",VLOOKUP(E363, 'SKU заквасочник'!$A$1:$Z$80, IF(D363="-", 11, IF(D363="", 11,  MATCH(D363&amp;"", 'SKU заквасочник'!$A$1:$Z$1))), 0))</f>
        <v/>
      </c>
    </row>
    <row r="364" customFormat="false" ht="13.8" hidden="false" customHeight="true" outlineLevel="0" collapsed="false">
      <c r="C364" s="35" t="str">
        <f aca="false">IF(E364="","",VLOOKUP(E364, 'SKU заквасочник'!$A$1:$Z$80, IF(D364="-", 11, IF(D364="", 11,  MATCH(D364&amp;"", 'SKU заквасочник'!$A$1:$Z$1))), 0))</f>
        <v/>
      </c>
    </row>
    <row r="365" customFormat="false" ht="13.8" hidden="false" customHeight="true" outlineLevel="0" collapsed="false">
      <c r="C365" s="35" t="str">
        <f aca="false">IF(E365="","",VLOOKUP(E365, 'SKU заквасочник'!$A$1:$Z$80, IF(D365="-", 11, IF(D365="", 11,  MATCH(D365&amp;"", 'SKU заквасочник'!$A$1:$Z$1))), 0))</f>
        <v/>
      </c>
    </row>
    <row r="366" customFormat="false" ht="13.8" hidden="false" customHeight="true" outlineLevel="0" collapsed="false">
      <c r="C366" s="35" t="str">
        <f aca="false">IF(E366="","",VLOOKUP(E366, 'SKU заквасочник'!$A$1:$Z$80, IF(D366="-", 11, IF(D366="", 11,  MATCH(D366&amp;"", 'SKU заквасочник'!$A$1:$Z$1))), 0))</f>
        <v/>
      </c>
    </row>
    <row r="367" customFormat="false" ht="13.8" hidden="false" customHeight="true" outlineLevel="0" collapsed="false">
      <c r="C367" s="35" t="str">
        <f aca="false">IF(E367="","",VLOOKUP(E367, 'SKU заквасочник'!$A$1:$Z$80, IF(D367="-", 11, IF(D367="", 11,  MATCH(D367&amp;"", 'SKU заквасочник'!$A$1:$Z$1))), 0))</f>
        <v/>
      </c>
    </row>
    <row r="368" customFormat="false" ht="13.8" hidden="false" customHeight="true" outlineLevel="0" collapsed="false">
      <c r="C368" s="35" t="str">
        <f aca="false">IF(E368="","",VLOOKUP(E368, 'SKU заквасочник'!$A$1:$Z$80, IF(D368="-", 11, IF(D368="", 11,  MATCH(D368&amp;"", 'SKU заквасочник'!$A$1:$Z$1))), 0))</f>
        <v/>
      </c>
    </row>
    <row r="369" customFormat="false" ht="13.8" hidden="false" customHeight="true" outlineLevel="0" collapsed="false">
      <c r="C369" s="35" t="str">
        <f aca="false">IF(E369="","",VLOOKUP(E369, 'SKU заквасочник'!$A$1:$Z$80, IF(D369="-", 11, IF(D369="", 11,  MATCH(D369&amp;"", 'SKU заквасочник'!$A$1:$Z$1))), 0))</f>
        <v/>
      </c>
    </row>
    <row r="370" customFormat="false" ht="13.8" hidden="false" customHeight="true" outlineLevel="0" collapsed="false">
      <c r="C370" s="35" t="str">
        <f aca="false">IF(E370="","",VLOOKUP(E370, 'SKU заквасочник'!$A$1:$Z$80, IF(D370="-", 11, IF(D370="", 11,  MATCH(D370&amp;"", 'SKU заквасочник'!$A$1:$Z$1))), 0))</f>
        <v/>
      </c>
    </row>
    <row r="371" customFormat="false" ht="13.8" hidden="false" customHeight="true" outlineLevel="0" collapsed="false">
      <c r="C371" s="35" t="str">
        <f aca="false">IF(E371="","",VLOOKUP(E371, 'SKU заквасочник'!$A$1:$Z$80, IF(D371="-", 11, IF(D371="", 11,  MATCH(D371&amp;"", 'SKU заквасочник'!$A$1:$Z$1))), 0))</f>
        <v/>
      </c>
    </row>
    <row r="372" customFormat="false" ht="13.8" hidden="false" customHeight="true" outlineLevel="0" collapsed="false">
      <c r="C372" s="35" t="str">
        <f aca="false">IF(E372="","",VLOOKUP(E372, 'SKU заквасочник'!$A$1:$Z$80, IF(D372="-", 11, IF(D372="", 11,  MATCH(D372&amp;"", 'SKU заквасочник'!$A$1:$Z$1))), 0))</f>
        <v/>
      </c>
    </row>
    <row r="373" customFormat="false" ht="13.8" hidden="false" customHeight="true" outlineLevel="0" collapsed="false">
      <c r="C373" s="35" t="str">
        <f aca="false">IF(E373="","",VLOOKUP(E373, 'SKU заквасочник'!$A$1:$Z$80, IF(D373="-", 11, IF(D373="", 11,  MATCH(D373&amp;"", 'SKU заквасочник'!$A$1:$Z$1))), 0))</f>
        <v/>
      </c>
    </row>
    <row r="374" customFormat="false" ht="13.8" hidden="false" customHeight="true" outlineLevel="0" collapsed="false">
      <c r="C374" s="35" t="str">
        <f aca="false">IF(E374="","",VLOOKUP(E374, 'SKU заквасочник'!$A$1:$Z$80, IF(D374="-", 11, IF(D374="", 11,  MATCH(D374&amp;"", 'SKU заквасочник'!$A$1:$Z$1))), 0))</f>
        <v/>
      </c>
    </row>
    <row r="375" customFormat="false" ht="13.8" hidden="false" customHeight="true" outlineLevel="0" collapsed="false">
      <c r="C375" s="35" t="str">
        <f aca="false">IF(E375="","",VLOOKUP(E375, 'SKU заквасочник'!$A$1:$Z$80, IF(D375="-", 11, IF(D375="", 11,  MATCH(D375&amp;"", 'SKU заквасочник'!$A$1:$Z$1))), 0))</f>
        <v/>
      </c>
    </row>
    <row r="376" customFormat="false" ht="13.8" hidden="false" customHeight="true" outlineLevel="0" collapsed="false">
      <c r="C376" s="35" t="str">
        <f aca="false">IF(E376="","",VLOOKUP(E376, 'SKU заквасочник'!$A$1:$Z$80, IF(D376="-", 11, IF(D376="", 11,  MATCH(D376&amp;"", 'SKU заквасочник'!$A$1:$Z$1))), 0))</f>
        <v/>
      </c>
    </row>
    <row r="377" customFormat="false" ht="13.8" hidden="false" customHeight="true" outlineLevel="0" collapsed="false">
      <c r="C377" s="35" t="str">
        <f aca="false">IF(E377="","",VLOOKUP(E377, 'SKU заквасочник'!$A$1:$Z$80, IF(D377="-", 11, IF(D377="", 11,  MATCH(D377&amp;"", 'SKU заквасочник'!$A$1:$Z$1))), 0))</f>
        <v/>
      </c>
    </row>
    <row r="378" customFormat="false" ht="13.8" hidden="false" customHeight="true" outlineLevel="0" collapsed="false">
      <c r="C378" s="35" t="str">
        <f aca="false">IF(E378="","",VLOOKUP(E378, 'SKU заквасочник'!$A$1:$Z$80, IF(D378="-", 11, IF(D378="", 11,  MATCH(D378&amp;"", 'SKU заквасочник'!$A$1:$Z$1))), 0))</f>
        <v/>
      </c>
    </row>
    <row r="379" customFormat="false" ht="13.8" hidden="false" customHeight="true" outlineLevel="0" collapsed="false">
      <c r="C379" s="35" t="str">
        <f aca="false">IF(E379="","",VLOOKUP(E379, 'SKU заквасочник'!$A$1:$Z$80, IF(D379="-", 11, IF(D379="", 11,  MATCH(D379&amp;"", 'SKU заквасочник'!$A$1:$Z$1))), 0))</f>
        <v/>
      </c>
    </row>
    <row r="380" customFormat="false" ht="13.8" hidden="false" customHeight="true" outlineLevel="0" collapsed="false">
      <c r="C380" s="35" t="str">
        <f aca="false">IF(E380="","",VLOOKUP(E380, 'SKU заквасочник'!$A$1:$Z$80, IF(D380="-", 11, IF(D380="", 11,  MATCH(D380&amp;"", 'SKU заквасочник'!$A$1:$Z$1))), 0))</f>
        <v/>
      </c>
    </row>
    <row r="381" customFormat="false" ht="13.8" hidden="false" customHeight="true" outlineLevel="0" collapsed="false">
      <c r="C381" s="35" t="str">
        <f aca="false">IF(E381="","",VLOOKUP(E381, 'SKU заквасочник'!$A$1:$Z$80, IF(D381="-", 11, IF(D381="", 11,  MATCH(D381&amp;"", 'SKU заквасочник'!$A$1:$Z$1))), 0))</f>
        <v/>
      </c>
    </row>
    <row r="382" customFormat="false" ht="13.8" hidden="false" customHeight="true" outlineLevel="0" collapsed="false">
      <c r="C382" s="35" t="str">
        <f aca="false">IF(E382="","",VLOOKUP(E382, 'SKU заквасочник'!$A$1:$Z$80, IF(D382="-", 11, IF(D382="", 11,  MATCH(D382&amp;"", 'SKU заквасочник'!$A$1:$Z$1))), 0))</f>
        <v/>
      </c>
    </row>
    <row r="383" customFormat="false" ht="13.8" hidden="false" customHeight="true" outlineLevel="0" collapsed="false">
      <c r="C383" s="35" t="str">
        <f aca="false">IF(E383="","",VLOOKUP(E383, 'SKU заквасочник'!$A$1:$Z$80, IF(D383="-", 11, IF(D383="", 11,  MATCH(D383&amp;"", 'SKU заквасочник'!$A$1:$Z$1))), 0))</f>
        <v/>
      </c>
    </row>
    <row r="384" customFormat="false" ht="13.8" hidden="false" customHeight="true" outlineLevel="0" collapsed="false">
      <c r="C384" s="35" t="str">
        <f aca="false">IF(E384="","",VLOOKUP(E384, 'SKU заквасочник'!$A$1:$Z$80, IF(D384="-", 11, IF(D384="", 11,  MATCH(D384&amp;"", 'SKU заквасочник'!$A$1:$Z$1))), 0))</f>
        <v/>
      </c>
    </row>
    <row r="385" customFormat="false" ht="13.8" hidden="false" customHeight="true" outlineLevel="0" collapsed="false">
      <c r="C385" s="35" t="str">
        <f aca="false">IF(E385="","",VLOOKUP(E385, 'SKU заквасочник'!$A$1:$Z$80, IF(D385="-", 11, IF(D385="", 11,  MATCH(D385&amp;"", 'SKU заквасочник'!$A$1:$Z$1))), 0))</f>
        <v/>
      </c>
    </row>
    <row r="386" customFormat="false" ht="13.8" hidden="false" customHeight="true" outlineLevel="0" collapsed="false">
      <c r="C386" s="35" t="str">
        <f aca="false">IF(E386="","",VLOOKUP(E386, 'SKU заквасочник'!$A$1:$Z$80, IF(D386="-", 11, IF(D386="", 11,  MATCH(D386&amp;"", 'SKU заквасочник'!$A$1:$Z$1))), 0))</f>
        <v/>
      </c>
    </row>
    <row r="387" customFormat="false" ht="13.8" hidden="false" customHeight="true" outlineLevel="0" collapsed="false">
      <c r="C387" s="35" t="str">
        <f aca="false">IF(E387="","",VLOOKUP(E387, 'SKU заквасочник'!$A$1:$Z$80, IF(D387="-", 11, IF(D387="", 11,  MATCH(D387&amp;"", 'SKU заквасочник'!$A$1:$Z$1))), 0))</f>
        <v/>
      </c>
    </row>
    <row r="388" customFormat="false" ht="13.8" hidden="false" customHeight="true" outlineLevel="0" collapsed="false">
      <c r="C388" s="35" t="str">
        <f aca="false">IF(E388="","",VLOOKUP(E388, 'SKU заквасочник'!$A$1:$Z$80, IF(D388="-", 11, IF(D388="", 11,  MATCH(D388&amp;"", 'SKU заквасочник'!$A$1:$Z$1))), 0))</f>
        <v/>
      </c>
    </row>
    <row r="389" customFormat="false" ht="13.8" hidden="false" customHeight="true" outlineLevel="0" collapsed="false">
      <c r="C389" s="35" t="str">
        <f aca="false">IF(E389="","",VLOOKUP(E389, 'SKU заквасочник'!$A$1:$Z$80, IF(D389="-", 11, IF(D389="", 11,  MATCH(D389&amp;"", 'SKU заквасочник'!$A$1:$Z$1))), 0))</f>
        <v/>
      </c>
    </row>
    <row r="390" customFormat="false" ht="13.8" hidden="false" customHeight="true" outlineLevel="0" collapsed="false">
      <c r="C390" s="35" t="str">
        <f aca="false">IF(E390="","",VLOOKUP(E390, 'SKU заквасочник'!$A$1:$Z$80, IF(D390="-", 11, IF(D390="", 11,  MATCH(D390&amp;"", 'SKU заквасочник'!$A$1:$Z$1))), 0))</f>
        <v/>
      </c>
    </row>
    <row r="391" customFormat="false" ht="13.8" hidden="false" customHeight="true" outlineLevel="0" collapsed="false">
      <c r="C391" s="35" t="str">
        <f aca="false">IF(E391="","",VLOOKUP(E391, 'SKU заквасочник'!$A$1:$Z$80, IF(D391="-", 11, IF(D391="", 11,  MATCH(D391&amp;"", 'SKU заквасочник'!$A$1:$Z$1))), 0))</f>
        <v/>
      </c>
    </row>
    <row r="392" customFormat="false" ht="13.8" hidden="false" customHeight="true" outlineLevel="0" collapsed="false">
      <c r="C392" s="35" t="str">
        <f aca="false">IF(E392="","",VLOOKUP(E392, 'SKU заквасочник'!$A$1:$Z$80, IF(D392="-", 11, IF(D392="", 11,  MATCH(D392&amp;"", 'SKU заквасочник'!$A$1:$Z$1))), 0))</f>
        <v/>
      </c>
    </row>
    <row r="393" customFormat="false" ht="13.8" hidden="false" customHeight="true" outlineLevel="0" collapsed="false">
      <c r="C393" s="35" t="str">
        <f aca="false">IF(E393="","",VLOOKUP(E393, 'SKU заквасочник'!$A$1:$Z$80, IF(D393="-", 11, IF(D393="", 11,  MATCH(D393&amp;"", 'SKU заквасочник'!$A$1:$Z$1))), 0))</f>
        <v/>
      </c>
    </row>
    <row r="394" customFormat="false" ht="13.8" hidden="false" customHeight="true" outlineLevel="0" collapsed="false">
      <c r="C394" s="35" t="str">
        <f aca="false">IF(E394="","",VLOOKUP(E394, 'SKU заквасочник'!$A$1:$Z$80, IF(D394="-", 11, IF(D394="", 11,  MATCH(D394&amp;"", 'SKU заквасочник'!$A$1:$Z$1))), 0))</f>
        <v/>
      </c>
    </row>
    <row r="395" customFormat="false" ht="13.8" hidden="false" customHeight="true" outlineLevel="0" collapsed="false">
      <c r="C395" s="35" t="str">
        <f aca="false">IF(E395="","",VLOOKUP(E395, 'SKU заквасочник'!$A$1:$Z$80, IF(D395="-", 11, IF(D395="", 11,  MATCH(D395&amp;"", 'SKU заквасочник'!$A$1:$Z$1))), 0))</f>
        <v/>
      </c>
    </row>
    <row r="396" customFormat="false" ht="13.8" hidden="false" customHeight="true" outlineLevel="0" collapsed="false">
      <c r="C396" s="35" t="str">
        <f aca="false">IF(E396="","",VLOOKUP(E396, 'SKU заквасочник'!$A$1:$Z$80, IF(D396="-", 11, IF(D396="", 11,  MATCH(D396&amp;"", 'SKU заквасочник'!$A$1:$Z$1))), 0))</f>
        <v/>
      </c>
    </row>
    <row r="397" customFormat="false" ht="13.8" hidden="false" customHeight="true" outlineLevel="0" collapsed="false">
      <c r="C397" s="35" t="str">
        <f aca="false">IF(E397="","",VLOOKUP(E397, 'SKU заквасочник'!$A$1:$Z$80, IF(D397="-", 11, IF(D397="", 11,  MATCH(D397&amp;"", 'SKU заквасочник'!$A$1:$Z$1))), 0))</f>
        <v/>
      </c>
    </row>
    <row r="398" customFormat="false" ht="13.8" hidden="false" customHeight="true" outlineLevel="0" collapsed="false">
      <c r="C398" s="35" t="str">
        <f aca="false">IF(E398="","",VLOOKUP(E398, 'SKU заквасочник'!$A$1:$Z$80, IF(D398="-", 11, IF(D398="", 11,  MATCH(D398&amp;"", 'SKU заквасочник'!$A$1:$Z$1))), 0))</f>
        <v/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R1:R2"/>
    <mergeCell ref="S1:S2"/>
    <mergeCell ref="T1:T2"/>
  </mergeCells>
  <conditionalFormatting sqref="B3:B155">
    <cfRule type="expression" priority="2" aboveAverage="0" equalAverage="0" bottom="0" percent="0" rank="0" text="" dxfId="0">
      <formula>$B3&lt;&gt;#ref!</formula>
    </cfRule>
    <cfRule type="expression" priority="3" aboveAverage="0" equalAverage="0" bottom="0" percent="0" rank="0" text="" dxfId="1">
      <formula>$B3&lt;&gt;#ref!</formula>
    </cfRule>
    <cfRule type="expression" priority="4" aboveAverage="0" equalAverage="0" bottom="0" percent="0" rank="0" text="" dxfId="0">
      <formula>$B3&lt;&gt;#ref!</formula>
    </cfRule>
    <cfRule type="expression" priority="5" aboveAverage="0" equalAverage="0" bottom="0" percent="0" rank="0" text="" dxfId="1">
      <formula>$B3&lt;&gt;#ref!</formula>
    </cfRule>
    <cfRule type="expression" priority="6" aboveAverage="0" equalAverage="0" bottom="0" percent="0" rank="0" text="" dxfId="0">
      <formula>$B3&lt;&gt;#ref!</formula>
    </cfRule>
    <cfRule type="expression" priority="7" aboveAverage="0" equalAverage="0" bottom="0" percent="0" rank="0" text="" dxfId="1">
      <formula>$B3&lt;&gt;#ref!</formula>
    </cfRule>
    <cfRule type="expression" priority="8" aboveAverage="0" equalAverage="0" bottom="0" percent="0" rank="0" text="" dxfId="0">
      <formula>$B3&lt;&gt;#ref!</formula>
    </cfRule>
    <cfRule type="expression" priority="9" aboveAverage="0" equalAverage="0" bottom="0" percent="0" rank="0" text="" dxfId="1">
      <formula>$B3&lt;&gt;#ref!</formula>
    </cfRule>
    <cfRule type="expression" priority="10" aboveAverage="0" equalAverage="0" bottom="0" percent="0" rank="0" text="" dxfId="0">
      <formula>$B3&lt;&gt;#ref!</formula>
    </cfRule>
    <cfRule type="expression" priority="11" aboveAverage="0" equalAverage="0" bottom="0" percent="0" rank="0" text="" dxfId="1">
      <formula>$B3&lt;&gt;#ref!</formula>
    </cfRule>
    <cfRule type="expression" priority="12" aboveAverage="0" equalAverage="0" bottom="0" percent="0" rank="0" text="" dxfId="0">
      <formula>$B3&lt;&gt;#ref!</formula>
    </cfRule>
    <cfRule type="expression" priority="13" aboveAverage="0" equalAverage="0" bottom="0" percent="0" rank="0" text="" dxfId="1">
      <formula>$B3&lt;&gt;#ref!</formula>
    </cfRule>
    <cfRule type="expression" priority="14" aboveAverage="0" equalAverage="0" bottom="0" percent="0" rank="0" text="" dxfId="0">
      <formula>$B3&lt;&gt;#ref!</formula>
    </cfRule>
    <cfRule type="expression" priority="15" aboveAverage="0" equalAverage="0" bottom="0" percent="0" rank="0" text="" dxfId="1">
      <formula>$B3&lt;&gt;#ref!</formula>
    </cfRule>
    <cfRule type="expression" priority="16" aboveAverage="0" equalAverage="0" bottom="0" percent="0" rank="0" text="" dxfId="0">
      <formula>$B3&lt;&gt;#ref!</formula>
    </cfRule>
    <cfRule type="expression" priority="17" aboveAverage="0" equalAverage="0" bottom="0" percent="0" rank="0" text="" dxfId="1">
      <formula>$B3&lt;&gt;#ref!</formula>
    </cfRule>
    <cfRule type="expression" priority="18" aboveAverage="0" equalAverage="0" bottom="0" percent="0" rank="0" text="" dxfId="0">
      <formula>$B3&lt;&gt;#ref!</formula>
    </cfRule>
    <cfRule type="expression" priority="19" aboveAverage="0" equalAverage="0" bottom="0" percent="0" rank="0" text="" dxfId="1">
      <formula>$B3&lt;&gt;#ref!</formula>
    </cfRule>
  </conditionalFormatting>
  <conditionalFormatting sqref="H5:H1048576">
    <cfRule type="expression" priority="20" aboveAverage="0" equalAverage="0" bottom="0" percent="0" rank="0" text="" dxfId="2">
      <formula>IF(J124="",0, H124)  &lt; - 0.05* IF(J124="",0,J124)</formula>
    </cfRule>
    <cfRule type="expression" priority="21" aboveAverage="0" equalAverage="0" bottom="0" percent="0" rank="0" text="" dxfId="3">
      <formula>AND(IF(J124="",0, H124)  &gt;= - 0.05* IF(J124="",0,J124), IF(J124="",0, H124) &lt; 0)</formula>
    </cfRule>
    <cfRule type="expression" priority="22" aboveAverage="0" equalAverage="0" bottom="0" percent="0" rank="0" text="" dxfId="3">
      <formula>AND(IF(J124="",0, H124)  &lt;= 0.05* IF(J124="",0,J124), IF(J124="",0, H124) &gt; 0)</formula>
    </cfRule>
    <cfRule type="expression" priority="23" aboveAverage="0" equalAverage="0" bottom="0" percent="0" rank="0" text="" dxfId="4">
      <formula>IF(J124="",0,H124)  &gt; 0.05* IF(J124="",0,J124)</formula>
    </cfRule>
  </conditionalFormatting>
  <conditionalFormatting sqref="H2">
    <cfRule type="expression" priority="24" aboveAverage="0" equalAverage="0" bottom="0" percent="0" rank="0" text="" dxfId="5">
      <formula>SUMIF(H3:H123,"&gt;0")-SUMIF(H3:H123,"&lt;0") &gt; 1</formula>
    </cfRule>
    <cfRule type="expression" priority="25" aboveAverage="0" equalAverage="0" bottom="0" percent="0" rank="0" text="" dxfId="2">
      <formula>IF(J2="",0, H2)  &lt; - 0.05* IF(J2="",0,J2)</formula>
    </cfRule>
    <cfRule type="expression" priority="26" aboveAverage="0" equalAverage="0" bottom="0" percent="0" rank="0" text="" dxfId="3">
      <formula>AND(IF(J2="",0, H2)  &gt;= - 0.05* IF(J2="",0,J2), IF(J2="",0, H2) &lt; 0)</formula>
    </cfRule>
    <cfRule type="expression" priority="27" aboveAverage="0" equalAverage="0" bottom="0" percent="0" rank="0" text="" dxfId="3">
      <formula>AND(IF(J2="",0, H2)  &lt;= 0.05* IF(J2="",0,J2), IF(J2="",0, H2) &gt; 0)</formula>
    </cfRule>
    <cfRule type="expression" priority="28" aboveAverage="0" equalAverage="0" bottom="0" percent="0" rank="0" text="" dxfId="4">
      <formula>IF(J2="",0,H2)  &gt; 0.05* IF(J2="",0,J2)</formula>
    </cfRule>
  </conditionalFormatting>
  <conditionalFormatting sqref="H3:H197">
    <cfRule type="expression" priority="29" aboveAverage="0" equalAverage="0" bottom="0" percent="0" rank="0" text="" dxfId="2">
      <formula>IF(J3="",0, H3)  &lt; - 0.05* IF(J3="",0,J3)</formula>
    </cfRule>
    <cfRule type="expression" priority="30" aboveAverage="0" equalAverage="0" bottom="0" percent="0" rank="0" text="" dxfId="3">
      <formula>AND(IF(J3="",0, H3)  &gt;= - 0.05* IF(J3="",0,J3), IF(J3="",0, H3) &lt; 0)</formula>
    </cfRule>
    <cfRule type="expression" priority="31" aboveAverage="0" equalAverage="0" bottom="0" percent="0" rank="0" text="" dxfId="3">
      <formula>AND(IF(J3="",0, H3)  &lt;= 0.05* IF(J3="",0,J3), IF(J3="",0, H3) &gt; 0)</formula>
    </cfRule>
    <cfRule type="expression" priority="32" aboveAverage="0" equalAverage="0" bottom="0" percent="0" rank="0" text="" dxfId="4">
      <formula>IF(J3="",0,H3)  &gt; 0.05* IF(J3="",0,J3)</formula>
    </cfRule>
    <cfRule type="expression" priority="33" aboveAverage="0" equalAverage="0" bottom="0" percent="0" rank="0" text="" dxfId="2">
      <formula>IF(J3="",0, H3)  &lt; - 0.05* IF(J3="",0,J3)</formula>
    </cfRule>
    <cfRule type="expression" priority="34" aboveAverage="0" equalAverage="0" bottom="0" percent="0" rank="0" text="" dxfId="3">
      <formula>AND(IF(J3="",0, H3)  &gt;= - 0.05* IF(J3="",0,J3), IF(J3="",0, H3) &lt; 0)</formula>
    </cfRule>
    <cfRule type="expression" priority="35" aboveAverage="0" equalAverage="0" bottom="0" percent="0" rank="0" text="" dxfId="3">
      <formula>AND(IF(J3="",0, H3)  &lt;= 0.05* IF(J3="",0,J3), IF(J3="",0, H3) &gt; 0)</formula>
    </cfRule>
    <cfRule type="expression" priority="36" aboveAverage="0" equalAverage="0" bottom="0" percent="0" rank="0" text="" dxfId="4">
      <formula>IF(J3="",0,H3)  &gt; 0.05* IF(J3="",0,J3)</formula>
    </cfRule>
    <cfRule type="expression" priority="37" aboveAverage="0" equalAverage="0" bottom="0" percent="0" rank="0" text="" dxfId="2">
      <formula>IF(J3="",0, H3)  &lt; - 0.05* IF(J3="",0,J3)</formula>
    </cfRule>
    <cfRule type="expression" priority="38" aboveAverage="0" equalAverage="0" bottom="0" percent="0" rank="0" text="" dxfId="3">
      <formula>AND(IF(J3="",0, H3)  &gt;= - 0.05* IF(J3="",0,J3), IF(J3="",0, H3) &lt; 0)</formula>
    </cfRule>
    <cfRule type="expression" priority="39" aboveAverage="0" equalAverage="0" bottom="0" percent="0" rank="0" text="" dxfId="3">
      <formula>AND(IF(J3="",0, H3)  &lt;= 0.05* IF(J3="",0,J3), IF(J3="",0, H3) &gt; 0)</formula>
    </cfRule>
    <cfRule type="expression" priority="40" aboveAverage="0" equalAverage="0" bottom="0" percent="0" rank="0" text="" dxfId="4">
      <formula>IF(J3="",0,H3)  &gt; 0.05* IF(J3="",0,J3)</formula>
    </cfRule>
  </conditionalFormatting>
  <dataValidations count="3">
    <dataValidation allowBlank="false" operator="between" showDropDown="false" showErrorMessage="true" showInputMessage="true" sqref="E3:E100" type="list">
      <formula1>'SKU Маскарпоне'!$A$1:$A$50</formula1>
      <formula2>0</formula2>
    </dataValidation>
    <dataValidation allowBlank="false" operator="between" showDropDown="false" showErrorMessage="false" showInputMessage="true" sqref="B3:B155" type="list">
      <formula1>'SKU Маскарпоне'!$B$1:$B$50</formula1>
      <formula2>0</formula2>
    </dataValidation>
    <dataValidation allowBlank="false" operator="equal" showDropDown="false" showErrorMessage="true" showInputMessage="false" sqref="D3:D100" type="list">
      <formula1>Заквасочники!$A$2:$A$25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025" min="1" style="1" width="9.14"/>
  </cols>
  <sheetData>
    <row r="1" customFormat="false" ht="12.8" hidden="false" customHeight="false" outlineLevel="0" collapsed="false">
      <c r="A1" s="38" t="s">
        <v>690</v>
      </c>
      <c r="B1" s="38" t="s">
        <v>690</v>
      </c>
      <c r="C1" s="38" t="s">
        <v>690</v>
      </c>
    </row>
    <row r="2" customFormat="false" ht="12.8" hidden="false" customHeight="false" outlineLevel="0" collapsed="false">
      <c r="A2" s="38" t="s">
        <v>302</v>
      </c>
      <c r="B2" s="38" t="s">
        <v>663</v>
      </c>
      <c r="C2" s="38" t="n">
        <v>1</v>
      </c>
    </row>
    <row r="3" customFormat="false" ht="12.8" hidden="false" customHeight="false" outlineLevel="0" collapsed="false">
      <c r="A3" s="38" t="s">
        <v>303</v>
      </c>
      <c r="B3" s="38" t="s">
        <v>663</v>
      </c>
      <c r="C3" s="38" t="n">
        <v>1</v>
      </c>
    </row>
    <row r="4" customFormat="false" ht="12.8" hidden="false" customHeight="false" outlineLevel="0" collapsed="false">
      <c r="A4" s="38" t="s">
        <v>301</v>
      </c>
      <c r="B4" s="38" t="s">
        <v>663</v>
      </c>
      <c r="C4" s="38" t="n">
        <v>1</v>
      </c>
    </row>
    <row r="5" customFormat="false" ht="12.8" hidden="false" customHeight="false" outlineLevel="0" collapsed="false">
      <c r="A5" s="38" t="s">
        <v>309</v>
      </c>
      <c r="B5" s="38" t="s">
        <v>663</v>
      </c>
      <c r="C5" s="38" t="n">
        <v>1</v>
      </c>
    </row>
    <row r="6" customFormat="false" ht="12.8" hidden="false" customHeight="false" outlineLevel="0" collapsed="false">
      <c r="A6" s="38" t="s">
        <v>307</v>
      </c>
      <c r="B6" s="38" t="s">
        <v>663</v>
      </c>
      <c r="C6" s="38" t="n">
        <v>1</v>
      </c>
    </row>
    <row r="7" customFormat="false" ht="12.8" hidden="false" customHeight="false" outlineLevel="0" collapsed="false">
      <c r="A7" s="38" t="s">
        <v>308</v>
      </c>
      <c r="B7" s="38" t="s">
        <v>663</v>
      </c>
      <c r="C7" s="38" t="n">
        <v>1</v>
      </c>
    </row>
    <row r="8" customFormat="false" ht="12.8" hidden="false" customHeight="false" outlineLevel="0" collapsed="false">
      <c r="A8" s="38" t="s">
        <v>304</v>
      </c>
      <c r="B8" s="38" t="s">
        <v>663</v>
      </c>
      <c r="C8" s="38" t="n">
        <v>1</v>
      </c>
    </row>
    <row r="9" customFormat="false" ht="12.8" hidden="false" customHeight="false" outlineLevel="0" collapsed="false">
      <c r="A9" s="38" t="s">
        <v>310</v>
      </c>
      <c r="B9" s="38" t="s">
        <v>666</v>
      </c>
      <c r="C9" s="38" t="n">
        <v>1.5</v>
      </c>
    </row>
    <row r="10" customFormat="false" ht="12.8" hidden="false" customHeight="false" outlineLevel="0" collapsed="false">
      <c r="A10" s="38" t="s">
        <v>305</v>
      </c>
      <c r="B10" s="38" t="s">
        <v>666</v>
      </c>
      <c r="C10" s="38" t="n">
        <v>1.5</v>
      </c>
    </row>
    <row r="11" customFormat="false" ht="12.8" hidden="false" customHeight="false" outlineLevel="0" collapsed="false">
      <c r="A11" s="38" t="s">
        <v>291</v>
      </c>
      <c r="B11" s="38" t="s">
        <v>673</v>
      </c>
      <c r="C11" s="38" t="n">
        <v>1</v>
      </c>
    </row>
    <row r="12" customFormat="false" ht="12.8" hidden="false" customHeight="false" outlineLevel="0" collapsed="false">
      <c r="A12" s="38" t="s">
        <v>294</v>
      </c>
      <c r="B12" s="38" t="s">
        <v>670</v>
      </c>
      <c r="C12" s="38" t="n">
        <v>1</v>
      </c>
    </row>
    <row r="13" customFormat="false" ht="12.8" hidden="false" customHeight="false" outlineLevel="0" collapsed="false">
      <c r="A13" s="38" t="s">
        <v>289</v>
      </c>
      <c r="B13" s="38" t="s">
        <v>670</v>
      </c>
      <c r="C13" s="38" t="n">
        <v>1</v>
      </c>
    </row>
    <row r="14" customFormat="false" ht="12.8" hidden="false" customHeight="false" outlineLevel="0" collapsed="false">
      <c r="A14" s="38" t="s">
        <v>292</v>
      </c>
      <c r="B14" s="38" t="s">
        <v>670</v>
      </c>
      <c r="C14" s="38" t="n">
        <v>1</v>
      </c>
    </row>
    <row r="15" customFormat="false" ht="12.8" hidden="false" customHeight="false" outlineLevel="0" collapsed="false">
      <c r="A15" s="38" t="s">
        <v>290</v>
      </c>
      <c r="B15" s="38" t="s">
        <v>673</v>
      </c>
      <c r="C15" s="38" t="n">
        <v>1</v>
      </c>
    </row>
    <row r="16" customFormat="false" ht="12.8" hidden="false" customHeight="false" outlineLevel="0" collapsed="false">
      <c r="A16" s="38" t="s">
        <v>293</v>
      </c>
      <c r="B16" s="38" t="s">
        <v>673</v>
      </c>
      <c r="C16" s="38" t="n">
        <v>1</v>
      </c>
    </row>
    <row r="17" customFormat="false" ht="12.8" hidden="false" customHeight="false" outlineLevel="0" collapsed="false">
      <c r="A17" s="38" t="s">
        <v>300</v>
      </c>
      <c r="B17" s="38" t="s">
        <v>676</v>
      </c>
      <c r="C17" s="38" t="n">
        <v>1</v>
      </c>
    </row>
    <row r="18" customFormat="false" ht="12.8" hidden="false" customHeight="false" outlineLevel="0" collapsed="false">
      <c r="A18" s="38" t="s">
        <v>595</v>
      </c>
      <c r="B18" s="38" t="s">
        <v>676</v>
      </c>
      <c r="C18" s="38" t="n">
        <v>1.333</v>
      </c>
    </row>
    <row r="19" customFormat="false" ht="12.8" hidden="false" customHeight="false" outlineLevel="0" collapsed="false">
      <c r="A19" s="38" t="s">
        <v>693</v>
      </c>
      <c r="B19" s="38" t="s">
        <v>676</v>
      </c>
      <c r="C19" s="38" t="n">
        <v>1.333</v>
      </c>
    </row>
    <row r="20" customFormat="false" ht="12.8" hidden="false" customHeight="false" outlineLevel="0" collapsed="false">
      <c r="A20" s="38" t="s">
        <v>288</v>
      </c>
      <c r="B20" s="38" t="s">
        <v>668</v>
      </c>
      <c r="C20" s="38" t="n">
        <v>1</v>
      </c>
    </row>
    <row r="21" customFormat="false" ht="12.8" hidden="false" customHeight="false" outlineLevel="0" collapsed="false">
      <c r="A21" s="38" t="s">
        <v>286</v>
      </c>
      <c r="B21" s="38" t="s">
        <v>668</v>
      </c>
      <c r="C21" s="3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8.19"/>
    <col collapsed="false" customWidth="true" hidden="false" outlineLevel="0" max="2" min="2" style="1" width="18.08"/>
    <col collapsed="false" customWidth="true" hidden="false" outlineLevel="0" max="3" min="3" style="1" width="18.19"/>
    <col collapsed="false" customWidth="true" hidden="false" outlineLevel="0" max="1025" min="4" style="1" width="9.14"/>
  </cols>
  <sheetData>
    <row r="1" customFormat="false" ht="12.8" hidden="false" customHeight="true" outlineLevel="0" collapsed="false">
      <c r="A1" s="1" t="s">
        <v>152</v>
      </c>
      <c r="B1" s="1" t="s">
        <v>694</v>
      </c>
      <c r="C1" s="1" t="s">
        <v>149</v>
      </c>
    </row>
    <row r="2" customFormat="false" ht="13.8" hidden="false" customHeight="true" outlineLevel="0" collapsed="false">
      <c r="A2" s="38" t="s">
        <v>691</v>
      </c>
    </row>
    <row r="3" customFormat="false" ht="13.8" hidden="false" customHeight="true" outlineLevel="0" collapsed="false">
      <c r="A3" s="38" t="s">
        <v>692</v>
      </c>
    </row>
    <row r="4" customFormat="false" ht="13.8" hidden="false" customHeight="true" outlineLevel="0" collapsed="false">
      <c r="A4" s="38" t="s">
        <v>695</v>
      </c>
    </row>
    <row r="5" customFormat="false" ht="13.8" hidden="false" customHeight="true" outlineLevel="0" collapsed="false">
      <c r="A5" s="38" t="s">
        <v>696</v>
      </c>
    </row>
    <row r="6" customFormat="false" ht="13.8" hidden="false" customHeight="true" outlineLevel="0" collapsed="false">
      <c r="A6" s="38" t="s">
        <v>697</v>
      </c>
    </row>
    <row r="7" customFormat="false" ht="13.8" hidden="false" customHeight="true" outlineLevel="0" collapsed="false">
      <c r="A7" s="38" t="s">
        <v>698</v>
      </c>
    </row>
    <row r="8" customFormat="false" ht="13.8" hidden="false" customHeight="true" outlineLevel="0" collapsed="false">
      <c r="A8" s="38" t="s">
        <v>699</v>
      </c>
    </row>
    <row r="9" customFormat="false" ht="13.8" hidden="false" customHeight="true" outlineLevel="0" collapsed="false">
      <c r="A9" s="38" t="s">
        <v>700</v>
      </c>
    </row>
    <row r="10" customFormat="false" ht="13.8" hidden="false" customHeight="true" outlineLevel="0" collapsed="false">
      <c r="A10" s="38" t="s">
        <v>701</v>
      </c>
    </row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025" min="1" style="1" width="9.14"/>
  </cols>
  <sheetData>
    <row r="1" s="59" customFormat="true" ht="13.8" hidden="false" customHeight="true" outlineLevel="0" collapsed="false">
      <c r="A1" s="58"/>
      <c r="B1" s="58" t="s">
        <v>691</v>
      </c>
      <c r="C1" s="58" t="s">
        <v>692</v>
      </c>
      <c r="D1" s="58" t="s">
        <v>695</v>
      </c>
      <c r="E1" s="58" t="s">
        <v>696</v>
      </c>
      <c r="F1" s="58" t="s">
        <v>697</v>
      </c>
      <c r="G1" s="58" t="s">
        <v>698</v>
      </c>
      <c r="H1" s="58" t="s">
        <v>699</v>
      </c>
      <c r="I1" s="58" t="s">
        <v>700</v>
      </c>
      <c r="J1" s="58" t="s">
        <v>701</v>
      </c>
      <c r="K1" s="58" t="s">
        <v>690</v>
      </c>
    </row>
    <row r="2" customFormat="false" ht="12.8" hidden="false" customHeight="false" outlineLevel="0" collapsed="false">
      <c r="A2" s="38" t="s">
        <v>690</v>
      </c>
    </row>
    <row r="3" customFormat="false" ht="12.8" hidden="false" customHeight="false" outlineLevel="0" collapsed="false">
      <c r="A3" s="38" t="s">
        <v>301</v>
      </c>
      <c r="B3" s="38" t="n">
        <v>480</v>
      </c>
      <c r="C3" s="38" t="n">
        <v>450</v>
      </c>
      <c r="D3" s="38" t="n">
        <v>255</v>
      </c>
      <c r="E3" s="38" t="n">
        <v>225</v>
      </c>
      <c r="F3" s="38" t="n">
        <v>225</v>
      </c>
      <c r="G3" s="38" t="n">
        <v>225</v>
      </c>
      <c r="H3" s="38"/>
      <c r="I3" s="38"/>
      <c r="J3" s="38"/>
      <c r="K3" s="38"/>
    </row>
    <row r="4" customFormat="false" ht="12.8" hidden="false" customHeight="false" outlineLevel="0" collapsed="false">
      <c r="A4" s="38" t="s">
        <v>302</v>
      </c>
      <c r="B4" s="38" t="n">
        <v>480</v>
      </c>
      <c r="C4" s="38" t="n">
        <v>450</v>
      </c>
      <c r="D4" s="38" t="n">
        <v>255</v>
      </c>
      <c r="E4" s="38" t="n">
        <v>225</v>
      </c>
      <c r="F4" s="38" t="n">
        <v>225</v>
      </c>
      <c r="G4" s="38" t="n">
        <v>225</v>
      </c>
      <c r="H4" s="38"/>
      <c r="I4" s="38"/>
      <c r="J4" s="38"/>
      <c r="K4" s="38"/>
    </row>
    <row r="5" customFormat="false" ht="12.8" hidden="false" customHeight="false" outlineLevel="0" collapsed="false">
      <c r="A5" s="38" t="s">
        <v>303</v>
      </c>
      <c r="B5" s="38" t="n">
        <v>480</v>
      </c>
      <c r="C5" s="38" t="n">
        <v>450</v>
      </c>
      <c r="D5" s="38" t="n">
        <v>255</v>
      </c>
      <c r="E5" s="38" t="n">
        <v>225</v>
      </c>
      <c r="F5" s="38" t="n">
        <v>225</v>
      </c>
      <c r="G5" s="38" t="n">
        <v>225</v>
      </c>
      <c r="H5" s="38"/>
      <c r="I5" s="38"/>
      <c r="J5" s="38"/>
      <c r="K5" s="38"/>
    </row>
    <row r="6" customFormat="false" ht="12.8" hidden="false" customHeight="false" outlineLevel="0" collapsed="false">
      <c r="A6" s="38" t="s">
        <v>304</v>
      </c>
      <c r="B6" s="38" t="n">
        <v>480</v>
      </c>
      <c r="C6" s="38" t="n">
        <v>450</v>
      </c>
      <c r="D6" s="38" t="n">
        <v>255</v>
      </c>
      <c r="E6" s="38" t="n">
        <v>225</v>
      </c>
      <c r="F6" s="38" t="n">
        <v>225</v>
      </c>
      <c r="G6" s="38" t="n">
        <v>225</v>
      </c>
      <c r="H6" s="38"/>
      <c r="I6" s="38"/>
      <c r="J6" s="38"/>
      <c r="K6" s="38"/>
    </row>
    <row r="7" customFormat="false" ht="12.8" hidden="false" customHeight="false" outlineLevel="0" collapsed="false">
      <c r="A7" s="38" t="s">
        <v>305</v>
      </c>
      <c r="B7" s="38" t="n">
        <v>480</v>
      </c>
      <c r="C7" s="38" t="n">
        <v>450</v>
      </c>
      <c r="D7" s="38" t="n">
        <v>255</v>
      </c>
      <c r="E7" s="38" t="n">
        <v>225</v>
      </c>
      <c r="F7" s="38" t="n">
        <v>225</v>
      </c>
      <c r="G7" s="38" t="n">
        <v>225</v>
      </c>
      <c r="H7" s="38"/>
      <c r="I7" s="38"/>
      <c r="J7" s="38"/>
      <c r="K7" s="38"/>
    </row>
    <row r="8" customFormat="false" ht="12.8" hidden="false" customHeight="false" outlineLevel="0" collapsed="false">
      <c r="A8" s="38" t="s">
        <v>307</v>
      </c>
      <c r="B8" s="38" t="n">
        <v>480</v>
      </c>
      <c r="C8" s="38" t="n">
        <v>450</v>
      </c>
      <c r="D8" s="38" t="n">
        <v>255</v>
      </c>
      <c r="E8" s="38" t="n">
        <v>225</v>
      </c>
      <c r="F8" s="38" t="n">
        <v>225</v>
      </c>
      <c r="G8" s="38" t="n">
        <v>225</v>
      </c>
      <c r="H8" s="38"/>
      <c r="I8" s="38"/>
      <c r="J8" s="38"/>
      <c r="K8" s="38"/>
    </row>
    <row r="9" customFormat="false" ht="12.8" hidden="false" customHeight="false" outlineLevel="0" collapsed="false">
      <c r="A9" s="38" t="s">
        <v>308</v>
      </c>
      <c r="B9" s="38" t="n">
        <v>480</v>
      </c>
      <c r="C9" s="38" t="n">
        <v>450</v>
      </c>
      <c r="D9" s="38" t="n">
        <v>255</v>
      </c>
      <c r="E9" s="38" t="n">
        <v>225</v>
      </c>
      <c r="F9" s="38" t="n">
        <v>225</v>
      </c>
      <c r="G9" s="38" t="n">
        <v>225</v>
      </c>
      <c r="H9" s="38"/>
      <c r="I9" s="38"/>
      <c r="J9" s="38"/>
      <c r="K9" s="38"/>
    </row>
    <row r="10" customFormat="false" ht="12.8" hidden="false" customHeight="false" outlineLevel="0" collapsed="false">
      <c r="A10" s="38" t="s">
        <v>309</v>
      </c>
      <c r="B10" s="38" t="n">
        <v>480</v>
      </c>
      <c r="C10" s="38" t="n">
        <v>450</v>
      </c>
      <c r="D10" s="38" t="n">
        <v>255</v>
      </c>
      <c r="E10" s="38" t="n">
        <v>225</v>
      </c>
      <c r="F10" s="38" t="n">
        <v>225</v>
      </c>
      <c r="G10" s="38" t="n">
        <v>225</v>
      </c>
      <c r="H10" s="38"/>
      <c r="I10" s="38"/>
      <c r="J10" s="38"/>
      <c r="K10" s="38"/>
    </row>
    <row r="11" customFormat="false" ht="12.8" hidden="false" customHeight="false" outlineLevel="0" collapsed="false">
      <c r="A11" s="38" t="s">
        <v>310</v>
      </c>
      <c r="B11" s="38" t="n">
        <v>480</v>
      </c>
      <c r="C11" s="38" t="n">
        <v>450</v>
      </c>
      <c r="D11" s="38" t="n">
        <v>255</v>
      </c>
      <c r="E11" s="38" t="n">
        <v>225</v>
      </c>
      <c r="F11" s="38" t="n">
        <v>225</v>
      </c>
      <c r="G11" s="38" t="n">
        <v>225</v>
      </c>
      <c r="H11" s="38"/>
      <c r="I11" s="38"/>
      <c r="J11" s="38"/>
      <c r="K11" s="38"/>
    </row>
    <row r="12" customFormat="false" ht="12.8" hidden="false" customHeight="false" outlineLevel="0" collapsed="false">
      <c r="A12" s="38" t="s">
        <v>286</v>
      </c>
      <c r="B12" s="38"/>
      <c r="C12" s="38"/>
      <c r="D12" s="38"/>
      <c r="E12" s="38"/>
      <c r="F12" s="38"/>
      <c r="G12" s="38"/>
      <c r="H12" s="38"/>
      <c r="I12" s="38"/>
      <c r="J12" s="38"/>
      <c r="K12" s="38" t="n">
        <v>250</v>
      </c>
    </row>
    <row r="13" customFormat="false" ht="12.8" hidden="false" customHeight="false" outlineLevel="0" collapsed="false">
      <c r="A13" s="38" t="s">
        <v>288</v>
      </c>
      <c r="B13" s="38"/>
      <c r="C13" s="38"/>
      <c r="D13" s="38"/>
      <c r="E13" s="38"/>
      <c r="F13" s="38"/>
      <c r="G13" s="38"/>
      <c r="H13" s="38"/>
      <c r="I13" s="38"/>
      <c r="J13" s="38"/>
      <c r="K13" s="38" t="n">
        <v>250</v>
      </c>
    </row>
    <row r="14" customFormat="false" ht="12.8" hidden="false" customHeight="false" outlineLevel="0" collapsed="false">
      <c r="A14" s="38" t="s">
        <v>289</v>
      </c>
      <c r="B14" s="38"/>
      <c r="C14" s="38"/>
      <c r="D14" s="38" t="n">
        <v>450</v>
      </c>
      <c r="E14" s="38" t="n">
        <v>450</v>
      </c>
      <c r="F14" s="38" t="n">
        <v>450</v>
      </c>
      <c r="G14" s="38" t="n">
        <v>450</v>
      </c>
      <c r="H14" s="38" t="n">
        <v>450</v>
      </c>
      <c r="I14" s="38" t="n">
        <v>450</v>
      </c>
      <c r="J14" s="38" t="n">
        <v>450</v>
      </c>
      <c r="K14" s="38" t="n">
        <v>450</v>
      </c>
    </row>
    <row r="15" customFormat="false" ht="12.8" hidden="false" customHeight="false" outlineLevel="0" collapsed="false">
      <c r="A15" s="38" t="s">
        <v>290</v>
      </c>
      <c r="B15" s="38"/>
      <c r="C15" s="38"/>
      <c r="D15" s="38" t="n">
        <v>450</v>
      </c>
      <c r="E15" s="38" t="n">
        <v>450</v>
      </c>
      <c r="F15" s="38" t="n">
        <v>450</v>
      </c>
      <c r="G15" s="38" t="n">
        <v>450</v>
      </c>
      <c r="H15" s="38" t="n">
        <v>450</v>
      </c>
      <c r="I15" s="38" t="n">
        <v>450</v>
      </c>
      <c r="J15" s="38" t="n">
        <v>450</v>
      </c>
      <c r="K15" s="38" t="n">
        <v>450</v>
      </c>
    </row>
    <row r="16" customFormat="false" ht="12.8" hidden="false" customHeight="false" outlineLevel="0" collapsed="false">
      <c r="A16" s="38" t="s">
        <v>291</v>
      </c>
      <c r="B16" s="38"/>
      <c r="C16" s="38"/>
      <c r="D16" s="38" t="n">
        <v>450</v>
      </c>
      <c r="E16" s="38" t="n">
        <v>450</v>
      </c>
      <c r="F16" s="38" t="n">
        <v>450</v>
      </c>
      <c r="G16" s="38" t="n">
        <v>450</v>
      </c>
      <c r="H16" s="38" t="n">
        <v>450</v>
      </c>
      <c r="I16" s="38" t="n">
        <v>450</v>
      </c>
      <c r="J16" s="38" t="n">
        <v>450</v>
      </c>
      <c r="K16" s="38" t="n">
        <v>450</v>
      </c>
    </row>
    <row r="17" customFormat="false" ht="12.8" hidden="false" customHeight="false" outlineLevel="0" collapsed="false">
      <c r="A17" s="38" t="s">
        <v>292</v>
      </c>
      <c r="B17" s="38"/>
      <c r="C17" s="38"/>
      <c r="D17" s="38" t="n">
        <v>450</v>
      </c>
      <c r="E17" s="38" t="n">
        <v>450</v>
      </c>
      <c r="F17" s="38" t="n">
        <v>450</v>
      </c>
      <c r="G17" s="38" t="n">
        <v>450</v>
      </c>
      <c r="H17" s="38" t="n">
        <v>450</v>
      </c>
      <c r="I17" s="38" t="n">
        <v>450</v>
      </c>
      <c r="J17" s="38" t="n">
        <v>450</v>
      </c>
      <c r="K17" s="38" t="n">
        <v>450</v>
      </c>
    </row>
    <row r="18" customFormat="false" ht="12.8" hidden="false" customHeight="false" outlineLevel="0" collapsed="false">
      <c r="A18" s="38" t="s">
        <v>293</v>
      </c>
      <c r="B18" s="38"/>
      <c r="C18" s="38"/>
      <c r="D18" s="38" t="n">
        <v>450</v>
      </c>
      <c r="E18" s="38" t="n">
        <v>450</v>
      </c>
      <c r="F18" s="38" t="n">
        <v>450</v>
      </c>
      <c r="G18" s="38" t="n">
        <v>450</v>
      </c>
      <c r="H18" s="38" t="n">
        <v>450</v>
      </c>
      <c r="I18" s="38" t="n">
        <v>450</v>
      </c>
      <c r="J18" s="38" t="n">
        <v>450</v>
      </c>
      <c r="K18" s="38" t="n">
        <v>450</v>
      </c>
    </row>
    <row r="19" customFormat="false" ht="12.8" hidden="false" customHeight="false" outlineLevel="0" collapsed="false">
      <c r="A19" s="38" t="s">
        <v>294</v>
      </c>
      <c r="B19" s="38"/>
      <c r="C19" s="38"/>
      <c r="D19" s="38" t="n">
        <v>450</v>
      </c>
      <c r="E19" s="38" t="n">
        <v>450</v>
      </c>
      <c r="F19" s="38" t="n">
        <v>450</v>
      </c>
      <c r="G19" s="38" t="n">
        <v>450</v>
      </c>
      <c r="H19" s="38" t="n">
        <v>450</v>
      </c>
      <c r="I19" s="38" t="n">
        <v>450</v>
      </c>
      <c r="J19" s="38" t="n">
        <v>450</v>
      </c>
      <c r="K19" s="38" t="n">
        <v>450</v>
      </c>
    </row>
    <row r="20" customFormat="false" ht="12.8" hidden="false" customHeight="false" outlineLevel="0" collapsed="false">
      <c r="A20" s="38" t="s">
        <v>693</v>
      </c>
      <c r="B20" s="38"/>
      <c r="C20" s="38"/>
      <c r="D20" s="38" t="n">
        <v>450</v>
      </c>
      <c r="E20" s="38" t="n">
        <v>450</v>
      </c>
      <c r="F20" s="38" t="n">
        <v>450</v>
      </c>
      <c r="G20" s="38" t="n">
        <v>450</v>
      </c>
      <c r="H20" s="38" t="n">
        <v>450</v>
      </c>
      <c r="I20" s="38" t="n">
        <v>450</v>
      </c>
      <c r="J20" s="38" t="n">
        <v>450</v>
      </c>
      <c r="K20" s="38" t="n">
        <v>450</v>
      </c>
    </row>
    <row r="21" customFormat="false" ht="12.8" hidden="false" customHeight="false" outlineLevel="0" collapsed="false">
      <c r="A21" s="38" t="s">
        <v>595</v>
      </c>
      <c r="B21" s="38"/>
      <c r="C21" s="38"/>
      <c r="D21" s="38" t="n">
        <v>450</v>
      </c>
      <c r="E21" s="38" t="n">
        <v>450</v>
      </c>
      <c r="F21" s="38" t="n">
        <v>450</v>
      </c>
      <c r="G21" s="38" t="n">
        <v>450</v>
      </c>
      <c r="H21" s="38" t="n">
        <v>450</v>
      </c>
      <c r="I21" s="38" t="n">
        <v>450</v>
      </c>
      <c r="J21" s="38" t="n">
        <v>450</v>
      </c>
      <c r="K21" s="38" t="n">
        <v>450</v>
      </c>
    </row>
    <row r="22" customFormat="false" ht="12.8" hidden="false" customHeight="false" outlineLevel="0" collapsed="false">
      <c r="A22" s="38" t="s">
        <v>300</v>
      </c>
      <c r="B22" s="38"/>
      <c r="C22" s="38"/>
      <c r="D22" s="38" t="n">
        <v>450</v>
      </c>
      <c r="E22" s="38" t="n">
        <v>450</v>
      </c>
      <c r="F22" s="38" t="n">
        <v>450</v>
      </c>
      <c r="G22" s="38" t="n">
        <v>450</v>
      </c>
      <c r="H22" s="38" t="n">
        <v>450</v>
      </c>
      <c r="I22" s="38" t="n">
        <v>450</v>
      </c>
      <c r="J22" s="38" t="n">
        <v>450</v>
      </c>
      <c r="K22" s="38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2021-07-31T10:25:12Z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