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CB695C3A-7684-CF4C-81F9-CA6A29A004FD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8" i="2" l="1"/>
  <c r="V8" i="2"/>
  <c r="U8" i="2"/>
  <c r="T8" i="2"/>
  <c r="R8" i="2"/>
  <c r="Q8" i="2"/>
  <c r="P8" i="2"/>
  <c r="N8" i="2"/>
  <c r="J8" i="2"/>
  <c r="X9" i="2"/>
  <c r="N9" i="2" s="1"/>
  <c r="V9" i="2"/>
  <c r="U9" i="2"/>
  <c r="T9" i="2"/>
  <c r="R9" i="2"/>
  <c r="Q9" i="2"/>
  <c r="P9" i="2"/>
  <c r="J9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J18" i="2"/>
  <c r="P18" i="2"/>
  <c r="Q18" i="2"/>
  <c r="R18" i="2"/>
  <c r="W8" i="2" l="1"/>
  <c r="W3" i="2"/>
  <c r="W4" i="2"/>
  <c r="W5" i="2"/>
  <c r="W6" i="2"/>
  <c r="W7" i="2"/>
  <c r="W9" i="2"/>
  <c r="W2" i="2"/>
  <c r="T18" i="2"/>
  <c r="U18" i="2"/>
  <c r="V18" i="2"/>
  <c r="X18" i="2"/>
  <c r="N18" i="2" s="1"/>
  <c r="J19" i="2"/>
  <c r="P19" i="2"/>
  <c r="Q19" i="2"/>
  <c r="R19" i="2"/>
  <c r="W18" i="2" l="1"/>
  <c r="T19" i="2"/>
  <c r="U19" i="2"/>
  <c r="V19" i="2"/>
  <c r="X19" i="2"/>
  <c r="N19" i="2" s="1"/>
  <c r="J20" i="2"/>
  <c r="P20" i="2"/>
  <c r="Q20" i="2"/>
  <c r="R20" i="2"/>
  <c r="W19" i="2" l="1"/>
  <c r="T20" i="2"/>
  <c r="U20" i="2"/>
  <c r="V20" i="2"/>
  <c r="X20" i="2"/>
  <c r="N20" i="2" s="1"/>
  <c r="J21" i="2"/>
  <c r="P21" i="2"/>
  <c r="Q21" i="2"/>
  <c r="R21" i="2"/>
  <c r="W20" i="2" l="1"/>
  <c r="T21" i="2"/>
  <c r="U21" i="2"/>
  <c r="V21" i="2"/>
  <c r="X21" i="2"/>
  <c r="N21" i="2" s="1"/>
  <c r="J22" i="2"/>
  <c r="P22" i="2"/>
  <c r="Q22" i="2"/>
  <c r="R22" i="2"/>
  <c r="W21" i="2" l="1"/>
  <c r="T22" i="2"/>
  <c r="U22" i="2"/>
  <c r="V22" i="2"/>
  <c r="X22" i="2"/>
  <c r="N22" i="2" s="1"/>
  <c r="J23" i="2"/>
  <c r="P23" i="2"/>
  <c r="Q23" i="2"/>
  <c r="R23" i="2"/>
  <c r="W22" i="2" l="1"/>
  <c r="T23" i="2"/>
  <c r="U23" i="2"/>
  <c r="V23" i="2"/>
  <c r="X23" i="2"/>
  <c r="N23" i="2" s="1"/>
  <c r="J24" i="2"/>
  <c r="P24" i="2"/>
  <c r="Q24" i="2"/>
  <c r="R24" i="2"/>
  <c r="T24" i="2"/>
  <c r="U24" i="2"/>
  <c r="V24" i="2"/>
  <c r="X24" i="2"/>
  <c r="N24" i="2" s="1"/>
  <c r="J25" i="2"/>
  <c r="P25" i="2"/>
  <c r="Q25" i="2"/>
  <c r="R25" i="2"/>
  <c r="T25" i="2"/>
  <c r="U25" i="2"/>
  <c r="V25" i="2"/>
  <c r="X25" i="2"/>
  <c r="N25" i="2" s="1"/>
  <c r="A26" i="2"/>
  <c r="R26" i="2"/>
  <c r="T26" i="2"/>
  <c r="U26" i="2"/>
  <c r="W23" i="2" l="1"/>
  <c r="W24" i="2"/>
  <c r="W25" i="2"/>
  <c r="V26" i="2"/>
  <c r="N26" i="2" s="1"/>
  <c r="W26" i="2" l="1"/>
  <c r="P26" i="2" s="1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V10" i="2"/>
  <c r="T10" i="2"/>
  <c r="R10" i="2"/>
  <c r="A10" i="2"/>
  <c r="V14" i="2"/>
  <c r="T14" i="2"/>
  <c r="R14" i="2"/>
  <c r="A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A22" i="2"/>
  <c r="A7" i="2"/>
  <c r="A21" i="2"/>
  <c r="A11" i="2"/>
  <c r="A20" i="2"/>
  <c r="A16" i="2"/>
  <c r="A19" i="2"/>
  <c r="A2" i="2"/>
  <c r="U14" i="2"/>
  <c r="U17" i="2"/>
  <c r="A9" i="2"/>
  <c r="A4" i="2"/>
  <c r="A25" i="2"/>
  <c r="A13" i="2"/>
  <c r="A3" i="2"/>
  <c r="A23" i="2"/>
  <c r="A6" i="2"/>
  <c r="U10" i="2"/>
  <c r="A18" i="2"/>
  <c r="A8" i="2"/>
  <c r="A24" i="2"/>
  <c r="A15" i="2"/>
  <c r="A12" i="2"/>
  <c r="A5" i="2"/>
  <c r="W76" i="2" l="1"/>
  <c r="W15" i="2"/>
  <c r="W12" i="2"/>
  <c r="W13" i="2"/>
  <c r="W28" i="2"/>
  <c r="W29" i="2"/>
  <c r="W32" i="2"/>
  <c r="W36" i="2"/>
  <c r="W37" i="2"/>
  <c r="W40" i="2"/>
  <c r="W41" i="2"/>
  <c r="W44" i="2"/>
  <c r="W45" i="2"/>
  <c r="W48" i="2"/>
  <c r="W49" i="2"/>
  <c r="W52" i="2"/>
  <c r="W53" i="2"/>
  <c r="W56" i="2"/>
  <c r="W57" i="2"/>
  <c r="W60" i="2"/>
  <c r="W61" i="2"/>
  <c r="W64" i="2"/>
  <c r="W65" i="2"/>
  <c r="W68" i="2"/>
  <c r="W72" i="2"/>
  <c r="W73" i="2"/>
  <c r="W77" i="2"/>
  <c r="W11" i="2"/>
  <c r="W59" i="2"/>
  <c r="W16" i="2"/>
  <c r="W27" i="2"/>
  <c r="W46" i="2"/>
  <c r="W35" i="2"/>
  <c r="W43" i="2"/>
  <c r="W51" i="2"/>
  <c r="W67" i="2"/>
  <c r="W75" i="2"/>
  <c r="W30" i="2"/>
  <c r="W38" i="2"/>
  <c r="W54" i="2"/>
  <c r="W62" i="2"/>
  <c r="W69" i="2"/>
  <c r="W70" i="2"/>
  <c r="W33" i="2"/>
  <c r="W34" i="2"/>
  <c r="W39" i="2"/>
  <c r="W50" i="2"/>
  <c r="W55" i="2"/>
  <c r="W66" i="2"/>
  <c r="W71" i="2"/>
  <c r="W31" i="2"/>
  <c r="W42" i="2"/>
  <c r="W47" i="2"/>
  <c r="W58" i="2"/>
  <c r="W63" i="2"/>
  <c r="W74" i="2"/>
  <c r="W14" i="2"/>
  <c r="P14" i="2" s="1"/>
  <c r="N14" i="2"/>
  <c r="N10" i="2"/>
  <c r="W10" i="2"/>
  <c r="P10" i="2" s="1"/>
  <c r="N17" i="2"/>
  <c r="W17" i="2"/>
  <c r="P17" i="2" s="1"/>
  <c r="W78" i="2"/>
  <c r="Q14" i="2"/>
  <c r="Q10" i="2"/>
  <c r="Q17" i="2"/>
  <c r="Q26" i="2"/>
  <c r="S10" i="2" l="1"/>
  <c r="S11" i="2"/>
  <c r="S12" i="2" s="1"/>
  <c r="S13" i="2"/>
  <c r="S14" i="2"/>
  <c r="J14" i="2"/>
  <c r="X14" i="2"/>
  <c r="S2" i="2"/>
  <c r="S3" i="2"/>
  <c r="S4" i="2"/>
  <c r="S5" i="2"/>
  <c r="S6" i="2"/>
  <c r="S7" i="2"/>
  <c r="S26" i="2" l="1"/>
  <c r="S8" i="2"/>
  <c r="S9" i="2" s="1"/>
  <c r="S17" i="2" l="1"/>
  <c r="S15" i="2"/>
  <c r="S18" i="2"/>
  <c r="S19" i="2" s="1"/>
  <c r="S20" i="2" s="1"/>
  <c r="S21" i="2" s="1"/>
  <c r="S22" i="2" s="1"/>
  <c r="S23" i="2" s="1"/>
  <c r="S24" i="2" s="1"/>
  <c r="S25" i="2" s="1"/>
  <c r="X10" i="2"/>
  <c r="J10" i="2"/>
  <c r="X26" i="2"/>
  <c r="J26" i="2"/>
  <c r="S16" i="2"/>
  <c r="X17" i="2"/>
  <c r="J17" i="2"/>
  <c r="S27" i="2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</calcChain>
</file>

<file path=xl/sharedStrings.xml><?xml version="1.0" encoding="utf-8"?>
<sst xmlns="http://schemas.openxmlformats.org/spreadsheetml/2006/main" count="1999" uniqueCount="299">
  <si>
    <t>График наливов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</si>
  <si>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</si>
  <si>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</si>
  <si>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</si>
  <si>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</si>
  <si>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</si>
  <si>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</si>
  <si>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</si>
  <si>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</si>
  <si>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</si>
  <si>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</si>
  <si>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</si>
  <si>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</si>
  <si>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</si>
  <si>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</si>
  <si>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</si>
  <si>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</si>
  <si>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</si>
  <si>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</si>
  <si>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</si>
  <si>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</si>
  <si>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</si>
  <si>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</si>
  <si>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</si>
  <si>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</si>
  <si>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</si>
  <si>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</si>
  <si>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</si>
  <si>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</si>
  <si>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</si>
  <si>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</si>
  <si>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</si>
  <si>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</si>
  <si>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Смена 1</t>
  </si>
  <si>
    <t>Смена 2</t>
  </si>
  <si>
    <t>Сыроизготовитель №1 Poly 1</t>
  </si>
  <si>
    <t>127 налив</t>
  </si>
  <si>
    <t>3.3 Альче безлактозная 8000кг</t>
  </si>
  <si>
    <t>129 налив</t>
  </si>
  <si>
    <t>3.6 Альче  8000кг</t>
  </si>
  <si>
    <t>131 налив</t>
  </si>
  <si>
    <t>133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</si>
  <si>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</si>
  <si>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</si>
  <si>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</si>
  <si>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</si>
  <si>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</si>
  <si>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</si>
  <si>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</si>
  <si>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128 налив</t>
  </si>
  <si>
    <t>130 налив</t>
  </si>
  <si>
    <t>132 налив</t>
  </si>
  <si>
    <t>142 налив</t>
  </si>
  <si>
    <t>2.7 Альче  8000кг</t>
  </si>
  <si>
    <t>Мойка термизатора</t>
  </si>
  <si>
    <t>Полная мойка</t>
  </si>
  <si>
    <t>Сыроизготовитель №1 Poly 3</t>
  </si>
  <si>
    <t>134 налив</t>
  </si>
  <si>
    <t>136 налив</t>
  </si>
  <si>
    <t>138 налив</t>
  </si>
  <si>
    <t>2.7 Сакко  8000кг</t>
  </si>
  <si>
    <t>140 налив</t>
  </si>
  <si>
    <t>143 налив</t>
  </si>
  <si>
    <t>Сыроизготовитель №1 Poly 4</t>
  </si>
  <si>
    <t>135 налив</t>
  </si>
  <si>
    <t>137 налив</t>
  </si>
  <si>
    <t>139 налив</t>
  </si>
  <si>
    <t>141 налив</t>
  </si>
  <si>
    <t>144 налив</t>
  </si>
  <si>
    <t>Линия плавления моцареллы в воде №1</t>
  </si>
  <si>
    <t>подача и вымешивание</t>
  </si>
  <si>
    <t>127</t>
  </si>
  <si>
    <t xml:space="preserve"> 0.008/0.125</t>
  </si>
  <si>
    <t>128</t>
  </si>
  <si>
    <t xml:space="preserve"> 0.125/0.1</t>
  </si>
  <si>
    <t>129</t>
  </si>
  <si>
    <t xml:space="preserve"> 0.2/0.125</t>
  </si>
  <si>
    <t>130</t>
  </si>
  <si>
    <t xml:space="preserve"> 0.125</t>
  </si>
  <si>
    <t>131</t>
  </si>
  <si>
    <t xml:space="preserve"> 0.125/0.008</t>
  </si>
  <si>
    <t>132</t>
  </si>
  <si>
    <t xml:space="preserve"> 0.008</t>
  </si>
  <si>
    <t>133</t>
  </si>
  <si>
    <t>плавление/формирование</t>
  </si>
  <si>
    <t>охлаждение</t>
  </si>
  <si>
    <t>ЧЛДЖ 0.008/ФДЛ 0.125</t>
  </si>
  <si>
    <t>ФДЛ 0.125/0.1</t>
  </si>
  <si>
    <t>ФДЛ 0.2/0.125</t>
  </si>
  <si>
    <t>Фиор Ди Латте 0.125</t>
  </si>
  <si>
    <t>ФДЛ 0.125/ЧЛДЖ 0.008</t>
  </si>
  <si>
    <t>ЧЛДЖ 0.008</t>
  </si>
  <si>
    <t>Красная птица/Unagrande/Metro Chef/Красная птица/Unagrande/ВкусВилл/Красная птица</t>
  </si>
  <si>
    <t>Красная птица/Pretto/Ваш выбор/Aventino/Orecchio Oro/Каждый день/Pretto</t>
  </si>
  <si>
    <t>Unagrande</t>
  </si>
  <si>
    <t>Pretto/Fine Life/Красная птица/Aventino/Orecchio Oro/Ваш выбор/Каждый день</t>
  </si>
  <si>
    <t>Каждый день/Pretto</t>
  </si>
  <si>
    <t>Линия плавления моцареллы в рассоле №2</t>
  </si>
  <si>
    <t>134</t>
  </si>
  <si>
    <t xml:space="preserve"> Палочки 30.0г</t>
  </si>
  <si>
    <t>139</t>
  </si>
  <si>
    <t xml:space="preserve"> 0.2</t>
  </si>
  <si>
    <t>144</t>
  </si>
  <si>
    <t xml:space="preserve"> 1.2</t>
  </si>
  <si>
    <t>посолка</t>
  </si>
  <si>
    <t>135</t>
  </si>
  <si>
    <t>140</t>
  </si>
  <si>
    <t>136</t>
  </si>
  <si>
    <t>141</t>
  </si>
  <si>
    <t xml:space="preserve"> 0.28</t>
  </si>
  <si>
    <t>137</t>
  </si>
  <si>
    <t>142</t>
  </si>
  <si>
    <t>138</t>
  </si>
  <si>
    <t>143</t>
  </si>
  <si>
    <t>ПИЦЦА Палочки 30.0г</t>
  </si>
  <si>
    <t>Для пиццы Палочки 30.0г</t>
  </si>
  <si>
    <t>ПИЦЦА Палочки 30.0г/CYЛГ Палочки 30.0г</t>
  </si>
  <si>
    <t>ПИЦЦА 0.2</t>
  </si>
  <si>
    <t>Для пиццы 0.2</t>
  </si>
  <si>
    <t>ПИЦЦА 0.2/CYЛГ 0.2</t>
  </si>
  <si>
    <t>CYЛГ 0.28</t>
  </si>
  <si>
    <t>Сулугуни 0.28</t>
  </si>
  <si>
    <t>Для пиццы 1.2</t>
  </si>
  <si>
    <t>Красная птица/Бонджорно/Unagrande</t>
  </si>
  <si>
    <t>Unagrande/ВкусВилл</t>
  </si>
  <si>
    <t>ВкусВилл</t>
  </si>
  <si>
    <t>ВкусВилл/Красная птица/Умалат</t>
  </si>
  <si>
    <t>Unagrande/Pretto</t>
  </si>
  <si>
    <t>Pretto</t>
  </si>
  <si>
    <t>Pretto/Умалат</t>
  </si>
  <si>
    <t>Маркет Перекресток/ВкусВилл/Умалат</t>
  </si>
  <si>
    <t>Умалат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</si>
  <si>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</si>
  <si>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</si>
  <si>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</si>
  <si>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</si>
  <si>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</si>
  <si>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</si>
  <si>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</si>
  <si>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</si>
  <si>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</si>
  <si>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</si>
  <si>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</si>
  <si>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</si>
  <si>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</si>
  <si>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</si>
  <si>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</si>
  <si>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</si>
  <si>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</si>
  <si>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</si>
  <si>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</si>
  <si>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</si>
  <si>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</si>
  <si>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</si>
  <si>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</si>
  <si>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</si>
  <si>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</si>
  <si>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</si>
  <si>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</si>
  <si>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</si>
  <si>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</si>
  <si>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</si>
  <si>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-</t>
  </si>
  <si>
    <t>3.3, Альче, без лактозы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</si>
  <si>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</si>
  <si>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</si>
  <si>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</si>
  <si>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</si>
  <si>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</si>
  <si>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</si>
  <si>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"Metro Chef" 45%, 0,125/0,225 кг, ф/п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</si>
  <si>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</si>
  <si>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</si>
  <si>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</si>
  <si>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Фиор ди Латте в воде "Красная птица", 45%, 0,125/0,225 кг, ф/п</t>
  </si>
  <si>
    <t>3.3, Сакко</t>
  </si>
  <si>
    <t>Моцарелла Фиор Ди Латте в воде "Pretto", 45%, 0,125/0,225 кг, ф/п, (8 шт)</t>
  </si>
  <si>
    <t>0.1</t>
  </si>
  <si>
    <t>Вода: 100</t>
  </si>
  <si>
    <t>Моцарелла в воде Фиор Ди Латте "Pretto", 45%, 1/1,8 кг, ф/п</t>
  </si>
  <si>
    <t>Моцарелла Фиор ди Латте в воде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</si>
  <si>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</si>
  <si>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</si>
  <si>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</si>
  <si>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</si>
  <si>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Моцарелла палочки "ВкусВилл", 45%, 0,12 кг, т/ф</t>
  </si>
  <si>
    <t>3.6, Альче</t>
  </si>
  <si>
    <t>Моцарелла Грандиоза в воде "Unagrande", 50%, 0,2/0,36 кг, ф/п</t>
  </si>
  <si>
    <t>Моцарелла Фиор ди латте в воде "Unagrande", 50%, 0,125/0,225 кг, ф/п, (8 шт)</t>
  </si>
  <si>
    <t>Сулугуни палочки "Красная птица", 45%, 0,12 кг, т/ф</t>
  </si>
  <si>
    <t>Сулугуни палочки "Умалат", 45%, 0,12 кг, т/ф (10 шт.)</t>
  </si>
  <si>
    <t>Моцарелла Чильеджина в воде "Unagrande", 50%, 0,125/0,225 кг, ф/п, (8 шт)</t>
  </si>
  <si>
    <t>2.7, Сакко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</si>
  <si>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</si>
  <si>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</si>
  <si>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</si>
  <si>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</si>
  <si>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</si>
  <si>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</si>
  <si>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</si>
  <si>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</si>
  <si>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"Каждый день", 45%, 0,1/0,18 кг, ф/п</t>
  </si>
  <si>
    <t>Длинная мойка</t>
  </si>
  <si>
    <t>Моцарелла Чильеджина в воде "Pretto", 45%, 0,1/0,18 кг, ф/п, (8 шт)</t>
  </si>
  <si>
    <t>Сулугуни "Умалат", 45%, 0,2 кг, т/ф, (9 шт)</t>
  </si>
  <si>
    <t>Сулугуни "Маркет Перекресток", 45%, 0,28 кг, т/ф</t>
  </si>
  <si>
    <t>Сулугуни "Зеленая линия", 45%, 0,28 кг, т/ф</t>
  </si>
  <si>
    <t>Сулугуни "Умалат", 45%, 0,28 кг, т/ф, (8 шт)</t>
  </si>
  <si>
    <t>Моцарелла "Pretto", 45%, 1,2 кг, т/ф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</si>
  <si>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</si>
  <si>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</si>
  <si>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</si>
  <si>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</si>
  <si>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</si>
  <si>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</si>
  <si>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</si>
  <si>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</si>
  <si>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</si>
  <si>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</si>
  <si>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</si>
  <si>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</si>
  <si>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</si>
  <si>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Фиор ди латте в воде "Fine Life", 45%, 0,125/0,225 кг, ф/п</t>
  </si>
  <si>
    <t>Моцарелла без лактозы для сэндвичей "Unagrande", 45%, 0,28 кг, т/ф</t>
  </si>
  <si>
    <t>2.7, Альче, без лактозы</t>
  </si>
  <si>
    <t>Моцарелла в воде Фиор Ди Латте без лактозы "Unagrande", 45%, 0,125 кг, ф/п,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</si>
  <si>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</si>
  <si>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</si>
  <si>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</si>
  <si>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</si>
  <si>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</si>
  <si>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</si>
  <si>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</si>
  <si>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</si>
  <si>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</si>
  <si>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</si>
  <si>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</si>
  <si>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</si>
  <si>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</si>
  <si>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</si>
  <si>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</si>
  <si>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</si>
  <si>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</si>
  <si>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</si>
  <si>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"ВкусВилл",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</si>
  <si>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</si>
  <si>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</si>
  <si>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1,2  кг, т/ф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</si>
  <si>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</si>
  <si>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</si>
  <si>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</si>
  <si>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</si>
  <si>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</si>
  <si>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</si>
  <si>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</si>
  <si>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</si>
  <si>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</si>
  <si>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</si>
  <si>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</si>
  <si>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</si>
  <si>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Н0000094729</t>
  </si>
  <si>
    <t>327193010</t>
  </si>
  <si>
    <t>Н0000090381</t>
  </si>
  <si>
    <t>Н0000094736</t>
  </si>
  <si>
    <t>Н0000087861</t>
  </si>
  <si>
    <t>Н0000094727</t>
  </si>
  <si>
    <t>Н0000094737</t>
  </si>
  <si>
    <t>327192013</t>
  </si>
  <si>
    <t>Н0000090380</t>
  </si>
  <si>
    <t>Н0000097275</t>
  </si>
  <si>
    <t>Н0000095981</t>
  </si>
  <si>
    <t>Н0000098464</t>
  </si>
  <si>
    <t>Н0000096804</t>
  </si>
  <si>
    <t>Н0000095415</t>
  </si>
  <si>
    <t>Н0000096635</t>
  </si>
  <si>
    <t>Н0000094698</t>
  </si>
  <si>
    <t>Н0000096234</t>
  </si>
  <si>
    <t>Н0000096233</t>
  </si>
  <si>
    <t>Н0000095985</t>
  </si>
  <si>
    <t>Н0000098465</t>
  </si>
  <si>
    <t>Н0000096805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</si>
  <si>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</si>
  <si>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</si>
  <si>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</si>
  <si>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</si>
  <si>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</si>
  <si>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Н0000096668</t>
  </si>
  <si>
    <t>Н0000093998</t>
  </si>
  <si>
    <t>Н0000095934</t>
  </si>
  <si>
    <t>Н0000094497</t>
  </si>
  <si>
    <t>Н0000096638</t>
  </si>
  <si>
    <t>Н0000097655</t>
  </si>
  <si>
    <t>3503984</t>
  </si>
  <si>
    <t>Н0000094741</t>
  </si>
  <si>
    <t>Н0000081879</t>
  </si>
  <si>
    <t>Н0000096639</t>
  </si>
  <si>
    <t>Н0000093444</t>
  </si>
  <si>
    <t>Н0000098165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</si>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</sst>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sz val="20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22"/>
      <name val="Calibri"/>
      <family val="2"/>
      <charset val="204"/>
    </font>
    <font>
      <b/>
      <sz val="18"/>
      <name val="Calibri"/>
      <family val="2"/>
      <charset val="204"/>
    </font>
    <font>
      <b/>
      <sz val="2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26"/>
      <name val="Calibri"/>
      <family val="2"/>
      <charset val="204"/>
    </font>
    <font>
      <b/>
      <sz val="22"/>
      <color rgb="FF000000"/>
      <name val="Calibri"/>
      <family val="2"/>
      <charset val="204"/>
    </font>
    <font>
      <b/>
      <sz val="24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1" xfId="0" applyFont="1" applyBorder="1"/>
    <xf numFmtId="0" fontId="0" fillId="0" borderId="1" xfId="0" applyBorder="1"/>
    <xf numFmtId="0" fontId="11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0" applyFont="1" applyBorder="1"/>
    <xf numFmtId="0" fontId="10" fillId="18" borderId="1" xfId="0" applyFont="1" applyFill="1" applyBorder="1"/>
    <xf numFmtId="0" fontId="0" fillId="0" borderId="1" xfId="0" applyBorder="1" applyAlignment="1"/>
    <xf numFmtId="0" fontId="8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textRotation="90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19" borderId="1" xfId="0" applyFont="1" applyFill="1" applyBorder="1" applyAlignment="1">
      <alignment horizontal="center" vertical="center" wrapText="1"/>
    </xf>
    <xf numFmtId="0" fontId="15" fillId="19" borderId="1" xfId="0" applyFont="1" applyFill="1" applyBorder="1"/>
    <xf numFmtId="0" fontId="8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8" fillId="1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4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18" borderId="1" xfId="0" applyFont="1" applyFill="1" applyBorder="1"/>
    <xf numFmtId="0" fontId="10" fillId="17" borderId="1" xfId="0" applyFont="1" applyFill="1" applyBorder="1"/>
  </cellXfs>
  <cellStyles count="1">
    <cellStyle name="Normal" xfId="0" builtinId="0"/>
  </cellStyles>
  <dxfs count="15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J219"/>
  <sheetViews>
    <sheetView zoomScale="70" zoomScaleNormal="70" workbookViewId="0">
      <selection activeCell="M10" sqref="M10"/>
    </sheetView>
  </sheetViews>
  <sheetFormatPr baseColWidth="10" defaultColWidth="9.1640625" defaultRowHeight="15" x14ac:dyDescent="0.2"/>
  <cols>
    <col min="1" max="1" width="21" style="23" customWidth="1"/>
    <col min="2" max="4" width="21" style="18" customWidth="1"/>
    <col min="5" max="5" width="2.5" style="23" customWidth="1"/>
    <col min="6" max="576" width="2.5" style="18" customWidth="1"/>
    <col min="577" max="1025" width="8.5" style="23" customWidth="1"/>
    <col min="1026" max="16384" width="9.1640625" style="23"/>
  </cols>
  <sheetData>
    <row r="1" spans="2:578" ht="25" customHeight="1" x14ac:dyDescent="0.2">
      <c r="C1" s="24" t="s">
        <v>0</v>
      </c>
      <c r="D1" s="25">
        <v>44450</v>
      </c>
      <c r="E1" s="26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6" t="s">
        <v>13</v>
      </c>
      <c r="R1" s="27" t="s">
        <v>2</v>
      </c>
      <c r="S1" s="27" t="s">
        <v>3</v>
      </c>
      <c r="T1" s="27" t="s">
        <v>4</v>
      </c>
      <c r="U1" s="27" t="s">
        <v>5</v>
      </c>
      <c r="V1" s="27" t="s">
        <v>6</v>
      </c>
      <c r="W1" s="27" t="s">
        <v>7</v>
      </c>
      <c r="X1" s="27" t="s">
        <v>8</v>
      </c>
      <c r="Y1" s="27" t="s">
        <v>9</v>
      </c>
      <c r="Z1" s="27" t="s">
        <v>10</v>
      </c>
      <c r="AA1" s="27" t="s">
        <v>11</v>
      </c>
      <c r="AB1" s="27" t="s">
        <v>12</v>
      </c>
      <c r="AC1" s="26" t="s">
        <v>14</v>
      </c>
      <c r="AD1" s="27" t="s">
        <v>2</v>
      </c>
      <c r="AE1" s="27" t="s">
        <v>3</v>
      </c>
      <c r="AF1" s="27" t="s">
        <v>4</v>
      </c>
      <c r="AG1" s="27" t="s">
        <v>5</v>
      </c>
      <c r="AH1" s="27" t="s">
        <v>6</v>
      </c>
      <c r="AI1" s="27" t="s">
        <v>7</v>
      </c>
      <c r="AJ1" s="27" t="s">
        <v>8</v>
      </c>
      <c r="AK1" s="27" t="s">
        <v>9</v>
      </c>
      <c r="AL1" s="27" t="s">
        <v>10</v>
      </c>
      <c r="AM1" s="27" t="s">
        <v>11</v>
      </c>
      <c r="AN1" s="27" t="s">
        <v>12</v>
      </c>
      <c r="AO1" s="26" t="s">
        <v>15</v>
      </c>
      <c r="AP1" s="27" t="s">
        <v>2</v>
      </c>
      <c r="AQ1" s="27" t="s">
        <v>3</v>
      </c>
      <c r="AR1" s="27" t="s">
        <v>4</v>
      </c>
      <c r="AS1" s="27" t="s">
        <v>5</v>
      </c>
      <c r="AT1" s="27" t="s">
        <v>6</v>
      </c>
      <c r="AU1" s="27" t="s">
        <v>7</v>
      </c>
      <c r="AV1" s="27" t="s">
        <v>8</v>
      </c>
      <c r="AW1" s="27" t="s">
        <v>9</v>
      </c>
      <c r="AX1" s="27" t="s">
        <v>10</v>
      </c>
      <c r="AY1" s="27" t="s">
        <v>11</v>
      </c>
      <c r="AZ1" s="27" t="s">
        <v>12</v>
      </c>
      <c r="BA1" s="26" t="s">
        <v>16</v>
      </c>
      <c r="BB1" s="27" t="s">
        <v>2</v>
      </c>
      <c r="BC1" s="27" t="s">
        <v>3</v>
      </c>
      <c r="BD1" s="27" t="s">
        <v>4</v>
      </c>
      <c r="BE1" s="27" t="s">
        <v>5</v>
      </c>
      <c r="BF1" s="27" t="s">
        <v>6</v>
      </c>
      <c r="BG1" s="27" t="s">
        <v>7</v>
      </c>
      <c r="BH1" s="27" t="s">
        <v>8</v>
      </c>
      <c r="BI1" s="27" t="s">
        <v>9</v>
      </c>
      <c r="BJ1" s="27" t="s">
        <v>10</v>
      </c>
      <c r="BK1" s="27" t="s">
        <v>11</v>
      </c>
      <c r="BL1" s="27" t="s">
        <v>12</v>
      </c>
      <c r="BM1" s="26" t="s">
        <v>17</v>
      </c>
      <c r="BN1" s="27" t="s">
        <v>2</v>
      </c>
      <c r="BO1" s="27" t="s">
        <v>3</v>
      </c>
      <c r="BP1" s="27" t="s">
        <v>4</v>
      </c>
      <c r="BQ1" s="27" t="s">
        <v>5</v>
      </c>
      <c r="BR1" s="27" t="s">
        <v>6</v>
      </c>
      <c r="BS1" s="27" t="s">
        <v>7</v>
      </c>
      <c r="BT1" s="27" t="s">
        <v>8</v>
      </c>
      <c r="BU1" s="27" t="s">
        <v>9</v>
      </c>
      <c r="BV1" s="27" t="s">
        <v>10</v>
      </c>
      <c r="BW1" s="27" t="s">
        <v>11</v>
      </c>
      <c r="BX1" s="27" t="s">
        <v>12</v>
      </c>
      <c r="BY1" s="26" t="s">
        <v>18</v>
      </c>
      <c r="BZ1" s="27" t="s">
        <v>2</v>
      </c>
      <c r="CA1" s="27" t="s">
        <v>3</v>
      </c>
      <c r="CB1" s="27" t="s">
        <v>4</v>
      </c>
      <c r="CC1" s="27" t="s">
        <v>5</v>
      </c>
      <c r="CD1" s="27" t="s">
        <v>6</v>
      </c>
      <c r="CE1" s="27" t="s">
        <v>7</v>
      </c>
      <c r="CF1" s="27" t="s">
        <v>8</v>
      </c>
      <c r="CG1" s="27" t="s">
        <v>9</v>
      </c>
      <c r="CH1" s="27" t="s">
        <v>10</v>
      </c>
      <c r="CI1" s="27" t="s">
        <v>11</v>
      </c>
      <c r="CJ1" s="27" t="s">
        <v>12</v>
      </c>
      <c r="CK1" s="26" t="s">
        <v>19</v>
      </c>
      <c r="CL1" s="27" t="s">
        <v>2</v>
      </c>
      <c r="CM1" s="27" t="s">
        <v>3</v>
      </c>
      <c r="CN1" s="27" t="s">
        <v>4</v>
      </c>
      <c r="CO1" s="27" t="s">
        <v>5</v>
      </c>
      <c r="CP1" s="27" t="s">
        <v>6</v>
      </c>
      <c r="CQ1" s="27" t="s">
        <v>7</v>
      </c>
      <c r="CR1" s="27" t="s">
        <v>8</v>
      </c>
      <c r="CS1" s="27" t="s">
        <v>9</v>
      </c>
      <c r="CT1" s="27" t="s">
        <v>10</v>
      </c>
      <c r="CU1" s="27" t="s">
        <v>11</v>
      </c>
      <c r="CV1" s="27" t="s">
        <v>12</v>
      </c>
      <c r="CW1" s="26" t="s">
        <v>20</v>
      </c>
      <c r="CX1" s="27" t="s">
        <v>2</v>
      </c>
      <c r="CY1" s="27" t="s">
        <v>3</v>
      </c>
      <c r="CZ1" s="27" t="s">
        <v>4</v>
      </c>
      <c r="DA1" s="27" t="s">
        <v>5</v>
      </c>
      <c r="DB1" s="27" t="s">
        <v>6</v>
      </c>
      <c r="DC1" s="27" t="s">
        <v>7</v>
      </c>
      <c r="DD1" s="27" t="s">
        <v>8</v>
      </c>
      <c r="DE1" s="27" t="s">
        <v>9</v>
      </c>
      <c r="DF1" s="27" t="s">
        <v>10</v>
      </c>
      <c r="DG1" s="27" t="s">
        <v>11</v>
      </c>
      <c r="DH1" s="27" t="s">
        <v>12</v>
      </c>
      <c r="DI1" s="26" t="s">
        <v>21</v>
      </c>
      <c r="DJ1" s="27" t="s">
        <v>2</v>
      </c>
      <c r="DK1" s="27" t="s">
        <v>3</v>
      </c>
      <c r="DL1" s="27" t="s">
        <v>4</v>
      </c>
      <c r="DM1" s="27" t="s">
        <v>5</v>
      </c>
      <c r="DN1" s="27" t="s">
        <v>6</v>
      </c>
      <c r="DO1" s="27" t="s">
        <v>7</v>
      </c>
      <c r="DP1" s="27" t="s">
        <v>8</v>
      </c>
      <c r="DQ1" s="27" t="s">
        <v>9</v>
      </c>
      <c r="DR1" s="27" t="s">
        <v>10</v>
      </c>
      <c r="DS1" s="27" t="s">
        <v>11</v>
      </c>
      <c r="DT1" s="27" t="s">
        <v>12</v>
      </c>
      <c r="DU1" s="26" t="s">
        <v>22</v>
      </c>
      <c r="DV1" s="27" t="s">
        <v>2</v>
      </c>
      <c r="DW1" s="27" t="s">
        <v>3</v>
      </c>
      <c r="DX1" s="27" t="s">
        <v>4</v>
      </c>
      <c r="DY1" s="27" t="s">
        <v>5</v>
      </c>
      <c r="DZ1" s="27" t="s">
        <v>6</v>
      </c>
      <c r="EA1" s="27" t="s">
        <v>7</v>
      </c>
      <c r="EB1" s="27" t="s">
        <v>8</v>
      </c>
      <c r="EC1" s="27" t="s">
        <v>9</v>
      </c>
      <c r="ED1" s="27" t="s">
        <v>10</v>
      </c>
      <c r="EE1" s="27" t="s">
        <v>11</v>
      </c>
      <c r="EF1" s="27" t="s">
        <v>12</v>
      </c>
      <c r="EG1" s="26" t="s">
        <v>23</v>
      </c>
      <c r="EH1" s="27" t="s">
        <v>2</v>
      </c>
      <c r="EI1" s="27" t="s">
        <v>3</v>
      </c>
      <c r="EJ1" s="27" t="s">
        <v>4</v>
      </c>
      <c r="EK1" s="27" t="s">
        <v>5</v>
      </c>
      <c r="EL1" s="27" t="s">
        <v>6</v>
      </c>
      <c r="EM1" s="27" t="s">
        <v>7</v>
      </c>
      <c r="EN1" s="27" t="s">
        <v>8</v>
      </c>
      <c r="EO1" s="27" t="s">
        <v>9</v>
      </c>
      <c r="EP1" s="27" t="s">
        <v>10</v>
      </c>
      <c r="EQ1" s="27" t="s">
        <v>11</v>
      </c>
      <c r="ER1" s="27" t="s">
        <v>12</v>
      </c>
      <c r="ES1" s="26" t="s">
        <v>3</v>
      </c>
      <c r="ET1" s="27" t="s">
        <v>2</v>
      </c>
      <c r="EU1" s="27" t="s">
        <v>3</v>
      </c>
      <c r="EV1" s="27" t="s">
        <v>4</v>
      </c>
      <c r="EW1" s="27" t="s">
        <v>5</v>
      </c>
      <c r="EX1" s="27" t="s">
        <v>6</v>
      </c>
      <c r="EY1" s="27" t="s">
        <v>7</v>
      </c>
      <c r="EZ1" s="27" t="s">
        <v>8</v>
      </c>
      <c r="FA1" s="27" t="s">
        <v>9</v>
      </c>
      <c r="FB1" s="27" t="s">
        <v>10</v>
      </c>
      <c r="FC1" s="27" t="s">
        <v>11</v>
      </c>
      <c r="FD1" s="27" t="s">
        <v>12</v>
      </c>
      <c r="FE1" s="26" t="s">
        <v>24</v>
      </c>
      <c r="FF1" s="27" t="s">
        <v>2</v>
      </c>
      <c r="FG1" s="27" t="s">
        <v>3</v>
      </c>
      <c r="FH1" s="27" t="s">
        <v>4</v>
      </c>
      <c r="FI1" s="27" t="s">
        <v>5</v>
      </c>
      <c r="FJ1" s="27" t="s">
        <v>6</v>
      </c>
      <c r="FK1" s="27" t="s">
        <v>7</v>
      </c>
      <c r="FL1" s="27" t="s">
        <v>8</v>
      </c>
      <c r="FM1" s="27" t="s">
        <v>9</v>
      </c>
      <c r="FN1" s="27" t="s">
        <v>10</v>
      </c>
      <c r="FO1" s="27" t="s">
        <v>11</v>
      </c>
      <c r="FP1" s="27" t="s">
        <v>12</v>
      </c>
      <c r="FQ1" s="26" t="s">
        <v>25</v>
      </c>
      <c r="FR1" s="27" t="s">
        <v>2</v>
      </c>
      <c r="FS1" s="27" t="s">
        <v>3</v>
      </c>
      <c r="FT1" s="27" t="s">
        <v>4</v>
      </c>
      <c r="FU1" s="27" t="s">
        <v>5</v>
      </c>
      <c r="FV1" s="27" t="s">
        <v>6</v>
      </c>
      <c r="FW1" s="27" t="s">
        <v>7</v>
      </c>
      <c r="FX1" s="27" t="s">
        <v>8</v>
      </c>
      <c r="FY1" s="27" t="s">
        <v>9</v>
      </c>
      <c r="FZ1" s="27" t="s">
        <v>10</v>
      </c>
      <c r="GA1" s="27" t="s">
        <v>11</v>
      </c>
      <c r="GB1" s="27" t="s">
        <v>12</v>
      </c>
      <c r="GC1" s="26" t="s">
        <v>26</v>
      </c>
      <c r="GD1" s="27" t="s">
        <v>2</v>
      </c>
      <c r="GE1" s="27" t="s">
        <v>3</v>
      </c>
      <c r="GF1" s="27" t="s">
        <v>4</v>
      </c>
      <c r="GG1" s="27" t="s">
        <v>5</v>
      </c>
      <c r="GH1" s="27" t="s">
        <v>6</v>
      </c>
      <c r="GI1" s="27" t="s">
        <v>7</v>
      </c>
      <c r="GJ1" s="27" t="s">
        <v>8</v>
      </c>
      <c r="GK1" s="27" t="s">
        <v>9</v>
      </c>
      <c r="GL1" s="27" t="s">
        <v>10</v>
      </c>
      <c r="GM1" s="27" t="s">
        <v>11</v>
      </c>
      <c r="GN1" s="27" t="s">
        <v>12</v>
      </c>
      <c r="GO1" s="26" t="s">
        <v>27</v>
      </c>
      <c r="GP1" s="27" t="s">
        <v>2</v>
      </c>
      <c r="GQ1" s="27" t="s">
        <v>3</v>
      </c>
      <c r="GR1" s="27" t="s">
        <v>4</v>
      </c>
      <c r="GS1" s="27" t="s">
        <v>5</v>
      </c>
      <c r="GT1" s="27" t="s">
        <v>6</v>
      </c>
      <c r="GU1" s="27" t="s">
        <v>7</v>
      </c>
      <c r="GV1" s="27" t="s">
        <v>8</v>
      </c>
      <c r="GW1" s="27" t="s">
        <v>9</v>
      </c>
      <c r="GX1" s="27" t="s">
        <v>10</v>
      </c>
      <c r="GY1" s="27" t="s">
        <v>11</v>
      </c>
      <c r="GZ1" s="27" t="s">
        <v>12</v>
      </c>
      <c r="HA1" s="26" t="s">
        <v>4</v>
      </c>
      <c r="HB1" s="27" t="s">
        <v>2</v>
      </c>
      <c r="HC1" s="27" t="s">
        <v>3</v>
      </c>
      <c r="HD1" s="27" t="s">
        <v>4</v>
      </c>
      <c r="HE1" s="27" t="s">
        <v>5</v>
      </c>
      <c r="HF1" s="27" t="s">
        <v>6</v>
      </c>
      <c r="HG1" s="27" t="s">
        <v>7</v>
      </c>
      <c r="HH1" s="27" t="s">
        <v>8</v>
      </c>
      <c r="HI1" s="27" t="s">
        <v>9</v>
      </c>
      <c r="HJ1" s="27" t="s">
        <v>10</v>
      </c>
      <c r="HK1" s="27" t="s">
        <v>11</v>
      </c>
      <c r="HL1" s="27" t="s">
        <v>12</v>
      </c>
      <c r="HM1" s="26" t="s">
        <v>28</v>
      </c>
      <c r="HN1" s="27" t="s">
        <v>2</v>
      </c>
      <c r="HO1" s="27" t="s">
        <v>3</v>
      </c>
      <c r="HP1" s="27" t="s">
        <v>4</v>
      </c>
      <c r="HQ1" s="27" t="s">
        <v>5</v>
      </c>
      <c r="HR1" s="27" t="s">
        <v>6</v>
      </c>
      <c r="HS1" s="27" t="s">
        <v>7</v>
      </c>
      <c r="HT1" s="27" t="s">
        <v>8</v>
      </c>
      <c r="HU1" s="27" t="s">
        <v>9</v>
      </c>
      <c r="HV1" s="27" t="s">
        <v>10</v>
      </c>
      <c r="HW1" s="27" t="s">
        <v>11</v>
      </c>
      <c r="HX1" s="27" t="s">
        <v>12</v>
      </c>
      <c r="HY1" s="26" t="s">
        <v>29</v>
      </c>
      <c r="HZ1" s="27" t="s">
        <v>2</v>
      </c>
      <c r="IA1" s="27" t="s">
        <v>3</v>
      </c>
      <c r="IB1" s="27" t="s">
        <v>4</v>
      </c>
      <c r="IC1" s="27" t="s">
        <v>5</v>
      </c>
      <c r="ID1" s="27" t="s">
        <v>6</v>
      </c>
      <c r="IE1" s="27" t="s">
        <v>7</v>
      </c>
      <c r="IF1" s="27" t="s">
        <v>8</v>
      </c>
      <c r="IG1" s="27" t="s">
        <v>9</v>
      </c>
      <c r="IH1" s="27" t="s">
        <v>10</v>
      </c>
      <c r="II1" s="27" t="s">
        <v>11</v>
      </c>
      <c r="IJ1" s="27" t="s">
        <v>12</v>
      </c>
      <c r="IK1" s="26" t="s">
        <v>30</v>
      </c>
      <c r="IL1" s="27" t="s">
        <v>2</v>
      </c>
      <c r="IM1" s="27" t="s">
        <v>3</v>
      </c>
      <c r="IN1" s="27" t="s">
        <v>4</v>
      </c>
      <c r="IO1" s="27" t="s">
        <v>5</v>
      </c>
      <c r="IP1" s="27" t="s">
        <v>6</v>
      </c>
      <c r="IQ1" s="27" t="s">
        <v>7</v>
      </c>
      <c r="IR1" s="27" t="s">
        <v>8</v>
      </c>
      <c r="IS1" s="27" t="s">
        <v>9</v>
      </c>
      <c r="IT1" s="27" t="s">
        <v>10</v>
      </c>
      <c r="IU1" s="27" t="s">
        <v>11</v>
      </c>
      <c r="IV1" s="27" t="s">
        <v>12</v>
      </c>
      <c r="IW1" s="26" t="s">
        <v>31</v>
      </c>
      <c r="IX1" s="27" t="s">
        <v>2</v>
      </c>
      <c r="IY1" s="27" t="s">
        <v>3</v>
      </c>
      <c r="IZ1" s="27" t="s">
        <v>4</v>
      </c>
      <c r="JA1" s="27" t="s">
        <v>5</v>
      </c>
      <c r="JB1" s="27" t="s">
        <v>6</v>
      </c>
      <c r="JC1" s="27" t="s">
        <v>7</v>
      </c>
      <c r="JD1" s="27" t="s">
        <v>8</v>
      </c>
      <c r="JE1" s="27" t="s">
        <v>9</v>
      </c>
      <c r="JF1" s="27" t="s">
        <v>10</v>
      </c>
      <c r="JG1" s="27" t="s">
        <v>11</v>
      </c>
      <c r="JH1" s="27" t="s">
        <v>12</v>
      </c>
      <c r="JI1" s="26" t="s">
        <v>5</v>
      </c>
      <c r="JJ1" s="27" t="s">
        <v>2</v>
      </c>
      <c r="JK1" s="27" t="s">
        <v>3</v>
      </c>
      <c r="JL1" s="27" t="s">
        <v>4</v>
      </c>
      <c r="JM1" s="27" t="s">
        <v>5</v>
      </c>
      <c r="JN1" s="27" t="s">
        <v>6</v>
      </c>
      <c r="JO1" s="27" t="s">
        <v>7</v>
      </c>
      <c r="JP1" s="27" t="s">
        <v>8</v>
      </c>
      <c r="JQ1" s="27" t="s">
        <v>9</v>
      </c>
      <c r="JR1" s="27" t="s">
        <v>10</v>
      </c>
      <c r="JS1" s="27" t="s">
        <v>11</v>
      </c>
      <c r="JT1" s="27" t="s">
        <v>12</v>
      </c>
      <c r="JU1" s="26" t="s">
        <v>32</v>
      </c>
      <c r="JV1" s="27" t="s">
        <v>2</v>
      </c>
      <c r="JW1" s="27" t="s">
        <v>3</v>
      </c>
      <c r="JX1" s="27" t="s">
        <v>4</v>
      </c>
      <c r="JY1" s="27" t="s">
        <v>5</v>
      </c>
      <c r="JZ1" s="27" t="s">
        <v>6</v>
      </c>
      <c r="KA1" s="27" t="s">
        <v>7</v>
      </c>
      <c r="KB1" s="27" t="s">
        <v>8</v>
      </c>
      <c r="KC1" s="27" t="s">
        <v>9</v>
      </c>
      <c r="KD1" s="27" t="s">
        <v>10</v>
      </c>
      <c r="KE1" s="27" t="s">
        <v>11</v>
      </c>
      <c r="KF1" s="27" t="s">
        <v>12</v>
      </c>
      <c r="KG1" s="26" t="s">
        <v>1</v>
      </c>
      <c r="KH1" s="27" t="s">
        <v>2</v>
      </c>
      <c r="KI1" s="27" t="s">
        <v>3</v>
      </c>
      <c r="KJ1" s="27" t="s">
        <v>4</v>
      </c>
      <c r="KK1" s="27" t="s">
        <v>5</v>
      </c>
      <c r="KL1" s="27" t="s">
        <v>6</v>
      </c>
      <c r="KM1" s="27" t="s">
        <v>7</v>
      </c>
      <c r="KN1" s="27" t="s">
        <v>8</v>
      </c>
      <c r="KO1" s="27" t="s">
        <v>9</v>
      </c>
      <c r="KP1" s="27" t="s">
        <v>10</v>
      </c>
      <c r="KQ1" s="27" t="s">
        <v>11</v>
      </c>
      <c r="KR1" s="27" t="s">
        <v>12</v>
      </c>
      <c r="KS1" s="26" t="s">
        <v>13</v>
      </c>
      <c r="KT1" s="27" t="s">
        <v>2</v>
      </c>
      <c r="KU1" s="27" t="s">
        <v>3</v>
      </c>
      <c r="KV1" s="27" t="s">
        <v>4</v>
      </c>
      <c r="KW1" s="27" t="s">
        <v>5</v>
      </c>
      <c r="KX1" s="27" t="s">
        <v>6</v>
      </c>
      <c r="KY1" s="27" t="s">
        <v>7</v>
      </c>
      <c r="KZ1" s="27" t="s">
        <v>8</v>
      </c>
      <c r="LA1" s="27" t="s">
        <v>9</v>
      </c>
      <c r="LB1" s="27" t="s">
        <v>10</v>
      </c>
      <c r="LC1" s="27" t="s">
        <v>11</v>
      </c>
      <c r="LD1" s="27" t="s">
        <v>12</v>
      </c>
      <c r="LE1" s="26" t="s">
        <v>14</v>
      </c>
      <c r="LF1" s="27" t="s">
        <v>2</v>
      </c>
      <c r="LG1" s="27" t="s">
        <v>3</v>
      </c>
      <c r="LH1" s="27" t="s">
        <v>4</v>
      </c>
      <c r="LI1" s="27" t="s">
        <v>5</v>
      </c>
      <c r="LJ1" s="27" t="s">
        <v>6</v>
      </c>
      <c r="LK1" s="27" t="s">
        <v>7</v>
      </c>
      <c r="LL1" s="27" t="s">
        <v>8</v>
      </c>
      <c r="LM1" s="27" t="s">
        <v>9</v>
      </c>
      <c r="LN1" s="27" t="s">
        <v>10</v>
      </c>
      <c r="LO1" s="27" t="s">
        <v>11</v>
      </c>
      <c r="LP1" s="27" t="s">
        <v>12</v>
      </c>
      <c r="LQ1" s="26" t="s">
        <v>15</v>
      </c>
      <c r="LR1" s="27" t="s">
        <v>2</v>
      </c>
      <c r="LS1" s="27" t="s">
        <v>3</v>
      </c>
      <c r="LT1" s="27" t="s">
        <v>4</v>
      </c>
      <c r="LU1" s="27" t="s">
        <v>5</v>
      </c>
      <c r="LV1" s="27" t="s">
        <v>6</v>
      </c>
      <c r="LW1" s="27" t="s">
        <v>7</v>
      </c>
      <c r="LX1" s="27" t="s">
        <v>8</v>
      </c>
      <c r="LY1" s="27" t="s">
        <v>9</v>
      </c>
      <c r="LZ1" s="27" t="s">
        <v>10</v>
      </c>
      <c r="MA1" s="27" t="s">
        <v>11</v>
      </c>
      <c r="MB1" s="27" t="s">
        <v>12</v>
      </c>
      <c r="MC1" s="26" t="s">
        <v>16</v>
      </c>
      <c r="MD1" s="27" t="s">
        <v>2</v>
      </c>
      <c r="ME1" s="27" t="s">
        <v>3</v>
      </c>
      <c r="MF1" s="27" t="s">
        <v>4</v>
      </c>
      <c r="MG1" s="27" t="s">
        <v>5</v>
      </c>
      <c r="MH1" s="27" t="s">
        <v>6</v>
      </c>
      <c r="MI1" s="27" t="s">
        <v>7</v>
      </c>
      <c r="MJ1" s="27" t="s">
        <v>8</v>
      </c>
      <c r="MK1" s="27" t="s">
        <v>9</v>
      </c>
      <c r="ML1" s="27" t="s">
        <v>10</v>
      </c>
      <c r="MM1" s="27" t="s">
        <v>11</v>
      </c>
      <c r="MN1" s="27" t="s">
        <v>12</v>
      </c>
      <c r="MO1" s="26" t="s">
        <v>17</v>
      </c>
      <c r="MP1" s="27" t="s">
        <v>2</v>
      </c>
      <c r="MQ1" s="27" t="s">
        <v>3</v>
      </c>
      <c r="MR1" s="27" t="s">
        <v>4</v>
      </c>
      <c r="MS1" s="27" t="s">
        <v>5</v>
      </c>
      <c r="MT1" s="27" t="s">
        <v>6</v>
      </c>
      <c r="MU1" s="27" t="s">
        <v>7</v>
      </c>
      <c r="MV1" s="27" t="s">
        <v>8</v>
      </c>
      <c r="MW1" s="27" t="s">
        <v>9</v>
      </c>
      <c r="MX1" s="27" t="s">
        <v>10</v>
      </c>
      <c r="MY1" s="27" t="s">
        <v>11</v>
      </c>
      <c r="MZ1" s="27" t="s">
        <v>12</v>
      </c>
      <c r="NA1" s="26" t="s">
        <v>18</v>
      </c>
      <c r="NB1" s="27" t="s">
        <v>2</v>
      </c>
      <c r="NC1" s="27" t="s">
        <v>3</v>
      </c>
      <c r="ND1" s="27" t="s">
        <v>4</v>
      </c>
      <c r="NE1" s="27" t="s">
        <v>5</v>
      </c>
      <c r="NF1" s="27" t="s">
        <v>6</v>
      </c>
      <c r="NG1" s="27" t="s">
        <v>7</v>
      </c>
      <c r="NH1" s="27" t="s">
        <v>8</v>
      </c>
      <c r="NI1" s="27" t="s">
        <v>9</v>
      </c>
      <c r="NJ1" s="27" t="s">
        <v>10</v>
      </c>
      <c r="NK1" s="27" t="s">
        <v>11</v>
      </c>
      <c r="NL1" s="27" t="s">
        <v>12</v>
      </c>
      <c r="NM1" s="26" t="s">
        <v>19</v>
      </c>
      <c r="NN1" s="27" t="s">
        <v>2</v>
      </c>
      <c r="NO1" s="27" t="s">
        <v>3</v>
      </c>
      <c r="NP1" s="27" t="s">
        <v>4</v>
      </c>
      <c r="NQ1" s="27" t="s">
        <v>5</v>
      </c>
      <c r="NR1" s="27" t="s">
        <v>6</v>
      </c>
      <c r="NS1" s="27" t="s">
        <v>7</v>
      </c>
      <c r="NT1" s="27" t="s">
        <v>8</v>
      </c>
      <c r="NU1" s="27" t="s">
        <v>9</v>
      </c>
      <c r="NV1" s="27" t="s">
        <v>10</v>
      </c>
      <c r="NW1" s="27" t="s">
        <v>11</v>
      </c>
      <c r="NX1" s="27" t="s">
        <v>12</v>
      </c>
      <c r="NY1" s="26" t="s">
        <v>20</v>
      </c>
      <c r="NZ1" s="27" t="s">
        <v>2</v>
      </c>
      <c r="OA1" s="27" t="s">
        <v>3</v>
      </c>
      <c r="OB1" s="27" t="s">
        <v>4</v>
      </c>
      <c r="OC1" s="27" t="s">
        <v>5</v>
      </c>
      <c r="OD1" s="27" t="s">
        <v>6</v>
      </c>
      <c r="OE1" s="27" t="s">
        <v>7</v>
      </c>
      <c r="OF1" s="27" t="s">
        <v>8</v>
      </c>
      <c r="OG1" s="27" t="s">
        <v>9</v>
      </c>
      <c r="OH1" s="27" t="s">
        <v>10</v>
      </c>
      <c r="OI1" s="27" t="s">
        <v>11</v>
      </c>
      <c r="OJ1" s="27" t="s">
        <v>12</v>
      </c>
      <c r="OK1" s="26" t="s">
        <v>21</v>
      </c>
      <c r="OL1" s="27" t="s">
        <v>2</v>
      </c>
      <c r="OM1" s="27" t="s">
        <v>3</v>
      </c>
      <c r="ON1" s="27" t="s">
        <v>4</v>
      </c>
      <c r="OO1" s="27" t="s">
        <v>5</v>
      </c>
      <c r="OP1" s="27" t="s">
        <v>6</v>
      </c>
      <c r="OQ1" s="27" t="s">
        <v>7</v>
      </c>
      <c r="OR1" s="27" t="s">
        <v>8</v>
      </c>
      <c r="OS1" s="27" t="s">
        <v>9</v>
      </c>
      <c r="OT1" s="27" t="s">
        <v>10</v>
      </c>
      <c r="OU1" s="27" t="s">
        <v>11</v>
      </c>
      <c r="OV1" s="27" t="s">
        <v>12</v>
      </c>
      <c r="OW1" s="26" t="s">
        <v>22</v>
      </c>
      <c r="OX1" s="27" t="s">
        <v>2</v>
      </c>
      <c r="OY1" s="27" t="s">
        <v>3</v>
      </c>
      <c r="OZ1" s="27" t="s">
        <v>4</v>
      </c>
      <c r="PA1" s="27" t="s">
        <v>5</v>
      </c>
      <c r="PB1" s="27" t="s">
        <v>6</v>
      </c>
      <c r="PC1" s="27" t="s">
        <v>7</v>
      </c>
      <c r="PD1" s="27" t="s">
        <v>8</v>
      </c>
      <c r="PE1" s="27" t="s">
        <v>9</v>
      </c>
      <c r="PF1" s="27" t="s">
        <v>10</v>
      </c>
      <c r="PG1" s="27" t="s">
        <v>11</v>
      </c>
      <c r="PH1" s="27" t="s">
        <v>12</v>
      </c>
      <c r="PI1" s="26" t="s">
        <v>23</v>
      </c>
      <c r="PJ1" s="27" t="s">
        <v>2</v>
      </c>
      <c r="PK1" s="27" t="s">
        <v>3</v>
      </c>
      <c r="PL1" s="27" t="s">
        <v>4</v>
      </c>
      <c r="PM1" s="27" t="s">
        <v>5</v>
      </c>
      <c r="PN1" s="27" t="s">
        <v>6</v>
      </c>
      <c r="PO1" s="27" t="s">
        <v>7</v>
      </c>
      <c r="PP1" s="27" t="s">
        <v>8</v>
      </c>
      <c r="PQ1" s="27" t="s">
        <v>9</v>
      </c>
      <c r="PR1" s="27" t="s">
        <v>10</v>
      </c>
      <c r="PS1" s="27" t="s">
        <v>11</v>
      </c>
      <c r="PT1" s="27" t="s">
        <v>12</v>
      </c>
      <c r="PU1" s="26" t="s">
        <v>3</v>
      </c>
      <c r="PV1" s="27" t="s">
        <v>2</v>
      </c>
      <c r="PW1" s="27" t="s">
        <v>3</v>
      </c>
      <c r="PX1" s="27" t="s">
        <v>4</v>
      </c>
      <c r="PY1" s="27" t="s">
        <v>5</v>
      </c>
      <c r="PZ1" s="27" t="s">
        <v>6</v>
      </c>
      <c r="QA1" s="27" t="s">
        <v>7</v>
      </c>
      <c r="QB1" s="27" t="s">
        <v>8</v>
      </c>
      <c r="QC1" s="27" t="s">
        <v>9</v>
      </c>
      <c r="QD1" s="27" t="s">
        <v>10</v>
      </c>
      <c r="QE1" s="27" t="s">
        <v>11</v>
      </c>
      <c r="QF1" s="27" t="s">
        <v>12</v>
      </c>
      <c r="QG1" s="26" t="s">
        <v>24</v>
      </c>
      <c r="QH1" s="27" t="s">
        <v>2</v>
      </c>
      <c r="QI1" s="27" t="s">
        <v>3</v>
      </c>
      <c r="QJ1" s="27" t="s">
        <v>4</v>
      </c>
      <c r="QK1" s="27" t="s">
        <v>5</v>
      </c>
      <c r="QL1" s="27" t="s">
        <v>6</v>
      </c>
      <c r="QM1" s="27" t="s">
        <v>7</v>
      </c>
      <c r="QN1" s="27" t="s">
        <v>8</v>
      </c>
      <c r="QO1" s="27" t="s">
        <v>9</v>
      </c>
      <c r="QP1" s="27" t="s">
        <v>10</v>
      </c>
      <c r="QQ1" s="27" t="s">
        <v>11</v>
      </c>
      <c r="QR1" s="27" t="s">
        <v>12</v>
      </c>
      <c r="QS1" s="26" t="s">
        <v>25</v>
      </c>
      <c r="QT1" s="27" t="s">
        <v>2</v>
      </c>
      <c r="QU1" s="27" t="s">
        <v>3</v>
      </c>
      <c r="QV1" s="27" t="s">
        <v>4</v>
      </c>
      <c r="QW1" s="27" t="s">
        <v>5</v>
      </c>
      <c r="QX1" s="27" t="s">
        <v>6</v>
      </c>
      <c r="QY1" s="27" t="s">
        <v>7</v>
      </c>
      <c r="QZ1" s="27" t="s">
        <v>8</v>
      </c>
      <c r="RA1" s="27" t="s">
        <v>9</v>
      </c>
      <c r="RB1" s="27" t="s">
        <v>10</v>
      </c>
      <c r="RC1" s="27" t="s">
        <v>11</v>
      </c>
      <c r="RD1" s="27" t="s">
        <v>12</v>
      </c>
      <c r="RE1" s="26" t="s">
        <v>26</v>
      </c>
      <c r="RF1" s="27" t="s">
        <v>2</v>
      </c>
      <c r="RG1" s="27" t="s">
        <v>3</v>
      </c>
      <c r="RH1" s="27" t="s">
        <v>4</v>
      </c>
      <c r="RI1" s="27" t="s">
        <v>5</v>
      </c>
      <c r="RJ1" s="27" t="s">
        <v>6</v>
      </c>
      <c r="RK1" s="27" t="s">
        <v>7</v>
      </c>
      <c r="RL1" s="27" t="s">
        <v>8</v>
      </c>
      <c r="RM1" s="27" t="s">
        <v>9</v>
      </c>
      <c r="RN1" s="27" t="s">
        <v>10</v>
      </c>
      <c r="RO1" s="27" t="s">
        <v>11</v>
      </c>
      <c r="RP1" s="27" t="s">
        <v>12</v>
      </c>
      <c r="RQ1" s="26" t="s">
        <v>27</v>
      </c>
      <c r="RR1" s="27" t="s">
        <v>2</v>
      </c>
      <c r="RS1" s="27" t="s">
        <v>3</v>
      </c>
      <c r="RT1" s="27" t="s">
        <v>4</v>
      </c>
      <c r="RU1" s="27" t="s">
        <v>5</v>
      </c>
      <c r="RV1" s="27" t="s">
        <v>6</v>
      </c>
      <c r="RW1" s="27" t="s">
        <v>7</v>
      </c>
      <c r="RX1" s="27" t="s">
        <v>8</v>
      </c>
      <c r="RY1" s="27" t="s">
        <v>9</v>
      </c>
      <c r="RZ1" s="27" t="s">
        <v>10</v>
      </c>
      <c r="SA1" s="27" t="s">
        <v>11</v>
      </c>
      <c r="SB1" s="27" t="s">
        <v>12</v>
      </c>
      <c r="SC1" s="26" t="s">
        <v>4</v>
      </c>
      <c r="SD1" s="27" t="s">
        <v>2</v>
      </c>
      <c r="SE1" s="27" t="s">
        <v>3</v>
      </c>
      <c r="SF1" s="27" t="s">
        <v>4</v>
      </c>
      <c r="SG1" s="27" t="s">
        <v>5</v>
      </c>
      <c r="SH1" s="27" t="s">
        <v>6</v>
      </c>
      <c r="SI1" s="27" t="s">
        <v>7</v>
      </c>
      <c r="SJ1" s="27" t="s">
        <v>8</v>
      </c>
      <c r="SK1" s="27" t="s">
        <v>9</v>
      </c>
      <c r="SL1" s="27" t="s">
        <v>10</v>
      </c>
      <c r="SM1" s="27" t="s">
        <v>11</v>
      </c>
      <c r="SN1" s="27" t="s">
        <v>12</v>
      </c>
      <c r="SO1" s="26" t="s">
        <v>28</v>
      </c>
      <c r="SP1" s="27" t="s">
        <v>2</v>
      </c>
      <c r="SQ1" s="27" t="s">
        <v>3</v>
      </c>
      <c r="SR1" s="27" t="s">
        <v>4</v>
      </c>
      <c r="SS1" s="27" t="s">
        <v>5</v>
      </c>
      <c r="ST1" s="27" t="s">
        <v>6</v>
      </c>
      <c r="SU1" s="27" t="s">
        <v>7</v>
      </c>
      <c r="SV1" s="27" t="s">
        <v>8</v>
      </c>
      <c r="SW1" s="27" t="s">
        <v>9</v>
      </c>
      <c r="SX1" s="27" t="s">
        <v>10</v>
      </c>
      <c r="SY1" s="27" t="s">
        <v>11</v>
      </c>
      <c r="SZ1" s="27" t="s">
        <v>12</v>
      </c>
      <c r="TA1" s="26" t="s">
        <v>29</v>
      </c>
      <c r="TB1" s="27" t="s">
        <v>2</v>
      </c>
      <c r="TC1" s="27" t="s">
        <v>3</v>
      </c>
      <c r="TD1" s="27" t="s">
        <v>4</v>
      </c>
      <c r="TE1" s="27" t="s">
        <v>5</v>
      </c>
      <c r="TF1" s="27" t="s">
        <v>6</v>
      </c>
      <c r="TG1" s="27" t="s">
        <v>7</v>
      </c>
      <c r="TH1" s="27" t="s">
        <v>8</v>
      </c>
      <c r="TI1" s="27" t="s">
        <v>9</v>
      </c>
      <c r="TJ1" s="27" t="s">
        <v>10</v>
      </c>
      <c r="TK1" s="27" t="s">
        <v>11</v>
      </c>
      <c r="TL1" s="27" t="s">
        <v>12</v>
      </c>
      <c r="TM1" s="26" t="s">
        <v>30</v>
      </c>
      <c r="TN1" s="27" t="s">
        <v>2</v>
      </c>
      <c r="TO1" s="27" t="s">
        <v>3</v>
      </c>
      <c r="TP1" s="27" t="s">
        <v>4</v>
      </c>
      <c r="TQ1" s="27" t="s">
        <v>5</v>
      </c>
      <c r="TR1" s="27" t="s">
        <v>6</v>
      </c>
      <c r="TS1" s="27" t="s">
        <v>7</v>
      </c>
      <c r="TT1" s="27" t="s">
        <v>8</v>
      </c>
      <c r="TU1" s="27" t="s">
        <v>9</v>
      </c>
      <c r="TV1" s="27" t="s">
        <v>10</v>
      </c>
      <c r="TW1" s="27" t="s">
        <v>11</v>
      </c>
      <c r="TX1" s="27" t="s">
        <v>12</v>
      </c>
      <c r="TY1" s="26" t="s">
        <v>31</v>
      </c>
      <c r="TZ1" s="27" t="s">
        <v>2</v>
      </c>
      <c r="UA1" s="27" t="s">
        <v>3</v>
      </c>
      <c r="UB1" s="27" t="s">
        <v>4</v>
      </c>
      <c r="UC1" s="27" t="s">
        <v>5</v>
      </c>
      <c r="UD1" s="27" t="s">
        <v>6</v>
      </c>
      <c r="UE1" s="27" t="s">
        <v>7</v>
      </c>
      <c r="UF1" s="27" t="s">
        <v>8</v>
      </c>
      <c r="UG1" s="27" t="s">
        <v>9</v>
      </c>
      <c r="UH1" s="27" t="s">
        <v>10</v>
      </c>
      <c r="UI1" s="27" t="s">
        <v>11</v>
      </c>
      <c r="UJ1" s="27" t="s">
        <v>12</v>
      </c>
      <c r="UK1" s="26" t="s">
        <v>5</v>
      </c>
      <c r="UL1" s="27" t="s">
        <v>2</v>
      </c>
      <c r="UM1" s="27" t="s">
        <v>3</v>
      </c>
      <c r="UN1" s="27" t="s">
        <v>4</v>
      </c>
      <c r="UO1" s="27" t="s">
        <v>5</v>
      </c>
      <c r="UP1" s="27" t="s">
        <v>6</v>
      </c>
      <c r="UQ1" s="27" t="s">
        <v>7</v>
      </c>
      <c r="UR1" s="27" t="s">
        <v>8</v>
      </c>
      <c r="US1" s="27" t="s">
        <v>9</v>
      </c>
      <c r="UT1" s="27" t="s">
        <v>10</v>
      </c>
      <c r="UU1" s="27" t="s">
        <v>11</v>
      </c>
      <c r="UV1" s="27" t="s">
        <v>12</v>
      </c>
      <c r="UW1" s="26" t="s">
        <v>32</v>
      </c>
      <c r="UX1" s="27" t="s">
        <v>2</v>
      </c>
    </row>
    <row r="2" spans="2:578" ht="25" customHeight="1" x14ac:dyDescent="0.3">
      <c r="AC2" s="28" t="s">
        <v>33</v>
      </c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30" t="s">
        <v>34</v>
      </c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</row>
    <row r="3" spans="2:578" ht="25" customHeight="1" x14ac:dyDescent="0.2">
      <c r="B3" s="32" t="s">
        <v>35</v>
      </c>
      <c r="C3" s="33"/>
      <c r="D3" s="33"/>
      <c r="AI3" s="34" t="s">
        <v>36</v>
      </c>
      <c r="AJ3" s="33"/>
      <c r="AK3" s="33"/>
      <c r="AL3" s="33"/>
      <c r="AM3" s="33"/>
      <c r="AN3" s="33"/>
      <c r="AO3" s="24" t="s">
        <v>37</v>
      </c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X3" s="34" t="s">
        <v>38</v>
      </c>
      <c r="BY3" s="33"/>
      <c r="BZ3" s="33"/>
      <c r="CA3" s="33"/>
      <c r="CB3" s="33"/>
      <c r="CC3" s="33"/>
      <c r="CD3" s="24" t="s">
        <v>39</v>
      </c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E3" s="34" t="s">
        <v>40</v>
      </c>
      <c r="DF3" s="33"/>
      <c r="DG3" s="33"/>
      <c r="DH3" s="33"/>
      <c r="DI3" s="33"/>
      <c r="DJ3" s="33"/>
      <c r="DK3" s="24" t="s">
        <v>39</v>
      </c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S3" s="34" t="s">
        <v>41</v>
      </c>
      <c r="ET3" s="33"/>
      <c r="EU3" s="33"/>
      <c r="EV3" s="33"/>
      <c r="EW3" s="33"/>
      <c r="EX3" s="33"/>
      <c r="EY3" s="24" t="s">
        <v>42</v>
      </c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</row>
    <row r="4" spans="2:578" ht="25" customHeight="1" x14ac:dyDescent="0.2">
      <c r="B4" s="33"/>
      <c r="C4" s="33"/>
      <c r="D4" s="33"/>
      <c r="AI4" s="35" t="s">
        <v>43</v>
      </c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6" t="s">
        <v>44</v>
      </c>
      <c r="AV4" s="33"/>
      <c r="AW4" s="33"/>
      <c r="AX4" s="33"/>
      <c r="AY4" s="37" t="s">
        <v>45</v>
      </c>
      <c r="AZ4" s="33"/>
      <c r="BA4" s="33"/>
      <c r="BB4" s="33"/>
      <c r="BC4" s="33"/>
      <c r="BD4" s="33"/>
      <c r="BE4" s="33"/>
      <c r="BF4" s="38" t="s">
        <v>46</v>
      </c>
      <c r="BG4" s="39" t="s">
        <v>47</v>
      </c>
      <c r="BH4" s="33"/>
      <c r="BI4" s="33"/>
      <c r="BJ4" s="40"/>
      <c r="BK4" s="33"/>
      <c r="BX4" s="35" t="s">
        <v>43</v>
      </c>
      <c r="BY4" s="33"/>
      <c r="BZ4" s="33"/>
      <c r="CA4" s="33"/>
      <c r="CB4" s="33"/>
      <c r="CC4" s="33"/>
      <c r="CD4" s="33"/>
      <c r="CE4" s="33"/>
      <c r="CF4" s="33"/>
      <c r="CG4" s="33"/>
      <c r="CH4" s="36" t="s">
        <v>44</v>
      </c>
      <c r="CI4" s="33"/>
      <c r="CJ4" s="33"/>
      <c r="CK4" s="33"/>
      <c r="CL4" s="33"/>
      <c r="CM4" s="37" t="s">
        <v>45</v>
      </c>
      <c r="CN4" s="33"/>
      <c r="CO4" s="33"/>
      <c r="CP4" s="33"/>
      <c r="CQ4" s="33"/>
      <c r="CR4" s="33"/>
      <c r="CS4" s="33"/>
      <c r="CT4" s="33"/>
      <c r="CU4" s="38" t="s">
        <v>46</v>
      </c>
      <c r="CV4" s="39" t="s">
        <v>47</v>
      </c>
      <c r="CW4" s="33"/>
      <c r="CX4" s="33"/>
      <c r="CY4" s="40"/>
      <c r="CZ4" s="33"/>
      <c r="DE4" s="35" t="s">
        <v>43</v>
      </c>
      <c r="DF4" s="33"/>
      <c r="DG4" s="33"/>
      <c r="DH4" s="33"/>
      <c r="DI4" s="33"/>
      <c r="DJ4" s="33"/>
      <c r="DK4" s="33"/>
      <c r="DL4" s="33"/>
      <c r="DM4" s="33"/>
      <c r="DN4" s="33"/>
      <c r="DO4" s="36" t="s">
        <v>44</v>
      </c>
      <c r="DP4" s="33"/>
      <c r="DQ4" s="33"/>
      <c r="DR4" s="33"/>
      <c r="DS4" s="33"/>
      <c r="DT4" s="37" t="s">
        <v>45</v>
      </c>
      <c r="DU4" s="33"/>
      <c r="DV4" s="33"/>
      <c r="DW4" s="33"/>
      <c r="DX4" s="33"/>
      <c r="DY4" s="33"/>
      <c r="DZ4" s="33"/>
      <c r="EA4" s="33"/>
      <c r="EB4" s="38" t="s">
        <v>46</v>
      </c>
      <c r="EC4" s="39" t="s">
        <v>47</v>
      </c>
      <c r="ED4" s="33"/>
      <c r="EE4" s="33"/>
      <c r="EF4" s="40"/>
      <c r="EG4" s="33"/>
      <c r="ES4" s="35" t="s">
        <v>43</v>
      </c>
      <c r="ET4" s="33"/>
      <c r="EU4" s="33"/>
      <c r="EV4" s="33"/>
      <c r="EW4" s="33"/>
      <c r="EX4" s="33"/>
      <c r="EY4" s="33"/>
      <c r="EZ4" s="33"/>
      <c r="FA4" s="33"/>
      <c r="FB4" s="33"/>
      <c r="FC4" s="36" t="s">
        <v>44</v>
      </c>
      <c r="FD4" s="33"/>
      <c r="FE4" s="33"/>
      <c r="FF4" s="33"/>
      <c r="FG4" s="37" t="s">
        <v>45</v>
      </c>
      <c r="FH4" s="33"/>
      <c r="FI4" s="33"/>
      <c r="FJ4" s="33"/>
      <c r="FK4" s="33"/>
      <c r="FL4" s="33"/>
      <c r="FM4" s="33"/>
      <c r="FN4" s="33"/>
      <c r="FO4" s="38" t="s">
        <v>46</v>
      </c>
      <c r="FP4" s="39" t="s">
        <v>47</v>
      </c>
      <c r="FQ4" s="33"/>
      <c r="FR4" s="33"/>
      <c r="FS4" s="40"/>
      <c r="FT4" s="3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</row>
    <row r="5" spans="2:578" ht="25" customHeight="1" x14ac:dyDescent="0.2"/>
    <row r="6" spans="2:578" ht="25" customHeight="1" x14ac:dyDescent="0.2"/>
    <row r="7" spans="2:578" ht="25" customHeight="1" x14ac:dyDescent="0.2">
      <c r="B7" s="32" t="s">
        <v>48</v>
      </c>
      <c r="C7" s="33"/>
      <c r="D7" s="33"/>
      <c r="BE7" s="34" t="s">
        <v>49</v>
      </c>
      <c r="BF7" s="33"/>
      <c r="BG7" s="33"/>
      <c r="BH7" s="33"/>
      <c r="BI7" s="33"/>
      <c r="BJ7" s="33"/>
      <c r="BK7" s="24" t="s">
        <v>42</v>
      </c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M7" s="34" t="s">
        <v>50</v>
      </c>
      <c r="CN7" s="33"/>
      <c r="CO7" s="33"/>
      <c r="CP7" s="33"/>
      <c r="CQ7" s="33"/>
      <c r="CR7" s="33"/>
      <c r="CS7" s="24" t="s">
        <v>39</v>
      </c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EA7" s="34" t="s">
        <v>51</v>
      </c>
      <c r="EB7" s="33"/>
      <c r="EC7" s="33"/>
      <c r="ED7" s="33"/>
      <c r="EE7" s="33"/>
      <c r="EF7" s="33"/>
      <c r="EG7" s="24" t="s">
        <v>42</v>
      </c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</row>
    <row r="8" spans="2:578" ht="25" customHeight="1" x14ac:dyDescent="0.2">
      <c r="B8" s="33"/>
      <c r="C8" s="33"/>
      <c r="D8" s="33"/>
      <c r="BE8" s="35" t="s">
        <v>43</v>
      </c>
      <c r="BF8" s="33"/>
      <c r="BG8" s="33"/>
      <c r="BH8" s="33"/>
      <c r="BI8" s="33"/>
      <c r="BJ8" s="33"/>
      <c r="BK8" s="33"/>
      <c r="BL8" s="33"/>
      <c r="BM8" s="33"/>
      <c r="BN8" s="33"/>
      <c r="BO8" s="36" t="s">
        <v>44</v>
      </c>
      <c r="BP8" s="33"/>
      <c r="BQ8" s="33"/>
      <c r="BR8" s="33"/>
      <c r="BS8" s="37" t="s">
        <v>45</v>
      </c>
      <c r="BT8" s="33"/>
      <c r="BU8" s="33"/>
      <c r="BV8" s="33"/>
      <c r="BW8" s="33"/>
      <c r="BX8" s="33"/>
      <c r="BY8" s="33"/>
      <c r="BZ8" s="33"/>
      <c r="CA8" s="38" t="s">
        <v>46</v>
      </c>
      <c r="CB8" s="39" t="s">
        <v>47</v>
      </c>
      <c r="CC8" s="33"/>
      <c r="CD8" s="33"/>
      <c r="CE8" s="40"/>
      <c r="CF8" s="33"/>
      <c r="CM8" s="35" t="s">
        <v>43</v>
      </c>
      <c r="CN8" s="33"/>
      <c r="CO8" s="33"/>
      <c r="CP8" s="33"/>
      <c r="CQ8" s="33"/>
      <c r="CR8" s="33"/>
      <c r="CS8" s="33"/>
      <c r="CT8" s="33"/>
      <c r="CU8" s="33"/>
      <c r="CV8" s="33"/>
      <c r="CW8" s="36" t="s">
        <v>44</v>
      </c>
      <c r="CX8" s="33"/>
      <c r="CY8" s="33"/>
      <c r="CZ8" s="33"/>
      <c r="DA8" s="33"/>
      <c r="DB8" s="37" t="s">
        <v>45</v>
      </c>
      <c r="DC8" s="33"/>
      <c r="DD8" s="33"/>
      <c r="DE8" s="33"/>
      <c r="DF8" s="33"/>
      <c r="DG8" s="33"/>
      <c r="DH8" s="33"/>
      <c r="DI8" s="33"/>
      <c r="DJ8" s="38" t="s">
        <v>46</v>
      </c>
      <c r="DK8" s="39" t="s">
        <v>47</v>
      </c>
      <c r="DL8" s="33"/>
      <c r="DM8" s="33"/>
      <c r="DN8" s="40"/>
      <c r="DO8" s="33"/>
      <c r="EA8" s="35" t="s">
        <v>43</v>
      </c>
      <c r="EB8" s="33"/>
      <c r="EC8" s="33"/>
      <c r="ED8" s="33"/>
      <c r="EE8" s="33"/>
      <c r="EF8" s="33"/>
      <c r="EG8" s="33"/>
      <c r="EH8" s="33"/>
      <c r="EI8" s="33"/>
      <c r="EJ8" s="33"/>
      <c r="EK8" s="36" t="s">
        <v>44</v>
      </c>
      <c r="EL8" s="33"/>
      <c r="EM8" s="33"/>
      <c r="EN8" s="33"/>
      <c r="EO8" s="37" t="s">
        <v>45</v>
      </c>
      <c r="EP8" s="33"/>
      <c r="EQ8" s="33"/>
      <c r="ER8" s="33"/>
      <c r="ES8" s="33"/>
      <c r="ET8" s="33"/>
      <c r="EU8" s="33"/>
      <c r="EV8" s="33"/>
      <c r="EW8" s="38" t="s">
        <v>46</v>
      </c>
      <c r="EX8" s="39" t="s">
        <v>47</v>
      </c>
      <c r="EY8" s="33"/>
      <c r="EZ8" s="33"/>
      <c r="FA8" s="40"/>
      <c r="FB8" s="3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</row>
    <row r="9" spans="2:578" ht="25" customHeight="1" x14ac:dyDescent="0.2"/>
    <row r="10" spans="2:578" ht="25" customHeight="1" x14ac:dyDescent="0.2"/>
    <row r="11" spans="2:578" ht="25" customHeight="1" x14ac:dyDescent="0.2">
      <c r="B11" s="34" t="s">
        <v>54</v>
      </c>
      <c r="C11" s="33"/>
      <c r="D11" s="33"/>
      <c r="FU11" s="41" t="s">
        <v>55</v>
      </c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IF11" s="41" t="s">
        <v>55</v>
      </c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VE11" s="18"/>
      <c r="VF11" s="18"/>
    </row>
    <row r="12" spans="2:578" ht="25" customHeight="1" x14ac:dyDescent="0.2">
      <c r="B12" s="33"/>
      <c r="C12" s="33"/>
      <c r="D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VE12" s="18"/>
      <c r="VF12" s="18"/>
    </row>
    <row r="13" spans="2:578" ht="25" customHeight="1" x14ac:dyDescent="0.2"/>
    <row r="14" spans="2:578" ht="25" customHeight="1" x14ac:dyDescent="0.2"/>
    <row r="15" spans="2:578" ht="25" customHeight="1" x14ac:dyDescent="0.2">
      <c r="B15" s="32" t="s">
        <v>56</v>
      </c>
      <c r="C15" s="33"/>
      <c r="D15" s="33"/>
      <c r="AV15" s="34" t="s">
        <v>57</v>
      </c>
      <c r="AW15" s="33"/>
      <c r="AX15" s="33"/>
      <c r="AY15" s="33"/>
      <c r="AZ15" s="33"/>
      <c r="BA15" s="33"/>
      <c r="BB15" s="24" t="s">
        <v>53</v>
      </c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CX15" s="34" t="s">
        <v>58</v>
      </c>
      <c r="CY15" s="33"/>
      <c r="CZ15" s="33"/>
      <c r="DA15" s="33"/>
      <c r="DB15" s="33"/>
      <c r="DC15" s="33"/>
      <c r="DD15" s="24" t="s">
        <v>53</v>
      </c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EM15" s="34" t="s">
        <v>59</v>
      </c>
      <c r="EN15" s="33"/>
      <c r="EO15" s="33"/>
      <c r="EP15" s="33"/>
      <c r="EQ15" s="33"/>
      <c r="ER15" s="33"/>
      <c r="ES15" s="24" t="s">
        <v>60</v>
      </c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O15" s="34" t="s">
        <v>61</v>
      </c>
      <c r="FP15" s="33"/>
      <c r="FQ15" s="33"/>
      <c r="FR15" s="33"/>
      <c r="FS15" s="33"/>
      <c r="FT15" s="33"/>
      <c r="FU15" s="24" t="s">
        <v>60</v>
      </c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Y15" s="34" t="s">
        <v>52</v>
      </c>
      <c r="GZ15" s="33"/>
      <c r="HA15" s="33"/>
      <c r="HB15" s="33"/>
      <c r="HC15" s="33"/>
      <c r="HD15" s="33"/>
      <c r="HE15" s="24" t="s">
        <v>53</v>
      </c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Y15" s="34" t="s">
        <v>68</v>
      </c>
      <c r="HZ15" s="33"/>
      <c r="IA15" s="33"/>
      <c r="IB15" s="33"/>
      <c r="IC15" s="33"/>
      <c r="ID15" s="33"/>
      <c r="IE15" s="24" t="s">
        <v>60</v>
      </c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</row>
    <row r="16" spans="2:578" ht="25" customHeight="1" x14ac:dyDescent="0.2">
      <c r="B16" s="33"/>
      <c r="C16" s="33"/>
      <c r="D16" s="33"/>
      <c r="AV16" s="35" t="s">
        <v>43</v>
      </c>
      <c r="AW16" s="33"/>
      <c r="AX16" s="33"/>
      <c r="AY16" s="33"/>
      <c r="AZ16" s="33"/>
      <c r="BA16" s="33"/>
      <c r="BB16" s="33"/>
      <c r="BC16" s="33"/>
      <c r="BD16" s="36" t="s">
        <v>44</v>
      </c>
      <c r="BE16" s="33"/>
      <c r="BF16" s="33"/>
      <c r="BG16" s="33"/>
      <c r="BH16" s="37" t="s">
        <v>45</v>
      </c>
      <c r="BI16" s="33"/>
      <c r="BJ16" s="33"/>
      <c r="BK16" s="33"/>
      <c r="BL16" s="38" t="s">
        <v>46</v>
      </c>
      <c r="BM16" s="39" t="s">
        <v>47</v>
      </c>
      <c r="BN16" s="33"/>
      <c r="BO16" s="33"/>
      <c r="BP16" s="40"/>
      <c r="BQ16" s="33"/>
      <c r="CX16" s="35" t="s">
        <v>43</v>
      </c>
      <c r="CY16" s="33"/>
      <c r="CZ16" s="33"/>
      <c r="DA16" s="33"/>
      <c r="DB16" s="33"/>
      <c r="DC16" s="33"/>
      <c r="DD16" s="33"/>
      <c r="DE16" s="33"/>
      <c r="DF16" s="36" t="s">
        <v>44</v>
      </c>
      <c r="DG16" s="33"/>
      <c r="DH16" s="33"/>
      <c r="DI16" s="33"/>
      <c r="DJ16" s="37" t="s">
        <v>45</v>
      </c>
      <c r="DK16" s="33"/>
      <c r="DL16" s="33"/>
      <c r="DM16" s="33"/>
      <c r="DN16" s="38" t="s">
        <v>46</v>
      </c>
      <c r="DO16" s="39" t="s">
        <v>47</v>
      </c>
      <c r="DP16" s="33"/>
      <c r="DQ16" s="33"/>
      <c r="DR16" s="40"/>
      <c r="DS16" s="33"/>
      <c r="EM16" s="35" t="s">
        <v>43</v>
      </c>
      <c r="EN16" s="33"/>
      <c r="EO16" s="33"/>
      <c r="EP16" s="33"/>
      <c r="EQ16" s="33"/>
      <c r="ER16" s="33"/>
      <c r="ES16" s="33"/>
      <c r="ET16" s="33"/>
      <c r="EU16" s="36" t="s">
        <v>44</v>
      </c>
      <c r="EV16" s="33"/>
      <c r="EW16" s="33"/>
      <c r="EX16" s="33"/>
      <c r="EY16" s="37" t="s">
        <v>45</v>
      </c>
      <c r="EZ16" s="33"/>
      <c r="FA16" s="33"/>
      <c r="FB16" s="33"/>
      <c r="FC16" s="38" t="s">
        <v>46</v>
      </c>
      <c r="FD16" s="39" t="s">
        <v>47</v>
      </c>
      <c r="FE16" s="33"/>
      <c r="FF16" s="33"/>
      <c r="FG16" s="40"/>
      <c r="FH16" s="33"/>
      <c r="FO16" s="35" t="s">
        <v>43</v>
      </c>
      <c r="FP16" s="33"/>
      <c r="FQ16" s="33"/>
      <c r="FR16" s="33"/>
      <c r="FS16" s="33"/>
      <c r="FT16" s="33"/>
      <c r="FU16" s="33"/>
      <c r="FV16" s="33"/>
      <c r="FW16" s="36" t="s">
        <v>44</v>
      </c>
      <c r="FX16" s="33"/>
      <c r="FY16" s="33"/>
      <c r="FZ16" s="33"/>
      <c r="GA16" s="37" t="s">
        <v>45</v>
      </c>
      <c r="GB16" s="33"/>
      <c r="GC16" s="33"/>
      <c r="GD16" s="33"/>
      <c r="GE16" s="38" t="s">
        <v>46</v>
      </c>
      <c r="GF16" s="39" t="s">
        <v>47</v>
      </c>
      <c r="GG16" s="33"/>
      <c r="GH16" s="33"/>
      <c r="GI16" s="40"/>
      <c r="GJ16" s="33"/>
      <c r="GY16" s="35" t="s">
        <v>43</v>
      </c>
      <c r="GZ16" s="33"/>
      <c r="HA16" s="33"/>
      <c r="HB16" s="33"/>
      <c r="HC16" s="33"/>
      <c r="HD16" s="33"/>
      <c r="HE16" s="33"/>
      <c r="HF16" s="33"/>
      <c r="HG16" s="36" t="s">
        <v>44</v>
      </c>
      <c r="HH16" s="33"/>
      <c r="HI16" s="33"/>
      <c r="HJ16" s="33"/>
      <c r="HK16" s="37" t="s">
        <v>45</v>
      </c>
      <c r="HL16" s="33"/>
      <c r="HM16" s="33"/>
      <c r="HN16" s="33"/>
      <c r="HO16" s="38" t="s">
        <v>46</v>
      </c>
      <c r="HP16" s="39" t="s">
        <v>47</v>
      </c>
      <c r="HQ16" s="33"/>
      <c r="HR16" s="33"/>
      <c r="HS16" s="40"/>
      <c r="HT16" s="33"/>
      <c r="HY16" s="35" t="s">
        <v>43</v>
      </c>
      <c r="HZ16" s="33"/>
      <c r="IA16" s="33"/>
      <c r="IB16" s="33"/>
      <c r="IC16" s="33"/>
      <c r="ID16" s="33"/>
      <c r="IE16" s="33"/>
      <c r="IF16" s="33"/>
      <c r="IG16" s="36" t="s">
        <v>44</v>
      </c>
      <c r="IH16" s="33"/>
      <c r="II16" s="33"/>
      <c r="IJ16" s="33"/>
      <c r="IK16" s="37" t="s">
        <v>45</v>
      </c>
      <c r="IL16" s="33"/>
      <c r="IM16" s="33"/>
      <c r="IN16" s="33"/>
      <c r="IO16" s="38" t="s">
        <v>46</v>
      </c>
      <c r="IP16" s="39" t="s">
        <v>47</v>
      </c>
      <c r="IQ16" s="33"/>
      <c r="IR16" s="33"/>
      <c r="IS16" s="40"/>
      <c r="IT16" s="33"/>
    </row>
    <row r="17" spans="2:580" ht="25" customHeight="1" x14ac:dyDescent="0.2">
      <c r="VA17" s="23"/>
      <c r="VB17" s="23"/>
      <c r="VC17" s="23"/>
      <c r="VD17" s="23"/>
    </row>
    <row r="18" spans="2:580" ht="25" customHeight="1" x14ac:dyDescent="0.2">
      <c r="VA18" s="23"/>
      <c r="VB18" s="23"/>
      <c r="VC18" s="23"/>
      <c r="VD18" s="23"/>
    </row>
    <row r="19" spans="2:580" ht="25" customHeight="1" x14ac:dyDescent="0.2">
      <c r="B19" s="32" t="s">
        <v>63</v>
      </c>
      <c r="C19" s="33"/>
      <c r="D19" s="33"/>
      <c r="BR19" s="34" t="s">
        <v>64</v>
      </c>
      <c r="BS19" s="33"/>
      <c r="BT19" s="33"/>
      <c r="BU19" s="33"/>
      <c r="BV19" s="33"/>
      <c r="BW19" s="33"/>
      <c r="BX19" s="24" t="s">
        <v>53</v>
      </c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DS19" s="34" t="s">
        <v>65</v>
      </c>
      <c r="DT19" s="33"/>
      <c r="DU19" s="33"/>
      <c r="DV19" s="33"/>
      <c r="DW19" s="33"/>
      <c r="DX19" s="33"/>
      <c r="DY19" s="24" t="s">
        <v>53</v>
      </c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FD19" s="34" t="s">
        <v>66</v>
      </c>
      <c r="FE19" s="33"/>
      <c r="FF19" s="33"/>
      <c r="FG19" s="33"/>
      <c r="FH19" s="33"/>
      <c r="FI19" s="33"/>
      <c r="FJ19" s="24" t="s">
        <v>60</v>
      </c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GL19" s="34" t="s">
        <v>67</v>
      </c>
      <c r="GM19" s="33"/>
      <c r="GN19" s="33"/>
      <c r="GO19" s="33"/>
      <c r="GP19" s="33"/>
      <c r="GQ19" s="33"/>
      <c r="GR19" s="24" t="s">
        <v>53</v>
      </c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N19" s="34" t="s">
        <v>62</v>
      </c>
      <c r="HO19" s="33"/>
      <c r="HP19" s="33"/>
      <c r="HQ19" s="33"/>
      <c r="HR19" s="33"/>
      <c r="HS19" s="33"/>
      <c r="HT19" s="24" t="s">
        <v>60</v>
      </c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VE19" s="18"/>
      <c r="VF19" s="18"/>
      <c r="VG19" s="18"/>
      <c r="VH19" s="18"/>
    </row>
    <row r="20" spans="2:580" ht="25" customHeight="1" x14ac:dyDescent="0.2">
      <c r="B20" s="33"/>
      <c r="C20" s="33"/>
      <c r="D20" s="33"/>
      <c r="BR20" s="35" t="s">
        <v>43</v>
      </c>
      <c r="BS20" s="33"/>
      <c r="BT20" s="33"/>
      <c r="BU20" s="33"/>
      <c r="BV20" s="33"/>
      <c r="BW20" s="33"/>
      <c r="BX20" s="33"/>
      <c r="BY20" s="33"/>
      <c r="BZ20" s="36" t="s">
        <v>44</v>
      </c>
      <c r="CA20" s="33"/>
      <c r="CB20" s="33"/>
      <c r="CC20" s="33"/>
      <c r="CD20" s="37" t="s">
        <v>45</v>
      </c>
      <c r="CE20" s="33"/>
      <c r="CF20" s="33"/>
      <c r="CG20" s="33"/>
      <c r="CH20" s="38" t="s">
        <v>46</v>
      </c>
      <c r="CI20" s="39" t="s">
        <v>47</v>
      </c>
      <c r="CJ20" s="33"/>
      <c r="CK20" s="33"/>
      <c r="CL20" s="40"/>
      <c r="CM20" s="33"/>
      <c r="DS20" s="35" t="s">
        <v>43</v>
      </c>
      <c r="DT20" s="33"/>
      <c r="DU20" s="33"/>
      <c r="DV20" s="33"/>
      <c r="DW20" s="33"/>
      <c r="DX20" s="33"/>
      <c r="DY20" s="33"/>
      <c r="DZ20" s="33"/>
      <c r="EA20" s="36" t="s">
        <v>44</v>
      </c>
      <c r="EB20" s="33"/>
      <c r="EC20" s="33"/>
      <c r="ED20" s="33"/>
      <c r="EE20" s="37" t="s">
        <v>45</v>
      </c>
      <c r="EF20" s="33"/>
      <c r="EG20" s="33"/>
      <c r="EH20" s="33"/>
      <c r="EI20" s="38" t="s">
        <v>46</v>
      </c>
      <c r="EJ20" s="39" t="s">
        <v>47</v>
      </c>
      <c r="EK20" s="33"/>
      <c r="EL20" s="33"/>
      <c r="EM20" s="40"/>
      <c r="EN20" s="33"/>
      <c r="FD20" s="35" t="s">
        <v>43</v>
      </c>
      <c r="FE20" s="33"/>
      <c r="FF20" s="33"/>
      <c r="FG20" s="33"/>
      <c r="FH20" s="33"/>
      <c r="FI20" s="33"/>
      <c r="FJ20" s="33"/>
      <c r="FK20" s="33"/>
      <c r="FL20" s="36" t="s">
        <v>44</v>
      </c>
      <c r="FM20" s="33"/>
      <c r="FN20" s="33"/>
      <c r="FO20" s="33"/>
      <c r="FP20" s="37" t="s">
        <v>45</v>
      </c>
      <c r="FQ20" s="33"/>
      <c r="FR20" s="33"/>
      <c r="FS20" s="33"/>
      <c r="FT20" s="38" t="s">
        <v>46</v>
      </c>
      <c r="FU20" s="39" t="s">
        <v>47</v>
      </c>
      <c r="FV20" s="33"/>
      <c r="FW20" s="33"/>
      <c r="FX20" s="40"/>
      <c r="FY20" s="33"/>
      <c r="GL20" s="35" t="s">
        <v>43</v>
      </c>
      <c r="GM20" s="33"/>
      <c r="GN20" s="33"/>
      <c r="GO20" s="33"/>
      <c r="GP20" s="33"/>
      <c r="GQ20" s="33"/>
      <c r="GR20" s="33"/>
      <c r="GS20" s="33"/>
      <c r="GT20" s="36" t="s">
        <v>44</v>
      </c>
      <c r="GU20" s="33"/>
      <c r="GV20" s="33"/>
      <c r="GW20" s="33"/>
      <c r="GX20" s="37" t="s">
        <v>45</v>
      </c>
      <c r="GY20" s="33"/>
      <c r="GZ20" s="33"/>
      <c r="HA20" s="33"/>
      <c r="HB20" s="38" t="s">
        <v>46</v>
      </c>
      <c r="HC20" s="39" t="s">
        <v>47</v>
      </c>
      <c r="HD20" s="33"/>
      <c r="HE20" s="33"/>
      <c r="HF20" s="40"/>
      <c r="HG20" s="33"/>
      <c r="HN20" s="35" t="s">
        <v>43</v>
      </c>
      <c r="HO20" s="33"/>
      <c r="HP20" s="33"/>
      <c r="HQ20" s="33"/>
      <c r="HR20" s="33"/>
      <c r="HS20" s="33"/>
      <c r="HT20" s="33"/>
      <c r="HU20" s="33"/>
      <c r="HV20" s="36" t="s">
        <v>44</v>
      </c>
      <c r="HW20" s="33"/>
      <c r="HX20" s="33"/>
      <c r="HY20" s="33"/>
      <c r="HZ20" s="37" t="s">
        <v>45</v>
      </c>
      <c r="IA20" s="33"/>
      <c r="IB20" s="33"/>
      <c r="IC20" s="33"/>
      <c r="ID20" s="38" t="s">
        <v>46</v>
      </c>
      <c r="IE20" s="39" t="s">
        <v>47</v>
      </c>
      <c r="IF20" s="33"/>
      <c r="IG20" s="33"/>
      <c r="IH20" s="40"/>
      <c r="II20" s="33"/>
      <c r="VE20" s="18"/>
      <c r="VF20" s="18"/>
      <c r="VG20" s="18"/>
      <c r="VH20" s="18"/>
    </row>
    <row r="21" spans="2:580" ht="25" customHeight="1" x14ac:dyDescent="0.2"/>
    <row r="22" spans="2:580" ht="25" customHeight="1" x14ac:dyDescent="0.2"/>
    <row r="23" spans="2:580" ht="25" customHeight="1" x14ac:dyDescent="0.2">
      <c r="C23" s="24" t="s">
        <v>0</v>
      </c>
      <c r="D23" s="25">
        <v>44450</v>
      </c>
      <c r="E23" s="26" t="s">
        <v>18</v>
      </c>
      <c r="F23" s="27" t="s">
        <v>2</v>
      </c>
      <c r="G23" s="27" t="s">
        <v>3</v>
      </c>
      <c r="H23" s="27" t="s">
        <v>4</v>
      </c>
      <c r="I23" s="27" t="s">
        <v>5</v>
      </c>
      <c r="J23" s="27" t="s">
        <v>6</v>
      </c>
      <c r="K23" s="27" t="s">
        <v>7</v>
      </c>
      <c r="L23" s="27" t="s">
        <v>8</v>
      </c>
      <c r="M23" s="27" t="s">
        <v>9</v>
      </c>
      <c r="N23" s="27" t="s">
        <v>10</v>
      </c>
      <c r="O23" s="27" t="s">
        <v>11</v>
      </c>
      <c r="P23" s="27" t="s">
        <v>12</v>
      </c>
      <c r="Q23" s="26" t="s">
        <v>19</v>
      </c>
      <c r="R23" s="27" t="s">
        <v>2</v>
      </c>
      <c r="S23" s="27" t="s">
        <v>3</v>
      </c>
      <c r="T23" s="27" t="s">
        <v>4</v>
      </c>
      <c r="U23" s="27" t="s">
        <v>5</v>
      </c>
      <c r="V23" s="27" t="s">
        <v>6</v>
      </c>
      <c r="W23" s="27" t="s">
        <v>7</v>
      </c>
      <c r="X23" s="27" t="s">
        <v>8</v>
      </c>
      <c r="Y23" s="27" t="s">
        <v>9</v>
      </c>
      <c r="Z23" s="27" t="s">
        <v>10</v>
      </c>
      <c r="AA23" s="27" t="s">
        <v>11</v>
      </c>
      <c r="AB23" s="27" t="s">
        <v>12</v>
      </c>
      <c r="AC23" s="26" t="s">
        <v>20</v>
      </c>
      <c r="AD23" s="27" t="s">
        <v>2</v>
      </c>
      <c r="AE23" s="27" t="s">
        <v>3</v>
      </c>
      <c r="AF23" s="27" t="s">
        <v>4</v>
      </c>
      <c r="AG23" s="27" t="s">
        <v>5</v>
      </c>
      <c r="AH23" s="27" t="s">
        <v>6</v>
      </c>
      <c r="AI23" s="27" t="s">
        <v>7</v>
      </c>
      <c r="AJ23" s="27" t="s">
        <v>8</v>
      </c>
      <c r="AK23" s="27" t="s">
        <v>9</v>
      </c>
      <c r="AL23" s="27" t="s">
        <v>10</v>
      </c>
      <c r="AM23" s="27" t="s">
        <v>11</v>
      </c>
      <c r="AN23" s="27" t="s">
        <v>12</v>
      </c>
      <c r="AO23" s="26" t="s">
        <v>21</v>
      </c>
      <c r="AP23" s="27" t="s">
        <v>2</v>
      </c>
      <c r="AQ23" s="27" t="s">
        <v>3</v>
      </c>
      <c r="AR23" s="27" t="s">
        <v>4</v>
      </c>
      <c r="AS23" s="27" t="s">
        <v>5</v>
      </c>
      <c r="AT23" s="27" t="s">
        <v>6</v>
      </c>
      <c r="AU23" s="27" t="s">
        <v>7</v>
      </c>
      <c r="AV23" s="27" t="s">
        <v>8</v>
      </c>
      <c r="AW23" s="27" t="s">
        <v>9</v>
      </c>
      <c r="AX23" s="27" t="s">
        <v>10</v>
      </c>
      <c r="AY23" s="27" t="s">
        <v>11</v>
      </c>
      <c r="AZ23" s="27" t="s">
        <v>12</v>
      </c>
      <c r="BA23" s="26" t="s">
        <v>22</v>
      </c>
      <c r="BB23" s="27" t="s">
        <v>2</v>
      </c>
      <c r="BC23" s="27" t="s">
        <v>3</v>
      </c>
      <c r="BD23" s="27" t="s">
        <v>4</v>
      </c>
      <c r="BE23" s="27" t="s">
        <v>5</v>
      </c>
      <c r="BF23" s="27" t="s">
        <v>6</v>
      </c>
      <c r="BG23" s="27" t="s">
        <v>7</v>
      </c>
      <c r="BH23" s="27" t="s">
        <v>8</v>
      </c>
      <c r="BI23" s="27" t="s">
        <v>9</v>
      </c>
      <c r="BJ23" s="27" t="s">
        <v>10</v>
      </c>
      <c r="BK23" s="27" t="s">
        <v>11</v>
      </c>
      <c r="BL23" s="27" t="s">
        <v>12</v>
      </c>
      <c r="BM23" s="26" t="s">
        <v>23</v>
      </c>
      <c r="BN23" s="27" t="s">
        <v>2</v>
      </c>
      <c r="BO23" s="27" t="s">
        <v>3</v>
      </c>
      <c r="BP23" s="27" t="s">
        <v>4</v>
      </c>
      <c r="BQ23" s="27" t="s">
        <v>5</v>
      </c>
      <c r="BR23" s="27" t="s">
        <v>6</v>
      </c>
      <c r="BS23" s="27" t="s">
        <v>7</v>
      </c>
      <c r="BT23" s="27" t="s">
        <v>8</v>
      </c>
      <c r="BU23" s="27" t="s">
        <v>9</v>
      </c>
      <c r="BV23" s="27" t="s">
        <v>10</v>
      </c>
      <c r="BW23" s="27" t="s">
        <v>11</v>
      </c>
      <c r="BX23" s="27" t="s">
        <v>12</v>
      </c>
      <c r="BY23" s="26" t="s">
        <v>3</v>
      </c>
      <c r="BZ23" s="27" t="s">
        <v>2</v>
      </c>
      <c r="CA23" s="27" t="s">
        <v>3</v>
      </c>
      <c r="CB23" s="27" t="s">
        <v>4</v>
      </c>
      <c r="CC23" s="27" t="s">
        <v>5</v>
      </c>
      <c r="CD23" s="27" t="s">
        <v>6</v>
      </c>
      <c r="CE23" s="27" t="s">
        <v>7</v>
      </c>
      <c r="CF23" s="27" t="s">
        <v>8</v>
      </c>
      <c r="CG23" s="27" t="s">
        <v>9</v>
      </c>
      <c r="CH23" s="27" t="s">
        <v>10</v>
      </c>
      <c r="CI23" s="27" t="s">
        <v>11</v>
      </c>
      <c r="CJ23" s="27" t="s">
        <v>12</v>
      </c>
      <c r="CK23" s="26" t="s">
        <v>24</v>
      </c>
      <c r="CL23" s="27" t="s">
        <v>2</v>
      </c>
      <c r="CM23" s="27" t="s">
        <v>3</v>
      </c>
      <c r="CN23" s="27" t="s">
        <v>4</v>
      </c>
      <c r="CO23" s="27" t="s">
        <v>5</v>
      </c>
      <c r="CP23" s="27" t="s">
        <v>6</v>
      </c>
      <c r="CQ23" s="27" t="s">
        <v>7</v>
      </c>
      <c r="CR23" s="27" t="s">
        <v>8</v>
      </c>
      <c r="CS23" s="27" t="s">
        <v>9</v>
      </c>
      <c r="CT23" s="27" t="s">
        <v>10</v>
      </c>
      <c r="CU23" s="27" t="s">
        <v>11</v>
      </c>
      <c r="CV23" s="27" t="s">
        <v>12</v>
      </c>
      <c r="CW23" s="26" t="s">
        <v>25</v>
      </c>
      <c r="CX23" s="27" t="s">
        <v>2</v>
      </c>
      <c r="CY23" s="27" t="s">
        <v>3</v>
      </c>
      <c r="CZ23" s="27" t="s">
        <v>4</v>
      </c>
      <c r="DA23" s="27" t="s">
        <v>5</v>
      </c>
      <c r="DB23" s="27" t="s">
        <v>6</v>
      </c>
      <c r="DC23" s="27" t="s">
        <v>7</v>
      </c>
      <c r="DD23" s="27" t="s">
        <v>8</v>
      </c>
      <c r="DE23" s="27" t="s">
        <v>9</v>
      </c>
      <c r="DF23" s="27" t="s">
        <v>10</v>
      </c>
      <c r="DG23" s="27" t="s">
        <v>11</v>
      </c>
      <c r="DH23" s="27" t="s">
        <v>12</v>
      </c>
      <c r="DI23" s="26" t="s">
        <v>26</v>
      </c>
      <c r="DJ23" s="27" t="s">
        <v>2</v>
      </c>
      <c r="DK23" s="27" t="s">
        <v>3</v>
      </c>
      <c r="DL23" s="27" t="s">
        <v>4</v>
      </c>
      <c r="DM23" s="27" t="s">
        <v>5</v>
      </c>
      <c r="DN23" s="27" t="s">
        <v>6</v>
      </c>
      <c r="DO23" s="27" t="s">
        <v>7</v>
      </c>
      <c r="DP23" s="27" t="s">
        <v>8</v>
      </c>
      <c r="DQ23" s="27" t="s">
        <v>9</v>
      </c>
      <c r="DR23" s="27" t="s">
        <v>10</v>
      </c>
      <c r="DS23" s="27" t="s">
        <v>11</v>
      </c>
      <c r="DT23" s="27" t="s">
        <v>12</v>
      </c>
      <c r="DU23" s="26" t="s">
        <v>27</v>
      </c>
      <c r="DV23" s="27" t="s">
        <v>2</v>
      </c>
      <c r="DW23" s="27" t="s">
        <v>3</v>
      </c>
      <c r="DX23" s="27" t="s">
        <v>4</v>
      </c>
      <c r="DY23" s="27" t="s">
        <v>5</v>
      </c>
      <c r="DZ23" s="27" t="s">
        <v>6</v>
      </c>
      <c r="EA23" s="27" t="s">
        <v>7</v>
      </c>
      <c r="EB23" s="27" t="s">
        <v>8</v>
      </c>
      <c r="EC23" s="27" t="s">
        <v>9</v>
      </c>
      <c r="ED23" s="27" t="s">
        <v>10</v>
      </c>
      <c r="EE23" s="27" t="s">
        <v>11</v>
      </c>
      <c r="EF23" s="27" t="s">
        <v>12</v>
      </c>
      <c r="EG23" s="26" t="s">
        <v>4</v>
      </c>
      <c r="EH23" s="27" t="s">
        <v>2</v>
      </c>
      <c r="EI23" s="27" t="s">
        <v>3</v>
      </c>
      <c r="EJ23" s="27" t="s">
        <v>4</v>
      </c>
      <c r="EK23" s="27" t="s">
        <v>5</v>
      </c>
      <c r="EL23" s="27" t="s">
        <v>6</v>
      </c>
      <c r="EM23" s="27" t="s">
        <v>7</v>
      </c>
      <c r="EN23" s="27" t="s">
        <v>8</v>
      </c>
      <c r="EO23" s="27" t="s">
        <v>9</v>
      </c>
      <c r="EP23" s="27" t="s">
        <v>10</v>
      </c>
      <c r="EQ23" s="27" t="s">
        <v>11</v>
      </c>
      <c r="ER23" s="27" t="s">
        <v>12</v>
      </c>
      <c r="ES23" s="26" t="s">
        <v>28</v>
      </c>
      <c r="ET23" s="27" t="s">
        <v>2</v>
      </c>
      <c r="EU23" s="27" t="s">
        <v>3</v>
      </c>
      <c r="EV23" s="27" t="s">
        <v>4</v>
      </c>
      <c r="EW23" s="27" t="s">
        <v>5</v>
      </c>
      <c r="EX23" s="27" t="s">
        <v>6</v>
      </c>
      <c r="EY23" s="27" t="s">
        <v>7</v>
      </c>
      <c r="EZ23" s="27" t="s">
        <v>8</v>
      </c>
      <c r="FA23" s="27" t="s">
        <v>9</v>
      </c>
      <c r="FB23" s="27" t="s">
        <v>10</v>
      </c>
      <c r="FC23" s="27" t="s">
        <v>11</v>
      </c>
      <c r="FD23" s="27" t="s">
        <v>12</v>
      </c>
      <c r="FE23" s="26" t="s">
        <v>29</v>
      </c>
      <c r="FF23" s="27" t="s">
        <v>2</v>
      </c>
      <c r="FG23" s="27" t="s">
        <v>3</v>
      </c>
      <c r="FH23" s="27" t="s">
        <v>4</v>
      </c>
      <c r="FI23" s="27" t="s">
        <v>5</v>
      </c>
      <c r="FJ23" s="27" t="s">
        <v>6</v>
      </c>
      <c r="FK23" s="27" t="s">
        <v>7</v>
      </c>
      <c r="FL23" s="27" t="s">
        <v>8</v>
      </c>
      <c r="FM23" s="27" t="s">
        <v>9</v>
      </c>
      <c r="FN23" s="27" t="s">
        <v>10</v>
      </c>
      <c r="FO23" s="27" t="s">
        <v>11</v>
      </c>
      <c r="FP23" s="27" t="s">
        <v>12</v>
      </c>
      <c r="FQ23" s="26" t="s">
        <v>30</v>
      </c>
      <c r="FR23" s="27" t="s">
        <v>2</v>
      </c>
      <c r="FS23" s="27" t="s">
        <v>3</v>
      </c>
      <c r="FT23" s="27" t="s">
        <v>4</v>
      </c>
      <c r="FU23" s="27" t="s">
        <v>5</v>
      </c>
      <c r="FV23" s="27" t="s">
        <v>6</v>
      </c>
      <c r="FW23" s="27" t="s">
        <v>7</v>
      </c>
      <c r="FX23" s="27" t="s">
        <v>8</v>
      </c>
      <c r="FY23" s="27" t="s">
        <v>9</v>
      </c>
      <c r="FZ23" s="27" t="s">
        <v>10</v>
      </c>
      <c r="GA23" s="27" t="s">
        <v>11</v>
      </c>
      <c r="GB23" s="27" t="s">
        <v>12</v>
      </c>
      <c r="GC23" s="26" t="s">
        <v>31</v>
      </c>
      <c r="GD23" s="27" t="s">
        <v>2</v>
      </c>
      <c r="GE23" s="27" t="s">
        <v>3</v>
      </c>
      <c r="GF23" s="27" t="s">
        <v>4</v>
      </c>
      <c r="GG23" s="27" t="s">
        <v>5</v>
      </c>
      <c r="GH23" s="27" t="s">
        <v>6</v>
      </c>
      <c r="GI23" s="27" t="s">
        <v>7</v>
      </c>
      <c r="GJ23" s="27" t="s">
        <v>8</v>
      </c>
      <c r="GK23" s="27" t="s">
        <v>9</v>
      </c>
      <c r="GL23" s="27" t="s">
        <v>10</v>
      </c>
      <c r="GM23" s="27" t="s">
        <v>11</v>
      </c>
      <c r="GN23" s="27" t="s">
        <v>12</v>
      </c>
      <c r="GO23" s="26" t="s">
        <v>5</v>
      </c>
      <c r="GP23" s="27" t="s">
        <v>2</v>
      </c>
      <c r="GQ23" s="27" t="s">
        <v>3</v>
      </c>
      <c r="GR23" s="27" t="s">
        <v>4</v>
      </c>
      <c r="GS23" s="27" t="s">
        <v>5</v>
      </c>
      <c r="GT23" s="27" t="s">
        <v>6</v>
      </c>
      <c r="GU23" s="27" t="s">
        <v>7</v>
      </c>
      <c r="GV23" s="27" t="s">
        <v>8</v>
      </c>
      <c r="GW23" s="27" t="s">
        <v>9</v>
      </c>
      <c r="GX23" s="27" t="s">
        <v>10</v>
      </c>
      <c r="GY23" s="27" t="s">
        <v>11</v>
      </c>
      <c r="GZ23" s="27" t="s">
        <v>12</v>
      </c>
      <c r="HA23" s="26" t="s">
        <v>32</v>
      </c>
      <c r="HB23" s="27" t="s">
        <v>2</v>
      </c>
      <c r="HC23" s="27" t="s">
        <v>3</v>
      </c>
      <c r="HD23" s="27" t="s">
        <v>4</v>
      </c>
      <c r="HE23" s="27" t="s">
        <v>5</v>
      </c>
      <c r="HF23" s="27" t="s">
        <v>6</v>
      </c>
      <c r="HG23" s="27" t="s">
        <v>7</v>
      </c>
      <c r="HH23" s="27" t="s">
        <v>8</v>
      </c>
      <c r="HI23" s="27" t="s">
        <v>9</v>
      </c>
      <c r="HJ23" s="27" t="s">
        <v>10</v>
      </c>
      <c r="HK23" s="27" t="s">
        <v>11</v>
      </c>
      <c r="HL23" s="27" t="s">
        <v>12</v>
      </c>
      <c r="HM23" s="26" t="s">
        <v>1</v>
      </c>
      <c r="HN23" s="27" t="s">
        <v>2</v>
      </c>
      <c r="HO23" s="27" t="s">
        <v>3</v>
      </c>
      <c r="HP23" s="27" t="s">
        <v>4</v>
      </c>
      <c r="HQ23" s="27" t="s">
        <v>5</v>
      </c>
      <c r="HR23" s="27" t="s">
        <v>6</v>
      </c>
      <c r="HS23" s="27" t="s">
        <v>7</v>
      </c>
      <c r="HT23" s="27" t="s">
        <v>8</v>
      </c>
      <c r="HU23" s="27" t="s">
        <v>9</v>
      </c>
      <c r="HV23" s="27" t="s">
        <v>10</v>
      </c>
      <c r="HW23" s="27" t="s">
        <v>11</v>
      </c>
      <c r="HX23" s="27" t="s">
        <v>12</v>
      </c>
      <c r="HY23" s="26" t="s">
        <v>13</v>
      </c>
      <c r="HZ23" s="27" t="s">
        <v>2</v>
      </c>
      <c r="IA23" s="27" t="s">
        <v>3</v>
      </c>
      <c r="IB23" s="27" t="s">
        <v>4</v>
      </c>
      <c r="IC23" s="27" t="s">
        <v>5</v>
      </c>
      <c r="ID23" s="27" t="s">
        <v>6</v>
      </c>
      <c r="IE23" s="27" t="s">
        <v>7</v>
      </c>
      <c r="IF23" s="27" t="s">
        <v>8</v>
      </c>
      <c r="IG23" s="27" t="s">
        <v>9</v>
      </c>
      <c r="IH23" s="27" t="s">
        <v>10</v>
      </c>
      <c r="II23" s="27" t="s">
        <v>11</v>
      </c>
      <c r="IJ23" s="27" t="s">
        <v>12</v>
      </c>
      <c r="IK23" s="26" t="s">
        <v>14</v>
      </c>
      <c r="IL23" s="27" t="s">
        <v>2</v>
      </c>
      <c r="IM23" s="27" t="s">
        <v>3</v>
      </c>
      <c r="IN23" s="27" t="s">
        <v>4</v>
      </c>
      <c r="IO23" s="27" t="s">
        <v>5</v>
      </c>
      <c r="IP23" s="27" t="s">
        <v>6</v>
      </c>
      <c r="IQ23" s="27" t="s">
        <v>7</v>
      </c>
      <c r="IR23" s="27" t="s">
        <v>8</v>
      </c>
      <c r="IS23" s="27" t="s">
        <v>9</v>
      </c>
      <c r="IT23" s="27" t="s">
        <v>10</v>
      </c>
      <c r="IU23" s="27" t="s">
        <v>11</v>
      </c>
      <c r="IV23" s="27" t="s">
        <v>12</v>
      </c>
      <c r="IW23" s="26" t="s">
        <v>15</v>
      </c>
      <c r="IX23" s="27" t="s">
        <v>2</v>
      </c>
      <c r="IY23" s="27" t="s">
        <v>3</v>
      </c>
      <c r="IZ23" s="27" t="s">
        <v>4</v>
      </c>
      <c r="JA23" s="27" t="s">
        <v>5</v>
      </c>
      <c r="JB23" s="27" t="s">
        <v>6</v>
      </c>
      <c r="JC23" s="27" t="s">
        <v>7</v>
      </c>
      <c r="JD23" s="27" t="s">
        <v>8</v>
      </c>
      <c r="JE23" s="27" t="s">
        <v>9</v>
      </c>
      <c r="JF23" s="27" t="s">
        <v>10</v>
      </c>
      <c r="JG23" s="27" t="s">
        <v>11</v>
      </c>
      <c r="JH23" s="27" t="s">
        <v>12</v>
      </c>
      <c r="JI23" s="26" t="s">
        <v>16</v>
      </c>
      <c r="JJ23" s="27" t="s">
        <v>2</v>
      </c>
      <c r="JK23" s="27" t="s">
        <v>3</v>
      </c>
      <c r="JL23" s="27" t="s">
        <v>4</v>
      </c>
      <c r="JM23" s="27" t="s">
        <v>5</v>
      </c>
      <c r="JN23" s="27" t="s">
        <v>6</v>
      </c>
      <c r="JO23" s="27" t="s">
        <v>7</v>
      </c>
      <c r="JP23" s="27" t="s">
        <v>8</v>
      </c>
      <c r="JQ23" s="27" t="s">
        <v>9</v>
      </c>
      <c r="JR23" s="27" t="s">
        <v>10</v>
      </c>
      <c r="JS23" s="27" t="s">
        <v>11</v>
      </c>
      <c r="JT23" s="27" t="s">
        <v>12</v>
      </c>
      <c r="JU23" s="26" t="s">
        <v>17</v>
      </c>
      <c r="JV23" s="27" t="s">
        <v>2</v>
      </c>
      <c r="JW23" s="27" t="s">
        <v>3</v>
      </c>
      <c r="JX23" s="27" t="s">
        <v>4</v>
      </c>
      <c r="JY23" s="27" t="s">
        <v>5</v>
      </c>
      <c r="JZ23" s="27" t="s">
        <v>6</v>
      </c>
      <c r="KA23" s="27" t="s">
        <v>7</v>
      </c>
      <c r="KB23" s="27" t="s">
        <v>8</v>
      </c>
      <c r="KC23" s="27" t="s">
        <v>9</v>
      </c>
      <c r="KD23" s="27" t="s">
        <v>10</v>
      </c>
      <c r="KE23" s="27" t="s">
        <v>11</v>
      </c>
      <c r="KF23" s="27" t="s">
        <v>12</v>
      </c>
      <c r="KG23" s="26" t="s">
        <v>18</v>
      </c>
      <c r="KH23" s="27" t="s">
        <v>2</v>
      </c>
      <c r="KI23" s="27" t="s">
        <v>3</v>
      </c>
      <c r="KJ23" s="27" t="s">
        <v>4</v>
      </c>
      <c r="KK23" s="27" t="s">
        <v>5</v>
      </c>
      <c r="KL23" s="27" t="s">
        <v>6</v>
      </c>
      <c r="KM23" s="27" t="s">
        <v>7</v>
      </c>
      <c r="KN23" s="27" t="s">
        <v>8</v>
      </c>
      <c r="KO23" s="27" t="s">
        <v>9</v>
      </c>
      <c r="KP23" s="27" t="s">
        <v>10</v>
      </c>
      <c r="KQ23" s="27" t="s">
        <v>11</v>
      </c>
      <c r="KR23" s="27" t="s">
        <v>12</v>
      </c>
      <c r="KS23" s="26" t="s">
        <v>19</v>
      </c>
      <c r="KT23" s="27" t="s">
        <v>2</v>
      </c>
      <c r="KU23" s="27" t="s">
        <v>3</v>
      </c>
      <c r="KV23" s="27" t="s">
        <v>4</v>
      </c>
      <c r="KW23" s="27" t="s">
        <v>5</v>
      </c>
      <c r="KX23" s="27" t="s">
        <v>6</v>
      </c>
      <c r="KY23" s="27" t="s">
        <v>7</v>
      </c>
      <c r="KZ23" s="27" t="s">
        <v>8</v>
      </c>
      <c r="LA23" s="27" t="s">
        <v>9</v>
      </c>
      <c r="LB23" s="27" t="s">
        <v>10</v>
      </c>
      <c r="LC23" s="27" t="s">
        <v>11</v>
      </c>
      <c r="LD23" s="27" t="s">
        <v>12</v>
      </c>
      <c r="LE23" s="26" t="s">
        <v>20</v>
      </c>
      <c r="LF23" s="27" t="s">
        <v>2</v>
      </c>
      <c r="LG23" s="27" t="s">
        <v>3</v>
      </c>
      <c r="LH23" s="27" t="s">
        <v>4</v>
      </c>
      <c r="LI23" s="27" t="s">
        <v>5</v>
      </c>
      <c r="LJ23" s="27" t="s">
        <v>6</v>
      </c>
      <c r="LK23" s="27" t="s">
        <v>7</v>
      </c>
      <c r="LL23" s="27" t="s">
        <v>8</v>
      </c>
      <c r="LM23" s="27" t="s">
        <v>9</v>
      </c>
      <c r="LN23" s="27" t="s">
        <v>10</v>
      </c>
      <c r="LO23" s="27" t="s">
        <v>11</v>
      </c>
      <c r="LP23" s="27" t="s">
        <v>12</v>
      </c>
      <c r="LQ23" s="26" t="s">
        <v>21</v>
      </c>
      <c r="LR23" s="27" t="s">
        <v>2</v>
      </c>
      <c r="LS23" s="27" t="s">
        <v>3</v>
      </c>
      <c r="LT23" s="27" t="s">
        <v>4</v>
      </c>
      <c r="LU23" s="27" t="s">
        <v>5</v>
      </c>
      <c r="LV23" s="27" t="s">
        <v>6</v>
      </c>
      <c r="LW23" s="27" t="s">
        <v>7</v>
      </c>
      <c r="LX23" s="27" t="s">
        <v>8</v>
      </c>
      <c r="LY23" s="27" t="s">
        <v>9</v>
      </c>
      <c r="LZ23" s="27" t="s">
        <v>10</v>
      </c>
      <c r="MA23" s="27" t="s">
        <v>11</v>
      </c>
      <c r="MB23" s="27" t="s">
        <v>12</v>
      </c>
      <c r="MC23" s="26" t="s">
        <v>22</v>
      </c>
      <c r="MD23" s="27" t="s">
        <v>2</v>
      </c>
      <c r="ME23" s="27" t="s">
        <v>3</v>
      </c>
      <c r="MF23" s="27" t="s">
        <v>4</v>
      </c>
      <c r="MG23" s="27" t="s">
        <v>5</v>
      </c>
      <c r="MH23" s="27" t="s">
        <v>6</v>
      </c>
      <c r="MI23" s="27" t="s">
        <v>7</v>
      </c>
      <c r="MJ23" s="27" t="s">
        <v>8</v>
      </c>
      <c r="MK23" s="27" t="s">
        <v>9</v>
      </c>
      <c r="ML23" s="27" t="s">
        <v>10</v>
      </c>
      <c r="MM23" s="27" t="s">
        <v>11</v>
      </c>
      <c r="MN23" s="27" t="s">
        <v>12</v>
      </c>
      <c r="MO23" s="26" t="s">
        <v>23</v>
      </c>
      <c r="MP23" s="27" t="s">
        <v>2</v>
      </c>
      <c r="MQ23" s="27" t="s">
        <v>3</v>
      </c>
      <c r="MR23" s="27" t="s">
        <v>4</v>
      </c>
      <c r="MS23" s="27" t="s">
        <v>5</v>
      </c>
      <c r="MT23" s="27" t="s">
        <v>6</v>
      </c>
      <c r="MU23" s="27" t="s">
        <v>7</v>
      </c>
      <c r="MV23" s="27" t="s">
        <v>8</v>
      </c>
      <c r="MW23" s="27" t="s">
        <v>9</v>
      </c>
      <c r="MX23" s="27" t="s">
        <v>10</v>
      </c>
      <c r="MY23" s="27" t="s">
        <v>11</v>
      </c>
      <c r="MZ23" s="27" t="s">
        <v>12</v>
      </c>
      <c r="NA23" s="26" t="s">
        <v>3</v>
      </c>
      <c r="NB23" s="27" t="s">
        <v>2</v>
      </c>
      <c r="NC23" s="27" t="s">
        <v>3</v>
      </c>
      <c r="ND23" s="27" t="s">
        <v>4</v>
      </c>
      <c r="NE23" s="27" t="s">
        <v>5</v>
      </c>
      <c r="NF23" s="27" t="s">
        <v>6</v>
      </c>
      <c r="NG23" s="27" t="s">
        <v>7</v>
      </c>
      <c r="NH23" s="27" t="s">
        <v>8</v>
      </c>
      <c r="NI23" s="27" t="s">
        <v>9</v>
      </c>
      <c r="NJ23" s="27" t="s">
        <v>10</v>
      </c>
      <c r="NK23" s="27" t="s">
        <v>11</v>
      </c>
      <c r="NL23" s="27" t="s">
        <v>12</v>
      </c>
      <c r="NM23" s="26" t="s">
        <v>24</v>
      </c>
      <c r="NN23" s="27" t="s">
        <v>2</v>
      </c>
      <c r="NO23" s="27" t="s">
        <v>3</v>
      </c>
      <c r="NP23" s="27" t="s">
        <v>4</v>
      </c>
      <c r="NQ23" s="27" t="s">
        <v>5</v>
      </c>
      <c r="NR23" s="27" t="s">
        <v>6</v>
      </c>
      <c r="NS23" s="27" t="s">
        <v>7</v>
      </c>
      <c r="NT23" s="27" t="s">
        <v>8</v>
      </c>
      <c r="NU23" s="27" t="s">
        <v>9</v>
      </c>
      <c r="NV23" s="27" t="s">
        <v>10</v>
      </c>
      <c r="NW23" s="27" t="s">
        <v>11</v>
      </c>
      <c r="NX23" s="27" t="s">
        <v>12</v>
      </c>
      <c r="NY23" s="26" t="s">
        <v>25</v>
      </c>
      <c r="NZ23" s="27" t="s">
        <v>2</v>
      </c>
      <c r="OA23" s="27" t="s">
        <v>3</v>
      </c>
      <c r="OB23" s="27" t="s">
        <v>4</v>
      </c>
      <c r="OC23" s="27" t="s">
        <v>5</v>
      </c>
      <c r="OD23" s="27" t="s">
        <v>6</v>
      </c>
      <c r="OE23" s="27" t="s">
        <v>7</v>
      </c>
      <c r="OF23" s="27" t="s">
        <v>8</v>
      </c>
      <c r="OG23" s="27" t="s">
        <v>9</v>
      </c>
      <c r="OH23" s="27" t="s">
        <v>10</v>
      </c>
      <c r="OI23" s="27" t="s">
        <v>11</v>
      </c>
      <c r="OJ23" s="27" t="s">
        <v>12</v>
      </c>
      <c r="OK23" s="26" t="s">
        <v>26</v>
      </c>
      <c r="OL23" s="27" t="s">
        <v>2</v>
      </c>
      <c r="OM23" s="27" t="s">
        <v>3</v>
      </c>
      <c r="ON23" s="27" t="s">
        <v>4</v>
      </c>
      <c r="OO23" s="27" t="s">
        <v>5</v>
      </c>
      <c r="OP23" s="27" t="s">
        <v>6</v>
      </c>
      <c r="OQ23" s="27" t="s">
        <v>7</v>
      </c>
      <c r="OR23" s="27" t="s">
        <v>8</v>
      </c>
      <c r="OS23" s="27" t="s">
        <v>9</v>
      </c>
      <c r="OT23" s="27" t="s">
        <v>10</v>
      </c>
      <c r="OU23" s="27" t="s">
        <v>11</v>
      </c>
      <c r="OV23" s="27" t="s">
        <v>12</v>
      </c>
      <c r="OW23" s="26" t="s">
        <v>27</v>
      </c>
      <c r="OX23" s="27" t="s">
        <v>2</v>
      </c>
      <c r="OY23" s="27" t="s">
        <v>3</v>
      </c>
      <c r="OZ23" s="27" t="s">
        <v>4</v>
      </c>
      <c r="PA23" s="27" t="s">
        <v>5</v>
      </c>
      <c r="PB23" s="27" t="s">
        <v>6</v>
      </c>
      <c r="PC23" s="27" t="s">
        <v>7</v>
      </c>
      <c r="PD23" s="27" t="s">
        <v>8</v>
      </c>
      <c r="PE23" s="27" t="s">
        <v>9</v>
      </c>
      <c r="PF23" s="27" t="s">
        <v>10</v>
      </c>
      <c r="PG23" s="27" t="s">
        <v>11</v>
      </c>
      <c r="PH23" s="27" t="s">
        <v>12</v>
      </c>
      <c r="PI23" s="26" t="s">
        <v>4</v>
      </c>
      <c r="PJ23" s="27" t="s">
        <v>2</v>
      </c>
      <c r="PK23" s="27" t="s">
        <v>3</v>
      </c>
      <c r="PL23" s="27" t="s">
        <v>4</v>
      </c>
      <c r="PM23" s="27" t="s">
        <v>5</v>
      </c>
      <c r="PN23" s="27" t="s">
        <v>6</v>
      </c>
      <c r="PO23" s="27" t="s">
        <v>7</v>
      </c>
      <c r="PP23" s="27" t="s">
        <v>8</v>
      </c>
      <c r="PQ23" s="27" t="s">
        <v>9</v>
      </c>
      <c r="PR23" s="27" t="s">
        <v>10</v>
      </c>
      <c r="PS23" s="27" t="s">
        <v>11</v>
      </c>
      <c r="PT23" s="27" t="s">
        <v>12</v>
      </c>
      <c r="PU23" s="26" t="s">
        <v>28</v>
      </c>
      <c r="PV23" s="27" t="s">
        <v>2</v>
      </c>
      <c r="PW23" s="27" t="s">
        <v>3</v>
      </c>
      <c r="PX23" s="27" t="s">
        <v>4</v>
      </c>
      <c r="PY23" s="27" t="s">
        <v>5</v>
      </c>
      <c r="PZ23" s="27" t="s">
        <v>6</v>
      </c>
      <c r="QA23" s="27" t="s">
        <v>7</v>
      </c>
      <c r="QB23" s="27" t="s">
        <v>8</v>
      </c>
      <c r="QC23" s="27" t="s">
        <v>9</v>
      </c>
      <c r="QD23" s="27" t="s">
        <v>10</v>
      </c>
      <c r="QE23" s="27" t="s">
        <v>11</v>
      </c>
      <c r="QF23" s="27" t="s">
        <v>12</v>
      </c>
      <c r="QG23" s="26" t="s">
        <v>29</v>
      </c>
      <c r="QH23" s="27" t="s">
        <v>2</v>
      </c>
      <c r="QI23" s="27" t="s">
        <v>3</v>
      </c>
      <c r="QJ23" s="27" t="s">
        <v>4</v>
      </c>
      <c r="QK23" s="27" t="s">
        <v>5</v>
      </c>
      <c r="QL23" s="27" t="s">
        <v>6</v>
      </c>
      <c r="QM23" s="27" t="s">
        <v>7</v>
      </c>
      <c r="QN23" s="27" t="s">
        <v>8</v>
      </c>
      <c r="QO23" s="27" t="s">
        <v>9</v>
      </c>
      <c r="QP23" s="27" t="s">
        <v>10</v>
      </c>
      <c r="QQ23" s="27" t="s">
        <v>11</v>
      </c>
      <c r="QR23" s="27" t="s">
        <v>12</v>
      </c>
      <c r="QS23" s="26" t="s">
        <v>30</v>
      </c>
      <c r="QT23" s="27" t="s">
        <v>2</v>
      </c>
      <c r="QU23" s="27" t="s">
        <v>3</v>
      </c>
      <c r="QV23" s="27" t="s">
        <v>4</v>
      </c>
      <c r="QW23" s="27" t="s">
        <v>5</v>
      </c>
      <c r="QX23" s="27" t="s">
        <v>6</v>
      </c>
      <c r="QY23" s="27" t="s">
        <v>7</v>
      </c>
      <c r="QZ23" s="27" t="s">
        <v>8</v>
      </c>
      <c r="RA23" s="27" t="s">
        <v>9</v>
      </c>
      <c r="RB23" s="27" t="s">
        <v>10</v>
      </c>
      <c r="RC23" s="27" t="s">
        <v>11</v>
      </c>
      <c r="RD23" s="27" t="s">
        <v>12</v>
      </c>
      <c r="RE23" s="26" t="s">
        <v>31</v>
      </c>
      <c r="RF23" s="27" t="s">
        <v>2</v>
      </c>
      <c r="RG23" s="27" t="s">
        <v>3</v>
      </c>
      <c r="RH23" s="27" t="s">
        <v>4</v>
      </c>
      <c r="RI23" s="27" t="s">
        <v>5</v>
      </c>
      <c r="RJ23" s="27" t="s">
        <v>6</v>
      </c>
      <c r="RK23" s="27" t="s">
        <v>7</v>
      </c>
      <c r="RL23" s="27" t="s">
        <v>8</v>
      </c>
      <c r="RM23" s="27" t="s">
        <v>9</v>
      </c>
      <c r="RN23" s="27" t="s">
        <v>10</v>
      </c>
      <c r="RO23" s="27" t="s">
        <v>11</v>
      </c>
      <c r="RP23" s="27" t="s">
        <v>12</v>
      </c>
      <c r="RQ23" s="26" t="s">
        <v>5</v>
      </c>
      <c r="RR23" s="27" t="s">
        <v>2</v>
      </c>
      <c r="RS23" s="27" t="s">
        <v>3</v>
      </c>
      <c r="RT23" s="27" t="s">
        <v>4</v>
      </c>
      <c r="RU23" s="27" t="s">
        <v>5</v>
      </c>
      <c r="RV23" s="27" t="s">
        <v>6</v>
      </c>
      <c r="RW23" s="27" t="s">
        <v>7</v>
      </c>
      <c r="RX23" s="27" t="s">
        <v>8</v>
      </c>
      <c r="RY23" s="27" t="s">
        <v>9</v>
      </c>
      <c r="RZ23" s="27" t="s">
        <v>10</v>
      </c>
      <c r="SA23" s="27" t="s">
        <v>11</v>
      </c>
      <c r="SB23" s="27" t="s">
        <v>12</v>
      </c>
      <c r="SC23" s="26" t="s">
        <v>32</v>
      </c>
      <c r="SD23" s="27" t="s">
        <v>2</v>
      </c>
      <c r="SE23" s="27" t="s">
        <v>3</v>
      </c>
      <c r="SF23" s="27" t="s">
        <v>4</v>
      </c>
      <c r="SG23" s="27" t="s">
        <v>5</v>
      </c>
      <c r="SH23" s="27" t="s">
        <v>6</v>
      </c>
      <c r="SI23" s="27" t="s">
        <v>7</v>
      </c>
      <c r="SJ23" s="27" t="s">
        <v>8</v>
      </c>
      <c r="SK23" s="27" t="s">
        <v>9</v>
      </c>
      <c r="SL23" s="27" t="s">
        <v>10</v>
      </c>
      <c r="SM23" s="27" t="s">
        <v>11</v>
      </c>
      <c r="SN23" s="27" t="s">
        <v>12</v>
      </c>
      <c r="SO23" s="26" t="s">
        <v>1</v>
      </c>
      <c r="SP23" s="27" t="s">
        <v>2</v>
      </c>
      <c r="SQ23" s="27" t="s">
        <v>3</v>
      </c>
      <c r="SR23" s="27" t="s">
        <v>4</v>
      </c>
      <c r="SS23" s="27" t="s">
        <v>5</v>
      </c>
      <c r="ST23" s="27" t="s">
        <v>6</v>
      </c>
      <c r="SU23" s="27" t="s">
        <v>7</v>
      </c>
      <c r="SV23" s="27" t="s">
        <v>8</v>
      </c>
      <c r="SW23" s="27" t="s">
        <v>9</v>
      </c>
      <c r="SX23" s="27" t="s">
        <v>10</v>
      </c>
      <c r="SY23" s="27" t="s">
        <v>11</v>
      </c>
      <c r="SZ23" s="27" t="s">
        <v>12</v>
      </c>
      <c r="TA23" s="26" t="s">
        <v>13</v>
      </c>
      <c r="TB23" s="27" t="s">
        <v>2</v>
      </c>
      <c r="TC23" s="27" t="s">
        <v>3</v>
      </c>
      <c r="TD23" s="27" t="s">
        <v>4</v>
      </c>
      <c r="TE23" s="27" t="s">
        <v>5</v>
      </c>
      <c r="TF23" s="27" t="s">
        <v>6</v>
      </c>
      <c r="TG23" s="27" t="s">
        <v>7</v>
      </c>
      <c r="TH23" s="27" t="s">
        <v>8</v>
      </c>
      <c r="TI23" s="27" t="s">
        <v>9</v>
      </c>
      <c r="TJ23" s="27" t="s">
        <v>10</v>
      </c>
      <c r="TK23" s="27" t="s">
        <v>11</v>
      </c>
      <c r="TL23" s="27" t="s">
        <v>12</v>
      </c>
      <c r="TM23" s="26" t="s">
        <v>14</v>
      </c>
      <c r="TN23" s="27" t="s">
        <v>2</v>
      </c>
      <c r="TO23" s="27" t="s">
        <v>3</v>
      </c>
      <c r="TP23" s="27" t="s">
        <v>4</v>
      </c>
      <c r="TQ23" s="27" t="s">
        <v>5</v>
      </c>
      <c r="TR23" s="27" t="s">
        <v>6</v>
      </c>
      <c r="TS23" s="27" t="s">
        <v>7</v>
      </c>
      <c r="TT23" s="27" t="s">
        <v>8</v>
      </c>
      <c r="TU23" s="27" t="s">
        <v>9</v>
      </c>
      <c r="TV23" s="27" t="s">
        <v>10</v>
      </c>
      <c r="TW23" s="27" t="s">
        <v>11</v>
      </c>
      <c r="TX23" s="27" t="s">
        <v>12</v>
      </c>
      <c r="TY23" s="26" t="s">
        <v>15</v>
      </c>
      <c r="TZ23" s="27" t="s">
        <v>2</v>
      </c>
      <c r="UA23" s="27" t="s">
        <v>3</v>
      </c>
      <c r="UB23" s="27" t="s">
        <v>4</v>
      </c>
      <c r="UC23" s="27" t="s">
        <v>5</v>
      </c>
      <c r="UD23" s="27" t="s">
        <v>6</v>
      </c>
      <c r="UE23" s="27" t="s">
        <v>7</v>
      </c>
      <c r="UF23" s="27" t="s">
        <v>8</v>
      </c>
      <c r="UG23" s="27" t="s">
        <v>9</v>
      </c>
      <c r="UH23" s="27" t="s">
        <v>10</v>
      </c>
      <c r="UI23" s="27" t="s">
        <v>11</v>
      </c>
      <c r="UJ23" s="27" t="s">
        <v>12</v>
      </c>
      <c r="UK23" s="26" t="s">
        <v>16</v>
      </c>
      <c r="UL23" s="27" t="s">
        <v>2</v>
      </c>
      <c r="UM23" s="27" t="s">
        <v>3</v>
      </c>
      <c r="UN23" s="27" t="s">
        <v>4</v>
      </c>
      <c r="UO23" s="27" t="s">
        <v>5</v>
      </c>
      <c r="UP23" s="27" t="s">
        <v>6</v>
      </c>
      <c r="UQ23" s="27" t="s">
        <v>7</v>
      </c>
      <c r="UR23" s="27" t="s">
        <v>8</v>
      </c>
      <c r="US23" s="27" t="s">
        <v>9</v>
      </c>
      <c r="UT23" s="27" t="s">
        <v>10</v>
      </c>
      <c r="UU23" s="27" t="s">
        <v>11</v>
      </c>
      <c r="UV23" s="27" t="s">
        <v>12</v>
      </c>
      <c r="UW23" s="26" t="s">
        <v>17</v>
      </c>
      <c r="UX23" s="27" t="s">
        <v>2</v>
      </c>
    </row>
    <row r="24" spans="2:580" ht="25" customHeight="1" x14ac:dyDescent="0.2">
      <c r="W24" s="50" t="s">
        <v>33</v>
      </c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2"/>
    </row>
    <row r="25" spans="2:580" ht="25" customHeight="1" x14ac:dyDescent="0.2">
      <c r="B25" s="24" t="s">
        <v>69</v>
      </c>
      <c r="C25" s="33"/>
      <c r="D25" s="33"/>
      <c r="AI25" s="42" t="s">
        <v>70</v>
      </c>
      <c r="AJ25" s="33"/>
      <c r="AK25" s="33"/>
      <c r="AL25" s="33"/>
      <c r="AM25" s="33"/>
      <c r="AN25" s="33"/>
      <c r="BB25" s="42" t="s">
        <v>70</v>
      </c>
      <c r="BC25" s="33"/>
      <c r="BD25" s="33"/>
      <c r="BE25" s="33"/>
      <c r="BF25" s="33"/>
      <c r="BG25" s="33"/>
      <c r="BV25" s="42" t="s">
        <v>70</v>
      </c>
      <c r="BW25" s="33"/>
      <c r="BX25" s="33"/>
      <c r="BY25" s="33"/>
      <c r="BZ25" s="33"/>
      <c r="CA25" s="33"/>
      <c r="CK25" s="42" t="s">
        <v>70</v>
      </c>
      <c r="CL25" s="33"/>
      <c r="CM25" s="33"/>
      <c r="CN25" s="33"/>
      <c r="CO25" s="33"/>
      <c r="CP25" s="33"/>
      <c r="DD25" s="42" t="s">
        <v>70</v>
      </c>
      <c r="DE25" s="33"/>
      <c r="DF25" s="33"/>
      <c r="DG25" s="33"/>
      <c r="DH25" s="33"/>
      <c r="DI25" s="33"/>
      <c r="DY25" s="42" t="s">
        <v>70</v>
      </c>
      <c r="DZ25" s="33"/>
      <c r="EA25" s="33"/>
      <c r="EB25" s="33"/>
      <c r="EC25" s="33"/>
      <c r="ED25" s="33"/>
      <c r="EQ25" s="42" t="s">
        <v>70</v>
      </c>
      <c r="ER25" s="33"/>
      <c r="ES25" s="33"/>
      <c r="ET25" s="33"/>
      <c r="EU25" s="33"/>
      <c r="EV25" s="3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</row>
    <row r="26" spans="2:580" ht="25" customHeight="1" x14ac:dyDescent="0.2">
      <c r="B26" s="33"/>
      <c r="C26" s="33"/>
      <c r="D26" s="33"/>
      <c r="AO26" s="34" t="s">
        <v>71</v>
      </c>
      <c r="AP26" s="33"/>
      <c r="AQ26" s="33"/>
      <c r="AR26" s="33"/>
      <c r="AS26" s="24" t="s">
        <v>72</v>
      </c>
      <c r="AT26" s="33"/>
      <c r="AU26" s="33"/>
      <c r="AV26" s="33"/>
      <c r="AW26" s="33"/>
      <c r="AX26" s="33"/>
      <c r="AY26" s="33"/>
      <c r="AZ26" s="33"/>
      <c r="BA26" s="33"/>
      <c r="BB26" s="33"/>
      <c r="BH26" s="34" t="s">
        <v>73</v>
      </c>
      <c r="BI26" s="33"/>
      <c r="BJ26" s="33"/>
      <c r="BK26" s="33"/>
      <c r="BL26" s="24" t="s">
        <v>74</v>
      </c>
      <c r="BM26" s="33"/>
      <c r="BN26" s="33"/>
      <c r="BO26" s="33"/>
      <c r="BP26" s="33"/>
      <c r="BQ26" s="33"/>
      <c r="BR26" s="33"/>
      <c r="BS26" s="33"/>
      <c r="BT26" s="33"/>
      <c r="BU26" s="33"/>
      <c r="CB26" s="34" t="s">
        <v>75</v>
      </c>
      <c r="CC26" s="33"/>
      <c r="CD26" s="33"/>
      <c r="CE26" s="33"/>
      <c r="CF26" s="24" t="s">
        <v>76</v>
      </c>
      <c r="CG26" s="33"/>
      <c r="CH26" s="33"/>
      <c r="CI26" s="33"/>
      <c r="CJ26" s="33"/>
      <c r="CK26" s="33"/>
      <c r="CL26" s="33"/>
      <c r="CM26" s="33"/>
      <c r="CN26" s="33"/>
      <c r="CO26" s="33"/>
      <c r="CQ26" s="34" t="s">
        <v>77</v>
      </c>
      <c r="CR26" s="33"/>
      <c r="CS26" s="33"/>
      <c r="CT26" s="33"/>
      <c r="CU26" s="24" t="s">
        <v>78</v>
      </c>
      <c r="CV26" s="33"/>
      <c r="CW26" s="33"/>
      <c r="CX26" s="33"/>
      <c r="CY26" s="33"/>
      <c r="CZ26" s="33"/>
      <c r="DA26" s="33"/>
      <c r="DB26" s="33"/>
      <c r="DC26" s="33"/>
      <c r="DJ26" s="34" t="s">
        <v>79</v>
      </c>
      <c r="DK26" s="33"/>
      <c r="DL26" s="33"/>
      <c r="DM26" s="33"/>
      <c r="DN26" s="24" t="s">
        <v>80</v>
      </c>
      <c r="DO26" s="33"/>
      <c r="DP26" s="33"/>
      <c r="DQ26" s="33"/>
      <c r="DR26" s="33"/>
      <c r="DS26" s="33"/>
      <c r="DT26" s="33"/>
      <c r="DU26" s="33"/>
      <c r="DV26" s="33"/>
      <c r="DW26" s="33"/>
      <c r="EE26" s="34" t="s">
        <v>81</v>
      </c>
      <c r="EF26" s="33"/>
      <c r="EG26" s="33"/>
      <c r="EH26" s="33"/>
      <c r="EI26" s="24" t="s">
        <v>82</v>
      </c>
      <c r="EJ26" s="33"/>
      <c r="EK26" s="33"/>
      <c r="EL26" s="33"/>
      <c r="EM26" s="33"/>
      <c r="EN26" s="33"/>
      <c r="EO26" s="33"/>
      <c r="EP26" s="33"/>
      <c r="EQ26" s="33"/>
      <c r="EW26" s="34" t="s">
        <v>83</v>
      </c>
      <c r="EX26" s="33"/>
      <c r="EY26" s="33"/>
      <c r="EZ26" s="33"/>
      <c r="FA26" s="24" t="s">
        <v>82</v>
      </c>
      <c r="FB26" s="33"/>
      <c r="FC26" s="33"/>
      <c r="FD26" s="33"/>
      <c r="FE26" s="33"/>
      <c r="FF26" s="33"/>
      <c r="FG26" s="33"/>
      <c r="FH26" s="33"/>
      <c r="FI26" s="33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</row>
    <row r="27" spans="2:580" ht="25" customHeight="1" x14ac:dyDescent="0.2">
      <c r="AO27" s="42" t="s">
        <v>84</v>
      </c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H27" s="42" t="s">
        <v>84</v>
      </c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CB27" s="42" t="s">
        <v>84</v>
      </c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Q27" s="42" t="s">
        <v>84</v>
      </c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J27" s="42" t="s">
        <v>84</v>
      </c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EE27" s="42" t="s">
        <v>84</v>
      </c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W27" s="42" t="s">
        <v>84</v>
      </c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</row>
    <row r="28" spans="2:580" ht="25" customHeight="1" x14ac:dyDescent="0.2">
      <c r="AO28" s="24" t="s">
        <v>85</v>
      </c>
      <c r="AP28" s="33"/>
      <c r="AQ28" s="33"/>
      <c r="AR28" s="33"/>
      <c r="AS28" s="33"/>
      <c r="AT28" s="24" t="s">
        <v>85</v>
      </c>
      <c r="AU28" s="33"/>
      <c r="AV28" s="33"/>
      <c r="AW28" s="33"/>
      <c r="BH28" s="24" t="s">
        <v>85</v>
      </c>
      <c r="BI28" s="33"/>
      <c r="BJ28" s="33"/>
      <c r="BK28" s="33"/>
      <c r="BL28" s="33"/>
      <c r="BM28" s="24" t="s">
        <v>85</v>
      </c>
      <c r="BN28" s="33"/>
      <c r="BO28" s="33"/>
      <c r="BP28" s="33"/>
      <c r="BQ28" s="33"/>
      <c r="BR28" s="33"/>
      <c r="BS28" s="33"/>
      <c r="BT28" s="33"/>
      <c r="BU28" s="33"/>
      <c r="BV28" s="33"/>
      <c r="CB28" s="24" t="s">
        <v>85</v>
      </c>
      <c r="CC28" s="33"/>
      <c r="CD28" s="33"/>
      <c r="CE28" s="33"/>
      <c r="CF28" s="33"/>
      <c r="CG28" s="24" t="s">
        <v>85</v>
      </c>
      <c r="CH28" s="33"/>
      <c r="CI28" s="33"/>
      <c r="CJ28" s="33"/>
      <c r="CK28" s="33"/>
      <c r="CL28" s="33"/>
      <c r="CM28" s="33"/>
      <c r="CN28" s="33"/>
      <c r="CO28" s="33"/>
      <c r="CP28" s="33"/>
      <c r="CQ28" s="24" t="s">
        <v>85</v>
      </c>
      <c r="CR28" s="33"/>
      <c r="CS28" s="33"/>
      <c r="CT28" s="33"/>
      <c r="CU28" s="33"/>
      <c r="CV28" s="24" t="s">
        <v>85</v>
      </c>
      <c r="CW28" s="33"/>
      <c r="CX28" s="33"/>
      <c r="CY28" s="33"/>
      <c r="CZ28" s="33"/>
      <c r="DA28" s="33"/>
      <c r="DB28" s="33"/>
      <c r="DC28" s="33"/>
      <c r="DD28" s="33"/>
      <c r="DE28" s="33"/>
      <c r="DJ28" s="24" t="s">
        <v>85</v>
      </c>
      <c r="DK28" s="33"/>
      <c r="DL28" s="33"/>
      <c r="DM28" s="33"/>
      <c r="DN28" s="33"/>
      <c r="DO28" s="24" t="s">
        <v>85</v>
      </c>
      <c r="DP28" s="33"/>
      <c r="DQ28" s="33"/>
      <c r="DR28" s="33"/>
      <c r="DS28" s="33"/>
      <c r="DT28" s="33"/>
      <c r="DU28" s="33"/>
      <c r="DV28" s="33"/>
      <c r="DW28" s="33"/>
      <c r="DX28" s="33"/>
      <c r="EE28" s="24" t="s">
        <v>85</v>
      </c>
      <c r="EF28" s="33"/>
      <c r="EG28" s="33"/>
      <c r="EH28" s="33"/>
      <c r="EI28" s="33"/>
      <c r="EJ28" s="24" t="s">
        <v>85</v>
      </c>
      <c r="EK28" s="33"/>
      <c r="EL28" s="33"/>
      <c r="EM28" s="33"/>
      <c r="EW28" s="24" t="s">
        <v>85</v>
      </c>
      <c r="EX28" s="33"/>
      <c r="EY28" s="33"/>
      <c r="EZ28" s="33"/>
      <c r="FA28" s="33"/>
      <c r="FB28" s="24" t="s">
        <v>85</v>
      </c>
      <c r="FC28" s="33"/>
      <c r="FD28" s="33"/>
      <c r="FE28" s="3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</row>
    <row r="29" spans="2:580" ht="25" customHeight="1" x14ac:dyDescent="0.2"/>
    <row r="30" spans="2:580" ht="25" customHeight="1" x14ac:dyDescent="0.2"/>
    <row r="31" spans="2:580" ht="25" customHeight="1" x14ac:dyDescent="0.2">
      <c r="AF31" s="53" t="s">
        <v>33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5"/>
    </row>
    <row r="32" spans="2:580" ht="25" customHeight="1" x14ac:dyDescent="0.2">
      <c r="AX32" s="34" t="s">
        <v>71</v>
      </c>
      <c r="AY32" s="33"/>
      <c r="AZ32" s="33"/>
      <c r="BA32" s="24" t="s">
        <v>86</v>
      </c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W32" s="34" t="s">
        <v>73</v>
      </c>
      <c r="BX32" s="33"/>
      <c r="BY32" s="33"/>
      <c r="BZ32" s="24" t="s">
        <v>87</v>
      </c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Q32" s="34" t="s">
        <v>75</v>
      </c>
      <c r="CR32" s="33"/>
      <c r="CS32" s="33"/>
      <c r="CT32" s="24" t="s">
        <v>88</v>
      </c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G32" s="34" t="s">
        <v>77</v>
      </c>
      <c r="DH32" s="33"/>
      <c r="DI32" s="33"/>
      <c r="DJ32" s="24" t="s">
        <v>89</v>
      </c>
      <c r="DK32" s="33"/>
      <c r="DL32" s="33"/>
      <c r="DM32" s="33"/>
      <c r="DN32" s="33"/>
      <c r="DO32" s="33"/>
      <c r="DP32" s="33"/>
      <c r="DQ32" s="33"/>
      <c r="DR32" s="33"/>
      <c r="DS32" s="33"/>
      <c r="DY32" s="34" t="s">
        <v>79</v>
      </c>
      <c r="DZ32" s="33"/>
      <c r="EA32" s="33"/>
      <c r="EB32" s="24" t="s">
        <v>90</v>
      </c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N32" s="34" t="s">
        <v>81</v>
      </c>
      <c r="EO32" s="33"/>
      <c r="EP32" s="33"/>
      <c r="EQ32" s="24" t="s">
        <v>91</v>
      </c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I32" s="34" t="s">
        <v>83</v>
      </c>
      <c r="FJ32" s="33"/>
      <c r="FK32" s="33"/>
      <c r="FL32" s="24" t="s">
        <v>91</v>
      </c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</row>
    <row r="33" spans="2:582" ht="25" customHeight="1" x14ac:dyDescent="0.2">
      <c r="AX33" s="43" t="s">
        <v>92</v>
      </c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W33" s="43" t="s">
        <v>93</v>
      </c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Q33" s="43" t="s">
        <v>94</v>
      </c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G33" s="43" t="s">
        <v>94</v>
      </c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Y33" s="43" t="s">
        <v>94</v>
      </c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N33" s="43" t="s">
        <v>95</v>
      </c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I33" s="43" t="s">
        <v>96</v>
      </c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</row>
    <row r="34" spans="2:582" ht="25" customHeight="1" x14ac:dyDescent="0.2">
      <c r="AX34" s="43"/>
      <c r="AY34" s="44"/>
      <c r="AZ34" s="43"/>
      <c r="BA34" s="44"/>
      <c r="BG34" s="43"/>
      <c r="BH34" s="44"/>
      <c r="BI34" s="43"/>
      <c r="BJ34" s="44"/>
      <c r="BK34" s="43"/>
      <c r="BL34" s="44"/>
      <c r="BM34" s="43"/>
      <c r="BN34" s="33"/>
      <c r="BO34" s="33"/>
      <c r="BP34" s="33"/>
      <c r="BQ34" s="44"/>
      <c r="BR34" s="43"/>
      <c r="BS34" s="33"/>
      <c r="BT34" s="44"/>
      <c r="BW34" s="43"/>
      <c r="BX34" s="44"/>
      <c r="BY34" s="43"/>
      <c r="BZ34" s="33"/>
      <c r="CA34" s="33"/>
      <c r="CB34" s="44"/>
      <c r="CC34" s="43"/>
      <c r="CD34" s="44"/>
      <c r="CE34" s="43"/>
      <c r="CF34" s="44"/>
      <c r="CG34" s="43"/>
      <c r="CH34" s="44"/>
      <c r="CI34" s="43"/>
      <c r="CJ34" s="44"/>
      <c r="CK34" s="43"/>
      <c r="CL34" s="44"/>
      <c r="CM34" s="43"/>
      <c r="CN34" s="33"/>
      <c r="CO34" s="33"/>
      <c r="CP34" s="44"/>
      <c r="CQ34" s="43"/>
      <c r="CR34" s="44"/>
      <c r="CS34" s="4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44"/>
      <c r="DG34" s="4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44"/>
      <c r="DY34" s="43"/>
      <c r="DZ34" s="33"/>
      <c r="EA34" s="33"/>
      <c r="EB34" s="33"/>
      <c r="EC34" s="33"/>
      <c r="ED34" s="33"/>
      <c r="EE34" s="33"/>
      <c r="EF34" s="33"/>
      <c r="EG34" s="44"/>
      <c r="EH34" s="43"/>
      <c r="EI34" s="33"/>
      <c r="EJ34" s="33"/>
      <c r="EK34" s="33"/>
      <c r="EL34" s="33"/>
      <c r="EM34" s="44"/>
      <c r="EN34" s="43"/>
      <c r="EO34" s="44"/>
      <c r="EP34" s="43"/>
      <c r="EQ34" s="44"/>
      <c r="ER34" s="43"/>
      <c r="ES34" s="33"/>
      <c r="ET34" s="44"/>
      <c r="EU34" s="43"/>
      <c r="EV34" s="33"/>
      <c r="EW34" s="44"/>
      <c r="EX34" s="43"/>
      <c r="EY34" s="33"/>
      <c r="EZ34" s="44"/>
      <c r="FA34" s="43"/>
      <c r="FB34" s="33"/>
      <c r="FC34" s="33"/>
      <c r="FD34" s="33"/>
      <c r="FE34" s="44"/>
      <c r="FF34" s="43"/>
      <c r="FG34" s="33"/>
      <c r="FH34" s="44"/>
      <c r="FI34" s="43"/>
      <c r="FJ34" s="44"/>
      <c r="FK34" s="4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UR34" s="23"/>
      <c r="US34" s="23"/>
      <c r="UT34" s="23"/>
      <c r="UU34" s="23"/>
      <c r="UV34" s="23"/>
      <c r="UW34" s="23"/>
      <c r="UX34" s="23"/>
      <c r="UY34" s="23"/>
      <c r="UZ34" s="23"/>
      <c r="VA34" s="23"/>
      <c r="VB34" s="23"/>
      <c r="VC34" s="23"/>
      <c r="VD34" s="23"/>
    </row>
    <row r="35" spans="2:582" ht="25" customHeight="1" x14ac:dyDescent="0.2"/>
    <row r="36" spans="2:582" ht="25" customHeight="1" x14ac:dyDescent="0.2"/>
    <row r="37" spans="2:582" ht="25" customHeight="1" x14ac:dyDescent="0.2"/>
    <row r="38" spans="2:582" ht="25" customHeight="1" x14ac:dyDescent="0.3">
      <c r="Q38" s="45" t="s">
        <v>33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56" t="s">
        <v>34</v>
      </c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  <c r="IC38" s="57"/>
      <c r="ID38" s="57"/>
      <c r="IE38" s="57"/>
      <c r="IF38" s="57"/>
      <c r="IG38" s="57"/>
      <c r="IH38" s="57"/>
      <c r="II38" s="57"/>
      <c r="IJ38" s="57"/>
      <c r="IK38" s="57"/>
      <c r="IL38" s="57"/>
      <c r="IM38" s="57"/>
      <c r="IN38" s="57"/>
      <c r="IO38" s="57"/>
      <c r="IP38" s="57"/>
      <c r="IQ38" s="57"/>
      <c r="IR38" s="57"/>
      <c r="IS38" s="57"/>
      <c r="IT38" s="57"/>
      <c r="IU38" s="57"/>
      <c r="IV38" s="57"/>
      <c r="IW38" s="58"/>
      <c r="VB38" s="23"/>
      <c r="VC38" s="23"/>
      <c r="VD38" s="23"/>
    </row>
    <row r="39" spans="2:582" ht="25" customHeight="1" x14ac:dyDescent="0.2">
      <c r="B39" s="24" t="s">
        <v>97</v>
      </c>
      <c r="C39" s="33"/>
      <c r="D39" s="33"/>
      <c r="AC39" s="34" t="s">
        <v>98</v>
      </c>
      <c r="AD39" s="33"/>
      <c r="AE39" s="33"/>
      <c r="AF39" s="33"/>
      <c r="AG39" s="24" t="s">
        <v>99</v>
      </c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EJ39" s="34" t="s">
        <v>100</v>
      </c>
      <c r="EK39" s="33"/>
      <c r="EL39" s="33"/>
      <c r="EM39" s="33"/>
      <c r="EN39" s="24" t="s">
        <v>101</v>
      </c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HF39" s="34" t="s">
        <v>102</v>
      </c>
      <c r="HG39" s="33"/>
      <c r="HH39" s="33"/>
      <c r="HI39" s="33"/>
      <c r="HJ39" s="24" t="s">
        <v>103</v>
      </c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VE39" s="18"/>
      <c r="VF39" s="18"/>
    </row>
    <row r="40" spans="2:582" ht="25" customHeight="1" x14ac:dyDescent="0.2">
      <c r="B40" s="33"/>
      <c r="C40" s="33"/>
      <c r="D40" s="33"/>
      <c r="AC40" s="42" t="s">
        <v>70</v>
      </c>
      <c r="AD40" s="33"/>
      <c r="AE40" s="33"/>
      <c r="AF40" s="33"/>
      <c r="AG40" s="33"/>
      <c r="AH40" s="33"/>
      <c r="AI40" s="42" t="s">
        <v>84</v>
      </c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47" t="s">
        <v>104</v>
      </c>
      <c r="BF40" s="33"/>
      <c r="EJ40" s="42" t="s">
        <v>70</v>
      </c>
      <c r="EK40" s="33"/>
      <c r="EL40" s="33"/>
      <c r="EM40" s="33"/>
      <c r="EN40" s="33"/>
      <c r="EO40" s="33"/>
      <c r="EP40" s="42" t="s">
        <v>84</v>
      </c>
      <c r="EQ40" s="33"/>
      <c r="ER40" s="33"/>
      <c r="ES40" s="33"/>
      <c r="ET40" s="33"/>
      <c r="EU40" s="33"/>
      <c r="EV40" s="33"/>
      <c r="EW40" s="33"/>
      <c r="EX40" s="33"/>
      <c r="EY40" s="33"/>
      <c r="EZ40" s="47" t="s">
        <v>104</v>
      </c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HF40" s="42" t="s">
        <v>70</v>
      </c>
      <c r="HG40" s="33"/>
      <c r="HH40" s="33"/>
      <c r="HI40" s="33"/>
      <c r="HJ40" s="33"/>
      <c r="HK40" s="33"/>
      <c r="HL40" s="42" t="s">
        <v>84</v>
      </c>
      <c r="HM40" s="33"/>
      <c r="HN40" s="33"/>
      <c r="HO40" s="33"/>
      <c r="HP40" s="33"/>
      <c r="HQ40" s="33"/>
      <c r="HR40" s="33"/>
      <c r="HS40" s="33"/>
      <c r="HT40" s="33"/>
      <c r="HU40" s="33"/>
      <c r="HV40" s="47" t="s">
        <v>104</v>
      </c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VE40" s="18"/>
      <c r="VF40" s="18"/>
    </row>
    <row r="41" spans="2:582" ht="25" customHeight="1" x14ac:dyDescent="0.2">
      <c r="B41" s="33"/>
      <c r="C41" s="33"/>
      <c r="D41" s="33"/>
      <c r="AI41" s="47" t="s">
        <v>104</v>
      </c>
      <c r="AJ41" s="33"/>
      <c r="EP41" s="47" t="s">
        <v>104</v>
      </c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HL41" s="47" t="s">
        <v>104</v>
      </c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VE41" s="18"/>
      <c r="VF41" s="18"/>
    </row>
    <row r="42" spans="2:582" ht="25" customHeight="1" x14ac:dyDescent="0.2">
      <c r="B42" s="33"/>
      <c r="C42" s="33"/>
      <c r="D42" s="33"/>
      <c r="VE42" s="18"/>
      <c r="VF42" s="18"/>
      <c r="VG42" s="18"/>
      <c r="VH42" s="18"/>
      <c r="VI42" s="18"/>
      <c r="VJ42" s="18"/>
    </row>
    <row r="43" spans="2:582" ht="25" customHeight="1" x14ac:dyDescent="0.2">
      <c r="B43" s="33"/>
      <c r="C43" s="33"/>
      <c r="D43" s="33"/>
      <c r="AZ43" s="34" t="s">
        <v>105</v>
      </c>
      <c r="BA43" s="33"/>
      <c r="BB43" s="33"/>
      <c r="BC43" s="33"/>
      <c r="BD43" s="24" t="s">
        <v>99</v>
      </c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EV43" s="34" t="s">
        <v>106</v>
      </c>
      <c r="EW43" s="33"/>
      <c r="EX43" s="33"/>
      <c r="EY43" s="33"/>
      <c r="EZ43" s="24" t="s">
        <v>101</v>
      </c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VE43" s="18"/>
      <c r="VF43" s="18"/>
    </row>
    <row r="44" spans="2:582" ht="25" customHeight="1" x14ac:dyDescent="0.2">
      <c r="B44" s="33"/>
      <c r="C44" s="33"/>
      <c r="D44" s="33"/>
      <c r="AZ44" s="42" t="s">
        <v>70</v>
      </c>
      <c r="BA44" s="33"/>
      <c r="BB44" s="33"/>
      <c r="BC44" s="33"/>
      <c r="BD44" s="33"/>
      <c r="BE44" s="33"/>
      <c r="BF44" s="42" t="s">
        <v>84</v>
      </c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47" t="s">
        <v>104</v>
      </c>
      <c r="CB44" s="33"/>
      <c r="EV44" s="42" t="s">
        <v>70</v>
      </c>
      <c r="EW44" s="33"/>
      <c r="EX44" s="33"/>
      <c r="EY44" s="33"/>
      <c r="EZ44" s="33"/>
      <c r="FA44" s="33"/>
      <c r="FB44" s="42" t="s">
        <v>84</v>
      </c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47" t="s">
        <v>104</v>
      </c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VE44" s="18"/>
      <c r="VF44" s="18"/>
    </row>
    <row r="45" spans="2:582" ht="25" customHeight="1" x14ac:dyDescent="0.2">
      <c r="BF45" s="47" t="s">
        <v>104</v>
      </c>
      <c r="BG45" s="33"/>
      <c r="FB45" s="47" t="s">
        <v>104</v>
      </c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VE45" s="18"/>
      <c r="VF45" s="18"/>
    </row>
    <row r="46" spans="2:582" ht="25" customHeight="1" x14ac:dyDescent="0.2">
      <c r="VA46" s="23"/>
      <c r="VB46" s="23"/>
      <c r="VC46" s="23"/>
      <c r="VD46" s="23"/>
    </row>
    <row r="47" spans="2:582" ht="25" customHeight="1" x14ac:dyDescent="0.2">
      <c r="CE47" s="34" t="s">
        <v>107</v>
      </c>
      <c r="CF47" s="33"/>
      <c r="CG47" s="33"/>
      <c r="CH47" s="33"/>
      <c r="CI47" s="24" t="s">
        <v>99</v>
      </c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FS47" s="34" t="s">
        <v>108</v>
      </c>
      <c r="FT47" s="33"/>
      <c r="FU47" s="33"/>
      <c r="FV47" s="33"/>
      <c r="FW47" s="24" t="s">
        <v>109</v>
      </c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VE47" s="18"/>
      <c r="VF47" s="18"/>
    </row>
    <row r="48" spans="2:582" ht="25" customHeight="1" x14ac:dyDescent="0.2">
      <c r="CE48" s="42" t="s">
        <v>70</v>
      </c>
      <c r="CF48" s="33"/>
      <c r="CG48" s="33"/>
      <c r="CH48" s="33"/>
      <c r="CI48" s="33"/>
      <c r="CJ48" s="33"/>
      <c r="CK48" s="42" t="s">
        <v>84</v>
      </c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47" t="s">
        <v>104</v>
      </c>
      <c r="DF48" s="33"/>
      <c r="FS48" s="42" t="s">
        <v>70</v>
      </c>
      <c r="FT48" s="33"/>
      <c r="FU48" s="33"/>
      <c r="FV48" s="33"/>
      <c r="FW48" s="33"/>
      <c r="FX48" s="33"/>
      <c r="FY48" s="42" t="s">
        <v>84</v>
      </c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47" t="s">
        <v>104</v>
      </c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VE48" s="18"/>
      <c r="VF48" s="18"/>
    </row>
    <row r="49" spans="23:578" ht="25" customHeight="1" x14ac:dyDescent="0.2">
      <c r="CK49" s="47" t="s">
        <v>104</v>
      </c>
      <c r="CL49" s="33"/>
      <c r="FY49" s="47" t="s">
        <v>104</v>
      </c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VE49" s="18"/>
      <c r="VF49" s="18"/>
    </row>
    <row r="50" spans="23:578" ht="25" customHeight="1" x14ac:dyDescent="0.2">
      <c r="VE50" s="18"/>
      <c r="VF50" s="18"/>
    </row>
    <row r="51" spans="23:578" ht="25" customHeight="1" x14ac:dyDescent="0.2">
      <c r="CZ51" s="34" t="s">
        <v>110</v>
      </c>
      <c r="DA51" s="33"/>
      <c r="DB51" s="33"/>
      <c r="DC51" s="33"/>
      <c r="DD51" s="24" t="s">
        <v>99</v>
      </c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GF51" s="34" t="s">
        <v>111</v>
      </c>
      <c r="GG51" s="33"/>
      <c r="GH51" s="33"/>
      <c r="GI51" s="33"/>
      <c r="GJ51" s="24" t="s">
        <v>109</v>
      </c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VE51" s="18"/>
      <c r="VF51" s="18"/>
    </row>
    <row r="52" spans="23:578" ht="25" customHeight="1" x14ac:dyDescent="0.2">
      <c r="CZ52" s="42" t="s">
        <v>70</v>
      </c>
      <c r="DA52" s="33"/>
      <c r="DB52" s="33"/>
      <c r="DC52" s="33"/>
      <c r="DD52" s="33"/>
      <c r="DE52" s="33"/>
      <c r="DF52" s="42" t="s">
        <v>84</v>
      </c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47" t="s">
        <v>104</v>
      </c>
      <c r="EC52" s="33"/>
      <c r="GF52" s="42" t="s">
        <v>70</v>
      </c>
      <c r="GG52" s="33"/>
      <c r="GH52" s="33"/>
      <c r="GI52" s="33"/>
      <c r="GJ52" s="33"/>
      <c r="GK52" s="33"/>
      <c r="GL52" s="42" t="s">
        <v>84</v>
      </c>
      <c r="GM52" s="33"/>
      <c r="GN52" s="33"/>
      <c r="GO52" s="33"/>
      <c r="GP52" s="33"/>
      <c r="GQ52" s="33"/>
      <c r="GR52" s="33"/>
      <c r="GS52" s="33"/>
      <c r="GT52" s="33"/>
      <c r="GU52" s="33"/>
      <c r="GV52" s="47" t="s">
        <v>104</v>
      </c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VE52" s="18"/>
      <c r="VF52" s="18"/>
    </row>
    <row r="53" spans="23:578" ht="25" customHeight="1" x14ac:dyDescent="0.2">
      <c r="DF53" s="47" t="s">
        <v>104</v>
      </c>
      <c r="DG53" s="33"/>
      <c r="GL53" s="47" t="s">
        <v>104</v>
      </c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VE53" s="18"/>
      <c r="VF53" s="18"/>
    </row>
    <row r="54" spans="23:578" ht="25" customHeight="1" x14ac:dyDescent="0.2">
      <c r="VE54" s="18"/>
      <c r="VF54" s="18"/>
    </row>
    <row r="55" spans="23:578" ht="25" customHeight="1" x14ac:dyDescent="0.2">
      <c r="DV55" s="34" t="s">
        <v>112</v>
      </c>
      <c r="DW55" s="33"/>
      <c r="DX55" s="33"/>
      <c r="DY55" s="33"/>
      <c r="DZ55" s="24" t="s">
        <v>101</v>
      </c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GU55" s="34" t="s">
        <v>113</v>
      </c>
      <c r="GV55" s="33"/>
      <c r="GW55" s="33"/>
      <c r="GX55" s="33"/>
      <c r="GY55" s="24" t="s">
        <v>103</v>
      </c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VE55" s="18"/>
      <c r="VF55" s="18"/>
    </row>
    <row r="56" spans="23:578" ht="25" customHeight="1" x14ac:dyDescent="0.2">
      <c r="DV56" s="42" t="s">
        <v>70</v>
      </c>
      <c r="DW56" s="33"/>
      <c r="DX56" s="33"/>
      <c r="DY56" s="33"/>
      <c r="DZ56" s="33"/>
      <c r="EA56" s="33"/>
      <c r="EB56" s="42" t="s">
        <v>84</v>
      </c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47" t="s">
        <v>104</v>
      </c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GU56" s="42" t="s">
        <v>70</v>
      </c>
      <c r="GV56" s="33"/>
      <c r="GW56" s="33"/>
      <c r="GX56" s="33"/>
      <c r="GY56" s="33"/>
      <c r="GZ56" s="33"/>
      <c r="HA56" s="42" t="s">
        <v>84</v>
      </c>
      <c r="HB56" s="33"/>
      <c r="HC56" s="33"/>
      <c r="HD56" s="33"/>
      <c r="HE56" s="33"/>
      <c r="HF56" s="33"/>
      <c r="HG56" s="33"/>
      <c r="HH56" s="33"/>
      <c r="HI56" s="33"/>
      <c r="HJ56" s="33"/>
      <c r="HK56" s="47" t="s">
        <v>104</v>
      </c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VE56" s="18"/>
      <c r="VF56" s="18"/>
    </row>
    <row r="57" spans="23:578" ht="25" customHeight="1" x14ac:dyDescent="0.2">
      <c r="EB57" s="47" t="s">
        <v>104</v>
      </c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HA57" s="47" t="s">
        <v>104</v>
      </c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VE57" s="18"/>
      <c r="VF57" s="18"/>
    </row>
    <row r="58" spans="23:578" ht="25" customHeight="1" x14ac:dyDescent="0.2">
      <c r="VA58" s="23"/>
      <c r="VB58" s="23"/>
      <c r="VC58" s="23"/>
      <c r="VD58" s="23"/>
    </row>
    <row r="59" spans="23:578" ht="25" customHeight="1" x14ac:dyDescent="0.35">
      <c r="W59" s="48" t="s">
        <v>33</v>
      </c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59" t="s">
        <v>34</v>
      </c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  <c r="FY59" s="60"/>
      <c r="FZ59" s="60"/>
      <c r="GA59" s="60"/>
      <c r="GB59" s="60"/>
      <c r="GC59" s="60"/>
      <c r="GD59" s="60"/>
      <c r="GE59" s="60"/>
      <c r="GF59" s="60"/>
      <c r="GG59" s="60"/>
      <c r="GH59" s="60"/>
      <c r="GI59" s="60"/>
      <c r="GJ59" s="60"/>
      <c r="GK59" s="60"/>
      <c r="GL59" s="60"/>
      <c r="GM59" s="60"/>
      <c r="GN59" s="60"/>
      <c r="GO59" s="60"/>
      <c r="GP59" s="60"/>
      <c r="GQ59" s="60"/>
      <c r="GR59" s="60"/>
      <c r="GS59" s="60"/>
      <c r="GT59" s="60"/>
      <c r="GU59" s="60"/>
      <c r="GV59" s="60"/>
      <c r="GW59" s="60"/>
      <c r="GX59" s="60"/>
      <c r="GY59" s="60"/>
      <c r="GZ59" s="60"/>
      <c r="HA59" s="60"/>
      <c r="HB59" s="60"/>
      <c r="HC59" s="60"/>
      <c r="HD59" s="60"/>
      <c r="HE59" s="60"/>
      <c r="HF59" s="60"/>
      <c r="HG59" s="60"/>
      <c r="HH59" s="60"/>
      <c r="HI59" s="60"/>
      <c r="HJ59" s="60"/>
      <c r="HK59" s="60"/>
      <c r="HL59" s="60"/>
      <c r="HM59" s="60"/>
      <c r="HN59" s="60"/>
      <c r="HO59" s="60"/>
      <c r="HP59" s="60"/>
      <c r="HQ59" s="60"/>
      <c r="HR59" s="60"/>
      <c r="HS59" s="60"/>
      <c r="HT59" s="60"/>
      <c r="HU59" s="60"/>
      <c r="HV59" s="60"/>
      <c r="HW59" s="60"/>
      <c r="HX59" s="60"/>
      <c r="HY59" s="60"/>
      <c r="HZ59" s="60"/>
      <c r="IA59" s="60"/>
      <c r="IB59" s="60"/>
      <c r="IC59" s="60"/>
      <c r="ID59" s="60"/>
      <c r="IE59" s="60"/>
      <c r="IF59" s="60"/>
      <c r="IG59" s="60"/>
      <c r="IH59" s="60"/>
      <c r="II59" s="60"/>
      <c r="IJ59" s="60"/>
      <c r="IK59" s="60"/>
      <c r="IL59" s="60"/>
      <c r="IM59" s="60"/>
      <c r="IN59" s="60"/>
      <c r="IO59" s="60"/>
      <c r="IP59" s="60"/>
      <c r="IQ59" s="60"/>
      <c r="IR59" s="60"/>
      <c r="IS59" s="60"/>
      <c r="IT59" s="60"/>
      <c r="IU59" s="60"/>
      <c r="IV59" s="60"/>
      <c r="IW59" s="61"/>
      <c r="UZ59" s="23"/>
      <c r="VA59" s="23"/>
      <c r="VB59" s="23"/>
      <c r="VC59" s="23"/>
      <c r="VD59" s="23"/>
    </row>
    <row r="60" spans="23:578" ht="25" customHeight="1" x14ac:dyDescent="0.2">
      <c r="AK60" s="34" t="s">
        <v>98</v>
      </c>
      <c r="AL60" s="33"/>
      <c r="AM60" s="33"/>
      <c r="AN60" s="24" t="s">
        <v>114</v>
      </c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H60" s="34" t="s">
        <v>105</v>
      </c>
      <c r="BI60" s="33"/>
      <c r="BJ60" s="33"/>
      <c r="BK60" s="24" t="s">
        <v>114</v>
      </c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M60" s="34" t="s">
        <v>107</v>
      </c>
      <c r="CN60" s="33"/>
      <c r="CO60" s="33"/>
      <c r="CP60" s="24" t="s">
        <v>115</v>
      </c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H60" s="34" t="s">
        <v>110</v>
      </c>
      <c r="DI60" s="33"/>
      <c r="DJ60" s="33"/>
      <c r="DK60" s="24" t="s">
        <v>116</v>
      </c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T60" s="34" t="s">
        <v>112</v>
      </c>
      <c r="EU60" s="33"/>
      <c r="EV60" s="33"/>
      <c r="EW60" s="24" t="s">
        <v>117</v>
      </c>
      <c r="EX60" s="33"/>
      <c r="EY60" s="33"/>
      <c r="EZ60" s="33"/>
      <c r="FA60" s="33"/>
      <c r="FB60" s="33"/>
      <c r="FC60" s="33"/>
      <c r="FD60" s="33"/>
      <c r="FH60" s="34" t="s">
        <v>100</v>
      </c>
      <c r="FI60" s="33"/>
      <c r="FJ60" s="33"/>
      <c r="FK60" s="24" t="s">
        <v>118</v>
      </c>
      <c r="FL60" s="33"/>
      <c r="FM60" s="33"/>
      <c r="FN60" s="33"/>
      <c r="FO60" s="33"/>
      <c r="FP60" s="33"/>
      <c r="FQ60" s="33"/>
      <c r="FT60" s="34" t="s">
        <v>106</v>
      </c>
      <c r="FU60" s="33"/>
      <c r="FV60" s="33"/>
      <c r="FW60" s="24" t="s">
        <v>119</v>
      </c>
      <c r="FX60" s="33"/>
      <c r="FY60" s="33"/>
      <c r="FZ60" s="33"/>
      <c r="GA60" s="33"/>
      <c r="GB60" s="33"/>
      <c r="GC60" s="33"/>
      <c r="GD60" s="33"/>
      <c r="GW60" s="34" t="s">
        <v>108</v>
      </c>
      <c r="GX60" s="33"/>
      <c r="GY60" s="33"/>
      <c r="GZ60" s="24" t="s">
        <v>120</v>
      </c>
      <c r="HA60" s="33"/>
      <c r="HB60" s="33"/>
      <c r="HC60" s="33"/>
      <c r="HD60" s="33"/>
      <c r="HE60" s="33"/>
      <c r="HF60" s="33"/>
      <c r="HG60" s="33"/>
      <c r="HH60" s="33"/>
      <c r="HJ60" s="34" t="s">
        <v>111</v>
      </c>
      <c r="HK60" s="33"/>
      <c r="HL60" s="33"/>
      <c r="HM60" s="24" t="s">
        <v>121</v>
      </c>
      <c r="HN60" s="33"/>
      <c r="HO60" s="33"/>
      <c r="HP60" s="33"/>
      <c r="HQ60" s="33"/>
      <c r="HR60" s="33"/>
      <c r="HS60" s="33"/>
      <c r="HY60" s="34" t="s">
        <v>113</v>
      </c>
      <c r="HZ60" s="33"/>
      <c r="IA60" s="33"/>
      <c r="IB60" s="24" t="s">
        <v>122</v>
      </c>
      <c r="IC60" s="33"/>
      <c r="ID60" s="33"/>
      <c r="IE60" s="33"/>
      <c r="IF60" s="33"/>
      <c r="IG60" s="33"/>
      <c r="IH60" s="33"/>
      <c r="IJ60" s="34" t="s">
        <v>102</v>
      </c>
      <c r="IK60" s="33"/>
      <c r="IL60" s="33"/>
      <c r="IM60" s="24" t="s">
        <v>122</v>
      </c>
      <c r="IN60" s="33"/>
      <c r="IO60" s="33"/>
      <c r="IP60" s="33"/>
      <c r="IQ60" s="33"/>
      <c r="IR60" s="33"/>
      <c r="IS60" s="33"/>
      <c r="VE60" s="18"/>
      <c r="VF60" s="18"/>
    </row>
    <row r="61" spans="23:578" ht="25" customHeight="1" x14ac:dyDescent="0.2">
      <c r="AK61" s="43" t="s">
        <v>123</v>
      </c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H61" s="43" t="s">
        <v>124</v>
      </c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M61" s="43" t="s">
        <v>125</v>
      </c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H61" s="43" t="s">
        <v>126</v>
      </c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T61" s="43" t="s">
        <v>127</v>
      </c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H61" s="43" t="s">
        <v>128</v>
      </c>
      <c r="FI61" s="33"/>
      <c r="FJ61" s="33"/>
      <c r="FK61" s="33"/>
      <c r="FL61" s="33"/>
      <c r="FM61" s="33"/>
      <c r="FN61" s="33"/>
      <c r="FO61" s="33"/>
      <c r="FP61" s="33"/>
      <c r="FQ61" s="33"/>
      <c r="FT61" s="43" t="s">
        <v>129</v>
      </c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W61" s="43" t="s">
        <v>130</v>
      </c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J61" s="43" t="s">
        <v>131</v>
      </c>
      <c r="HK61" s="33"/>
      <c r="HL61" s="33"/>
      <c r="HM61" s="33"/>
      <c r="HN61" s="33"/>
      <c r="HO61" s="33"/>
      <c r="HP61" s="33"/>
      <c r="HQ61" s="33"/>
      <c r="HR61" s="33"/>
      <c r="HS61" s="33"/>
      <c r="HY61" s="43" t="s">
        <v>128</v>
      </c>
      <c r="HZ61" s="33"/>
      <c r="IA61" s="33"/>
      <c r="IB61" s="33"/>
      <c r="IC61" s="33"/>
      <c r="ID61" s="33"/>
      <c r="IE61" s="33"/>
      <c r="IF61" s="33"/>
      <c r="IG61" s="33"/>
      <c r="IH61" s="33"/>
      <c r="IJ61" s="43" t="s">
        <v>128</v>
      </c>
      <c r="IK61" s="33"/>
      <c r="IL61" s="33"/>
      <c r="IM61" s="33"/>
      <c r="IN61" s="33"/>
      <c r="IO61" s="33"/>
      <c r="IP61" s="33"/>
      <c r="IQ61" s="33"/>
      <c r="IR61" s="33"/>
      <c r="IS61" s="33"/>
      <c r="VE61" s="18"/>
      <c r="VF61" s="18"/>
    </row>
    <row r="62" spans="23:578" ht="25" customHeight="1" x14ac:dyDescent="0.2">
      <c r="AK62" s="43"/>
      <c r="AL62" s="44"/>
      <c r="AM62" s="43"/>
      <c r="AN62" s="33"/>
      <c r="AO62" s="33"/>
      <c r="AP62" s="44"/>
      <c r="AQ62" s="4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44"/>
      <c r="BH62" s="43"/>
      <c r="BI62" s="33"/>
      <c r="BJ62" s="33"/>
      <c r="BK62" s="33"/>
      <c r="BL62" s="33"/>
      <c r="BM62" s="33"/>
      <c r="BN62" s="33"/>
      <c r="BO62" s="44"/>
      <c r="BP62" s="4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L62" s="44"/>
      <c r="CM62" s="4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44"/>
      <c r="DH62" s="43"/>
      <c r="DI62" s="33"/>
      <c r="DJ62" s="33"/>
      <c r="DK62" s="33"/>
      <c r="DL62" s="44"/>
      <c r="DM62" s="43"/>
      <c r="DN62" s="44"/>
      <c r="DO62" s="4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44"/>
      <c r="EE62" s="33"/>
      <c r="EF62" s="33"/>
      <c r="EG62" s="33"/>
      <c r="EH62" s="33"/>
      <c r="ET62" s="43"/>
      <c r="EU62" s="33"/>
      <c r="EV62" s="33"/>
      <c r="EW62" s="44"/>
      <c r="EX62" s="43"/>
      <c r="EY62" s="33"/>
      <c r="EZ62" s="33"/>
      <c r="FA62" s="33"/>
      <c r="FB62" s="33"/>
      <c r="FC62" s="33"/>
      <c r="FD62" s="33"/>
      <c r="FE62" s="44"/>
      <c r="FH62" s="43"/>
      <c r="FI62" s="33"/>
      <c r="FJ62" s="33"/>
      <c r="FK62" s="33"/>
      <c r="FL62" s="33"/>
      <c r="FM62" s="33"/>
      <c r="FN62" s="33"/>
      <c r="FO62" s="33"/>
      <c r="FP62" s="33"/>
      <c r="FQ62" s="33"/>
      <c r="FR62" s="44"/>
      <c r="FT62" s="43"/>
      <c r="FU62" s="33"/>
      <c r="FV62" s="33"/>
      <c r="FW62" s="33"/>
      <c r="FX62" s="33"/>
      <c r="FY62" s="33"/>
      <c r="FZ62" s="44"/>
      <c r="GA62" s="43"/>
      <c r="GB62" s="33"/>
      <c r="GC62" s="33"/>
      <c r="GD62" s="33"/>
      <c r="GE62" s="44"/>
      <c r="GF62" s="33"/>
      <c r="GG62" s="33"/>
      <c r="GH62" s="33"/>
      <c r="GI62" s="33"/>
      <c r="GW62" s="43"/>
      <c r="GX62" s="44"/>
      <c r="GY62" s="43"/>
      <c r="GZ62" s="44"/>
      <c r="HA62" s="43"/>
      <c r="HB62" s="33"/>
      <c r="HC62" s="33"/>
      <c r="HD62" s="33"/>
      <c r="HE62" s="33"/>
      <c r="HF62" s="33"/>
      <c r="HG62" s="33"/>
      <c r="HH62" s="33"/>
      <c r="HI62" s="44"/>
      <c r="HJ62" s="43"/>
      <c r="HK62" s="33"/>
      <c r="HL62" s="33"/>
      <c r="HM62" s="33"/>
      <c r="HN62" s="33"/>
      <c r="HO62" s="33"/>
      <c r="HP62" s="33"/>
      <c r="HQ62" s="33"/>
      <c r="HR62" s="33"/>
      <c r="HS62" s="33"/>
      <c r="HT62" s="44"/>
      <c r="HU62" s="33"/>
      <c r="HV62" s="33"/>
      <c r="HW62" s="33"/>
      <c r="HX62" s="33"/>
      <c r="HY62" s="43"/>
      <c r="HZ62" s="33"/>
      <c r="IA62" s="33"/>
      <c r="IB62" s="33"/>
      <c r="IC62" s="33"/>
      <c r="ID62" s="33"/>
      <c r="IE62" s="33"/>
      <c r="IF62" s="33"/>
      <c r="IG62" s="33"/>
      <c r="IH62" s="33"/>
      <c r="II62" s="44"/>
      <c r="IJ62" s="43"/>
      <c r="IK62" s="33"/>
      <c r="IL62" s="33"/>
      <c r="IM62" s="33"/>
      <c r="IN62" s="33"/>
      <c r="IO62" s="33"/>
      <c r="IP62" s="33"/>
      <c r="IQ62" s="33"/>
      <c r="IR62" s="33"/>
      <c r="IS62" s="33"/>
      <c r="VE62" s="18"/>
      <c r="VF62" s="18"/>
    </row>
    <row r="63" spans="23:578" ht="25" customHeight="1" x14ac:dyDescent="0.2"/>
    <row r="64" spans="23:578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55">
    <mergeCell ref="IM60:IS60"/>
    <mergeCell ref="IJ61:IS61"/>
    <mergeCell ref="IJ62:IS62"/>
    <mergeCell ref="BG62"/>
    <mergeCell ref="CL62"/>
    <mergeCell ref="DG62"/>
    <mergeCell ref="ED62:EH62"/>
    <mergeCell ref="FE62"/>
    <mergeCell ref="FR62"/>
    <mergeCell ref="GE62:GI62"/>
    <mergeCell ref="HI62"/>
    <mergeCell ref="HT62:HX62"/>
    <mergeCell ref="II62"/>
    <mergeCell ref="FU11:GJ12"/>
    <mergeCell ref="W24:FQ24"/>
    <mergeCell ref="AF31:GF31"/>
    <mergeCell ref="EG38:IW38"/>
    <mergeCell ref="EM59:IW59"/>
    <mergeCell ref="GW60:GY60"/>
    <mergeCell ref="GZ60:HH60"/>
    <mergeCell ref="GW61:HH61"/>
    <mergeCell ref="GW62"/>
    <mergeCell ref="GY62"/>
    <mergeCell ref="HA62:HH62"/>
    <mergeCell ref="GX62"/>
    <mergeCell ref="GZ62"/>
    <mergeCell ref="HJ60:HL60"/>
    <mergeCell ref="HM60:HS60"/>
    <mergeCell ref="HJ61:HS61"/>
    <mergeCell ref="HJ62:HS62"/>
    <mergeCell ref="HY60:IA60"/>
    <mergeCell ref="IB60:IH60"/>
    <mergeCell ref="HY61:IH61"/>
    <mergeCell ref="HY62:IH62"/>
    <mergeCell ref="IJ60:IL60"/>
    <mergeCell ref="DM62"/>
    <mergeCell ref="DO62:EC62"/>
    <mergeCell ref="DL62"/>
    <mergeCell ref="DN62"/>
    <mergeCell ref="ET60:EV60"/>
    <mergeCell ref="EW60:FD60"/>
    <mergeCell ref="ET61:FD61"/>
    <mergeCell ref="ET62:EV62"/>
    <mergeCell ref="EX62:FD62"/>
    <mergeCell ref="EW62"/>
    <mergeCell ref="FH60:FJ60"/>
    <mergeCell ref="FK60:FQ60"/>
    <mergeCell ref="FH61:FQ61"/>
    <mergeCell ref="FH62:FQ62"/>
    <mergeCell ref="FT60:FV60"/>
    <mergeCell ref="FW60:GD60"/>
    <mergeCell ref="FT61:GD61"/>
    <mergeCell ref="FT62:FY62"/>
    <mergeCell ref="GA62:GD62"/>
    <mergeCell ref="FZ62"/>
    <mergeCell ref="B39:D44"/>
    <mergeCell ref="W59:EL59"/>
    <mergeCell ref="AK60:AM60"/>
    <mergeCell ref="AN60:BF60"/>
    <mergeCell ref="AK61:BF61"/>
    <mergeCell ref="AK62"/>
    <mergeCell ref="AM62:AO62"/>
    <mergeCell ref="AQ62:BF62"/>
    <mergeCell ref="AL62"/>
    <mergeCell ref="AP62"/>
    <mergeCell ref="BH60:BJ60"/>
    <mergeCell ref="BK60:CB60"/>
    <mergeCell ref="BH61:CB61"/>
    <mergeCell ref="BH62:BN62"/>
    <mergeCell ref="BP62:CB62"/>
    <mergeCell ref="BO62"/>
    <mergeCell ref="CM60:CO60"/>
    <mergeCell ref="CP60:DF60"/>
    <mergeCell ref="CM61:DF61"/>
    <mergeCell ref="CM62:DF62"/>
    <mergeCell ref="DH60:DJ60"/>
    <mergeCell ref="DK60:EC60"/>
    <mergeCell ref="DH61:EC61"/>
    <mergeCell ref="DH62:DK62"/>
    <mergeCell ref="CZ51:DC51"/>
    <mergeCell ref="DF53:DG53"/>
    <mergeCell ref="GF51:GI51"/>
    <mergeCell ref="GJ51:HS51"/>
    <mergeCell ref="GF52:GK52"/>
    <mergeCell ref="GL52:GU52"/>
    <mergeCell ref="GV52:HS52"/>
    <mergeCell ref="GL53:HI53"/>
    <mergeCell ref="DV55:DY55"/>
    <mergeCell ref="DZ55:FD55"/>
    <mergeCell ref="DV56:EA56"/>
    <mergeCell ref="EB56:EL56"/>
    <mergeCell ref="EM56:FD56"/>
    <mergeCell ref="BF45:BG45"/>
    <mergeCell ref="EB57:ES57"/>
    <mergeCell ref="GU55:GX55"/>
    <mergeCell ref="GY55:IH55"/>
    <mergeCell ref="GU56:GZ56"/>
    <mergeCell ref="HA56:HJ56"/>
    <mergeCell ref="HK56:IH56"/>
    <mergeCell ref="HA57:HX57"/>
    <mergeCell ref="FB45:FS45"/>
    <mergeCell ref="CE47:CH47"/>
    <mergeCell ref="CI47:DF47"/>
    <mergeCell ref="CE48:CJ48"/>
    <mergeCell ref="CK48:DD48"/>
    <mergeCell ref="DE48:DF48"/>
    <mergeCell ref="CK49:CL49"/>
    <mergeCell ref="FS47:FV47"/>
    <mergeCell ref="FW47:HH47"/>
    <mergeCell ref="FS48:FX48"/>
    <mergeCell ref="FY48:GJ48"/>
    <mergeCell ref="GK48:HH48"/>
    <mergeCell ref="FY49:GV49"/>
    <mergeCell ref="DD51:EC51"/>
    <mergeCell ref="CZ52:DE52"/>
    <mergeCell ref="DF52:EA52"/>
    <mergeCell ref="EB52:EC52"/>
    <mergeCell ref="AI41:AJ41"/>
    <mergeCell ref="EJ39:EM39"/>
    <mergeCell ref="EN39:FQ39"/>
    <mergeCell ref="EJ40:EO40"/>
    <mergeCell ref="EP40:EY40"/>
    <mergeCell ref="EZ40:FQ40"/>
    <mergeCell ref="EP41:FG41"/>
    <mergeCell ref="HF39:HI39"/>
    <mergeCell ref="HJ39:IS39"/>
    <mergeCell ref="HF40:HK40"/>
    <mergeCell ref="HL40:HU40"/>
    <mergeCell ref="HV40:IS40"/>
    <mergeCell ref="HL41:II41"/>
    <mergeCell ref="AZ43:BC43"/>
    <mergeCell ref="BD43:CB43"/>
    <mergeCell ref="AZ44:BE44"/>
    <mergeCell ref="BF44:BZ44"/>
    <mergeCell ref="CA44:CB44"/>
    <mergeCell ref="EV43:EY43"/>
    <mergeCell ref="EZ43:GD43"/>
    <mergeCell ref="EV44:FA44"/>
    <mergeCell ref="FB44:FL44"/>
    <mergeCell ref="FM44:GD44"/>
    <mergeCell ref="FL32:FZ32"/>
    <mergeCell ref="FI33:FZ33"/>
    <mergeCell ref="FI34"/>
    <mergeCell ref="FK34:FZ34"/>
    <mergeCell ref="FJ34"/>
    <mergeCell ref="BT34"/>
    <mergeCell ref="CP34"/>
    <mergeCell ref="DE34"/>
    <mergeCell ref="DT34"/>
    <mergeCell ref="EM34"/>
    <mergeCell ref="FH34"/>
    <mergeCell ref="Q38:EF38"/>
    <mergeCell ref="AC39:AF39"/>
    <mergeCell ref="AG39:BF39"/>
    <mergeCell ref="AC40:AH40"/>
    <mergeCell ref="AI40:BD40"/>
    <mergeCell ref="BE40:BF40"/>
    <mergeCell ref="EN32:EP32"/>
    <mergeCell ref="EQ32:FG32"/>
    <mergeCell ref="EN33:FG33"/>
    <mergeCell ref="EN34"/>
    <mergeCell ref="EP34"/>
    <mergeCell ref="ER34:ES34"/>
    <mergeCell ref="EU34:EV34"/>
    <mergeCell ref="EX34:EY34"/>
    <mergeCell ref="FA34:FD34"/>
    <mergeCell ref="FF34:FG34"/>
    <mergeCell ref="EO34"/>
    <mergeCell ref="EQ34"/>
    <mergeCell ref="ET34"/>
    <mergeCell ref="EW34"/>
    <mergeCell ref="EZ34"/>
    <mergeCell ref="FE34"/>
    <mergeCell ref="FI32:FK32"/>
    <mergeCell ref="CF34"/>
    <mergeCell ref="CH34"/>
    <mergeCell ref="CJ34"/>
    <mergeCell ref="CL34"/>
    <mergeCell ref="CQ32:CS32"/>
    <mergeCell ref="CT32:DD32"/>
    <mergeCell ref="CQ33:DD33"/>
    <mergeCell ref="CQ34"/>
    <mergeCell ref="CS34:DD34"/>
    <mergeCell ref="CR34"/>
    <mergeCell ref="DG32:DI32"/>
    <mergeCell ref="DJ32:DS32"/>
    <mergeCell ref="DG33:DS33"/>
    <mergeCell ref="DG34:DS34"/>
    <mergeCell ref="DY32:EA32"/>
    <mergeCell ref="EB32:EL32"/>
    <mergeCell ref="DY33:EL33"/>
    <mergeCell ref="DY34:EF34"/>
    <mergeCell ref="EH34:EL34"/>
    <mergeCell ref="EG34"/>
    <mergeCell ref="BZ32:CO32"/>
    <mergeCell ref="AX32:AZ32"/>
    <mergeCell ref="BA32:BS32"/>
    <mergeCell ref="AX33:BS33"/>
    <mergeCell ref="AX34"/>
    <mergeCell ref="AZ34"/>
    <mergeCell ref="BG34"/>
    <mergeCell ref="BI34"/>
    <mergeCell ref="BK34"/>
    <mergeCell ref="BM34:BP34"/>
    <mergeCell ref="BR34:BS34"/>
    <mergeCell ref="AY34"/>
    <mergeCell ref="BA34"/>
    <mergeCell ref="BH34"/>
    <mergeCell ref="BJ34"/>
    <mergeCell ref="BL34"/>
    <mergeCell ref="BQ34"/>
    <mergeCell ref="BW32:BY32"/>
    <mergeCell ref="BW33:CO33"/>
    <mergeCell ref="BW34"/>
    <mergeCell ref="BY34:CA34"/>
    <mergeCell ref="CC34"/>
    <mergeCell ref="CE34"/>
    <mergeCell ref="CG34"/>
    <mergeCell ref="CI34"/>
    <mergeCell ref="CK34"/>
    <mergeCell ref="CM34:CO34"/>
    <mergeCell ref="BX34"/>
    <mergeCell ref="CB34"/>
    <mergeCell ref="CD34"/>
    <mergeCell ref="DD25:DI25"/>
    <mergeCell ref="DJ26:DM26"/>
    <mergeCell ref="DN26:DW26"/>
    <mergeCell ref="DJ27:DW27"/>
    <mergeCell ref="DY25:ED25"/>
    <mergeCell ref="EE26:EH26"/>
    <mergeCell ref="EI26:EQ26"/>
    <mergeCell ref="EE27:EQ27"/>
    <mergeCell ref="EQ25:EV25"/>
    <mergeCell ref="EW26:EZ26"/>
    <mergeCell ref="FA26:FI26"/>
    <mergeCell ref="EW27:FI27"/>
    <mergeCell ref="AO28:AS28"/>
    <mergeCell ref="AT28:AW28"/>
    <mergeCell ref="BH28:BL28"/>
    <mergeCell ref="BM28:BV28"/>
    <mergeCell ref="CB28:CF28"/>
    <mergeCell ref="CG28:CP28"/>
    <mergeCell ref="CQ28:CU28"/>
    <mergeCell ref="CV28:DE28"/>
    <mergeCell ref="DJ28:DN28"/>
    <mergeCell ref="DO28:DX28"/>
    <mergeCell ref="EE28:EI28"/>
    <mergeCell ref="EJ28:EM28"/>
    <mergeCell ref="EW28:FA28"/>
    <mergeCell ref="FB28:FE28"/>
    <mergeCell ref="B25:D26"/>
    <mergeCell ref="AI25:AN25"/>
    <mergeCell ref="AO26:AR26"/>
    <mergeCell ref="AS26:BB26"/>
    <mergeCell ref="AO27:BB27"/>
    <mergeCell ref="BB25:BG25"/>
    <mergeCell ref="BH26:BK26"/>
    <mergeCell ref="BL26:BU26"/>
    <mergeCell ref="BH27:BU27"/>
    <mergeCell ref="BV25:CA25"/>
    <mergeCell ref="CB26:CE26"/>
    <mergeCell ref="CF26:CO26"/>
    <mergeCell ref="CB27:CO27"/>
    <mergeCell ref="CK25:CP25"/>
    <mergeCell ref="CQ26:CT26"/>
    <mergeCell ref="CU26:DC26"/>
    <mergeCell ref="CQ27:DC27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SS23"/>
    <mergeCell ref="ST23"/>
    <mergeCell ref="SU23"/>
    <mergeCell ref="SV23"/>
    <mergeCell ref="SW23"/>
    <mergeCell ref="SX23"/>
    <mergeCell ref="SY23"/>
    <mergeCell ref="SZ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HB20"/>
    <mergeCell ref="HC20:HE20"/>
    <mergeCell ref="HF20:HG20"/>
    <mergeCell ref="HY15:ID15"/>
    <mergeCell ref="ES15:FH15"/>
    <mergeCell ref="EM16:ET16"/>
    <mergeCell ref="EU16:EX16"/>
    <mergeCell ref="EY16:FB16"/>
    <mergeCell ref="FC16"/>
    <mergeCell ref="FD16:FF16"/>
    <mergeCell ref="FG16:FH16"/>
    <mergeCell ref="FO15:FT15"/>
    <mergeCell ref="FU15:GJ15"/>
    <mergeCell ref="FO16:FV16"/>
    <mergeCell ref="FW16:FZ16"/>
    <mergeCell ref="GA16:GD16"/>
    <mergeCell ref="GE16"/>
    <mergeCell ref="GF16:GH16"/>
    <mergeCell ref="GI16:GJ16"/>
    <mergeCell ref="HY16:IF16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S19:DX19"/>
    <mergeCell ref="DY19:EN19"/>
    <mergeCell ref="DS20:DZ20"/>
    <mergeCell ref="EA20:ED20"/>
    <mergeCell ref="EE20:EH20"/>
    <mergeCell ref="EI20"/>
    <mergeCell ref="EJ20:EL20"/>
    <mergeCell ref="EM20:EN20"/>
    <mergeCell ref="HN19:HS19"/>
    <mergeCell ref="HT19:II19"/>
    <mergeCell ref="HN20:HU20"/>
    <mergeCell ref="HV20:HY20"/>
    <mergeCell ref="HZ20:IC20"/>
    <mergeCell ref="ID20"/>
    <mergeCell ref="IE20:IG20"/>
    <mergeCell ref="IH20:II20"/>
    <mergeCell ref="EW8"/>
    <mergeCell ref="EX8:EZ8"/>
    <mergeCell ref="FA8:FB8"/>
    <mergeCell ref="GY15:HD15"/>
    <mergeCell ref="HE15:HT15"/>
    <mergeCell ref="GY16:HF16"/>
    <mergeCell ref="HG16:HJ16"/>
    <mergeCell ref="HK16:HN16"/>
    <mergeCell ref="HO16"/>
    <mergeCell ref="HP16:HR16"/>
    <mergeCell ref="HS16:HT16"/>
    <mergeCell ref="FD19:FI19"/>
    <mergeCell ref="FJ19:FY19"/>
    <mergeCell ref="FD20:FK20"/>
    <mergeCell ref="FL20:FO20"/>
    <mergeCell ref="FP20:FS20"/>
    <mergeCell ref="FT20"/>
    <mergeCell ref="FU20:FW20"/>
    <mergeCell ref="FX20:FY20"/>
    <mergeCell ref="GL19:GQ19"/>
    <mergeCell ref="GR19:HG19"/>
    <mergeCell ref="GL20:GS20"/>
    <mergeCell ref="GT20:GW20"/>
    <mergeCell ref="GX20:HA20"/>
    <mergeCell ref="B11:D12"/>
    <mergeCell ref="IF11:IU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X15:DC15"/>
    <mergeCell ref="DD15:DS15"/>
    <mergeCell ref="CX16:DE16"/>
    <mergeCell ref="DF16:DI16"/>
    <mergeCell ref="DJ16:DM16"/>
    <mergeCell ref="DN16"/>
    <mergeCell ref="DO16:DQ16"/>
    <mergeCell ref="DR16:DS16"/>
    <mergeCell ref="EM15:ER15"/>
    <mergeCell ref="IE15:IT15"/>
    <mergeCell ref="IG16:IJ16"/>
    <mergeCell ref="IK16:IN16"/>
    <mergeCell ref="IO16"/>
    <mergeCell ref="IP16:IR16"/>
    <mergeCell ref="IS16:IT16"/>
    <mergeCell ref="EC4:EE4"/>
    <mergeCell ref="EF4:EG4"/>
    <mergeCell ref="ES3:EX3"/>
    <mergeCell ref="EY3:FT3"/>
    <mergeCell ref="ES4:FB4"/>
    <mergeCell ref="FC4:FF4"/>
    <mergeCell ref="FG4:FN4"/>
    <mergeCell ref="FO4"/>
    <mergeCell ref="FP4:FR4"/>
    <mergeCell ref="FS4:FT4"/>
    <mergeCell ref="B7:D8"/>
    <mergeCell ref="BE7:BJ7"/>
    <mergeCell ref="BK7:CF7"/>
    <mergeCell ref="BE8:BN8"/>
    <mergeCell ref="BO8:BR8"/>
    <mergeCell ref="BS8:BZ8"/>
    <mergeCell ref="CA8"/>
    <mergeCell ref="CB8:CD8"/>
    <mergeCell ref="CE8:CF8"/>
    <mergeCell ref="CM7:CR7"/>
    <mergeCell ref="CS7:DO7"/>
    <mergeCell ref="CM8:CV8"/>
    <mergeCell ref="CW8:DA8"/>
    <mergeCell ref="DB8:DI8"/>
    <mergeCell ref="DJ8"/>
    <mergeCell ref="DK8:DM8"/>
    <mergeCell ref="DN8:DO8"/>
    <mergeCell ref="EA7:EF7"/>
    <mergeCell ref="EG7:FB7"/>
    <mergeCell ref="EA8:EJ8"/>
    <mergeCell ref="EK8:EN8"/>
    <mergeCell ref="EO8:EV8"/>
    <mergeCell ref="UR1"/>
    <mergeCell ref="US1"/>
    <mergeCell ref="UT1"/>
    <mergeCell ref="UU1"/>
    <mergeCell ref="UV1"/>
    <mergeCell ref="UW1"/>
    <mergeCell ref="UX1"/>
    <mergeCell ref="AC2:FD2"/>
    <mergeCell ref="FE2:JN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E3:DJ3"/>
    <mergeCell ref="DK3:EG3"/>
    <mergeCell ref="DE4:DN4"/>
    <mergeCell ref="DO4:DS4"/>
    <mergeCell ref="DT4:EA4"/>
    <mergeCell ref="EB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scale="28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7" t="s">
        <v>213</v>
      </c>
      <c r="B2" s="17">
        <v>-20.8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8"/>
  <sheetViews>
    <sheetView tabSelected="1" zoomScale="93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28" sqref="H28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8" t="s">
        <v>144</v>
      </c>
      <c r="N1" s="8" t="s">
        <v>145</v>
      </c>
      <c r="O1" s="7" t="s">
        <v>146</v>
      </c>
      <c r="Q1" s="7" t="s">
        <v>147</v>
      </c>
      <c r="R1" s="7" t="s">
        <v>148</v>
      </c>
      <c r="S1" s="7">
        <v>0</v>
      </c>
      <c r="T1" s="6" t="s">
        <v>149</v>
      </c>
      <c r="U1" s="6" t="s">
        <v>150</v>
      </c>
      <c r="V1" s="6" t="s">
        <v>151</v>
      </c>
      <c r="W1" s="6" t="s">
        <v>152</v>
      </c>
      <c r="X1" s="9" t="s">
        <v>153</v>
      </c>
    </row>
    <row r="2" spans="1:24" s="1" customFormat="1" ht="14" customHeight="1" x14ac:dyDescent="0.2">
      <c r="A2" s="16">
        <f t="shared" ref="A2:A9" ca="1" si="0">IF(O2="-", "", 1 + SUM(INDIRECT(ADDRESS(2,COLUMN(R2)) &amp; ":" &amp; ADDRESS(ROW(),COLUMN(R2)))))</f>
        <v>1</v>
      </c>
      <c r="B2" s="16" t="s">
        <v>175</v>
      </c>
      <c r="C2" s="16">
        <v>1000</v>
      </c>
      <c r="D2" s="16" t="s">
        <v>167</v>
      </c>
      <c r="E2" s="16" t="s">
        <v>168</v>
      </c>
      <c r="F2" s="16" t="s">
        <v>169</v>
      </c>
      <c r="G2" s="16" t="s">
        <v>164</v>
      </c>
      <c r="H2" s="16" t="s">
        <v>174</v>
      </c>
      <c r="I2" s="16">
        <v>25</v>
      </c>
      <c r="J2" s="3" t="str">
        <f t="shared" ref="J2:J9" ca="1" si="1">IF(M2="", IF(O2="","",X2+(INDIRECT("S" &amp; ROW() - 1) - S2)),IF(O2="", "", INDIRECT("S" &amp; ROW() - 1) - S2))</f>
        <v/>
      </c>
      <c r="K2" s="16">
        <v>1</v>
      </c>
      <c r="L2" s="16"/>
      <c r="M2" s="13"/>
      <c r="N2" s="12" t="str">
        <f t="shared" ref="N2:N9" ca="1" si="2">IF(M2="", IF(X2=0, "", X2), IF(V2 = "", "", IF(V2/U2 = 0, "", V2/U2)))</f>
        <v/>
      </c>
      <c r="P2" s="1">
        <f t="shared" ref="P2:P9" si="3">IF(O2 = "-", -W2,I2)</f>
        <v>25</v>
      </c>
      <c r="Q2" s="1">
        <f t="shared" ref="Q2:Q9" ca="1" si="4">IF(O2 = "-", SUM(INDIRECT(ADDRESS(2,COLUMN(P2)) &amp; ":" &amp; ADDRESS(ROW(),COLUMN(P2)))), 0)</f>
        <v>0</v>
      </c>
      <c r="R2" s="1">
        <f t="shared" ref="R2:R9" si="5">IF(O2="-",1,0)</f>
        <v>0</v>
      </c>
      <c r="S2" s="1">
        <f t="shared" ref="S2:S9" ca="1" si="6">IF(Q2 = 0, INDIRECT("S" &amp; ROW() - 1), Q2)</f>
        <v>0</v>
      </c>
      <c r="T2" s="1" t="str">
        <f>IF(H2="","",VLOOKUP(H2,'Вода SKU'!$A$1:$B$150,2,0))</f>
        <v>3.3, Сакко</v>
      </c>
      <c r="U2" s="1">
        <f t="shared" ref="U2:U9" ca="1" si="7">IF(C2 = "", 8, IF(C2 = "-", 8000 / INDIRECT("C" &amp; ROW() - 1), 8000/C2))</f>
        <v>8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9" ca="1" si="8">IF(V2 = "", "", V2/U2)</f>
        <v>0</v>
      </c>
      <c r="X2" s="1" t="str">
        <f t="shared" ref="X2:X9" ca="1" si="9">IF(O2="", "", MAX(ROUND(-(INDIRECT("S" &amp; ROW() - 1) - S2)/INDIRECT("C" &amp; ROW() - 1), 0), 1) * INDIRECT("C" &amp; ROW() - 1))</f>
        <v/>
      </c>
    </row>
    <row r="3" spans="1:24" s="1" customFormat="1" ht="14" customHeight="1" x14ac:dyDescent="0.2">
      <c r="A3" s="16">
        <f t="shared" ca="1" si="0"/>
        <v>1</v>
      </c>
      <c r="B3" s="16" t="s">
        <v>175</v>
      </c>
      <c r="C3" s="16">
        <v>1000</v>
      </c>
      <c r="D3" s="16" t="s">
        <v>167</v>
      </c>
      <c r="E3" s="16" t="s">
        <v>168</v>
      </c>
      <c r="F3" s="16" t="s">
        <v>169</v>
      </c>
      <c r="G3" s="16" t="s">
        <v>164</v>
      </c>
      <c r="H3" s="16" t="s">
        <v>176</v>
      </c>
      <c r="I3" s="16">
        <v>279</v>
      </c>
      <c r="J3" s="3" t="str">
        <f t="shared" ca="1" si="1"/>
        <v/>
      </c>
      <c r="K3" s="16">
        <v>1</v>
      </c>
      <c r="L3" s="16"/>
      <c r="M3" s="13"/>
      <c r="N3" s="12" t="str">
        <f t="shared" ca="1" si="2"/>
        <v/>
      </c>
      <c r="P3" s="1">
        <f t="shared" si="3"/>
        <v>279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Сакко</v>
      </c>
      <c r="U3" s="1">
        <f t="shared" ca="1" si="7"/>
        <v>8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t="shared" ca="1" si="8"/>
        <v>0</v>
      </c>
      <c r="X3" s="1" t="str">
        <f t="shared" ca="1" si="9"/>
        <v/>
      </c>
    </row>
    <row r="4" spans="1:24" s="1" customFormat="1" ht="14" customHeight="1" x14ac:dyDescent="0.2">
      <c r="A4" s="16">
        <f t="shared" ca="1" si="0"/>
        <v>1</v>
      </c>
      <c r="B4" s="16" t="s">
        <v>175</v>
      </c>
      <c r="C4" s="16">
        <v>1000</v>
      </c>
      <c r="D4" s="16" t="s">
        <v>167</v>
      </c>
      <c r="E4" s="16" t="s">
        <v>177</v>
      </c>
      <c r="F4" s="16" t="s">
        <v>178</v>
      </c>
      <c r="G4" s="16" t="s">
        <v>164</v>
      </c>
      <c r="H4" s="16" t="s">
        <v>179</v>
      </c>
      <c r="I4" s="16">
        <v>12</v>
      </c>
      <c r="J4" s="3" t="str">
        <f t="shared" ca="1" si="1"/>
        <v/>
      </c>
      <c r="K4" s="16">
        <v>1</v>
      </c>
      <c r="L4" s="16"/>
      <c r="M4" s="13"/>
      <c r="N4" s="12" t="str">
        <f t="shared" ca="1" si="2"/>
        <v/>
      </c>
      <c r="P4" s="1">
        <f t="shared" si="3"/>
        <v>12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ca="1" si="7"/>
        <v>8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t="shared" ca="1" si="8"/>
        <v>0</v>
      </c>
      <c r="X4" s="1" t="str">
        <f t="shared" ca="1" si="9"/>
        <v/>
      </c>
    </row>
    <row r="5" spans="1:24" s="1" customFormat="1" ht="14" customHeight="1" x14ac:dyDescent="0.2">
      <c r="A5" s="16">
        <f t="shared" ca="1" si="0"/>
        <v>1</v>
      </c>
      <c r="B5" s="16" t="s">
        <v>175</v>
      </c>
      <c r="C5" s="16">
        <v>1000</v>
      </c>
      <c r="D5" s="16" t="s">
        <v>167</v>
      </c>
      <c r="E5" s="16" t="s">
        <v>177</v>
      </c>
      <c r="F5" s="16" t="s">
        <v>178</v>
      </c>
      <c r="G5" s="16" t="s">
        <v>164</v>
      </c>
      <c r="H5" s="16" t="s">
        <v>180</v>
      </c>
      <c r="I5" s="16">
        <v>17</v>
      </c>
      <c r="J5" s="3" t="str">
        <f t="shared" ca="1" si="1"/>
        <v/>
      </c>
      <c r="K5" s="16">
        <v>1</v>
      </c>
      <c r="L5" s="16"/>
      <c r="M5" s="13"/>
      <c r="N5" s="12" t="str">
        <f t="shared" ca="1" si="2"/>
        <v/>
      </c>
      <c r="P5" s="1">
        <f t="shared" si="3"/>
        <v>17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ca="1" si="7"/>
        <v>8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t="shared" ca="1" si="8"/>
        <v>0</v>
      </c>
      <c r="X5" s="1" t="str">
        <f t="shared" ca="1" si="9"/>
        <v/>
      </c>
    </row>
    <row r="6" spans="1:24" s="1" customFormat="1" ht="14" customHeight="1" x14ac:dyDescent="0.2">
      <c r="A6" s="16">
        <f t="shared" ca="1" si="0"/>
        <v>1</v>
      </c>
      <c r="B6" s="16" t="s">
        <v>175</v>
      </c>
      <c r="C6" s="16">
        <v>1000</v>
      </c>
      <c r="D6" s="16" t="s">
        <v>167</v>
      </c>
      <c r="E6" s="16" t="s">
        <v>177</v>
      </c>
      <c r="F6" s="16" t="s">
        <v>178</v>
      </c>
      <c r="G6" s="16" t="s">
        <v>164</v>
      </c>
      <c r="H6" s="16" t="s">
        <v>181</v>
      </c>
      <c r="I6" s="16">
        <v>28</v>
      </c>
      <c r="J6" s="3" t="str">
        <f t="shared" ca="1" si="1"/>
        <v/>
      </c>
      <c r="K6" s="16">
        <v>1</v>
      </c>
      <c r="L6" s="16"/>
      <c r="M6" s="13"/>
      <c r="N6" s="12" t="str">
        <f t="shared" ca="1" si="2"/>
        <v/>
      </c>
      <c r="P6" s="1">
        <f t="shared" si="3"/>
        <v>28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ca="1" si="7"/>
        <v>8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t="shared" ca="1" si="8"/>
        <v>0</v>
      </c>
      <c r="X6" s="1" t="str">
        <f t="shared" ca="1" si="9"/>
        <v/>
      </c>
    </row>
    <row r="7" spans="1:24" s="1" customFormat="1" ht="14" customHeight="1" x14ac:dyDescent="0.2">
      <c r="A7" s="16">
        <f t="shared" ca="1" si="0"/>
        <v>1</v>
      </c>
      <c r="B7" s="16" t="s">
        <v>175</v>
      </c>
      <c r="C7" s="16">
        <v>1000</v>
      </c>
      <c r="D7" s="16" t="s">
        <v>167</v>
      </c>
      <c r="E7" s="16" t="s">
        <v>177</v>
      </c>
      <c r="F7" s="16" t="s">
        <v>178</v>
      </c>
      <c r="G7" s="16" t="s">
        <v>164</v>
      </c>
      <c r="H7" s="16" t="s">
        <v>182</v>
      </c>
      <c r="I7" s="16">
        <v>146</v>
      </c>
      <c r="J7" s="3" t="str">
        <f t="shared" ca="1" si="1"/>
        <v/>
      </c>
      <c r="K7" s="16">
        <v>1</v>
      </c>
      <c r="L7" s="16"/>
      <c r="M7" s="13"/>
      <c r="N7" s="12" t="str">
        <f t="shared" ca="1" si="2"/>
        <v/>
      </c>
      <c r="P7" s="1">
        <f t="shared" si="3"/>
        <v>146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ca="1" si="7"/>
        <v>8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t="shared" ca="1" si="8"/>
        <v>0</v>
      </c>
      <c r="X7" s="1" t="str">
        <f t="shared" ca="1" si="9"/>
        <v/>
      </c>
    </row>
    <row r="8" spans="1:24" s="1" customFormat="1" ht="14" customHeight="1" x14ac:dyDescent="0.2">
      <c r="A8" s="16">
        <f t="shared" ca="1" si="0"/>
        <v>1</v>
      </c>
      <c r="B8" s="16" t="s">
        <v>175</v>
      </c>
      <c r="C8" s="16">
        <v>1000</v>
      </c>
      <c r="D8" s="16" t="s">
        <v>167</v>
      </c>
      <c r="E8" s="16" t="s">
        <v>177</v>
      </c>
      <c r="F8" s="16" t="s">
        <v>178</v>
      </c>
      <c r="G8" s="16" t="s">
        <v>164</v>
      </c>
      <c r="H8" s="16" t="s">
        <v>184</v>
      </c>
      <c r="I8" s="16">
        <v>393</v>
      </c>
      <c r="J8" s="3" t="str">
        <f t="shared" ca="1" si="1"/>
        <v/>
      </c>
      <c r="K8" s="16">
        <v>1</v>
      </c>
      <c r="L8" s="16"/>
      <c r="M8" s="13"/>
      <c r="N8" s="12" t="str">
        <f t="shared" ca="1" si="2"/>
        <v/>
      </c>
      <c r="P8" s="1">
        <f t="shared" si="3"/>
        <v>393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Сакко</v>
      </c>
      <c r="U8" s="1">
        <f t="shared" ca="1" si="7"/>
        <v>8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t="shared" ca="1" si="8"/>
        <v>0</v>
      </c>
      <c r="X8" s="1" t="str">
        <f t="shared" ca="1" si="9"/>
        <v/>
      </c>
    </row>
    <row r="9" spans="1:24" s="1" customFormat="1" ht="13" customHeight="1" x14ac:dyDescent="0.2">
      <c r="A9" s="16">
        <f t="shared" ca="1" si="0"/>
        <v>1</v>
      </c>
      <c r="B9" s="16" t="s">
        <v>175</v>
      </c>
      <c r="C9" s="16">
        <v>1000</v>
      </c>
      <c r="D9" s="16" t="s">
        <v>167</v>
      </c>
      <c r="E9" s="16" t="s">
        <v>177</v>
      </c>
      <c r="F9" s="16" t="s">
        <v>178</v>
      </c>
      <c r="G9" s="16" t="s">
        <v>164</v>
      </c>
      <c r="H9" s="16" t="s">
        <v>183</v>
      </c>
      <c r="I9" s="16">
        <v>150</v>
      </c>
      <c r="J9" s="3" t="str">
        <f t="shared" ca="1" si="1"/>
        <v/>
      </c>
      <c r="K9" s="16">
        <v>1</v>
      </c>
      <c r="L9" s="16"/>
      <c r="M9" s="13"/>
      <c r="N9" s="12" t="str">
        <f t="shared" ca="1" si="2"/>
        <v/>
      </c>
      <c r="P9" s="1">
        <f t="shared" si="3"/>
        <v>150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ca="1" si="7"/>
        <v>8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t="shared" ca="1" si="8"/>
        <v>0</v>
      </c>
      <c r="X9" s="1" t="str">
        <f t="shared" ca="1" si="9"/>
        <v/>
      </c>
    </row>
    <row r="10" spans="1:24" ht="15" customHeight="1" x14ac:dyDescent="0.2">
      <c r="A10" s="14" t="str">
        <f ca="1">IF(O10="-", "", 1 + SUM(INDIRECT(ADDRESS(2,COLUMN(R10)) &amp; ":" &amp; ADDRESS(ROW(),COLUMN(R10)))))</f>
        <v/>
      </c>
      <c r="B10" s="14" t="s">
        <v>162</v>
      </c>
      <c r="C10" s="14" t="s">
        <v>162</v>
      </c>
      <c r="D10" s="14" t="s">
        <v>162</v>
      </c>
      <c r="E10" s="14" t="s">
        <v>162</v>
      </c>
      <c r="F10" s="14" t="s">
        <v>162</v>
      </c>
      <c r="G10" s="14" t="s">
        <v>162</v>
      </c>
      <c r="H10" s="14" t="s">
        <v>162</v>
      </c>
      <c r="J10" s="3">
        <f ca="1">IF(M10="", IF(O10="","",X10+(INDIRECT("S" &amp; ROW() - 1) - S10)),IF(O10="", "", INDIRECT("S" &amp; ROW() - 1) - S10))</f>
        <v>-50</v>
      </c>
      <c r="L10" s="3" t="s">
        <v>202</v>
      </c>
      <c r="M10" s="15">
        <v>8000</v>
      </c>
      <c r="N10" s="12">
        <f ca="1">IF(M10="", IF(X10=0, "", X10), IF(V10 = "", "", IF(V10/U10 = 0, "", V10/U10)))</f>
        <v>1000</v>
      </c>
      <c r="O10" s="14" t="s">
        <v>162</v>
      </c>
      <c r="P10" s="1">
        <f ca="1">IF(O10 = "-", -W10,I10)</f>
        <v>-1000</v>
      </c>
      <c r="Q10" s="1">
        <f ca="1">IF(O10 = "-", SUM(INDIRECT(ADDRESS(2,COLUMN(P10)) &amp; ":" &amp; ADDRESS(ROW(),COLUMN(P10)))), 0)</f>
        <v>50</v>
      </c>
      <c r="R10" s="1">
        <f>IF(O10="-",1,0)</f>
        <v>1</v>
      </c>
      <c r="S10" s="1">
        <f ca="1">IF(Q10 = 0, INDIRECT("S" &amp; ROW() - 1), Q10)</f>
        <v>50</v>
      </c>
      <c r="T10" s="1" t="str">
        <f>IF(H10="","",VLOOKUP(H10,'Вода SKU'!$A$1:$B$150,2,0))</f>
        <v>-</v>
      </c>
      <c r="U10" s="1">
        <f ca="1">IF(C10 = "", 8, IF(C10 = "-", 8000 / INDIRECT("C" &amp; ROW() - 1), 8000/C10))</f>
        <v>8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8000</v>
      </c>
      <c r="W10" s="1">
        <f ca="1">IF(V10 = "", "", V10/U10)</f>
        <v>1000</v>
      </c>
      <c r="X10" s="1">
        <f ca="1">IF(O10="", "", MAX(ROUND(-(INDIRECT("S" &amp; ROW() - 1) - S10)/INDIRECT("C" &amp; ROW() - 1), 0), 1) * INDIRECT("C" &amp; ROW() - 1))</f>
        <v>1000</v>
      </c>
    </row>
    <row r="11" spans="1:24" ht="14" customHeight="1" x14ac:dyDescent="0.2">
      <c r="A11" s="10">
        <f t="shared" ref="A11:A26" ca="1" si="10">IF(O11="-", "", 1 + SUM(INDIRECT(ADDRESS(2,COLUMN(R11)) &amp; ":" &amp; ADDRESS(ROW(),COLUMN(R11)))))</f>
        <v>2</v>
      </c>
      <c r="B11" s="11" t="s">
        <v>154</v>
      </c>
      <c r="C11" s="10">
        <v>850</v>
      </c>
      <c r="D11" s="10" t="s">
        <v>155</v>
      </c>
      <c r="E11" s="10" t="s">
        <v>156</v>
      </c>
      <c r="F11" s="10" t="s">
        <v>157</v>
      </c>
      <c r="G11" s="10" t="s">
        <v>158</v>
      </c>
      <c r="H11" s="10" t="s">
        <v>159</v>
      </c>
      <c r="I11" s="10">
        <v>50</v>
      </c>
      <c r="J11" s="3" t="str">
        <f t="shared" ref="J11:J26" ca="1" si="11">IF(M11="", IF(O11="","",X11+(INDIRECT("S" &amp; ROW() - 1) - S11)),IF(O11="", "", INDIRECT("S" &amp; ROW() - 1) - S11))</f>
        <v/>
      </c>
      <c r="K11" s="10">
        <v>1</v>
      </c>
      <c r="L11" s="10"/>
      <c r="M11" s="12"/>
      <c r="N11" s="12" t="str">
        <f t="shared" ref="N11:N26" ca="1" si="12">IF(M11="", IF(X11=0, "", X11), IF(V11 = "", "", IF(V11/U11 = 0, "", V11/U11)))</f>
        <v/>
      </c>
      <c r="P11" s="1">
        <f t="shared" ref="P11:P26" si="13">IF(O11 = "-", -W11,I11)</f>
        <v>50</v>
      </c>
      <c r="Q11" s="1">
        <f t="shared" ref="Q11:Q26" ca="1" si="14">IF(O11 = "-", SUM(INDIRECT(ADDRESS(2,COLUMN(P11)) &amp; ":" &amp; ADDRESS(ROW(),COLUMN(P11)))), 0)</f>
        <v>0</v>
      </c>
      <c r="R11" s="1">
        <f t="shared" ref="R11:R26" si="15">IF(O11="-",1,0)</f>
        <v>0</v>
      </c>
      <c r="S11" s="1">
        <f t="shared" ref="S11:S26" ca="1" si="16">IF(Q11 = 0, INDIRECT("S" &amp; ROW() - 1), Q11)</f>
        <v>50</v>
      </c>
      <c r="T11" s="1" t="str">
        <f>IF(H11="","",VLOOKUP(H11,'Вода SKU'!$A$1:$B$150,2,0))</f>
        <v>2.7, Альче</v>
      </c>
      <c r="U11" s="1">
        <f t="shared" ref="U11:U26" ca="1" si="17">IF(C11 = "", 8, IF(C11 = "-", 8000 / INDIRECT("C" &amp; ROW() - 1), 8000/C11))</f>
        <v>9.4117647058823533</v>
      </c>
      <c r="V11" s="1">
        <f t="shared" ref="V11:V26" si="18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 t="shared" ref="W11:W26" ca="1" si="19">IF(V11 = "", "", V11/U11)</f>
        <v>0</v>
      </c>
      <c r="X11" s="1" t="str">
        <f t="shared" ref="X11:X26" ca="1" si="20">IF(O11="", "", MAX(ROUND(-(INDIRECT("S" &amp; ROW() - 1) - S11)/INDIRECT("C" &amp; ROW() - 1), 0), 1) * INDIRECT("C" &amp; ROW() - 1))</f>
        <v/>
      </c>
    </row>
    <row r="12" spans="1:24" ht="14" customHeight="1" x14ac:dyDescent="0.2">
      <c r="A12" s="10">
        <f t="shared" ca="1" si="10"/>
        <v>2</v>
      </c>
      <c r="B12" s="10" t="s">
        <v>154</v>
      </c>
      <c r="C12" s="10">
        <v>850</v>
      </c>
      <c r="D12" s="10" t="s">
        <v>155</v>
      </c>
      <c r="E12" s="10" t="s">
        <v>156</v>
      </c>
      <c r="F12" s="10" t="s">
        <v>157</v>
      </c>
      <c r="G12" s="10" t="s">
        <v>158</v>
      </c>
      <c r="H12" s="10" t="s">
        <v>160</v>
      </c>
      <c r="I12" s="10">
        <v>130</v>
      </c>
      <c r="J12" s="3" t="str">
        <f t="shared" ca="1" si="11"/>
        <v/>
      </c>
      <c r="K12" s="10">
        <v>1</v>
      </c>
      <c r="L12" s="10"/>
      <c r="M12" s="13"/>
      <c r="N12" s="12" t="str">
        <f t="shared" ca="1" si="12"/>
        <v/>
      </c>
      <c r="P12" s="1">
        <f t="shared" si="13"/>
        <v>130</v>
      </c>
      <c r="Q12" s="1">
        <f t="shared" ca="1" si="14"/>
        <v>0</v>
      </c>
      <c r="R12" s="1">
        <f t="shared" si="15"/>
        <v>0</v>
      </c>
      <c r="S12" s="1">
        <f t="shared" ca="1" si="16"/>
        <v>50</v>
      </c>
      <c r="T12" s="1" t="str">
        <f>IF(H12="","",VLOOKUP(H12,'Вода SKU'!$A$1:$B$150,2,0))</f>
        <v>2.7, Альче</v>
      </c>
      <c r="U12" s="1">
        <f t="shared" ca="1" si="17"/>
        <v>9.4117647058823533</v>
      </c>
      <c r="V12" s="1">
        <f t="shared" si="18"/>
        <v>0</v>
      </c>
      <c r="W12" s="1">
        <f t="shared" ca="1" si="19"/>
        <v>0</v>
      </c>
      <c r="X12" s="1" t="str">
        <f t="shared" ca="1" si="20"/>
        <v/>
      </c>
    </row>
    <row r="13" spans="1:24" ht="14" customHeight="1" x14ac:dyDescent="0.2">
      <c r="A13" s="10">
        <f t="shared" ca="1" si="10"/>
        <v>2</v>
      </c>
      <c r="B13" s="10" t="s">
        <v>154</v>
      </c>
      <c r="C13" s="10">
        <v>850</v>
      </c>
      <c r="D13" s="10" t="s">
        <v>155</v>
      </c>
      <c r="E13" s="10" t="s">
        <v>156</v>
      </c>
      <c r="F13" s="10" t="s">
        <v>157</v>
      </c>
      <c r="G13" s="10" t="s">
        <v>158</v>
      </c>
      <c r="H13" s="10" t="s">
        <v>161</v>
      </c>
      <c r="I13" s="10">
        <v>670</v>
      </c>
      <c r="J13" s="3" t="str">
        <f t="shared" ca="1" si="11"/>
        <v/>
      </c>
      <c r="K13" s="10">
        <v>1</v>
      </c>
      <c r="L13" s="10"/>
      <c r="M13" s="13"/>
      <c r="N13" s="12" t="str">
        <f t="shared" ca="1" si="12"/>
        <v/>
      </c>
      <c r="P13" s="1">
        <f t="shared" si="13"/>
        <v>670</v>
      </c>
      <c r="Q13" s="1">
        <f t="shared" ca="1" si="14"/>
        <v>0</v>
      </c>
      <c r="R13" s="1">
        <f t="shared" si="15"/>
        <v>0</v>
      </c>
      <c r="S13" s="1">
        <f t="shared" ca="1" si="16"/>
        <v>50</v>
      </c>
      <c r="T13" s="1" t="str">
        <f>IF(H13="","",VLOOKUP(H13,'Вода SKU'!$A$1:$B$150,2,0))</f>
        <v>2.7, Альче</v>
      </c>
      <c r="U13" s="1">
        <f t="shared" ca="1" si="17"/>
        <v>9.4117647058823533</v>
      </c>
      <c r="V13" s="1">
        <f t="shared" si="18"/>
        <v>0</v>
      </c>
      <c r="W13" s="1">
        <f t="shared" ca="1" si="19"/>
        <v>0</v>
      </c>
      <c r="X13" s="1" t="str">
        <f t="shared" ca="1" si="20"/>
        <v/>
      </c>
    </row>
    <row r="14" spans="1:24" ht="14" customHeight="1" x14ac:dyDescent="0.2">
      <c r="A14" s="14" t="str">
        <f t="shared" ca="1" si="10"/>
        <v/>
      </c>
      <c r="B14" s="14" t="s">
        <v>162</v>
      </c>
      <c r="C14" s="14" t="s">
        <v>162</v>
      </c>
      <c r="D14" s="14" t="s">
        <v>162</v>
      </c>
      <c r="E14" s="14" t="s">
        <v>162</v>
      </c>
      <c r="F14" s="14" t="s">
        <v>162</v>
      </c>
      <c r="G14" s="14" t="s">
        <v>162</v>
      </c>
      <c r="H14" s="14" t="s">
        <v>162</v>
      </c>
      <c r="J14" s="3">
        <f t="shared" ca="1" si="11"/>
        <v>0</v>
      </c>
      <c r="L14" s="3" t="s">
        <v>202</v>
      </c>
      <c r="M14" s="15">
        <v>8000</v>
      </c>
      <c r="N14" s="12">
        <f t="shared" ca="1" si="12"/>
        <v>850</v>
      </c>
      <c r="O14" s="14" t="s">
        <v>162</v>
      </c>
      <c r="P14" s="1">
        <f t="shared" ca="1" si="13"/>
        <v>-850</v>
      </c>
      <c r="Q14" s="1">
        <f t="shared" ca="1" si="14"/>
        <v>50</v>
      </c>
      <c r="R14" s="1">
        <f t="shared" si="15"/>
        <v>1</v>
      </c>
      <c r="S14" s="1">
        <f t="shared" ca="1" si="16"/>
        <v>50</v>
      </c>
      <c r="T14" s="1" t="str">
        <f>IF(H14="","",VLOOKUP(H14,'Вода SKU'!$A$1:$B$150,2,0))</f>
        <v>-</v>
      </c>
      <c r="U14" s="1">
        <f t="shared" ca="1" si="17"/>
        <v>9.4117647058823533</v>
      </c>
      <c r="V14" s="1">
        <f t="shared" si="18"/>
        <v>8000</v>
      </c>
      <c r="W14" s="1">
        <f t="shared" ca="1" si="19"/>
        <v>850</v>
      </c>
      <c r="X14" s="1">
        <f t="shared" ca="1" si="20"/>
        <v>850</v>
      </c>
    </row>
    <row r="15" spans="1:24" ht="14" customHeight="1" x14ac:dyDescent="0.2">
      <c r="A15" s="10">
        <f ca="1">IF(O15="-", "", 1 + SUM(INDIRECT(ADDRESS(2,COLUMN(R15)) &amp; ":" &amp; ADDRESS(ROW(),COLUMN(R15)))))</f>
        <v>3</v>
      </c>
      <c r="B15" s="10" t="s">
        <v>154</v>
      </c>
      <c r="C15" s="10">
        <v>850</v>
      </c>
      <c r="D15" s="10" t="s">
        <v>155</v>
      </c>
      <c r="E15" s="10" t="s">
        <v>156</v>
      </c>
      <c r="F15" s="10" t="s">
        <v>157</v>
      </c>
      <c r="G15" s="10" t="s">
        <v>158</v>
      </c>
      <c r="H15" s="10" t="s">
        <v>161</v>
      </c>
      <c r="I15" s="10">
        <v>285</v>
      </c>
      <c r="J15" s="3" t="str">
        <f ca="1">IF(M15="", IF(O15="","",X15+(INDIRECT("S" &amp; ROW() - 1) - S15)),IF(O15="", "", INDIRECT("S" &amp; ROW() - 1) - S15))</f>
        <v/>
      </c>
      <c r="K15" s="10">
        <v>1</v>
      </c>
      <c r="L15" s="10"/>
      <c r="M15" s="13"/>
      <c r="N15" s="12" t="str">
        <f ca="1">IF(M15="", IF(X15=0, "", X15), IF(V15 = "", "", IF(V15/U15 = 0, "", V15/U15)))</f>
        <v/>
      </c>
      <c r="P15" s="1">
        <f>IF(O15 = "-", -W15,I15)</f>
        <v>285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50</v>
      </c>
      <c r="T15" s="1" t="str">
        <f>IF(H15="","",VLOOKUP(H15,'Вода SKU'!$A$1:$B$150,2,0))</f>
        <v>2.7, Альче</v>
      </c>
      <c r="U15" s="1">
        <f ca="1">IF(C15 = "", 8, IF(C15 = "-", 8000 / INDIRECT("C" &amp; ROW() - 1), 8000/C15))</f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S15)/INDIRECT("C" &amp; ROW() - 1), 0), 1) * INDIRECT("C" &amp; ROW() - 1))</f>
        <v/>
      </c>
    </row>
    <row r="16" spans="1:24" ht="14" customHeight="1" x14ac:dyDescent="0.2">
      <c r="A16" s="10">
        <f ca="1">IF(O16="-", "", 1 + SUM(INDIRECT(ADDRESS(2,COLUMN(R16)) &amp; ":" &amp; ADDRESS(ROW(),COLUMN(R16)))))</f>
        <v>3</v>
      </c>
      <c r="B16" s="10" t="s">
        <v>154</v>
      </c>
      <c r="C16" s="10">
        <v>850</v>
      </c>
      <c r="D16" s="10" t="s">
        <v>155</v>
      </c>
      <c r="E16" s="10" t="s">
        <v>156</v>
      </c>
      <c r="F16" s="10" t="s">
        <v>157</v>
      </c>
      <c r="G16" s="10" t="s">
        <v>158</v>
      </c>
      <c r="H16" s="10" t="s">
        <v>185</v>
      </c>
      <c r="I16" s="10">
        <v>565</v>
      </c>
      <c r="J16" s="3" t="str">
        <f ca="1">IF(M16="", IF(O16="","",X16+(INDIRECT("S" &amp; ROW() - 1) - S16)),IF(O16="", "", INDIRECT("S" &amp; ROW() - 1) - S16))</f>
        <v/>
      </c>
      <c r="K16" s="10">
        <v>1</v>
      </c>
      <c r="L16" s="10"/>
      <c r="M16" s="13"/>
      <c r="N16" s="12" t="str">
        <f ca="1">IF(M16="", IF(X16=0, "", X16), IF(V16 = "", "", IF(V16/U16 = 0, "", V16/U16)))</f>
        <v/>
      </c>
      <c r="P16" s="1">
        <f>IF(O16 = "-", -W16,I16)</f>
        <v>565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50</v>
      </c>
      <c r="T16" s="1" t="str">
        <f>IF(H16="","",VLOOKUP(H16,'Вода SKU'!$A$1:$B$150,2,0))</f>
        <v>2.7, Альче</v>
      </c>
      <c r="U16" s="1">
        <f ca="1">IF(C16 = "", 8, IF(C16 = "-", 8000 / INDIRECT("C" &amp; ROW() - 1), 8000/C16))</f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 ca="1">IF(V16 = "", "", V16/U16)</f>
        <v>0</v>
      </c>
      <c r="X16" s="1" t="str">
        <f ca="1">IF(O16="", "", MAX(ROUND(-(INDIRECT("S" &amp; ROW() - 1) - S16)/INDIRECT("C" &amp; ROW() - 1), 0), 1) * INDIRECT("C" &amp; ROW() - 1))</f>
        <v/>
      </c>
    </row>
    <row r="17" spans="1:1025" ht="14" customHeight="1" x14ac:dyDescent="0.2">
      <c r="A17" s="14" t="str">
        <f ca="1">IF(O17="-", "", 1 + SUM(INDIRECT(ADDRESS(2,COLUMN(R17)) &amp; ":" &amp; ADDRESS(ROW(),COLUMN(R17)))))</f>
        <v/>
      </c>
      <c r="B17" s="14" t="s">
        <v>162</v>
      </c>
      <c r="C17" s="14" t="s">
        <v>162</v>
      </c>
      <c r="D17" s="14" t="s">
        <v>162</v>
      </c>
      <c r="E17" s="14" t="s">
        <v>162</v>
      </c>
      <c r="F17" s="14" t="s">
        <v>162</v>
      </c>
      <c r="G17" s="14" t="s">
        <v>162</v>
      </c>
      <c r="H17" s="14" t="s">
        <v>162</v>
      </c>
      <c r="J17" s="3">
        <f ca="1">IF(M17="", IF(O17="","",X17+(INDIRECT("S" &amp; ROW() - 1) - S17)),IF(O17="", "", INDIRECT("S" &amp; ROW() - 1) - S17))</f>
        <v>0</v>
      </c>
      <c r="L17" s="3" t="s">
        <v>202</v>
      </c>
      <c r="M17" s="15">
        <v>8000</v>
      </c>
      <c r="N17" s="12">
        <f ca="1">IF(M17="", IF(X17=0, "", X17), IF(V17 = "", "", IF(V17/U17 = 0, "", V17/U17)))</f>
        <v>850</v>
      </c>
      <c r="O17" s="14" t="s">
        <v>162</v>
      </c>
      <c r="P17" s="1">
        <f ca="1">IF(O17 = "-", -W17,I17)</f>
        <v>-850</v>
      </c>
      <c r="Q17" s="1">
        <f ca="1">IF(O17 = "-", SUM(INDIRECT(ADDRESS(2,COLUMN(P17)) &amp; ":" &amp; ADDRESS(ROW(),COLUMN(P17)))), 0)</f>
        <v>50</v>
      </c>
      <c r="R17" s="1">
        <f>IF(O17="-",1,0)</f>
        <v>1</v>
      </c>
      <c r="S17" s="1">
        <f ca="1">IF(Q17 = 0, INDIRECT("S" &amp; ROW() - 1), Q17)</f>
        <v>50</v>
      </c>
      <c r="T17" s="1" t="str">
        <f>IF(H17="","",VLOOKUP(H17,'Вода SKU'!$A$1:$B$150,2,0))</f>
        <v>-</v>
      </c>
      <c r="U17" s="1">
        <f ca="1">IF(C17 = "", 8, IF(C17 = "-", 8000 / INDIRECT("C" &amp; ROW() - 1), 8000/C17))</f>
        <v>9.4117647058823533</v>
      </c>
      <c r="V17" s="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8000</v>
      </c>
      <c r="W17" s="1">
        <f ca="1">IF(V17 = "", "", V17/U17)</f>
        <v>850</v>
      </c>
      <c r="X17" s="1">
        <f ca="1">IF(O17="", "", MAX(ROUND(-(INDIRECT("S" &amp; ROW() - 1) - S17)/INDIRECT("C" &amp; ROW() - 1), 0), 1) * INDIRECT("C" &amp; ROW() - 1))</f>
        <v>850</v>
      </c>
    </row>
    <row r="18" spans="1:1025" ht="14" customHeight="1" x14ac:dyDescent="0.2">
      <c r="A18" s="16">
        <f t="shared" ca="1" si="10"/>
        <v>4</v>
      </c>
      <c r="B18" s="16" t="s">
        <v>175</v>
      </c>
      <c r="C18" s="16">
        <v>1000</v>
      </c>
      <c r="D18" s="16" t="s">
        <v>167</v>
      </c>
      <c r="E18" s="16" t="s">
        <v>168</v>
      </c>
      <c r="F18" s="16" t="s">
        <v>169</v>
      </c>
      <c r="G18" s="16" t="s">
        <v>164</v>
      </c>
      <c r="H18" s="16" t="s">
        <v>174</v>
      </c>
      <c r="I18" s="16">
        <v>25</v>
      </c>
      <c r="J18" s="3" t="str">
        <f t="shared" ca="1" si="11"/>
        <v/>
      </c>
      <c r="K18" s="16">
        <v>1</v>
      </c>
      <c r="L18" s="16"/>
      <c r="M18" s="13"/>
      <c r="N18" s="12" t="str">
        <f t="shared" ca="1" si="12"/>
        <v/>
      </c>
      <c r="P18" s="1">
        <f t="shared" si="13"/>
        <v>25</v>
      </c>
      <c r="Q18" s="1">
        <f t="shared" ca="1" si="14"/>
        <v>0</v>
      </c>
      <c r="R18" s="1">
        <f t="shared" si="15"/>
        <v>0</v>
      </c>
      <c r="S18" s="1">
        <f t="shared" ca="1" si="16"/>
        <v>50</v>
      </c>
      <c r="T18" s="1" t="str">
        <f>IF(H18="","",VLOOKUP(H18,'Вода SKU'!$A$1:$B$150,2,0))</f>
        <v>3.3, Сакко</v>
      </c>
      <c r="U18" s="1">
        <f t="shared" ca="1" si="17"/>
        <v>8</v>
      </c>
      <c r="V18" s="1">
        <f t="shared" si="18"/>
        <v>0</v>
      </c>
      <c r="W18" s="1">
        <f t="shared" ca="1" si="19"/>
        <v>0</v>
      </c>
      <c r="X18" s="1" t="str">
        <f t="shared" ca="1" si="20"/>
        <v/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4" customHeight="1" x14ac:dyDescent="0.2">
      <c r="A19" s="16">
        <f t="shared" ca="1" si="10"/>
        <v>4</v>
      </c>
      <c r="B19" s="16" t="s">
        <v>175</v>
      </c>
      <c r="C19" s="16">
        <v>1000</v>
      </c>
      <c r="D19" s="16" t="s">
        <v>167</v>
      </c>
      <c r="E19" s="16" t="s">
        <v>168</v>
      </c>
      <c r="F19" s="16" t="s">
        <v>169</v>
      </c>
      <c r="G19" s="16" t="s">
        <v>164</v>
      </c>
      <c r="H19" s="16" t="s">
        <v>176</v>
      </c>
      <c r="I19" s="16">
        <v>279</v>
      </c>
      <c r="J19" s="3" t="str">
        <f t="shared" ca="1" si="11"/>
        <v/>
      </c>
      <c r="K19" s="16">
        <v>1</v>
      </c>
      <c r="L19" s="16"/>
      <c r="M19" s="13"/>
      <c r="N19" s="12" t="str">
        <f t="shared" ca="1" si="12"/>
        <v/>
      </c>
      <c r="P19" s="1">
        <f t="shared" si="13"/>
        <v>279</v>
      </c>
      <c r="Q19" s="1">
        <f t="shared" ca="1" si="14"/>
        <v>0</v>
      </c>
      <c r="R19" s="1">
        <f t="shared" si="15"/>
        <v>0</v>
      </c>
      <c r="S19" s="1">
        <f t="shared" ca="1" si="16"/>
        <v>50</v>
      </c>
      <c r="T19" s="1" t="str">
        <f>IF(H19="","",VLOOKUP(H19,'Вода SKU'!$A$1:$B$150,2,0))</f>
        <v>3.3, Сакко</v>
      </c>
      <c r="U19" s="1">
        <f t="shared" ca="1" si="17"/>
        <v>8</v>
      </c>
      <c r="V19" s="1">
        <f t="shared" si="18"/>
        <v>0</v>
      </c>
      <c r="W19" s="1">
        <f t="shared" ca="1" si="19"/>
        <v>0</v>
      </c>
      <c r="X19" s="1" t="str">
        <f t="shared" ca="1" si="20"/>
        <v/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4" customHeight="1" x14ac:dyDescent="0.2">
      <c r="A20" s="16">
        <f t="shared" ca="1" si="10"/>
        <v>4</v>
      </c>
      <c r="B20" s="16" t="s">
        <v>175</v>
      </c>
      <c r="C20" s="16">
        <v>1000</v>
      </c>
      <c r="D20" s="16" t="s">
        <v>167</v>
      </c>
      <c r="E20" s="16" t="s">
        <v>177</v>
      </c>
      <c r="F20" s="16" t="s">
        <v>178</v>
      </c>
      <c r="G20" s="16" t="s">
        <v>164</v>
      </c>
      <c r="H20" s="16" t="s">
        <v>179</v>
      </c>
      <c r="I20" s="16">
        <v>12</v>
      </c>
      <c r="J20" s="3" t="str">
        <f t="shared" ca="1" si="11"/>
        <v/>
      </c>
      <c r="K20" s="16">
        <v>1</v>
      </c>
      <c r="L20" s="16"/>
      <c r="M20" s="13"/>
      <c r="N20" s="12" t="str">
        <f t="shared" ca="1" si="12"/>
        <v/>
      </c>
      <c r="P20" s="1">
        <f t="shared" si="13"/>
        <v>12</v>
      </c>
      <c r="Q20" s="1">
        <f t="shared" ca="1" si="14"/>
        <v>0</v>
      </c>
      <c r="R20" s="1">
        <f t="shared" si="15"/>
        <v>0</v>
      </c>
      <c r="S20" s="1">
        <f t="shared" ca="1" si="16"/>
        <v>50</v>
      </c>
      <c r="T20" s="1" t="str">
        <f>IF(H20="","",VLOOKUP(H20,'Вода SKU'!$A$1:$B$150,2,0))</f>
        <v>3.3, Сакко</v>
      </c>
      <c r="U20" s="1">
        <f t="shared" ca="1" si="17"/>
        <v>8</v>
      </c>
      <c r="V20" s="1">
        <f t="shared" si="18"/>
        <v>0</v>
      </c>
      <c r="W20" s="1">
        <f t="shared" ca="1" si="19"/>
        <v>0</v>
      </c>
      <c r="X20" s="1" t="str">
        <f t="shared" ca="1" si="20"/>
        <v/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4" customHeight="1" x14ac:dyDescent="0.2">
      <c r="A21" s="16">
        <f t="shared" ca="1" si="10"/>
        <v>4</v>
      </c>
      <c r="B21" s="16" t="s">
        <v>175</v>
      </c>
      <c r="C21" s="16">
        <v>1000</v>
      </c>
      <c r="D21" s="16" t="s">
        <v>167</v>
      </c>
      <c r="E21" s="16" t="s">
        <v>177</v>
      </c>
      <c r="F21" s="16" t="s">
        <v>178</v>
      </c>
      <c r="G21" s="16" t="s">
        <v>164</v>
      </c>
      <c r="H21" s="16" t="s">
        <v>180</v>
      </c>
      <c r="I21" s="16">
        <v>17</v>
      </c>
      <c r="J21" s="3" t="str">
        <f t="shared" ca="1" si="11"/>
        <v/>
      </c>
      <c r="K21" s="16">
        <v>1</v>
      </c>
      <c r="L21" s="16"/>
      <c r="M21" s="13"/>
      <c r="N21" s="12" t="str">
        <f t="shared" ca="1" si="12"/>
        <v/>
      </c>
      <c r="P21" s="1">
        <f t="shared" si="13"/>
        <v>17</v>
      </c>
      <c r="Q21" s="1">
        <f t="shared" ca="1" si="14"/>
        <v>0</v>
      </c>
      <c r="R21" s="1">
        <f t="shared" si="15"/>
        <v>0</v>
      </c>
      <c r="S21" s="1">
        <f t="shared" ca="1" si="16"/>
        <v>50</v>
      </c>
      <c r="T21" s="1" t="str">
        <f>IF(H21="","",VLOOKUP(H21,'Вода SKU'!$A$1:$B$150,2,0))</f>
        <v>3.3, Сакко</v>
      </c>
      <c r="U21" s="1">
        <f t="shared" ca="1" si="17"/>
        <v>8</v>
      </c>
      <c r="V21" s="1">
        <f t="shared" si="18"/>
        <v>0</v>
      </c>
      <c r="W21" s="1">
        <f t="shared" ca="1" si="19"/>
        <v>0</v>
      </c>
      <c r="X21" s="1" t="str">
        <f t="shared" ca="1" si="20"/>
        <v/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4" customHeight="1" x14ac:dyDescent="0.2">
      <c r="A22" s="16">
        <f t="shared" ca="1" si="10"/>
        <v>4</v>
      </c>
      <c r="B22" s="16" t="s">
        <v>175</v>
      </c>
      <c r="C22" s="16">
        <v>1000</v>
      </c>
      <c r="D22" s="16" t="s">
        <v>167</v>
      </c>
      <c r="E22" s="16" t="s">
        <v>177</v>
      </c>
      <c r="F22" s="16" t="s">
        <v>178</v>
      </c>
      <c r="G22" s="16" t="s">
        <v>164</v>
      </c>
      <c r="H22" s="16" t="s">
        <v>181</v>
      </c>
      <c r="I22" s="16">
        <v>28</v>
      </c>
      <c r="J22" s="3" t="str">
        <f t="shared" ca="1" si="11"/>
        <v/>
      </c>
      <c r="K22" s="16">
        <v>1</v>
      </c>
      <c r="L22" s="16"/>
      <c r="M22" s="13"/>
      <c r="N22" s="12" t="str">
        <f t="shared" ca="1" si="12"/>
        <v/>
      </c>
      <c r="P22" s="1">
        <f t="shared" si="13"/>
        <v>28</v>
      </c>
      <c r="Q22" s="1">
        <f t="shared" ca="1" si="14"/>
        <v>0</v>
      </c>
      <c r="R22" s="1">
        <f t="shared" si="15"/>
        <v>0</v>
      </c>
      <c r="S22" s="1">
        <f t="shared" ca="1" si="16"/>
        <v>50</v>
      </c>
      <c r="T22" s="1" t="str">
        <f>IF(H22="","",VLOOKUP(H22,'Вода SKU'!$A$1:$B$150,2,0))</f>
        <v>3.3, Сакко</v>
      </c>
      <c r="U22" s="1">
        <f t="shared" ca="1" si="17"/>
        <v>8</v>
      </c>
      <c r="V22" s="1">
        <f t="shared" si="18"/>
        <v>0</v>
      </c>
      <c r="W22" s="1">
        <f t="shared" ca="1" si="19"/>
        <v>0</v>
      </c>
      <c r="X22" s="1" t="str">
        <f t="shared" ca="1" si="20"/>
        <v/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4" customHeight="1" x14ac:dyDescent="0.2">
      <c r="A23" s="16">
        <f t="shared" ca="1" si="10"/>
        <v>4</v>
      </c>
      <c r="B23" s="16" t="s">
        <v>175</v>
      </c>
      <c r="C23" s="16">
        <v>1000</v>
      </c>
      <c r="D23" s="16" t="s">
        <v>167</v>
      </c>
      <c r="E23" s="16" t="s">
        <v>177</v>
      </c>
      <c r="F23" s="16" t="s">
        <v>178</v>
      </c>
      <c r="G23" s="16" t="s">
        <v>164</v>
      </c>
      <c r="H23" s="16" t="s">
        <v>182</v>
      </c>
      <c r="I23" s="16">
        <v>146</v>
      </c>
      <c r="J23" s="3" t="str">
        <f t="shared" ca="1" si="11"/>
        <v/>
      </c>
      <c r="K23" s="16">
        <v>1</v>
      </c>
      <c r="L23" s="16"/>
      <c r="M23" s="13"/>
      <c r="N23" s="12" t="str">
        <f t="shared" ca="1" si="12"/>
        <v/>
      </c>
      <c r="P23" s="1">
        <f t="shared" si="13"/>
        <v>146</v>
      </c>
      <c r="Q23" s="1">
        <f t="shared" ca="1" si="14"/>
        <v>0</v>
      </c>
      <c r="R23" s="1">
        <f t="shared" si="15"/>
        <v>0</v>
      </c>
      <c r="S23" s="1">
        <f t="shared" ca="1" si="16"/>
        <v>50</v>
      </c>
      <c r="T23" s="1" t="str">
        <f>IF(H23="","",VLOOKUP(H23,'Вода SKU'!$A$1:$B$150,2,0))</f>
        <v>3.3, Сакко</v>
      </c>
      <c r="U23" s="1">
        <f t="shared" ca="1" si="17"/>
        <v>8</v>
      </c>
      <c r="V23" s="1">
        <f t="shared" si="18"/>
        <v>0</v>
      </c>
      <c r="W23" s="1">
        <f t="shared" ca="1" si="19"/>
        <v>0</v>
      </c>
      <c r="X23" s="1" t="str">
        <f t="shared" ca="1" si="20"/>
        <v/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3" customHeight="1" x14ac:dyDescent="0.2">
      <c r="A24" s="16">
        <f t="shared" ca="1" si="10"/>
        <v>4</v>
      </c>
      <c r="B24" s="16" t="s">
        <v>175</v>
      </c>
      <c r="C24" s="16">
        <v>1000</v>
      </c>
      <c r="D24" s="16" t="s">
        <v>167</v>
      </c>
      <c r="E24" s="16" t="s">
        <v>177</v>
      </c>
      <c r="F24" s="16" t="s">
        <v>178</v>
      </c>
      <c r="G24" s="16" t="s">
        <v>164</v>
      </c>
      <c r="H24" s="16" t="s">
        <v>183</v>
      </c>
      <c r="I24" s="16">
        <v>150</v>
      </c>
      <c r="J24" s="3" t="str">
        <f t="shared" ca="1" si="11"/>
        <v/>
      </c>
      <c r="K24" s="16">
        <v>1</v>
      </c>
      <c r="L24" s="16"/>
      <c r="M24" s="13"/>
      <c r="N24" s="12" t="str">
        <f t="shared" ca="1" si="12"/>
        <v/>
      </c>
      <c r="P24" s="1">
        <f t="shared" si="13"/>
        <v>150</v>
      </c>
      <c r="Q24" s="1">
        <f t="shared" ca="1" si="14"/>
        <v>0</v>
      </c>
      <c r="R24" s="1">
        <f t="shared" si="15"/>
        <v>0</v>
      </c>
      <c r="S24" s="1">
        <f t="shared" ca="1" si="16"/>
        <v>50</v>
      </c>
      <c r="T24" s="1" t="str">
        <f>IF(H24="","",VLOOKUP(H24,'Вода SKU'!$A$1:$B$150,2,0))</f>
        <v>3.3, Сакко</v>
      </c>
      <c r="U24" s="1">
        <f t="shared" ca="1" si="17"/>
        <v>8</v>
      </c>
      <c r="V24" s="1">
        <f t="shared" si="18"/>
        <v>0</v>
      </c>
      <c r="W24" s="1">
        <f t="shared" ca="1" si="19"/>
        <v>0</v>
      </c>
      <c r="X24" s="1" t="str">
        <f t="shared" ca="1" si="20"/>
        <v/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4" customHeight="1" x14ac:dyDescent="0.2">
      <c r="A25" s="16">
        <f t="shared" ca="1" si="10"/>
        <v>4</v>
      </c>
      <c r="B25" s="16" t="s">
        <v>175</v>
      </c>
      <c r="C25" s="16">
        <v>1000</v>
      </c>
      <c r="D25" s="16" t="s">
        <v>167</v>
      </c>
      <c r="E25" s="16" t="s">
        <v>177</v>
      </c>
      <c r="F25" s="16" t="s">
        <v>178</v>
      </c>
      <c r="G25" s="16" t="s">
        <v>164</v>
      </c>
      <c r="H25" s="16" t="s">
        <v>184</v>
      </c>
      <c r="I25" s="16">
        <v>393</v>
      </c>
      <c r="J25" s="3" t="str">
        <f t="shared" ca="1" si="11"/>
        <v/>
      </c>
      <c r="K25" s="16">
        <v>1</v>
      </c>
      <c r="L25" s="16"/>
      <c r="M25" s="13"/>
      <c r="N25" s="12" t="str">
        <f t="shared" ca="1" si="12"/>
        <v/>
      </c>
      <c r="P25" s="1">
        <f t="shared" si="13"/>
        <v>393</v>
      </c>
      <c r="Q25" s="1">
        <f t="shared" ca="1" si="14"/>
        <v>0</v>
      </c>
      <c r="R25" s="1">
        <f t="shared" si="15"/>
        <v>0</v>
      </c>
      <c r="S25" s="1">
        <f t="shared" ca="1" si="16"/>
        <v>50</v>
      </c>
      <c r="T25" s="1" t="str">
        <f>IF(H25="","",VLOOKUP(H25,'Вода SKU'!$A$1:$B$150,2,0))</f>
        <v>3.3, Сакко</v>
      </c>
      <c r="U25" s="1">
        <f t="shared" ca="1" si="17"/>
        <v>8</v>
      </c>
      <c r="V25" s="1">
        <f t="shared" si="18"/>
        <v>0</v>
      </c>
      <c r="W25" s="1">
        <f t="shared" ca="1" si="19"/>
        <v>0</v>
      </c>
      <c r="X25" s="1" t="str">
        <f t="shared" ca="1" si="20"/>
        <v/>
      </c>
    </row>
    <row r="26" spans="1:1025" ht="14" customHeight="1" x14ac:dyDescent="0.2">
      <c r="A26" s="14" t="str">
        <f t="shared" ca="1" si="10"/>
        <v/>
      </c>
      <c r="B26" s="14" t="s">
        <v>162</v>
      </c>
      <c r="C26" s="14" t="s">
        <v>162</v>
      </c>
      <c r="D26" s="14" t="s">
        <v>162</v>
      </c>
      <c r="E26" s="14" t="s">
        <v>162</v>
      </c>
      <c r="F26" s="14" t="s">
        <v>162</v>
      </c>
      <c r="G26" s="14" t="s">
        <v>162</v>
      </c>
      <c r="H26" s="14" t="s">
        <v>162</v>
      </c>
      <c r="J26" s="3">
        <f t="shared" ca="1" si="11"/>
        <v>-50</v>
      </c>
      <c r="M26" s="15">
        <v>8000</v>
      </c>
      <c r="N26" s="12">
        <f t="shared" ca="1" si="12"/>
        <v>1000</v>
      </c>
      <c r="O26" s="14" t="s">
        <v>162</v>
      </c>
      <c r="P26" s="1">
        <f t="shared" ca="1" si="13"/>
        <v>-1000</v>
      </c>
      <c r="Q26" s="1">
        <f t="shared" ca="1" si="14"/>
        <v>100</v>
      </c>
      <c r="R26" s="1">
        <f t="shared" si="15"/>
        <v>1</v>
      </c>
      <c r="S26" s="1">
        <f t="shared" ca="1" si="16"/>
        <v>100</v>
      </c>
      <c r="T26" s="1" t="str">
        <f>IF(H26="","",VLOOKUP(H26,'Вода SKU'!$A$1:$B$150,2,0))</f>
        <v>-</v>
      </c>
      <c r="U26" s="1">
        <f t="shared" ca="1" si="17"/>
        <v>8</v>
      </c>
      <c r="V26" s="1">
        <f t="shared" si="18"/>
        <v>8000</v>
      </c>
      <c r="W26" s="1">
        <f t="shared" ca="1" si="19"/>
        <v>1000</v>
      </c>
      <c r="X26" s="1">
        <f t="shared" ca="1" si="20"/>
        <v>1000</v>
      </c>
    </row>
    <row r="27" spans="1:1025" ht="14" customHeight="1" x14ac:dyDescent="0.2">
      <c r="J27" s="3" t="str">
        <f t="shared" ref="J27:J53" ca="1" si="21">IF(M27="", IF(O27="","",X27+(INDIRECT("S" &amp; ROW() - 1) - S27)),IF(O27="", "", INDIRECT("S" &amp; ROW() - 1) - S27))</f>
        <v/>
      </c>
      <c r="M27" s="13"/>
      <c r="N27" s="12" t="str">
        <f t="shared" ref="N27:N53" ca="1" si="22">IF(M27="", IF(X27=0, "", X27), IF(V27 = "", "", IF(V27/U27 = 0, "", V27/U27)))</f>
        <v/>
      </c>
      <c r="P27" s="1">
        <f t="shared" ref="P27:P53" si="23">IF(O27 = "-", -W27,I27)</f>
        <v>0</v>
      </c>
      <c r="Q27" s="1">
        <f t="shared" ref="Q27:Q29" ca="1" si="24">IF(O27 = "-", SUM(INDIRECT(ADDRESS(2,COLUMN(P27)) &amp; ":" &amp; ADDRESS(ROW(),COLUMN(P27)))), 0)</f>
        <v>0</v>
      </c>
      <c r="R27" s="1">
        <f t="shared" ref="R27:R53" si="25">IF(O27="-",1,0)</f>
        <v>0</v>
      </c>
      <c r="S27" s="1">
        <f t="shared" ref="S27:S53" ca="1" si="26">IF(Q27 = 0, INDIRECT("S" &amp; ROW() - 1), Q27)</f>
        <v>100</v>
      </c>
      <c r="T27" s="1" t="str">
        <f>IF(H27="","",VLOOKUP(H27,'Вода SKU'!$A$1:$B$150,2,0))</f>
        <v/>
      </c>
      <c r="U27" s="1">
        <f t="shared" ref="U27:U53" ca="1" si="27">IF(C27 = "", 8, IF(C27 = "-", 8000 / INDIRECT("C" &amp; ROW() - 1), 8000/C27))</f>
        <v>8</v>
      </c>
      <c r="V27" s="1">
        <f t="shared" ref="V27:V53" si="28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 t="shared" ref="W27:W53" ca="1" si="29">IF(V27 = "", "", V27/U27)</f>
        <v>0</v>
      </c>
      <c r="X27" s="1" t="str">
        <f t="shared" ref="X27:X53" ca="1" si="30">IF(O27="", "", MAX(ROUND(-(INDIRECT("S" &amp; ROW() - 1) - S27)/INDIRECT("C" &amp; ROW() - 1), 0), 1) * INDIRECT("C" &amp; ROW() - 1))</f>
        <v/>
      </c>
    </row>
    <row r="28" spans="1:1025" ht="14" customHeight="1" x14ac:dyDescent="0.2">
      <c r="C28" s="1" t="s">
        <v>298</v>
      </c>
      <c r="J28" s="3" t="str">
        <f t="shared" ca="1" si="21"/>
        <v/>
      </c>
      <c r="M28" s="13"/>
      <c r="N28" s="12" t="str">
        <f t="shared" ca="1" si="22"/>
        <v/>
      </c>
      <c r="P28" s="1">
        <f t="shared" si="23"/>
        <v>0</v>
      </c>
      <c r="Q28" s="1">
        <f t="shared" ca="1" si="24"/>
        <v>0</v>
      </c>
      <c r="R28" s="1">
        <f t="shared" si="25"/>
        <v>0</v>
      </c>
      <c r="S28" s="1">
        <f t="shared" ca="1" si="26"/>
        <v>100</v>
      </c>
      <c r="T28" s="1" t="str">
        <f>IF(H28="","",VLOOKUP(H28,'Вода SKU'!$A$1:$B$150,2,0))</f>
        <v/>
      </c>
      <c r="U28" s="1" t="e">
        <f t="shared" ca="1" si="27"/>
        <v>#VALUE!</v>
      </c>
      <c r="V28" s="1">
        <f t="shared" si="28"/>
        <v>0</v>
      </c>
      <c r="W28" s="1" t="e">
        <f t="shared" ca="1" si="29"/>
        <v>#VALUE!</v>
      </c>
      <c r="X28" s="1" t="str">
        <f t="shared" ca="1" si="30"/>
        <v/>
      </c>
    </row>
    <row r="29" spans="1:1025" ht="14" customHeight="1" x14ac:dyDescent="0.2">
      <c r="J29" s="3" t="str">
        <f t="shared" ca="1" si="21"/>
        <v/>
      </c>
      <c r="M29" s="13"/>
      <c r="N29" s="12" t="str">
        <f t="shared" ca="1" si="22"/>
        <v/>
      </c>
      <c r="P29" s="1">
        <f t="shared" si="23"/>
        <v>0</v>
      </c>
      <c r="Q29" s="1">
        <f t="shared" ca="1" si="24"/>
        <v>0</v>
      </c>
      <c r="R29" s="1">
        <f t="shared" si="25"/>
        <v>0</v>
      </c>
      <c r="S29" s="1">
        <f t="shared" ca="1" si="26"/>
        <v>100</v>
      </c>
      <c r="T29" s="1" t="str">
        <f>IF(H29="","",VLOOKUP(H29,'Вода SKU'!$A$1:$B$150,2,0))</f>
        <v/>
      </c>
      <c r="U29" s="1">
        <f t="shared" ca="1" si="27"/>
        <v>8</v>
      </c>
      <c r="V29" s="1">
        <f t="shared" si="28"/>
        <v>0</v>
      </c>
      <c r="W29" s="1">
        <f t="shared" ca="1" si="29"/>
        <v>0</v>
      </c>
      <c r="X29" s="1" t="str">
        <f t="shared" ca="1" si="30"/>
        <v/>
      </c>
    </row>
    <row r="30" spans="1:1025" ht="14" customHeight="1" x14ac:dyDescent="0.2">
      <c r="J30" s="3" t="str">
        <f t="shared" ca="1" si="21"/>
        <v/>
      </c>
      <c r="M30" s="13"/>
      <c r="N30" s="12" t="str">
        <f t="shared" ca="1" si="22"/>
        <v/>
      </c>
      <c r="P30" s="1">
        <f t="shared" si="23"/>
        <v>0</v>
      </c>
      <c r="Q30" s="1">
        <f t="shared" ref="Q30:Q55" ca="1" si="31">IF(O30="-",SUM(INDIRECT(ADDRESS(2,COLUMN(P30))&amp;":"&amp;ADDRESS(ROW(),COLUMN(P30)))),0)</f>
        <v>0</v>
      </c>
      <c r="R30" s="1">
        <f t="shared" si="25"/>
        <v>0</v>
      </c>
      <c r="S30" s="1">
        <f t="shared" ca="1" si="26"/>
        <v>100</v>
      </c>
      <c r="T30" s="1" t="str">
        <f>IF(H30="","",VLOOKUP(H30,'Вода SKU'!$A$1:$B$150,2,0))</f>
        <v/>
      </c>
      <c r="U30" s="1">
        <f t="shared" ca="1" si="27"/>
        <v>8</v>
      </c>
      <c r="V30" s="1">
        <f t="shared" si="28"/>
        <v>0</v>
      </c>
      <c r="W30" s="1">
        <f t="shared" ca="1" si="29"/>
        <v>0</v>
      </c>
      <c r="X30" s="1" t="str">
        <f t="shared" ca="1" si="30"/>
        <v/>
      </c>
    </row>
    <row r="31" spans="1:1025" ht="14" customHeight="1" x14ac:dyDescent="0.2">
      <c r="J31" s="3" t="str">
        <f t="shared" ca="1" si="21"/>
        <v/>
      </c>
      <c r="M31" s="13"/>
      <c r="N31" s="12" t="str">
        <f t="shared" ca="1" si="22"/>
        <v/>
      </c>
      <c r="P31" s="1">
        <f t="shared" si="23"/>
        <v>0</v>
      </c>
      <c r="Q31" s="1">
        <f t="shared" ca="1" si="31"/>
        <v>0</v>
      </c>
      <c r="R31" s="1">
        <f t="shared" si="25"/>
        <v>0</v>
      </c>
      <c r="S31" s="1">
        <f t="shared" ca="1" si="26"/>
        <v>100</v>
      </c>
      <c r="T31" s="1" t="str">
        <f>IF(H31="","",VLOOKUP(H31,'Вода SKU'!$A$1:$B$150,2,0))</f>
        <v/>
      </c>
      <c r="U31" s="1">
        <f t="shared" ca="1" si="27"/>
        <v>8</v>
      </c>
      <c r="V31" s="1">
        <f t="shared" si="28"/>
        <v>0</v>
      </c>
      <c r="W31" s="1">
        <f t="shared" ca="1" si="29"/>
        <v>0</v>
      </c>
      <c r="X31" s="1" t="str">
        <f t="shared" ca="1" si="30"/>
        <v/>
      </c>
    </row>
    <row r="32" spans="1:1025" ht="14" customHeight="1" x14ac:dyDescent="0.2">
      <c r="J32" s="3" t="str">
        <f t="shared" ca="1" si="21"/>
        <v/>
      </c>
      <c r="M32" s="13"/>
      <c r="N32" s="12" t="str">
        <f t="shared" ca="1" si="22"/>
        <v/>
      </c>
      <c r="P32" s="1">
        <f t="shared" si="23"/>
        <v>0</v>
      </c>
      <c r="Q32" s="1">
        <f t="shared" ca="1" si="31"/>
        <v>0</v>
      </c>
      <c r="R32" s="1">
        <f t="shared" si="25"/>
        <v>0</v>
      </c>
      <c r="S32" s="1">
        <f t="shared" ca="1" si="26"/>
        <v>100</v>
      </c>
      <c r="T32" s="1" t="str">
        <f>IF(H32="","",VLOOKUP(H32,'Вода SKU'!$A$1:$B$150,2,0))</f>
        <v/>
      </c>
      <c r="U32" s="1">
        <f t="shared" ca="1" si="27"/>
        <v>8</v>
      </c>
      <c r="V32" s="1">
        <f t="shared" si="28"/>
        <v>0</v>
      </c>
      <c r="W32" s="1">
        <f t="shared" ca="1" si="29"/>
        <v>0</v>
      </c>
      <c r="X32" s="1" t="str">
        <f t="shared" ca="1" si="30"/>
        <v/>
      </c>
    </row>
    <row r="33" spans="10:24" ht="14" customHeight="1" x14ac:dyDescent="0.2">
      <c r="J33" s="3" t="str">
        <f t="shared" ca="1" si="21"/>
        <v/>
      </c>
      <c r="M33" s="13"/>
      <c r="N33" s="12" t="str">
        <f t="shared" ca="1" si="22"/>
        <v/>
      </c>
      <c r="P33" s="1">
        <f t="shared" si="23"/>
        <v>0</v>
      </c>
      <c r="Q33" s="1">
        <f t="shared" ca="1" si="31"/>
        <v>0</v>
      </c>
      <c r="R33" s="1">
        <f t="shared" si="25"/>
        <v>0</v>
      </c>
      <c r="S33" s="1">
        <f t="shared" ca="1" si="26"/>
        <v>100</v>
      </c>
      <c r="T33" s="1" t="str">
        <f>IF(H33="","",VLOOKUP(H33,'Вода SKU'!$A$1:$B$150,2,0))</f>
        <v/>
      </c>
      <c r="U33" s="1">
        <f t="shared" ca="1" si="27"/>
        <v>8</v>
      </c>
      <c r="V33" s="1">
        <f t="shared" si="28"/>
        <v>0</v>
      </c>
      <c r="W33" s="1">
        <f t="shared" ca="1" si="29"/>
        <v>0</v>
      </c>
      <c r="X33" s="1" t="str">
        <f t="shared" ca="1" si="30"/>
        <v/>
      </c>
    </row>
    <row r="34" spans="10:24" ht="14" customHeight="1" x14ac:dyDescent="0.2">
      <c r="J34" s="3" t="str">
        <f t="shared" ca="1" si="21"/>
        <v/>
      </c>
      <c r="M34" s="13"/>
      <c r="N34" s="12" t="str">
        <f t="shared" ca="1" si="22"/>
        <v/>
      </c>
      <c r="P34" s="1">
        <f t="shared" si="23"/>
        <v>0</v>
      </c>
      <c r="Q34" s="1">
        <f t="shared" ca="1" si="31"/>
        <v>0</v>
      </c>
      <c r="R34" s="1">
        <f t="shared" si="25"/>
        <v>0</v>
      </c>
      <c r="S34" s="1">
        <f t="shared" ca="1" si="26"/>
        <v>100</v>
      </c>
      <c r="T34" s="1" t="str">
        <f>IF(H34="","",VLOOKUP(H34,'Вода SKU'!$A$1:$B$150,2,0))</f>
        <v/>
      </c>
      <c r="U34" s="1">
        <f t="shared" ca="1" si="27"/>
        <v>8</v>
      </c>
      <c r="V34" s="1">
        <f t="shared" si="28"/>
        <v>0</v>
      </c>
      <c r="W34" s="1">
        <f t="shared" ca="1" si="29"/>
        <v>0</v>
      </c>
      <c r="X34" s="1" t="str">
        <f t="shared" ca="1" si="30"/>
        <v/>
      </c>
    </row>
    <row r="35" spans="10:24" ht="14" customHeight="1" x14ac:dyDescent="0.2">
      <c r="J35" s="3" t="str">
        <f t="shared" ca="1" si="21"/>
        <v/>
      </c>
      <c r="M35" s="13"/>
      <c r="N35" s="12" t="str">
        <f t="shared" ca="1" si="22"/>
        <v/>
      </c>
      <c r="P35" s="1">
        <f t="shared" si="23"/>
        <v>0</v>
      </c>
      <c r="Q35" s="1">
        <f t="shared" ca="1" si="31"/>
        <v>0</v>
      </c>
      <c r="R35" s="1">
        <f t="shared" si="25"/>
        <v>0</v>
      </c>
      <c r="S35" s="1">
        <f t="shared" ca="1" si="26"/>
        <v>100</v>
      </c>
      <c r="T35" s="1" t="str">
        <f>IF(H35="","",VLOOKUP(H35,'Вода SKU'!$A$1:$B$150,2,0))</f>
        <v/>
      </c>
      <c r="U35" s="1">
        <f t="shared" ca="1" si="27"/>
        <v>8</v>
      </c>
      <c r="V35" s="1">
        <f t="shared" si="28"/>
        <v>0</v>
      </c>
      <c r="W35" s="1">
        <f t="shared" ca="1" si="29"/>
        <v>0</v>
      </c>
      <c r="X35" s="1" t="str">
        <f t="shared" ca="1" si="30"/>
        <v/>
      </c>
    </row>
    <row r="36" spans="10:24" ht="14" customHeight="1" x14ac:dyDescent="0.2">
      <c r="J36" s="3" t="str">
        <f t="shared" ca="1" si="21"/>
        <v/>
      </c>
      <c r="M36" s="13"/>
      <c r="N36" s="12" t="str">
        <f t="shared" ca="1" si="22"/>
        <v/>
      </c>
      <c r="P36" s="1">
        <f t="shared" si="23"/>
        <v>0</v>
      </c>
      <c r="Q36" s="1">
        <f t="shared" ca="1" si="31"/>
        <v>0</v>
      </c>
      <c r="R36" s="1">
        <f t="shared" si="25"/>
        <v>0</v>
      </c>
      <c r="S36" s="1">
        <f t="shared" ca="1" si="26"/>
        <v>100</v>
      </c>
      <c r="T36" s="1" t="str">
        <f>IF(H36="","",VLOOKUP(H36,'Вода SKU'!$A$1:$B$150,2,0))</f>
        <v/>
      </c>
      <c r="U36" s="1">
        <f t="shared" ca="1" si="27"/>
        <v>8</v>
      </c>
      <c r="V36" s="1">
        <f t="shared" si="28"/>
        <v>0</v>
      </c>
      <c r="W36" s="1">
        <f t="shared" ca="1" si="29"/>
        <v>0</v>
      </c>
      <c r="X36" s="1" t="str">
        <f t="shared" ca="1" si="30"/>
        <v/>
      </c>
    </row>
    <row r="37" spans="10:24" ht="14" customHeight="1" x14ac:dyDescent="0.2">
      <c r="J37" s="3" t="str">
        <f t="shared" ca="1" si="21"/>
        <v/>
      </c>
      <c r="M37" s="13"/>
      <c r="N37" s="12" t="str">
        <f t="shared" ca="1" si="22"/>
        <v/>
      </c>
      <c r="P37" s="1">
        <f t="shared" si="23"/>
        <v>0</v>
      </c>
      <c r="Q37" s="1">
        <f t="shared" ca="1" si="31"/>
        <v>0</v>
      </c>
      <c r="R37" s="1">
        <f t="shared" si="25"/>
        <v>0</v>
      </c>
      <c r="S37" s="1">
        <f t="shared" ca="1" si="26"/>
        <v>100</v>
      </c>
      <c r="T37" s="1" t="str">
        <f>IF(H37="","",VLOOKUP(H37,'Вода SKU'!$A$1:$B$150,2,0))</f>
        <v/>
      </c>
      <c r="U37" s="1">
        <f t="shared" ca="1" si="27"/>
        <v>8</v>
      </c>
      <c r="V37" s="1">
        <f t="shared" si="28"/>
        <v>0</v>
      </c>
      <c r="W37" s="1">
        <f t="shared" ca="1" si="29"/>
        <v>0</v>
      </c>
      <c r="X37" s="1" t="str">
        <f t="shared" ca="1" si="30"/>
        <v/>
      </c>
    </row>
    <row r="38" spans="10:24" ht="14" customHeight="1" x14ac:dyDescent="0.2">
      <c r="J38" s="3" t="str">
        <f t="shared" ca="1" si="21"/>
        <v/>
      </c>
      <c r="M38" s="13"/>
      <c r="N38" s="12" t="str">
        <f t="shared" ca="1" si="22"/>
        <v/>
      </c>
      <c r="P38" s="1">
        <f t="shared" si="23"/>
        <v>0</v>
      </c>
      <c r="Q38" s="1">
        <f t="shared" ca="1" si="31"/>
        <v>0</v>
      </c>
      <c r="R38" s="1">
        <f t="shared" si="25"/>
        <v>0</v>
      </c>
      <c r="S38" s="1">
        <f t="shared" ca="1" si="26"/>
        <v>100</v>
      </c>
      <c r="T38" s="1" t="str">
        <f>IF(H38="","",VLOOKUP(H38,'Вода SKU'!$A$1:$B$150,2,0))</f>
        <v/>
      </c>
      <c r="U38" s="1">
        <f t="shared" ca="1" si="27"/>
        <v>8</v>
      </c>
      <c r="V38" s="1">
        <f t="shared" si="28"/>
        <v>0</v>
      </c>
      <c r="W38" s="1">
        <f t="shared" ca="1" si="29"/>
        <v>0</v>
      </c>
      <c r="X38" s="1" t="str">
        <f t="shared" ca="1" si="30"/>
        <v/>
      </c>
    </row>
    <row r="39" spans="10:24" ht="14" customHeight="1" x14ac:dyDescent="0.2">
      <c r="J39" s="3" t="str">
        <f t="shared" ca="1" si="21"/>
        <v/>
      </c>
      <c r="M39" s="13"/>
      <c r="N39" s="12" t="str">
        <f t="shared" ca="1" si="22"/>
        <v/>
      </c>
      <c r="P39" s="1">
        <f t="shared" si="23"/>
        <v>0</v>
      </c>
      <c r="Q39" s="1">
        <f t="shared" ca="1" si="31"/>
        <v>0</v>
      </c>
      <c r="R39" s="1">
        <f t="shared" si="25"/>
        <v>0</v>
      </c>
      <c r="S39" s="1">
        <f t="shared" ca="1" si="26"/>
        <v>100</v>
      </c>
      <c r="T39" s="1" t="str">
        <f>IF(H39="","",VLOOKUP(H39,'Вода SKU'!$A$1:$B$150,2,0))</f>
        <v/>
      </c>
      <c r="U39" s="1">
        <f t="shared" ca="1" si="27"/>
        <v>8</v>
      </c>
      <c r="V39" s="1">
        <f t="shared" si="28"/>
        <v>0</v>
      </c>
      <c r="W39" s="1">
        <f t="shared" ca="1" si="29"/>
        <v>0</v>
      </c>
      <c r="X39" s="1" t="str">
        <f t="shared" ca="1" si="30"/>
        <v/>
      </c>
    </row>
    <row r="40" spans="10:24" ht="14" customHeight="1" x14ac:dyDescent="0.2">
      <c r="J40" s="3" t="str">
        <f t="shared" ca="1" si="21"/>
        <v/>
      </c>
      <c r="M40" s="13"/>
      <c r="N40" s="12" t="str">
        <f t="shared" ca="1" si="22"/>
        <v/>
      </c>
      <c r="P40" s="1">
        <f t="shared" si="23"/>
        <v>0</v>
      </c>
      <c r="Q40" s="1">
        <f t="shared" ca="1" si="31"/>
        <v>0</v>
      </c>
      <c r="R40" s="1">
        <f t="shared" si="25"/>
        <v>0</v>
      </c>
      <c r="S40" s="1">
        <f t="shared" ca="1" si="26"/>
        <v>100</v>
      </c>
      <c r="T40" s="1" t="str">
        <f>IF(H40="","",VLOOKUP(H40,'Вода SKU'!$A$1:$B$150,2,0))</f>
        <v/>
      </c>
      <c r="U40" s="1">
        <f t="shared" ca="1" si="27"/>
        <v>8</v>
      </c>
      <c r="V40" s="1">
        <f t="shared" si="28"/>
        <v>0</v>
      </c>
      <c r="W40" s="1">
        <f t="shared" ca="1" si="29"/>
        <v>0</v>
      </c>
      <c r="X40" s="1" t="str">
        <f t="shared" ca="1" si="30"/>
        <v/>
      </c>
    </row>
    <row r="41" spans="10:24" ht="14" customHeight="1" x14ac:dyDescent="0.2">
      <c r="J41" s="3" t="str">
        <f t="shared" ca="1" si="21"/>
        <v/>
      </c>
      <c r="M41" s="13"/>
      <c r="N41" s="12" t="str">
        <f t="shared" ca="1" si="22"/>
        <v/>
      </c>
      <c r="P41" s="1">
        <f t="shared" si="23"/>
        <v>0</v>
      </c>
      <c r="Q41" s="1">
        <f t="shared" ca="1" si="31"/>
        <v>0</v>
      </c>
      <c r="R41" s="1">
        <f t="shared" si="25"/>
        <v>0</v>
      </c>
      <c r="S41" s="1">
        <f t="shared" ca="1" si="26"/>
        <v>100</v>
      </c>
      <c r="T41" s="1" t="str">
        <f>IF(H41="","",VLOOKUP(H41,'Вода SKU'!$A$1:$B$150,2,0))</f>
        <v/>
      </c>
      <c r="U41" s="1">
        <f t="shared" ca="1" si="27"/>
        <v>8</v>
      </c>
      <c r="V41" s="1">
        <f t="shared" si="28"/>
        <v>0</v>
      </c>
      <c r="W41" s="1">
        <f t="shared" ca="1" si="29"/>
        <v>0</v>
      </c>
      <c r="X41" s="1" t="str">
        <f t="shared" ca="1" si="30"/>
        <v/>
      </c>
    </row>
    <row r="42" spans="10:24" ht="14" customHeight="1" x14ac:dyDescent="0.2">
      <c r="J42" s="3" t="str">
        <f t="shared" ca="1" si="21"/>
        <v/>
      </c>
      <c r="M42" s="13"/>
      <c r="N42" s="12" t="str">
        <f t="shared" ca="1" si="22"/>
        <v/>
      </c>
      <c r="P42" s="1">
        <f t="shared" si="23"/>
        <v>0</v>
      </c>
      <c r="Q42" s="1">
        <f t="shared" ca="1" si="31"/>
        <v>0</v>
      </c>
      <c r="R42" s="1">
        <f t="shared" si="25"/>
        <v>0</v>
      </c>
      <c r="S42" s="1">
        <f t="shared" ca="1" si="26"/>
        <v>100</v>
      </c>
      <c r="T42" s="1" t="str">
        <f>IF(H42="","",VLOOKUP(H42,'Вода SKU'!$A$1:$B$150,2,0))</f>
        <v/>
      </c>
      <c r="U42" s="1">
        <f t="shared" ca="1" si="27"/>
        <v>8</v>
      </c>
      <c r="V42" s="1">
        <f t="shared" si="28"/>
        <v>0</v>
      </c>
      <c r="W42" s="1">
        <f t="shared" ca="1" si="29"/>
        <v>0</v>
      </c>
      <c r="X42" s="1" t="str">
        <f t="shared" ca="1" si="30"/>
        <v/>
      </c>
    </row>
    <row r="43" spans="10:24" ht="14" customHeight="1" x14ac:dyDescent="0.2">
      <c r="J43" s="3" t="str">
        <f t="shared" ca="1" si="21"/>
        <v/>
      </c>
      <c r="M43" s="13"/>
      <c r="N43" s="12" t="str">
        <f t="shared" ca="1" si="22"/>
        <v/>
      </c>
      <c r="P43" s="1">
        <f t="shared" si="23"/>
        <v>0</v>
      </c>
      <c r="Q43" s="1">
        <f t="shared" ca="1" si="31"/>
        <v>0</v>
      </c>
      <c r="R43" s="1">
        <f t="shared" si="25"/>
        <v>0</v>
      </c>
      <c r="S43" s="1">
        <f t="shared" ca="1" si="26"/>
        <v>100</v>
      </c>
      <c r="T43" s="1" t="str">
        <f>IF(H43="","",VLOOKUP(H43,'Вода SKU'!$A$1:$B$150,2,0))</f>
        <v/>
      </c>
      <c r="U43" s="1">
        <f t="shared" ca="1" si="27"/>
        <v>8</v>
      </c>
      <c r="V43" s="1">
        <f t="shared" si="28"/>
        <v>0</v>
      </c>
      <c r="W43" s="1">
        <f t="shared" ca="1" si="29"/>
        <v>0</v>
      </c>
      <c r="X43" s="1" t="str">
        <f t="shared" ca="1" si="30"/>
        <v/>
      </c>
    </row>
    <row r="44" spans="10:24" ht="14" customHeight="1" x14ac:dyDescent="0.2">
      <c r="J44" s="3" t="str">
        <f t="shared" ca="1" si="21"/>
        <v/>
      </c>
      <c r="M44" s="13"/>
      <c r="N44" s="12" t="str">
        <f t="shared" ca="1" si="22"/>
        <v/>
      </c>
      <c r="P44" s="1">
        <f t="shared" si="23"/>
        <v>0</v>
      </c>
      <c r="Q44" s="1">
        <f t="shared" ca="1" si="31"/>
        <v>0</v>
      </c>
      <c r="R44" s="1">
        <f t="shared" si="25"/>
        <v>0</v>
      </c>
      <c r="S44" s="1">
        <f t="shared" ca="1" si="26"/>
        <v>100</v>
      </c>
      <c r="T44" s="1" t="str">
        <f>IF(H44="","",VLOOKUP(H44,'Вода SKU'!$A$1:$B$150,2,0))</f>
        <v/>
      </c>
      <c r="U44" s="1">
        <f t="shared" ca="1" si="27"/>
        <v>8</v>
      </c>
      <c r="V44" s="1">
        <f t="shared" si="28"/>
        <v>0</v>
      </c>
      <c r="W44" s="1">
        <f t="shared" ca="1" si="29"/>
        <v>0</v>
      </c>
      <c r="X44" s="1" t="str">
        <f t="shared" ca="1" si="30"/>
        <v/>
      </c>
    </row>
    <row r="45" spans="10:24" ht="14" customHeight="1" x14ac:dyDescent="0.2">
      <c r="J45" s="3" t="str">
        <f t="shared" ca="1" si="21"/>
        <v/>
      </c>
      <c r="M45" s="13"/>
      <c r="N45" s="12" t="str">
        <f t="shared" ca="1" si="22"/>
        <v/>
      </c>
      <c r="P45" s="1">
        <f t="shared" si="23"/>
        <v>0</v>
      </c>
      <c r="Q45" s="1">
        <f t="shared" ca="1" si="31"/>
        <v>0</v>
      </c>
      <c r="R45" s="1">
        <f t="shared" si="25"/>
        <v>0</v>
      </c>
      <c r="S45" s="1">
        <f t="shared" ca="1" si="26"/>
        <v>100</v>
      </c>
      <c r="T45" s="1" t="str">
        <f>IF(H45="","",VLOOKUP(H45,'Вода SKU'!$A$1:$B$150,2,0))</f>
        <v/>
      </c>
      <c r="U45" s="1">
        <f t="shared" ca="1" si="27"/>
        <v>8</v>
      </c>
      <c r="V45" s="1">
        <f t="shared" si="28"/>
        <v>0</v>
      </c>
      <c r="W45" s="1">
        <f t="shared" ca="1" si="29"/>
        <v>0</v>
      </c>
      <c r="X45" s="1" t="str">
        <f t="shared" ca="1" si="30"/>
        <v/>
      </c>
    </row>
    <row r="46" spans="10:24" ht="14" customHeight="1" x14ac:dyDescent="0.2">
      <c r="J46" s="3" t="str">
        <f t="shared" ca="1" si="21"/>
        <v/>
      </c>
      <c r="M46" s="13"/>
      <c r="N46" s="12" t="str">
        <f t="shared" ca="1" si="22"/>
        <v/>
      </c>
      <c r="P46" s="1">
        <f t="shared" si="23"/>
        <v>0</v>
      </c>
      <c r="Q46" s="1">
        <f t="shared" ca="1" si="31"/>
        <v>0</v>
      </c>
      <c r="R46" s="1">
        <f t="shared" si="25"/>
        <v>0</v>
      </c>
      <c r="S46" s="1">
        <f t="shared" ca="1" si="26"/>
        <v>100</v>
      </c>
      <c r="T46" s="1" t="str">
        <f>IF(H46="","",VLOOKUP(H46,'Вода SKU'!$A$1:$B$150,2,0))</f>
        <v/>
      </c>
      <c r="U46" s="1">
        <f t="shared" ca="1" si="27"/>
        <v>8</v>
      </c>
      <c r="V46" s="1">
        <f t="shared" si="28"/>
        <v>0</v>
      </c>
      <c r="W46" s="1">
        <f t="shared" ca="1" si="29"/>
        <v>0</v>
      </c>
      <c r="X46" s="1" t="str">
        <f t="shared" ca="1" si="30"/>
        <v/>
      </c>
    </row>
    <row r="47" spans="10:24" ht="14" customHeight="1" x14ac:dyDescent="0.2">
      <c r="J47" s="3" t="str">
        <f t="shared" ca="1" si="21"/>
        <v/>
      </c>
      <c r="M47" s="13"/>
      <c r="N47" s="12" t="str">
        <f t="shared" ca="1" si="22"/>
        <v/>
      </c>
      <c r="P47" s="1">
        <f t="shared" si="23"/>
        <v>0</v>
      </c>
      <c r="Q47" s="1">
        <f t="shared" ca="1" si="31"/>
        <v>0</v>
      </c>
      <c r="R47" s="1">
        <f t="shared" si="25"/>
        <v>0</v>
      </c>
      <c r="S47" s="1">
        <f t="shared" ca="1" si="26"/>
        <v>100</v>
      </c>
      <c r="T47" s="1" t="str">
        <f>IF(H47="","",VLOOKUP(H47,'Вода SKU'!$A$1:$B$150,2,0))</f>
        <v/>
      </c>
      <c r="U47" s="1">
        <f t="shared" ca="1" si="27"/>
        <v>8</v>
      </c>
      <c r="V47" s="1">
        <f t="shared" si="28"/>
        <v>0</v>
      </c>
      <c r="W47" s="1">
        <f t="shared" ca="1" si="29"/>
        <v>0</v>
      </c>
      <c r="X47" s="1" t="str">
        <f t="shared" ca="1" si="30"/>
        <v/>
      </c>
    </row>
    <row r="48" spans="10:24" ht="14" customHeight="1" x14ac:dyDescent="0.2">
      <c r="J48" s="3" t="str">
        <f t="shared" ca="1" si="21"/>
        <v/>
      </c>
      <c r="M48" s="13"/>
      <c r="N48" s="12" t="str">
        <f t="shared" ca="1" si="22"/>
        <v/>
      </c>
      <c r="P48" s="1">
        <f t="shared" si="23"/>
        <v>0</v>
      </c>
      <c r="Q48" s="1">
        <f t="shared" ca="1" si="31"/>
        <v>0</v>
      </c>
      <c r="R48" s="1">
        <f t="shared" si="25"/>
        <v>0</v>
      </c>
      <c r="S48" s="1">
        <f t="shared" ca="1" si="26"/>
        <v>100</v>
      </c>
      <c r="T48" s="1" t="str">
        <f>IF(H48="","",VLOOKUP(H48,'Вода SKU'!$A$1:$B$150,2,0))</f>
        <v/>
      </c>
      <c r="U48" s="1">
        <f t="shared" ca="1" si="27"/>
        <v>8</v>
      </c>
      <c r="V48" s="1">
        <f t="shared" si="28"/>
        <v>0</v>
      </c>
      <c r="W48" s="1">
        <f t="shared" ca="1" si="29"/>
        <v>0</v>
      </c>
      <c r="X48" s="1" t="str">
        <f t="shared" ca="1" si="30"/>
        <v/>
      </c>
    </row>
    <row r="49" spans="10:24" ht="14" customHeight="1" x14ac:dyDescent="0.2">
      <c r="J49" s="3" t="str">
        <f t="shared" ca="1" si="21"/>
        <v/>
      </c>
      <c r="M49" s="13"/>
      <c r="N49" s="12" t="str">
        <f t="shared" ca="1" si="22"/>
        <v/>
      </c>
      <c r="P49" s="1">
        <f t="shared" si="23"/>
        <v>0</v>
      </c>
      <c r="Q49" s="1">
        <f t="shared" ca="1" si="31"/>
        <v>0</v>
      </c>
      <c r="R49" s="1">
        <f t="shared" si="25"/>
        <v>0</v>
      </c>
      <c r="S49" s="1">
        <f t="shared" ca="1" si="26"/>
        <v>100</v>
      </c>
      <c r="T49" s="1" t="str">
        <f>IF(H49="","",VLOOKUP(H49,'Вода SKU'!$A$1:$B$150,2,0))</f>
        <v/>
      </c>
      <c r="U49" s="1">
        <f t="shared" ca="1" si="27"/>
        <v>8</v>
      </c>
      <c r="V49" s="1">
        <f t="shared" si="28"/>
        <v>0</v>
      </c>
      <c r="W49" s="1">
        <f t="shared" ca="1" si="29"/>
        <v>0</v>
      </c>
      <c r="X49" s="1" t="str">
        <f t="shared" ca="1" si="30"/>
        <v/>
      </c>
    </row>
    <row r="50" spans="10:24" ht="14" customHeight="1" x14ac:dyDescent="0.2">
      <c r="J50" s="3" t="str">
        <f t="shared" ca="1" si="21"/>
        <v/>
      </c>
      <c r="M50" s="13"/>
      <c r="N50" s="12" t="str">
        <f t="shared" ca="1" si="22"/>
        <v/>
      </c>
      <c r="P50" s="1">
        <f t="shared" si="23"/>
        <v>0</v>
      </c>
      <c r="Q50" s="1">
        <f t="shared" ca="1" si="31"/>
        <v>0</v>
      </c>
      <c r="R50" s="1">
        <f t="shared" si="25"/>
        <v>0</v>
      </c>
      <c r="S50" s="1">
        <f t="shared" ca="1" si="26"/>
        <v>100</v>
      </c>
      <c r="T50" s="1" t="str">
        <f>IF(H50="","",VLOOKUP(H50,'Вода SKU'!$A$1:$B$150,2,0))</f>
        <v/>
      </c>
      <c r="U50" s="1">
        <f t="shared" ca="1" si="27"/>
        <v>8</v>
      </c>
      <c r="V50" s="1">
        <f t="shared" si="28"/>
        <v>0</v>
      </c>
      <c r="W50" s="1">
        <f t="shared" ca="1" si="29"/>
        <v>0</v>
      </c>
      <c r="X50" s="1" t="str">
        <f t="shared" ca="1" si="30"/>
        <v/>
      </c>
    </row>
    <row r="51" spans="10:24" ht="14" customHeight="1" x14ac:dyDescent="0.2">
      <c r="J51" s="3" t="str">
        <f t="shared" ca="1" si="21"/>
        <v/>
      </c>
      <c r="M51" s="13"/>
      <c r="N51" s="12" t="str">
        <f t="shared" ca="1" si="22"/>
        <v/>
      </c>
      <c r="P51" s="1">
        <f t="shared" si="23"/>
        <v>0</v>
      </c>
      <c r="Q51" s="1">
        <f t="shared" ca="1" si="31"/>
        <v>0</v>
      </c>
      <c r="R51" s="1">
        <f t="shared" si="25"/>
        <v>0</v>
      </c>
      <c r="S51" s="1">
        <f t="shared" ca="1" si="26"/>
        <v>100</v>
      </c>
      <c r="T51" s="1" t="str">
        <f>IF(H51="","",VLOOKUP(H51,'Вода SKU'!$A$1:$B$150,2,0))</f>
        <v/>
      </c>
      <c r="U51" s="1">
        <f t="shared" ca="1" si="27"/>
        <v>8</v>
      </c>
      <c r="V51" s="1">
        <f t="shared" si="28"/>
        <v>0</v>
      </c>
      <c r="W51" s="1">
        <f t="shared" ca="1" si="29"/>
        <v>0</v>
      </c>
      <c r="X51" s="1" t="str">
        <f t="shared" ca="1" si="30"/>
        <v/>
      </c>
    </row>
    <row r="52" spans="10:24" ht="14" customHeight="1" x14ac:dyDescent="0.2">
      <c r="J52" s="3" t="str">
        <f t="shared" ca="1" si="21"/>
        <v/>
      </c>
      <c r="M52" s="13"/>
      <c r="N52" s="12" t="str">
        <f t="shared" ca="1" si="22"/>
        <v/>
      </c>
      <c r="P52" s="1">
        <f t="shared" si="23"/>
        <v>0</v>
      </c>
      <c r="Q52" s="1">
        <f t="shared" ca="1" si="31"/>
        <v>0</v>
      </c>
      <c r="R52" s="1">
        <f t="shared" si="25"/>
        <v>0</v>
      </c>
      <c r="S52" s="1">
        <f t="shared" ca="1" si="26"/>
        <v>100</v>
      </c>
      <c r="T52" s="1" t="str">
        <f>IF(H52="","",VLOOKUP(H52,'Вода SKU'!$A$1:$B$150,2,0))</f>
        <v/>
      </c>
      <c r="U52" s="1">
        <f t="shared" ca="1" si="27"/>
        <v>8</v>
      </c>
      <c r="V52" s="1">
        <f t="shared" si="28"/>
        <v>0</v>
      </c>
      <c r="W52" s="1">
        <f t="shared" ca="1" si="29"/>
        <v>0</v>
      </c>
      <c r="X52" s="1" t="str">
        <f t="shared" ca="1" si="30"/>
        <v/>
      </c>
    </row>
    <row r="53" spans="10:24" ht="14" customHeight="1" x14ac:dyDescent="0.2">
      <c r="J53" s="3" t="str">
        <f t="shared" ca="1" si="21"/>
        <v/>
      </c>
      <c r="M53" s="13"/>
      <c r="N53" s="12" t="str">
        <f t="shared" ca="1" si="22"/>
        <v/>
      </c>
      <c r="P53" s="1">
        <f t="shared" si="23"/>
        <v>0</v>
      </c>
      <c r="Q53" s="1">
        <f t="shared" ca="1" si="31"/>
        <v>0</v>
      </c>
      <c r="R53" s="1">
        <f t="shared" si="25"/>
        <v>0</v>
      </c>
      <c r="S53" s="1">
        <f t="shared" ca="1" si="26"/>
        <v>100</v>
      </c>
      <c r="T53" s="1" t="str">
        <f>IF(H53="","",VLOOKUP(H53,'Вода SKU'!$A$1:$B$150,2,0))</f>
        <v/>
      </c>
      <c r="U53" s="1">
        <f t="shared" ca="1" si="27"/>
        <v>8</v>
      </c>
      <c r="V53" s="1">
        <f t="shared" si="28"/>
        <v>0</v>
      </c>
      <c r="W53" s="1">
        <f t="shared" ca="1" si="29"/>
        <v>0</v>
      </c>
      <c r="X53" s="1" t="str">
        <f t="shared" ca="1" si="30"/>
        <v/>
      </c>
    </row>
    <row r="54" spans="10:24" ht="14" customHeight="1" x14ac:dyDescent="0.2">
      <c r="J54" s="3" t="str">
        <f t="shared" ref="J54:J78" ca="1" si="32">IF(M54="", IF(O54="","",X54+(INDIRECT("S" &amp; ROW() - 1) - S54)),IF(O54="", "", INDIRECT("S" &amp; ROW() - 1) - S54))</f>
        <v/>
      </c>
      <c r="M54" s="13"/>
      <c r="N54" s="12" t="str">
        <f t="shared" ref="N54:N78" ca="1" si="33">IF(M54="", IF(X54=0, "", X54), IF(V54 = "", "", IF(V54/U54 = 0, "", V54/U54)))</f>
        <v/>
      </c>
      <c r="P54" s="1">
        <f t="shared" ref="P54:P78" si="34">IF(O54 = "-", -W54,I54)</f>
        <v>0</v>
      </c>
      <c r="Q54" s="1">
        <f t="shared" ca="1" si="31"/>
        <v>0</v>
      </c>
      <c r="R54" s="1">
        <f t="shared" ref="R54:R78" si="35">IF(O54="-",1,0)</f>
        <v>0</v>
      </c>
      <c r="S54" s="1">
        <f t="shared" ref="S54:S78" ca="1" si="36">IF(Q54 = 0, INDIRECT("S" &amp; ROW() - 1), Q54)</f>
        <v>100</v>
      </c>
      <c r="T54" s="1" t="str">
        <f>IF(H54="","",VLOOKUP(H54,'Вода SKU'!$A$1:$B$150,2,0))</f>
        <v/>
      </c>
      <c r="U54" s="1">
        <f t="shared" ref="U54:U78" ca="1" si="37">IF(C54 = "", 8, IF(C54 = "-", 8000 / INDIRECT("C" &amp; ROW() - 1), 8000/C54))</f>
        <v>8</v>
      </c>
      <c r="V54" s="1">
        <f t="shared" ref="V54:V78" si="38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>
        <f t="shared" ref="W54:W78" ca="1" si="39">IF(V54 = "", "", V54/U54)</f>
        <v>0</v>
      </c>
      <c r="X54" s="1" t="str">
        <f t="shared" ref="X54:X78" ca="1" si="40">IF(O54="", "", MAX(ROUND(-(INDIRECT("S" &amp; ROW() - 1) - S54)/INDIRECT("C" &amp; ROW() - 1), 0), 1) * INDIRECT("C" &amp; ROW() - 1))</f>
        <v/>
      </c>
    </row>
    <row r="55" spans="10:24" ht="14" customHeight="1" x14ac:dyDescent="0.2">
      <c r="J55" s="3" t="str">
        <f t="shared" ca="1" si="32"/>
        <v/>
      </c>
      <c r="M55" s="13"/>
      <c r="N55" s="12" t="str">
        <f t="shared" ca="1" si="33"/>
        <v/>
      </c>
      <c r="P55" s="1">
        <f t="shared" si="34"/>
        <v>0</v>
      </c>
      <c r="Q55" s="1">
        <f t="shared" ca="1" si="31"/>
        <v>0</v>
      </c>
      <c r="R55" s="1">
        <f t="shared" si="35"/>
        <v>0</v>
      </c>
      <c r="S55" s="1">
        <f t="shared" ca="1" si="36"/>
        <v>100</v>
      </c>
      <c r="T55" s="1" t="str">
        <f>IF(H55="","",VLOOKUP(H55,'Вода SKU'!$A$1:$B$150,2,0))</f>
        <v/>
      </c>
      <c r="U55" s="1">
        <f t="shared" ca="1" si="37"/>
        <v>8</v>
      </c>
      <c r="V55" s="1">
        <f t="shared" si="38"/>
        <v>0</v>
      </c>
      <c r="W55" s="1">
        <f t="shared" ca="1" si="39"/>
        <v>0</v>
      </c>
      <c r="X55" s="1" t="str">
        <f t="shared" ca="1" si="40"/>
        <v/>
      </c>
    </row>
    <row r="56" spans="10:24" ht="14" customHeight="1" x14ac:dyDescent="0.2">
      <c r="J56" s="3" t="str">
        <f t="shared" ca="1" si="32"/>
        <v/>
      </c>
      <c r="M56" s="13"/>
      <c r="N56" s="12" t="str">
        <f t="shared" ca="1" si="33"/>
        <v/>
      </c>
      <c r="P56" s="1">
        <f t="shared" si="34"/>
        <v>0</v>
      </c>
      <c r="Q56" s="1">
        <f t="shared" ref="Q56:Q78" ca="1" si="41">IF(O56 = "-", SUM(INDIRECT(ADDRESS(2,COLUMN(P56)) &amp; ":" &amp; ADDRESS(ROW(),COLUMN(P56)))), 0)</f>
        <v>0</v>
      </c>
      <c r="R56" s="1">
        <f t="shared" si="35"/>
        <v>0</v>
      </c>
      <c r="S56" s="1">
        <f t="shared" ca="1" si="36"/>
        <v>100</v>
      </c>
      <c r="T56" s="1" t="str">
        <f>IF(H56="","",VLOOKUP(H56,'Вода SKU'!$A$1:$B$150,2,0))</f>
        <v/>
      </c>
      <c r="U56" s="1">
        <f t="shared" ca="1" si="37"/>
        <v>8</v>
      </c>
      <c r="V56" s="1">
        <f t="shared" si="38"/>
        <v>0</v>
      </c>
      <c r="W56" s="1">
        <f t="shared" ca="1" si="39"/>
        <v>0</v>
      </c>
      <c r="X56" s="1" t="str">
        <f t="shared" ca="1" si="40"/>
        <v/>
      </c>
    </row>
    <row r="57" spans="10:24" ht="14" customHeight="1" x14ac:dyDescent="0.2">
      <c r="J57" s="3" t="str">
        <f t="shared" ca="1" si="32"/>
        <v/>
      </c>
      <c r="M57" s="13"/>
      <c r="N57" s="12" t="str">
        <f t="shared" ca="1" si="33"/>
        <v/>
      </c>
      <c r="P57" s="1">
        <f t="shared" si="34"/>
        <v>0</v>
      </c>
      <c r="Q57" s="1">
        <f t="shared" ca="1" si="41"/>
        <v>0</v>
      </c>
      <c r="R57" s="1">
        <f t="shared" si="35"/>
        <v>0</v>
      </c>
      <c r="S57" s="1">
        <f t="shared" ca="1" si="36"/>
        <v>100</v>
      </c>
      <c r="T57" s="1" t="str">
        <f>IF(H57="","",VLOOKUP(H57,'Вода SKU'!$A$1:$B$150,2,0))</f>
        <v/>
      </c>
      <c r="U57" s="1">
        <f t="shared" ca="1" si="37"/>
        <v>8</v>
      </c>
      <c r="V57" s="1">
        <f t="shared" si="38"/>
        <v>0</v>
      </c>
      <c r="W57" s="1">
        <f t="shared" ca="1" si="39"/>
        <v>0</v>
      </c>
      <c r="X57" s="1" t="str">
        <f t="shared" ca="1" si="40"/>
        <v/>
      </c>
    </row>
    <row r="58" spans="10:24" ht="14" customHeight="1" x14ac:dyDescent="0.2">
      <c r="J58" s="3" t="str">
        <f t="shared" ca="1" si="32"/>
        <v/>
      </c>
      <c r="M58" s="13"/>
      <c r="N58" s="12" t="str">
        <f t="shared" ca="1" si="33"/>
        <v/>
      </c>
      <c r="P58" s="1">
        <f t="shared" si="34"/>
        <v>0</v>
      </c>
      <c r="Q58" s="1">
        <f t="shared" ca="1" si="41"/>
        <v>0</v>
      </c>
      <c r="R58" s="1">
        <f t="shared" si="35"/>
        <v>0</v>
      </c>
      <c r="S58" s="1">
        <f t="shared" ca="1" si="36"/>
        <v>100</v>
      </c>
      <c r="T58" s="1" t="str">
        <f>IF(H58="","",VLOOKUP(H58,'Вода SKU'!$A$1:$B$150,2,0))</f>
        <v/>
      </c>
      <c r="U58" s="1">
        <f t="shared" ca="1" si="37"/>
        <v>8</v>
      </c>
      <c r="V58" s="1">
        <f t="shared" si="38"/>
        <v>0</v>
      </c>
      <c r="W58" s="1">
        <f t="shared" ca="1" si="39"/>
        <v>0</v>
      </c>
      <c r="X58" s="1" t="str">
        <f t="shared" ca="1" si="40"/>
        <v/>
      </c>
    </row>
    <row r="59" spans="10:24" ht="14" customHeight="1" x14ac:dyDescent="0.2">
      <c r="J59" s="3" t="str">
        <f t="shared" ca="1" si="32"/>
        <v/>
      </c>
      <c r="M59" s="13"/>
      <c r="N59" s="12" t="str">
        <f t="shared" ca="1" si="33"/>
        <v/>
      </c>
      <c r="P59" s="1">
        <f t="shared" si="34"/>
        <v>0</v>
      </c>
      <c r="Q59" s="1">
        <f t="shared" ca="1" si="41"/>
        <v>0</v>
      </c>
      <c r="R59" s="1">
        <f t="shared" si="35"/>
        <v>0</v>
      </c>
      <c r="S59" s="1">
        <f t="shared" ca="1" si="36"/>
        <v>100</v>
      </c>
      <c r="T59" s="1" t="str">
        <f>IF(H59="","",VLOOKUP(H59,'Вода SKU'!$A$1:$B$150,2,0))</f>
        <v/>
      </c>
      <c r="U59" s="1">
        <f t="shared" ca="1" si="37"/>
        <v>8</v>
      </c>
      <c r="V59" s="1">
        <f t="shared" si="38"/>
        <v>0</v>
      </c>
      <c r="W59" s="1">
        <f t="shared" ca="1" si="39"/>
        <v>0</v>
      </c>
      <c r="X59" s="1" t="str">
        <f t="shared" ca="1" si="40"/>
        <v/>
      </c>
    </row>
    <row r="60" spans="10:24" ht="14" customHeight="1" x14ac:dyDescent="0.2">
      <c r="J60" s="3" t="str">
        <f t="shared" ca="1" si="32"/>
        <v/>
      </c>
      <c r="M60" s="13"/>
      <c r="N60" s="12" t="str">
        <f t="shared" ca="1" si="33"/>
        <v/>
      </c>
      <c r="P60" s="1">
        <f t="shared" si="34"/>
        <v>0</v>
      </c>
      <c r="Q60" s="1">
        <f t="shared" ca="1" si="41"/>
        <v>0</v>
      </c>
      <c r="R60" s="1">
        <f t="shared" si="35"/>
        <v>0</v>
      </c>
      <c r="S60" s="1">
        <f t="shared" ca="1" si="36"/>
        <v>100</v>
      </c>
      <c r="T60" s="1" t="str">
        <f>IF(H60="","",VLOOKUP(H60,'Вода SKU'!$A$1:$B$150,2,0))</f>
        <v/>
      </c>
      <c r="U60" s="1">
        <f t="shared" ca="1" si="37"/>
        <v>8</v>
      </c>
      <c r="V60" s="1">
        <f t="shared" si="38"/>
        <v>0</v>
      </c>
      <c r="W60" s="1">
        <f t="shared" ca="1" si="39"/>
        <v>0</v>
      </c>
      <c r="X60" s="1" t="str">
        <f t="shared" ca="1" si="40"/>
        <v/>
      </c>
    </row>
    <row r="61" spans="10:24" ht="14" customHeight="1" x14ac:dyDescent="0.2">
      <c r="J61" s="3" t="str">
        <f t="shared" ca="1" si="32"/>
        <v/>
      </c>
      <c r="M61" s="13"/>
      <c r="N61" s="12" t="str">
        <f t="shared" ca="1" si="33"/>
        <v/>
      </c>
      <c r="P61" s="1">
        <f t="shared" si="34"/>
        <v>0</v>
      </c>
      <c r="Q61" s="1">
        <f t="shared" ca="1" si="41"/>
        <v>0</v>
      </c>
      <c r="R61" s="1">
        <f t="shared" si="35"/>
        <v>0</v>
      </c>
      <c r="S61" s="1">
        <f t="shared" ca="1" si="36"/>
        <v>100</v>
      </c>
      <c r="T61" s="1" t="str">
        <f>IF(H61="","",VLOOKUP(H61,'Вода SKU'!$A$1:$B$150,2,0))</f>
        <v/>
      </c>
      <c r="U61" s="1">
        <f t="shared" ca="1" si="37"/>
        <v>8</v>
      </c>
      <c r="V61" s="1">
        <f t="shared" si="38"/>
        <v>0</v>
      </c>
      <c r="W61" s="1">
        <f t="shared" ca="1" si="39"/>
        <v>0</v>
      </c>
      <c r="X61" s="1" t="str">
        <f t="shared" ca="1" si="40"/>
        <v/>
      </c>
    </row>
    <row r="62" spans="10:24" ht="14" customHeight="1" x14ac:dyDescent="0.2">
      <c r="J62" s="3" t="str">
        <f t="shared" ca="1" si="32"/>
        <v/>
      </c>
      <c r="M62" s="13"/>
      <c r="N62" s="12" t="str">
        <f t="shared" ca="1" si="33"/>
        <v/>
      </c>
      <c r="P62" s="1">
        <f t="shared" si="34"/>
        <v>0</v>
      </c>
      <c r="Q62" s="1">
        <f t="shared" ca="1" si="41"/>
        <v>0</v>
      </c>
      <c r="R62" s="1">
        <f t="shared" si="35"/>
        <v>0</v>
      </c>
      <c r="S62" s="1">
        <f t="shared" ca="1" si="36"/>
        <v>100</v>
      </c>
      <c r="T62" s="1" t="str">
        <f>IF(H62="","",VLOOKUP(H62,'Вода SKU'!$A$1:$B$150,2,0))</f>
        <v/>
      </c>
      <c r="U62" s="1">
        <f t="shared" ca="1" si="37"/>
        <v>8</v>
      </c>
      <c r="V62" s="1">
        <f t="shared" si="38"/>
        <v>0</v>
      </c>
      <c r="W62" s="1">
        <f t="shared" ca="1" si="39"/>
        <v>0</v>
      </c>
      <c r="X62" s="1" t="str">
        <f t="shared" ca="1" si="40"/>
        <v/>
      </c>
    </row>
    <row r="63" spans="10:24" ht="14" customHeight="1" x14ac:dyDescent="0.2">
      <c r="J63" s="3" t="str">
        <f t="shared" ca="1" si="32"/>
        <v/>
      </c>
      <c r="M63" s="13"/>
      <c r="N63" s="12" t="str">
        <f t="shared" ca="1" si="33"/>
        <v/>
      </c>
      <c r="P63" s="1">
        <f t="shared" si="34"/>
        <v>0</v>
      </c>
      <c r="Q63" s="1">
        <f t="shared" ca="1" si="41"/>
        <v>0</v>
      </c>
      <c r="R63" s="1">
        <f t="shared" si="35"/>
        <v>0</v>
      </c>
      <c r="S63" s="1">
        <f t="shared" ca="1" si="36"/>
        <v>100</v>
      </c>
      <c r="T63" s="1" t="str">
        <f>IF(H63="","",VLOOKUP(H63,'Вода SKU'!$A$1:$B$150,2,0))</f>
        <v/>
      </c>
      <c r="U63" s="1">
        <f t="shared" ca="1" si="37"/>
        <v>8</v>
      </c>
      <c r="V63" s="1">
        <f t="shared" si="38"/>
        <v>0</v>
      </c>
      <c r="W63" s="1">
        <f t="shared" ca="1" si="39"/>
        <v>0</v>
      </c>
      <c r="X63" s="1" t="str">
        <f t="shared" ca="1" si="40"/>
        <v/>
      </c>
    </row>
    <row r="64" spans="10:24" ht="14" customHeight="1" x14ac:dyDescent="0.2">
      <c r="J64" s="3" t="str">
        <f t="shared" ca="1" si="32"/>
        <v/>
      </c>
      <c r="M64" s="13"/>
      <c r="N64" s="12" t="str">
        <f t="shared" ca="1" si="33"/>
        <v/>
      </c>
      <c r="P64" s="1">
        <f t="shared" si="34"/>
        <v>0</v>
      </c>
      <c r="Q64" s="1">
        <f t="shared" ca="1" si="41"/>
        <v>0</v>
      </c>
      <c r="R64" s="1">
        <f t="shared" si="35"/>
        <v>0</v>
      </c>
      <c r="S64" s="1">
        <f t="shared" ca="1" si="36"/>
        <v>100</v>
      </c>
      <c r="T64" s="1" t="str">
        <f>IF(H64="","",VLOOKUP(H64,'Вода SKU'!$A$1:$B$150,2,0))</f>
        <v/>
      </c>
      <c r="U64" s="1">
        <f t="shared" ca="1" si="37"/>
        <v>8</v>
      </c>
      <c r="V64" s="1">
        <f t="shared" si="38"/>
        <v>0</v>
      </c>
      <c r="W64" s="1">
        <f t="shared" ca="1" si="39"/>
        <v>0</v>
      </c>
      <c r="X64" s="1" t="str">
        <f t="shared" ca="1" si="40"/>
        <v/>
      </c>
    </row>
    <row r="65" spans="10:24" ht="14" customHeight="1" x14ac:dyDescent="0.2">
      <c r="J65" s="3" t="str">
        <f t="shared" ca="1" si="32"/>
        <v/>
      </c>
      <c r="M65" s="13"/>
      <c r="N65" s="12" t="str">
        <f t="shared" ca="1" si="33"/>
        <v/>
      </c>
      <c r="P65" s="1">
        <f t="shared" si="34"/>
        <v>0</v>
      </c>
      <c r="Q65" s="1">
        <f t="shared" ca="1" si="41"/>
        <v>0</v>
      </c>
      <c r="R65" s="1">
        <f t="shared" si="35"/>
        <v>0</v>
      </c>
      <c r="S65" s="1">
        <f t="shared" ca="1" si="36"/>
        <v>100</v>
      </c>
      <c r="T65" s="1" t="str">
        <f>IF(H65="","",VLOOKUP(H65,'Вода SKU'!$A$1:$B$150,2,0))</f>
        <v/>
      </c>
      <c r="U65" s="1">
        <f t="shared" ca="1" si="37"/>
        <v>8</v>
      </c>
      <c r="V65" s="1">
        <f t="shared" si="38"/>
        <v>0</v>
      </c>
      <c r="W65" s="1">
        <f t="shared" ca="1" si="39"/>
        <v>0</v>
      </c>
      <c r="X65" s="1" t="str">
        <f t="shared" ca="1" si="40"/>
        <v/>
      </c>
    </row>
    <row r="66" spans="10:24" ht="14" customHeight="1" x14ac:dyDescent="0.2">
      <c r="J66" s="3" t="str">
        <f t="shared" ca="1" si="32"/>
        <v/>
      </c>
      <c r="M66" s="13"/>
      <c r="N66" s="12" t="str">
        <f t="shared" ca="1" si="33"/>
        <v/>
      </c>
      <c r="P66" s="1">
        <f t="shared" si="34"/>
        <v>0</v>
      </c>
      <c r="Q66" s="1">
        <f t="shared" ca="1" si="41"/>
        <v>0</v>
      </c>
      <c r="R66" s="1">
        <f t="shared" si="35"/>
        <v>0</v>
      </c>
      <c r="S66" s="1">
        <f t="shared" ca="1" si="36"/>
        <v>100</v>
      </c>
      <c r="T66" s="1" t="str">
        <f>IF(H66="","",VLOOKUP(H66,'Вода SKU'!$A$1:$B$150,2,0))</f>
        <v/>
      </c>
      <c r="U66" s="1">
        <f t="shared" ca="1" si="37"/>
        <v>8</v>
      </c>
      <c r="V66" s="1">
        <f t="shared" si="38"/>
        <v>0</v>
      </c>
      <c r="W66" s="1">
        <f t="shared" ca="1" si="39"/>
        <v>0</v>
      </c>
      <c r="X66" s="1" t="str">
        <f t="shared" ca="1" si="40"/>
        <v/>
      </c>
    </row>
    <row r="67" spans="10:24" ht="14" customHeight="1" x14ac:dyDescent="0.2">
      <c r="J67" s="3" t="str">
        <f t="shared" ca="1" si="32"/>
        <v/>
      </c>
      <c r="M67" s="13"/>
      <c r="N67" s="12" t="str">
        <f t="shared" ca="1" si="33"/>
        <v/>
      </c>
      <c r="P67" s="1">
        <f t="shared" si="34"/>
        <v>0</v>
      </c>
      <c r="Q67" s="1">
        <f t="shared" ca="1" si="41"/>
        <v>0</v>
      </c>
      <c r="R67" s="1">
        <f t="shared" si="35"/>
        <v>0</v>
      </c>
      <c r="S67" s="1">
        <f t="shared" ca="1" si="36"/>
        <v>100</v>
      </c>
      <c r="T67" s="1" t="str">
        <f>IF(H67="","",VLOOKUP(H67,'Вода SKU'!$A$1:$B$150,2,0))</f>
        <v/>
      </c>
      <c r="U67" s="1">
        <f t="shared" ca="1" si="37"/>
        <v>8</v>
      </c>
      <c r="V67" s="1">
        <f t="shared" si="38"/>
        <v>0</v>
      </c>
      <c r="W67" s="1">
        <f t="shared" ca="1" si="39"/>
        <v>0</v>
      </c>
      <c r="X67" s="1" t="str">
        <f t="shared" ca="1" si="40"/>
        <v/>
      </c>
    </row>
    <row r="68" spans="10:24" ht="14" customHeight="1" x14ac:dyDescent="0.2">
      <c r="J68" s="3" t="str">
        <f t="shared" ca="1" si="32"/>
        <v/>
      </c>
      <c r="M68" s="13"/>
      <c r="N68" s="12" t="str">
        <f t="shared" ca="1" si="33"/>
        <v/>
      </c>
      <c r="P68" s="1">
        <f t="shared" si="34"/>
        <v>0</v>
      </c>
      <c r="Q68" s="1">
        <f t="shared" ca="1" si="41"/>
        <v>0</v>
      </c>
      <c r="R68" s="1">
        <f t="shared" si="35"/>
        <v>0</v>
      </c>
      <c r="S68" s="1">
        <f t="shared" ca="1" si="36"/>
        <v>100</v>
      </c>
      <c r="T68" s="1" t="str">
        <f>IF(H68="","",VLOOKUP(H68,'Вода SKU'!$A$1:$B$150,2,0))</f>
        <v/>
      </c>
      <c r="U68" s="1">
        <f t="shared" ca="1" si="37"/>
        <v>8</v>
      </c>
      <c r="V68" s="1">
        <f t="shared" si="38"/>
        <v>0</v>
      </c>
      <c r="W68" s="1">
        <f t="shared" ca="1" si="39"/>
        <v>0</v>
      </c>
      <c r="X68" s="1" t="str">
        <f t="shared" ca="1" si="40"/>
        <v/>
      </c>
    </row>
    <row r="69" spans="10:24" ht="14" customHeight="1" x14ac:dyDescent="0.2">
      <c r="J69" s="3" t="str">
        <f t="shared" ca="1" si="32"/>
        <v/>
      </c>
      <c r="M69" s="13"/>
      <c r="N69" s="12" t="str">
        <f t="shared" ca="1" si="33"/>
        <v/>
      </c>
      <c r="P69" s="1">
        <f t="shared" si="34"/>
        <v>0</v>
      </c>
      <c r="Q69" s="1">
        <f t="shared" ca="1" si="41"/>
        <v>0</v>
      </c>
      <c r="R69" s="1">
        <f t="shared" si="35"/>
        <v>0</v>
      </c>
      <c r="S69" s="1">
        <f t="shared" ca="1" si="36"/>
        <v>100</v>
      </c>
      <c r="T69" s="1" t="str">
        <f>IF(H69="","",VLOOKUP(H69,'Вода SKU'!$A$1:$B$150,2,0))</f>
        <v/>
      </c>
      <c r="U69" s="1">
        <f t="shared" ca="1" si="37"/>
        <v>8</v>
      </c>
      <c r="V69" s="1">
        <f t="shared" si="38"/>
        <v>0</v>
      </c>
      <c r="W69" s="1">
        <f t="shared" ca="1" si="39"/>
        <v>0</v>
      </c>
      <c r="X69" s="1" t="str">
        <f t="shared" ca="1" si="40"/>
        <v/>
      </c>
    </row>
    <row r="70" spans="10:24" ht="14" customHeight="1" x14ac:dyDescent="0.2">
      <c r="J70" s="3" t="str">
        <f t="shared" ca="1" si="32"/>
        <v/>
      </c>
      <c r="M70" s="13"/>
      <c r="N70" s="12" t="str">
        <f t="shared" ca="1" si="33"/>
        <v/>
      </c>
      <c r="P70" s="1">
        <f t="shared" si="34"/>
        <v>0</v>
      </c>
      <c r="Q70" s="1">
        <f t="shared" ca="1" si="41"/>
        <v>0</v>
      </c>
      <c r="R70" s="1">
        <f t="shared" si="35"/>
        <v>0</v>
      </c>
      <c r="S70" s="1">
        <f t="shared" ca="1" si="36"/>
        <v>100</v>
      </c>
      <c r="T70" s="1" t="str">
        <f>IF(H70="","",VLOOKUP(H70,'Вода SKU'!$A$1:$B$150,2,0))</f>
        <v/>
      </c>
      <c r="U70" s="1">
        <f t="shared" ca="1" si="37"/>
        <v>8</v>
      </c>
      <c r="V70" s="1">
        <f t="shared" si="38"/>
        <v>0</v>
      </c>
      <c r="W70" s="1">
        <f t="shared" ca="1" si="39"/>
        <v>0</v>
      </c>
      <c r="X70" s="1" t="str">
        <f t="shared" ca="1" si="40"/>
        <v/>
      </c>
    </row>
    <row r="71" spans="10:24" ht="14" customHeight="1" x14ac:dyDescent="0.2">
      <c r="J71" s="3" t="str">
        <f t="shared" ca="1" si="32"/>
        <v/>
      </c>
      <c r="M71" s="13"/>
      <c r="N71" s="12" t="str">
        <f t="shared" ca="1" si="33"/>
        <v/>
      </c>
      <c r="P71" s="1">
        <f t="shared" si="34"/>
        <v>0</v>
      </c>
      <c r="Q71" s="1">
        <f t="shared" ca="1" si="41"/>
        <v>0</v>
      </c>
      <c r="R71" s="1">
        <f t="shared" si="35"/>
        <v>0</v>
      </c>
      <c r="S71" s="1">
        <f t="shared" ca="1" si="36"/>
        <v>100</v>
      </c>
      <c r="T71" s="1" t="str">
        <f>IF(H71="","",VLOOKUP(H71,'Вода SKU'!$A$1:$B$150,2,0))</f>
        <v/>
      </c>
      <c r="U71" s="1">
        <f t="shared" ca="1" si="37"/>
        <v>8</v>
      </c>
      <c r="V71" s="1">
        <f t="shared" si="38"/>
        <v>0</v>
      </c>
      <c r="W71" s="1">
        <f t="shared" ca="1" si="39"/>
        <v>0</v>
      </c>
      <c r="X71" s="1" t="str">
        <f t="shared" ca="1" si="40"/>
        <v/>
      </c>
    </row>
    <row r="72" spans="10:24" ht="14" customHeight="1" x14ac:dyDescent="0.2">
      <c r="J72" s="3" t="str">
        <f t="shared" ca="1" si="32"/>
        <v/>
      </c>
      <c r="M72" s="13"/>
      <c r="N72" s="12" t="str">
        <f t="shared" ca="1" si="33"/>
        <v/>
      </c>
      <c r="P72" s="1">
        <f t="shared" si="34"/>
        <v>0</v>
      </c>
      <c r="Q72" s="1">
        <f t="shared" ca="1" si="41"/>
        <v>0</v>
      </c>
      <c r="R72" s="1">
        <f t="shared" si="35"/>
        <v>0</v>
      </c>
      <c r="S72" s="1">
        <f t="shared" ca="1" si="36"/>
        <v>100</v>
      </c>
      <c r="T72" s="1" t="str">
        <f>IF(H72="","",VLOOKUP(H72,'Вода SKU'!$A$1:$B$150,2,0))</f>
        <v/>
      </c>
      <c r="U72" s="1">
        <f t="shared" ca="1" si="37"/>
        <v>8</v>
      </c>
      <c r="V72" s="1">
        <f t="shared" si="38"/>
        <v>0</v>
      </c>
      <c r="W72" s="1">
        <f t="shared" ca="1" si="39"/>
        <v>0</v>
      </c>
      <c r="X72" s="1" t="str">
        <f t="shared" ca="1" si="40"/>
        <v/>
      </c>
    </row>
    <row r="73" spans="10:24" ht="14" customHeight="1" x14ac:dyDescent="0.2">
      <c r="J73" s="3" t="str">
        <f t="shared" ca="1" si="32"/>
        <v/>
      </c>
      <c r="M73" s="13"/>
      <c r="N73" s="12" t="str">
        <f t="shared" ca="1" si="33"/>
        <v/>
      </c>
      <c r="P73" s="1">
        <f t="shared" si="34"/>
        <v>0</v>
      </c>
      <c r="Q73" s="1">
        <f t="shared" ca="1" si="41"/>
        <v>0</v>
      </c>
      <c r="R73" s="1">
        <f t="shared" si="35"/>
        <v>0</v>
      </c>
      <c r="S73" s="1">
        <f t="shared" ca="1" si="36"/>
        <v>100</v>
      </c>
      <c r="T73" s="1" t="str">
        <f>IF(H73="","",VLOOKUP(H73,'Вода SKU'!$A$1:$B$150,2,0))</f>
        <v/>
      </c>
      <c r="U73" s="1">
        <f t="shared" ca="1" si="37"/>
        <v>8</v>
      </c>
      <c r="V73" s="1">
        <f t="shared" si="38"/>
        <v>0</v>
      </c>
      <c r="W73" s="1">
        <f t="shared" ca="1" si="39"/>
        <v>0</v>
      </c>
      <c r="X73" s="1" t="str">
        <f t="shared" ca="1" si="40"/>
        <v/>
      </c>
    </row>
    <row r="74" spans="10:24" ht="14" customHeight="1" x14ac:dyDescent="0.2">
      <c r="J74" s="3" t="str">
        <f t="shared" ca="1" si="32"/>
        <v/>
      </c>
      <c r="M74" s="13"/>
      <c r="N74" s="12" t="str">
        <f t="shared" ca="1" si="33"/>
        <v/>
      </c>
      <c r="P74" s="1">
        <f t="shared" si="34"/>
        <v>0</v>
      </c>
      <c r="Q74" s="1">
        <f t="shared" ca="1" si="41"/>
        <v>0</v>
      </c>
      <c r="R74" s="1">
        <f t="shared" si="35"/>
        <v>0</v>
      </c>
      <c r="S74" s="1">
        <f t="shared" ca="1" si="36"/>
        <v>100</v>
      </c>
      <c r="T74" s="1" t="str">
        <f>IF(H74="","",VLOOKUP(H74,'Вода SKU'!$A$1:$B$150,2,0))</f>
        <v/>
      </c>
      <c r="U74" s="1">
        <f t="shared" ca="1" si="37"/>
        <v>8</v>
      </c>
      <c r="V74" s="1">
        <f t="shared" si="38"/>
        <v>0</v>
      </c>
      <c r="W74" s="1">
        <f t="shared" ca="1" si="39"/>
        <v>0</v>
      </c>
      <c r="X74" s="1" t="str">
        <f t="shared" ca="1" si="40"/>
        <v/>
      </c>
    </row>
    <row r="75" spans="10:24" ht="14" customHeight="1" x14ac:dyDescent="0.2">
      <c r="J75" s="3" t="str">
        <f t="shared" ca="1" si="32"/>
        <v/>
      </c>
      <c r="M75" s="13"/>
      <c r="N75" s="12" t="str">
        <f t="shared" ca="1" si="33"/>
        <v/>
      </c>
      <c r="P75" s="1">
        <f t="shared" si="34"/>
        <v>0</v>
      </c>
      <c r="Q75" s="1">
        <f t="shared" ca="1" si="41"/>
        <v>0</v>
      </c>
      <c r="R75" s="1">
        <f t="shared" si="35"/>
        <v>0</v>
      </c>
      <c r="S75" s="1">
        <f t="shared" ca="1" si="36"/>
        <v>100</v>
      </c>
      <c r="T75" s="1" t="str">
        <f>IF(H75="","",VLOOKUP(H75,'Вода SKU'!$A$1:$B$150,2,0))</f>
        <v/>
      </c>
      <c r="U75" s="1">
        <f t="shared" ca="1" si="37"/>
        <v>8</v>
      </c>
      <c r="V75" s="1">
        <f t="shared" si="38"/>
        <v>0</v>
      </c>
      <c r="W75" s="1">
        <f t="shared" ca="1" si="39"/>
        <v>0</v>
      </c>
      <c r="X75" s="1" t="str">
        <f t="shared" ca="1" si="40"/>
        <v/>
      </c>
    </row>
    <row r="76" spans="10:24" ht="14" customHeight="1" x14ac:dyDescent="0.2">
      <c r="J76" s="3" t="str">
        <f t="shared" ca="1" si="32"/>
        <v/>
      </c>
      <c r="M76" s="13"/>
      <c r="N76" s="12" t="str">
        <f t="shared" ca="1" si="33"/>
        <v/>
      </c>
      <c r="P76" s="1">
        <f t="shared" si="34"/>
        <v>0</v>
      </c>
      <c r="Q76" s="1">
        <f t="shared" ca="1" si="41"/>
        <v>0</v>
      </c>
      <c r="R76" s="1">
        <f t="shared" si="35"/>
        <v>0</v>
      </c>
      <c r="S76" s="1">
        <f t="shared" ca="1" si="36"/>
        <v>100</v>
      </c>
      <c r="T76" s="1" t="str">
        <f>IF(H76="","",VLOOKUP(H76,'Вода SKU'!$A$1:$B$150,2,0))</f>
        <v/>
      </c>
      <c r="U76" s="1">
        <f t="shared" ca="1" si="37"/>
        <v>8</v>
      </c>
      <c r="V76" s="1">
        <f t="shared" si="38"/>
        <v>0</v>
      </c>
      <c r="W76" s="1">
        <f t="shared" ca="1" si="39"/>
        <v>0</v>
      </c>
      <c r="X76" s="1" t="str">
        <f t="shared" ca="1" si="40"/>
        <v/>
      </c>
    </row>
    <row r="77" spans="10:24" ht="14" customHeight="1" x14ac:dyDescent="0.2">
      <c r="J77" s="3" t="str">
        <f t="shared" ca="1" si="32"/>
        <v/>
      </c>
      <c r="M77" s="13"/>
      <c r="N77" s="12" t="str">
        <f t="shared" ca="1" si="33"/>
        <v/>
      </c>
      <c r="P77" s="1">
        <f t="shared" si="34"/>
        <v>0</v>
      </c>
      <c r="Q77" s="1">
        <f t="shared" ca="1" si="41"/>
        <v>0</v>
      </c>
      <c r="R77" s="1">
        <f t="shared" si="35"/>
        <v>0</v>
      </c>
      <c r="S77" s="1">
        <f t="shared" ca="1" si="36"/>
        <v>100</v>
      </c>
      <c r="T77" s="1" t="str">
        <f>IF(H77="","",VLOOKUP(H77,'Вода SKU'!$A$1:$B$150,2,0))</f>
        <v/>
      </c>
      <c r="U77" s="1">
        <f t="shared" ca="1" si="37"/>
        <v>8</v>
      </c>
      <c r="V77" s="1">
        <f t="shared" si="38"/>
        <v>0</v>
      </c>
      <c r="W77" s="1">
        <f t="shared" ca="1" si="39"/>
        <v>0</v>
      </c>
      <c r="X77" s="1" t="str">
        <f t="shared" ca="1" si="40"/>
        <v/>
      </c>
    </row>
    <row r="78" spans="10:24" ht="14" customHeight="1" x14ac:dyDescent="0.2">
      <c r="J78" s="3" t="str">
        <f t="shared" ca="1" si="32"/>
        <v/>
      </c>
      <c r="M78" s="13"/>
      <c r="N78" s="12" t="str">
        <f t="shared" ca="1" si="33"/>
        <v/>
      </c>
      <c r="P78" s="1">
        <f t="shared" si="34"/>
        <v>0</v>
      </c>
      <c r="Q78" s="1">
        <f t="shared" ca="1" si="41"/>
        <v>0</v>
      </c>
      <c r="R78" s="1">
        <f t="shared" si="35"/>
        <v>0</v>
      </c>
      <c r="S78" s="1">
        <f t="shared" ca="1" si="36"/>
        <v>100</v>
      </c>
      <c r="T78" s="1" t="str">
        <f>IF(H78="","",VLOOKUP(H78,'Вода SKU'!$A$1:$B$150,2,0))</f>
        <v/>
      </c>
      <c r="U78" s="1">
        <f t="shared" ca="1" si="37"/>
        <v>8</v>
      </c>
      <c r="V78" s="1">
        <f t="shared" si="38"/>
        <v>0</v>
      </c>
      <c r="W78" s="1">
        <f t="shared" ca="1" si="39"/>
        <v>0</v>
      </c>
      <c r="X78" s="1" t="str">
        <f t="shared" ca="1" si="40"/>
        <v/>
      </c>
    </row>
  </sheetData>
  <conditionalFormatting sqref="B2:B78">
    <cfRule type="expression" dxfId="14" priority="14">
      <formula>$B2&lt;&gt;$T2</formula>
    </cfRule>
    <cfRule type="expression" dxfId="13" priority="15">
      <formula>$B2&lt;&gt;$T2</formula>
    </cfRule>
  </conditionalFormatting>
  <conditionalFormatting sqref="J1 J10:J1048576">
    <cfRule type="expression" dxfId="12" priority="17">
      <formula>IF(N1="",0, J1)  &lt; - 0.05* IF(N1="",0,N1)</formula>
    </cfRule>
    <cfRule type="expression" dxfId="11" priority="18">
      <formula>AND(IF(N1="",0, J1)  &gt;= - 0.05* IF(N1="",0,N1), IF(N1="",0, J1) &lt; 0)</formula>
    </cfRule>
    <cfRule type="expression" dxfId="10" priority="19">
      <formula>AND(IF(N1="",0, J1)  &lt;= 0.05* IF(N1="",0,N1), IF(N1="",0, J1) &gt; 0)</formula>
    </cfRule>
    <cfRule type="expression" dxfId="9" priority="20">
      <formula>IF(N1="",0,J1)  &gt; 0.05* IF(N1="",0,N1)</formula>
    </cfRule>
  </conditionalFormatting>
  <conditionalFormatting sqref="J2:J7 J9">
    <cfRule type="expression" dxfId="8" priority="9">
      <formula>IF(N2="",0, J2)  &lt; - 0.05* IF(N2="",0,N2)</formula>
    </cfRule>
    <cfRule type="expression" dxfId="7" priority="10">
      <formula>AND(IF(N2="",0, J2)  &gt;= - 0.05* IF(N2="",0,N2), IF(N2="",0, J2) &lt; 0)</formula>
    </cfRule>
    <cfRule type="expression" dxfId="6" priority="11">
      <formula>AND(IF(N2="",0, J2)  &lt;= 0.05* IF(N2="",0,N2), IF(N2="",0, J2) &gt; 0)</formula>
    </cfRule>
    <cfRule type="expression" dxfId="5" priority="12">
      <formula>IF(N2="",0,J2)  &gt; 0.05* IF(N2="",0,N2)</formula>
    </cfRule>
  </conditionalFormatting>
  <conditionalFormatting sqref="J8">
    <cfRule type="expression" dxfId="4" priority="3">
      <formula>IF(N8="",0, J8)  &lt; - 0.05* IF(N8="",0,N8)</formula>
    </cfRule>
    <cfRule type="expression" dxfId="3" priority="4">
      <formula>AND(IF(N8="",0, J8)  &gt;= - 0.05* IF(N8="",0,N8), IF(N8="",0, J8) &lt; 0)</formula>
    </cfRule>
    <cfRule type="expression" dxfId="2" priority="6">
      <formula>IF(N8="",0,J8)  &gt; 0.05* IF(N8="",0,N8)</formula>
    </cfRule>
    <cfRule type="expression" dxfId="1" priority="21">
      <formula>AND(IF(N8="",0, J8)  &lt;= 0.05* IF(N8="",0,N8), IF(N8="",0, J8) &gt; 0)</formula>
    </cfRule>
  </conditionalFormatting>
  <conditionalFormatting sqref="J1">
    <cfRule type="expression" dxfId="0" priority="60">
      <formula>SUMIF(J11:J78,"&gt;0")-SUMIF(J11:J78,"&lt;0")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H2:H26</xm:sqref>
        </x14:dataValidation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B2:B26 B27:B78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E2:F26 E27:F78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L1:L26 L27:L78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162</v>
      </c>
    </row>
    <row r="2" spans="1:1" ht="14.5" customHeight="1" x14ac:dyDescent="0.2">
      <c r="A2" s="1" t="s">
        <v>209</v>
      </c>
    </row>
    <row r="3" spans="1:1" ht="14.5" customHeight="1" x14ac:dyDescent="0.2">
      <c r="A3" s="1" t="s">
        <v>202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7"/>
  <sheetViews>
    <sheetView zoomScale="55" zoomScaleNormal="75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14" t="s">
        <v>162</v>
      </c>
      <c r="B1" s="14" t="s">
        <v>162</v>
      </c>
    </row>
    <row r="2" spans="1:2" x14ac:dyDescent="0.2">
      <c r="A2" s="14" t="s">
        <v>210</v>
      </c>
      <c r="B2" s="14" t="s">
        <v>186</v>
      </c>
    </row>
    <row r="3" spans="1:2" x14ac:dyDescent="0.2">
      <c r="A3" s="14" t="s">
        <v>211</v>
      </c>
      <c r="B3" s="14" t="s">
        <v>186</v>
      </c>
    </row>
    <row r="4" spans="1:2" x14ac:dyDescent="0.2">
      <c r="A4" s="14" t="s">
        <v>212</v>
      </c>
      <c r="B4" s="14" t="s">
        <v>186</v>
      </c>
    </row>
    <row r="5" spans="1:2" x14ac:dyDescent="0.2">
      <c r="A5" s="14" t="s">
        <v>213</v>
      </c>
      <c r="B5" s="14" t="s">
        <v>186</v>
      </c>
    </row>
    <row r="6" spans="1:2" x14ac:dyDescent="0.2">
      <c r="A6" s="14" t="s">
        <v>214</v>
      </c>
      <c r="B6" s="14" t="s">
        <v>186</v>
      </c>
    </row>
    <row r="7" spans="1:2" x14ac:dyDescent="0.2">
      <c r="A7" s="14" t="s">
        <v>215</v>
      </c>
      <c r="B7" s="14" t="s">
        <v>186</v>
      </c>
    </row>
    <row r="8" spans="1:2" x14ac:dyDescent="0.2">
      <c r="A8" s="14" t="s">
        <v>194</v>
      </c>
      <c r="B8" s="14" t="s">
        <v>192</v>
      </c>
    </row>
    <row r="9" spans="1:2" x14ac:dyDescent="0.2">
      <c r="A9" s="14" t="s">
        <v>216</v>
      </c>
      <c r="B9" s="14" t="s">
        <v>192</v>
      </c>
    </row>
    <row r="10" spans="1:2" x14ac:dyDescent="0.2">
      <c r="A10" s="14" t="s">
        <v>208</v>
      </c>
      <c r="B10" s="14" t="s">
        <v>192</v>
      </c>
    </row>
    <row r="11" spans="1:2" x14ac:dyDescent="0.2">
      <c r="A11" s="14" t="s">
        <v>217</v>
      </c>
      <c r="B11" s="14" t="s">
        <v>154</v>
      </c>
    </row>
    <row r="12" spans="1:2" x14ac:dyDescent="0.2">
      <c r="A12" s="14" t="s">
        <v>218</v>
      </c>
      <c r="B12" s="14" t="s">
        <v>154</v>
      </c>
    </row>
    <row r="13" spans="1:2" x14ac:dyDescent="0.2">
      <c r="A13" s="14" t="s">
        <v>219</v>
      </c>
      <c r="B13" s="14" t="s">
        <v>154</v>
      </c>
    </row>
    <row r="14" spans="1:2" x14ac:dyDescent="0.2">
      <c r="A14" s="14" t="s">
        <v>220</v>
      </c>
      <c r="B14" s="14" t="s">
        <v>154</v>
      </c>
    </row>
    <row r="15" spans="1:2" x14ac:dyDescent="0.2">
      <c r="A15" s="14" t="s">
        <v>221</v>
      </c>
      <c r="B15" s="14" t="s">
        <v>154</v>
      </c>
    </row>
    <row r="16" spans="1:2" x14ac:dyDescent="0.2">
      <c r="A16" s="14" t="s">
        <v>187</v>
      </c>
      <c r="B16" s="14" t="s">
        <v>186</v>
      </c>
    </row>
    <row r="17" spans="1:2" x14ac:dyDescent="0.2">
      <c r="A17" s="14" t="s">
        <v>184</v>
      </c>
      <c r="B17" s="14" t="s">
        <v>175</v>
      </c>
    </row>
    <row r="18" spans="1:2" x14ac:dyDescent="0.2">
      <c r="A18" s="14" t="s">
        <v>176</v>
      </c>
      <c r="B18" s="14" t="s">
        <v>175</v>
      </c>
    </row>
    <row r="19" spans="1:2" x14ac:dyDescent="0.2">
      <c r="A19" s="14" t="s">
        <v>180</v>
      </c>
      <c r="B19" s="14" t="s">
        <v>175</v>
      </c>
    </row>
    <row r="20" spans="1:2" x14ac:dyDescent="0.2">
      <c r="A20" s="14" t="s">
        <v>174</v>
      </c>
      <c r="B20" s="14" t="s">
        <v>175</v>
      </c>
    </row>
    <row r="21" spans="1:2" x14ac:dyDescent="0.2">
      <c r="A21" s="14" t="s">
        <v>222</v>
      </c>
      <c r="B21" s="14" t="s">
        <v>175</v>
      </c>
    </row>
    <row r="22" spans="1:2" x14ac:dyDescent="0.2">
      <c r="A22" s="14" t="s">
        <v>188</v>
      </c>
      <c r="B22" s="14" t="s">
        <v>186</v>
      </c>
    </row>
    <row r="23" spans="1:2" x14ac:dyDescent="0.2">
      <c r="A23" s="14" t="s">
        <v>196</v>
      </c>
      <c r="B23" s="14" t="s">
        <v>175</v>
      </c>
    </row>
    <row r="24" spans="1:2" x14ac:dyDescent="0.2">
      <c r="A24" s="14" t="s">
        <v>203</v>
      </c>
      <c r="B24" s="14" t="s">
        <v>175</v>
      </c>
    </row>
    <row r="25" spans="1:2" x14ac:dyDescent="0.2">
      <c r="A25" s="14" t="s">
        <v>191</v>
      </c>
      <c r="B25" s="14" t="s">
        <v>186</v>
      </c>
    </row>
    <row r="26" spans="1:2" x14ac:dyDescent="0.2">
      <c r="A26" s="14" t="s">
        <v>200</v>
      </c>
      <c r="B26" s="14" t="s">
        <v>175</v>
      </c>
    </row>
    <row r="27" spans="1:2" x14ac:dyDescent="0.2">
      <c r="A27" s="14" t="s">
        <v>197</v>
      </c>
      <c r="B27" s="14" t="s">
        <v>175</v>
      </c>
    </row>
    <row r="28" spans="1:2" x14ac:dyDescent="0.2">
      <c r="A28" s="14" t="s">
        <v>223</v>
      </c>
      <c r="B28" s="14" t="s">
        <v>224</v>
      </c>
    </row>
    <row r="29" spans="1:2" x14ac:dyDescent="0.2">
      <c r="A29" s="14" t="s">
        <v>170</v>
      </c>
      <c r="B29" s="14" t="s">
        <v>163</v>
      </c>
    </row>
    <row r="30" spans="1:2" x14ac:dyDescent="0.2">
      <c r="A30" s="14" t="s">
        <v>182</v>
      </c>
      <c r="B30" s="14" t="s">
        <v>175</v>
      </c>
    </row>
    <row r="31" spans="1:2" x14ac:dyDescent="0.2">
      <c r="A31" s="14" t="s">
        <v>179</v>
      </c>
      <c r="B31" s="14" t="s">
        <v>175</v>
      </c>
    </row>
    <row r="32" spans="1:2" x14ac:dyDescent="0.2">
      <c r="A32" s="14" t="s">
        <v>183</v>
      </c>
      <c r="B32" s="14" t="s">
        <v>175</v>
      </c>
    </row>
    <row r="33" spans="1:2" x14ac:dyDescent="0.2">
      <c r="A33" s="14" t="s">
        <v>225</v>
      </c>
      <c r="B33" s="14" t="s">
        <v>163</v>
      </c>
    </row>
    <row r="34" spans="1:2" x14ac:dyDescent="0.2">
      <c r="A34" s="14" t="s">
        <v>173</v>
      </c>
      <c r="B34" s="14" t="s">
        <v>163</v>
      </c>
    </row>
    <row r="35" spans="1:2" x14ac:dyDescent="0.2">
      <c r="A35" s="14" t="s">
        <v>171</v>
      </c>
      <c r="B35" s="14" t="s">
        <v>163</v>
      </c>
    </row>
    <row r="36" spans="1:2" x14ac:dyDescent="0.2">
      <c r="A36" s="14" t="s">
        <v>172</v>
      </c>
      <c r="B36" s="14" t="s">
        <v>163</v>
      </c>
    </row>
    <row r="37" spans="1:2" x14ac:dyDescent="0.2">
      <c r="A37" s="14" t="s">
        <v>181</v>
      </c>
      <c r="B37" s="14" t="s">
        <v>175</v>
      </c>
    </row>
    <row r="38" spans="1:2" x14ac:dyDescent="0.2">
      <c r="A38" s="14" t="s">
        <v>198</v>
      </c>
      <c r="B38" s="14" t="s">
        <v>175</v>
      </c>
    </row>
    <row r="39" spans="1:2" x14ac:dyDescent="0.2">
      <c r="A39" s="14" t="s">
        <v>226</v>
      </c>
      <c r="B39" s="14" t="s">
        <v>163</v>
      </c>
    </row>
    <row r="40" spans="1:2" x14ac:dyDescent="0.2">
      <c r="A40" s="14" t="s">
        <v>199</v>
      </c>
      <c r="B40" s="14" t="s">
        <v>175</v>
      </c>
    </row>
    <row r="41" spans="1:2" x14ac:dyDescent="0.2">
      <c r="A41" s="14" t="s">
        <v>195</v>
      </c>
      <c r="B41" s="14" t="s">
        <v>175</v>
      </c>
    </row>
    <row r="42" spans="1:2" x14ac:dyDescent="0.2">
      <c r="A42" s="14" t="s">
        <v>201</v>
      </c>
      <c r="B42" s="14" t="s">
        <v>175</v>
      </c>
    </row>
    <row r="43" spans="1:2" x14ac:dyDescent="0.2">
      <c r="A43" s="14" t="s">
        <v>166</v>
      </c>
      <c r="B43" s="14" t="s">
        <v>163</v>
      </c>
    </row>
    <row r="44" spans="1:2" x14ac:dyDescent="0.2">
      <c r="A44" s="14" t="s">
        <v>165</v>
      </c>
      <c r="B44" s="14" t="s">
        <v>163</v>
      </c>
    </row>
    <row r="45" spans="1:2" x14ac:dyDescent="0.2">
      <c r="A45" s="14" t="s">
        <v>193</v>
      </c>
      <c r="B45" s="14" t="s">
        <v>192</v>
      </c>
    </row>
    <row r="46" spans="1:2" x14ac:dyDescent="0.2">
      <c r="A46" s="14" t="s">
        <v>227</v>
      </c>
      <c r="B46" s="14" t="s">
        <v>192</v>
      </c>
    </row>
    <row r="47" spans="1:2" x14ac:dyDescent="0.2">
      <c r="A47" s="14" t="s">
        <v>228</v>
      </c>
      <c r="B47" s="14" t="s">
        <v>192</v>
      </c>
    </row>
    <row r="48" spans="1:2" x14ac:dyDescent="0.2">
      <c r="A48" s="14" t="s">
        <v>229</v>
      </c>
      <c r="B48" s="14" t="s">
        <v>192</v>
      </c>
    </row>
    <row r="49" spans="1:2" x14ac:dyDescent="0.2">
      <c r="A49" s="14" t="s">
        <v>230</v>
      </c>
      <c r="B49" s="14" t="s">
        <v>192</v>
      </c>
    </row>
    <row r="50" spans="1:2" x14ac:dyDescent="0.2">
      <c r="A50" s="14" t="s">
        <v>231</v>
      </c>
      <c r="B50" s="14" t="s">
        <v>154</v>
      </c>
    </row>
    <row r="51" spans="1:2" x14ac:dyDescent="0.2">
      <c r="A51" s="14" t="s">
        <v>232</v>
      </c>
      <c r="B51" s="14" t="s">
        <v>154</v>
      </c>
    </row>
    <row r="52" spans="1:2" x14ac:dyDescent="0.2">
      <c r="A52" s="14" t="s">
        <v>233</v>
      </c>
      <c r="B52" s="14" t="s">
        <v>192</v>
      </c>
    </row>
    <row r="53" spans="1:2" x14ac:dyDescent="0.2">
      <c r="A53" s="14" t="s">
        <v>234</v>
      </c>
      <c r="B53" s="14" t="s">
        <v>192</v>
      </c>
    </row>
    <row r="54" spans="1:2" x14ac:dyDescent="0.2">
      <c r="A54" s="14" t="s">
        <v>235</v>
      </c>
      <c r="B54" s="14" t="s">
        <v>192</v>
      </c>
    </row>
    <row r="55" spans="1:2" x14ac:dyDescent="0.2">
      <c r="A55" s="14" t="s">
        <v>236</v>
      </c>
      <c r="B55" s="14" t="s">
        <v>154</v>
      </c>
    </row>
    <row r="56" spans="1:2" x14ac:dyDescent="0.2">
      <c r="A56" s="14" t="s">
        <v>161</v>
      </c>
      <c r="B56" s="14" t="s">
        <v>154</v>
      </c>
    </row>
    <row r="57" spans="1:2" x14ac:dyDescent="0.2">
      <c r="A57" s="14" t="s">
        <v>160</v>
      </c>
      <c r="B57" s="14" t="s">
        <v>154</v>
      </c>
    </row>
    <row r="58" spans="1:2" x14ac:dyDescent="0.2">
      <c r="A58" s="14" t="s">
        <v>185</v>
      </c>
      <c r="B58" s="14" t="s">
        <v>154</v>
      </c>
    </row>
    <row r="59" spans="1:2" x14ac:dyDescent="0.2">
      <c r="A59" s="14" t="s">
        <v>159</v>
      </c>
      <c r="B59" s="14" t="s">
        <v>154</v>
      </c>
    </row>
    <row r="60" spans="1:2" x14ac:dyDescent="0.2">
      <c r="A60" s="14" t="s">
        <v>237</v>
      </c>
      <c r="B60" s="14" t="s">
        <v>154</v>
      </c>
    </row>
    <row r="61" spans="1:2" x14ac:dyDescent="0.2">
      <c r="A61" s="14" t="s">
        <v>238</v>
      </c>
      <c r="B61" s="14" t="s">
        <v>239</v>
      </c>
    </row>
    <row r="62" spans="1:2" x14ac:dyDescent="0.2">
      <c r="A62" s="14" t="s">
        <v>240</v>
      </c>
      <c r="B62" s="14" t="s">
        <v>192</v>
      </c>
    </row>
    <row r="63" spans="1:2" x14ac:dyDescent="0.2">
      <c r="A63" s="14" t="s">
        <v>241</v>
      </c>
      <c r="B63" s="14" t="s">
        <v>154</v>
      </c>
    </row>
    <row r="64" spans="1:2" x14ac:dyDescent="0.2">
      <c r="A64" s="14" t="s">
        <v>242</v>
      </c>
      <c r="B64" s="14" t="s">
        <v>154</v>
      </c>
    </row>
    <row r="65" spans="1:2" x14ac:dyDescent="0.2">
      <c r="A65" s="14" t="s">
        <v>243</v>
      </c>
      <c r="B65" s="14" t="s">
        <v>154</v>
      </c>
    </row>
    <row r="66" spans="1:2" x14ac:dyDescent="0.2">
      <c r="A66" s="14" t="s">
        <v>244</v>
      </c>
      <c r="B66" s="14" t="s">
        <v>154</v>
      </c>
    </row>
    <row r="67" spans="1:2" x14ac:dyDescent="0.2">
      <c r="A67" s="14" t="s">
        <v>206</v>
      </c>
      <c r="B67" s="14" t="s">
        <v>154</v>
      </c>
    </row>
    <row r="68" spans="1:2" x14ac:dyDescent="0.2">
      <c r="A68" s="14" t="s">
        <v>205</v>
      </c>
      <c r="B68" s="14" t="s">
        <v>192</v>
      </c>
    </row>
    <row r="69" spans="1:2" x14ac:dyDescent="0.2">
      <c r="A69" s="14" t="s">
        <v>245</v>
      </c>
      <c r="B69" s="14" t="s">
        <v>154</v>
      </c>
    </row>
    <row r="70" spans="1:2" x14ac:dyDescent="0.2">
      <c r="A70" s="14" t="s">
        <v>246</v>
      </c>
      <c r="B70" s="14" t="s">
        <v>154</v>
      </c>
    </row>
    <row r="71" spans="1:2" x14ac:dyDescent="0.2">
      <c r="A71" s="14" t="s">
        <v>204</v>
      </c>
      <c r="B71" s="14" t="s">
        <v>154</v>
      </c>
    </row>
    <row r="72" spans="1:2" x14ac:dyDescent="0.2">
      <c r="A72" s="14" t="s">
        <v>207</v>
      </c>
      <c r="B72" s="14" t="s">
        <v>154</v>
      </c>
    </row>
    <row r="73" spans="1:2" x14ac:dyDescent="0.2">
      <c r="A73" s="14" t="s">
        <v>247</v>
      </c>
      <c r="B73" s="14" t="s">
        <v>154</v>
      </c>
    </row>
    <row r="74" spans="1:2" x14ac:dyDescent="0.2">
      <c r="A74" s="14" t="s">
        <v>248</v>
      </c>
      <c r="B74" s="14" t="s">
        <v>224</v>
      </c>
    </row>
    <row r="75" spans="1:2" x14ac:dyDescent="0.2">
      <c r="A75" s="14" t="s">
        <v>249</v>
      </c>
      <c r="B75" s="14" t="s">
        <v>154</v>
      </c>
    </row>
    <row r="76" spans="1:2" x14ac:dyDescent="0.2">
      <c r="A76" s="14" t="s">
        <v>189</v>
      </c>
      <c r="B76" s="14" t="s">
        <v>154</v>
      </c>
    </row>
    <row r="77" spans="1:2" x14ac:dyDescent="0.2">
      <c r="A77" s="14" t="s">
        <v>190</v>
      </c>
      <c r="B77" s="14" t="s">
        <v>154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7" t="s">
        <v>162</v>
      </c>
    </row>
    <row r="2" spans="1:1" x14ac:dyDescent="0.2">
      <c r="A2" s="14" t="s">
        <v>239</v>
      </c>
    </row>
    <row r="3" spans="1:1" x14ac:dyDescent="0.2">
      <c r="A3" s="14" t="s">
        <v>224</v>
      </c>
    </row>
    <row r="4" spans="1:1" x14ac:dyDescent="0.2">
      <c r="A4" s="14" t="s">
        <v>192</v>
      </c>
    </row>
    <row r="5" spans="1:1" x14ac:dyDescent="0.2">
      <c r="A5" s="14" t="s">
        <v>154</v>
      </c>
    </row>
    <row r="6" spans="1:1" x14ac:dyDescent="0.2">
      <c r="A6" s="14" t="s">
        <v>175</v>
      </c>
    </row>
    <row r="7" spans="1:1" x14ac:dyDescent="0.2">
      <c r="A7" s="14" t="s">
        <v>186</v>
      </c>
    </row>
    <row r="8" spans="1:1" x14ac:dyDescent="0.2">
      <c r="A8" s="14" t="s">
        <v>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2" t="s">
        <v>250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30" customHeight="1" x14ac:dyDescent="0.2">
      <c r="B3" s="63">
        <v>44450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28" customHeight="1" x14ac:dyDescent="0.2">
      <c r="B4" s="19" t="s">
        <v>251</v>
      </c>
      <c r="C4" s="64" t="s">
        <v>252</v>
      </c>
      <c r="D4" s="33"/>
      <c r="E4" s="33"/>
      <c r="F4" s="33"/>
      <c r="G4" s="33"/>
      <c r="H4" s="33"/>
      <c r="I4" s="19" t="s">
        <v>253</v>
      </c>
      <c r="J4" s="19" t="s">
        <v>254</v>
      </c>
      <c r="K4" s="19" t="s">
        <v>255</v>
      </c>
      <c r="L4" s="19" t="s">
        <v>256</v>
      </c>
      <c r="M4" s="64" t="s">
        <v>257</v>
      </c>
      <c r="N4" s="33"/>
    </row>
    <row r="5" spans="2:14" ht="22" customHeight="1" x14ac:dyDescent="0.2">
      <c r="B5" s="20">
        <v>1</v>
      </c>
      <c r="C5" s="65" t="s">
        <v>187</v>
      </c>
      <c r="D5" s="33"/>
      <c r="E5" s="33"/>
      <c r="F5" s="33"/>
      <c r="G5" s="33"/>
      <c r="H5" s="33"/>
      <c r="I5" s="21">
        <v>8</v>
      </c>
      <c r="J5" s="21">
        <v>73</v>
      </c>
      <c r="K5" s="21">
        <v>46</v>
      </c>
      <c r="L5" s="21"/>
      <c r="M5" s="65" t="s">
        <v>258</v>
      </c>
      <c r="N5" s="33"/>
    </row>
    <row r="6" spans="2:14" ht="22" customHeight="1" x14ac:dyDescent="0.2">
      <c r="B6" s="20">
        <v>2</v>
      </c>
      <c r="C6" s="65" t="s">
        <v>184</v>
      </c>
      <c r="D6" s="33"/>
      <c r="E6" s="33"/>
      <c r="F6" s="33"/>
      <c r="G6" s="33"/>
      <c r="H6" s="33"/>
      <c r="I6" s="21">
        <v>8</v>
      </c>
      <c r="J6" s="21">
        <v>393</v>
      </c>
      <c r="K6" s="21">
        <v>492</v>
      </c>
      <c r="L6" s="21"/>
      <c r="M6" s="65" t="s">
        <v>259</v>
      </c>
      <c r="N6" s="33"/>
    </row>
    <row r="7" spans="2:14" ht="22" customHeight="1" x14ac:dyDescent="0.2">
      <c r="B7" s="20">
        <v>3</v>
      </c>
      <c r="C7" s="65" t="s">
        <v>176</v>
      </c>
      <c r="D7" s="33"/>
      <c r="E7" s="33"/>
      <c r="F7" s="33"/>
      <c r="G7" s="33"/>
      <c r="H7" s="33"/>
      <c r="I7" s="21">
        <v>8</v>
      </c>
      <c r="J7" s="21">
        <v>279</v>
      </c>
      <c r="K7" s="21">
        <v>279</v>
      </c>
      <c r="L7" s="21"/>
      <c r="M7" s="65" t="s">
        <v>260</v>
      </c>
      <c r="N7" s="33"/>
    </row>
    <row r="8" spans="2:14" ht="22" customHeight="1" x14ac:dyDescent="0.2">
      <c r="B8" s="20">
        <v>4</v>
      </c>
      <c r="C8" s="65" t="s">
        <v>180</v>
      </c>
      <c r="D8" s="33"/>
      <c r="E8" s="33"/>
      <c r="F8" s="33"/>
      <c r="G8" s="33"/>
      <c r="H8" s="33"/>
      <c r="I8" s="21">
        <v>12</v>
      </c>
      <c r="J8" s="21">
        <v>17</v>
      </c>
      <c r="K8" s="21">
        <v>15</v>
      </c>
      <c r="L8" s="21"/>
      <c r="M8" s="65" t="s">
        <v>261</v>
      </c>
      <c r="N8" s="33"/>
    </row>
    <row r="9" spans="2:14" ht="22" customHeight="1" x14ac:dyDescent="0.2">
      <c r="B9" s="20">
        <v>5</v>
      </c>
      <c r="C9" s="65" t="s">
        <v>174</v>
      </c>
      <c r="D9" s="33"/>
      <c r="E9" s="33"/>
      <c r="F9" s="33"/>
      <c r="G9" s="33"/>
      <c r="H9" s="33"/>
      <c r="I9" s="21">
        <v>12</v>
      </c>
      <c r="J9" s="21">
        <v>255</v>
      </c>
      <c r="K9" s="21">
        <v>170</v>
      </c>
      <c r="L9" s="21"/>
      <c r="M9" s="65" t="s">
        <v>262</v>
      </c>
      <c r="N9" s="33"/>
    </row>
    <row r="10" spans="2:14" ht="22" customHeight="1" x14ac:dyDescent="0.2">
      <c r="B10" s="20">
        <v>6</v>
      </c>
      <c r="C10" s="65" t="s">
        <v>188</v>
      </c>
      <c r="D10" s="33"/>
      <c r="E10" s="33"/>
      <c r="F10" s="33"/>
      <c r="G10" s="33"/>
      <c r="H10" s="33"/>
      <c r="I10" s="21">
        <v>8</v>
      </c>
      <c r="J10" s="21">
        <v>2570</v>
      </c>
      <c r="K10" s="21">
        <v>2570</v>
      </c>
      <c r="L10" s="21"/>
      <c r="M10" s="65" t="s">
        <v>263</v>
      </c>
      <c r="N10" s="33"/>
    </row>
    <row r="11" spans="2:14" ht="22" customHeight="1" x14ac:dyDescent="0.2">
      <c r="B11" s="20">
        <v>7</v>
      </c>
      <c r="C11" s="65" t="s">
        <v>196</v>
      </c>
      <c r="D11" s="33"/>
      <c r="E11" s="33"/>
      <c r="F11" s="33"/>
      <c r="G11" s="33"/>
      <c r="H11" s="33"/>
      <c r="I11" s="21">
        <v>12</v>
      </c>
      <c r="J11" s="21">
        <v>80</v>
      </c>
      <c r="K11" s="21">
        <v>54</v>
      </c>
      <c r="L11" s="21"/>
      <c r="M11" s="65" t="s">
        <v>264</v>
      </c>
      <c r="N11" s="33"/>
    </row>
    <row r="12" spans="2:14" ht="22" customHeight="1" x14ac:dyDescent="0.2">
      <c r="B12" s="20">
        <v>8</v>
      </c>
      <c r="C12" s="65" t="s">
        <v>203</v>
      </c>
      <c r="D12" s="33"/>
      <c r="E12" s="33"/>
      <c r="F12" s="33"/>
      <c r="G12" s="33"/>
      <c r="H12" s="33"/>
      <c r="I12" s="21">
        <v>8</v>
      </c>
      <c r="J12" s="21">
        <v>900</v>
      </c>
      <c r="K12" s="21">
        <v>1125</v>
      </c>
      <c r="L12" s="21"/>
      <c r="M12" s="65" t="s">
        <v>265</v>
      </c>
      <c r="N12" s="33"/>
    </row>
    <row r="13" spans="2:14" ht="22" customHeight="1" x14ac:dyDescent="0.2">
      <c r="B13" s="20">
        <v>9</v>
      </c>
      <c r="C13" s="65" t="s">
        <v>191</v>
      </c>
      <c r="D13" s="33"/>
      <c r="E13" s="33"/>
      <c r="F13" s="33"/>
      <c r="G13" s="33"/>
      <c r="H13" s="33"/>
      <c r="I13" s="21">
        <v>8</v>
      </c>
      <c r="J13" s="21">
        <v>419</v>
      </c>
      <c r="K13" s="21">
        <v>419</v>
      </c>
      <c r="L13" s="21"/>
      <c r="M13" s="65" t="s">
        <v>266</v>
      </c>
      <c r="N13" s="33"/>
    </row>
    <row r="14" spans="2:14" ht="22" customHeight="1" x14ac:dyDescent="0.2">
      <c r="B14" s="20">
        <v>10</v>
      </c>
      <c r="C14" s="65" t="s">
        <v>200</v>
      </c>
      <c r="D14" s="33"/>
      <c r="E14" s="33"/>
      <c r="F14" s="33"/>
      <c r="G14" s="33"/>
      <c r="H14" s="33"/>
      <c r="I14" s="21">
        <v>12</v>
      </c>
      <c r="J14" s="21">
        <v>209</v>
      </c>
      <c r="K14" s="21">
        <v>175</v>
      </c>
      <c r="L14" s="21"/>
      <c r="M14" s="65" t="s">
        <v>267</v>
      </c>
      <c r="N14" s="33"/>
    </row>
    <row r="15" spans="2:14" ht="22" customHeight="1" x14ac:dyDescent="0.2">
      <c r="B15" s="20">
        <v>11</v>
      </c>
      <c r="C15" s="65" t="s">
        <v>197</v>
      </c>
      <c r="D15" s="33"/>
      <c r="E15" s="33"/>
      <c r="F15" s="33"/>
      <c r="G15" s="33"/>
      <c r="H15" s="33"/>
      <c r="I15" s="21">
        <v>12</v>
      </c>
      <c r="J15" s="21">
        <v>219</v>
      </c>
      <c r="K15" s="21">
        <v>146</v>
      </c>
      <c r="L15" s="21"/>
      <c r="M15" s="65" t="s">
        <v>268</v>
      </c>
      <c r="N15" s="33"/>
    </row>
    <row r="16" spans="2:14" ht="22" customHeight="1" x14ac:dyDescent="0.2">
      <c r="B16" s="20">
        <v>12</v>
      </c>
      <c r="C16" s="65" t="s">
        <v>170</v>
      </c>
      <c r="D16" s="33"/>
      <c r="E16" s="33"/>
      <c r="F16" s="33"/>
      <c r="G16" s="33"/>
      <c r="H16" s="33"/>
      <c r="I16" s="21">
        <v>8</v>
      </c>
      <c r="J16" s="21">
        <v>39</v>
      </c>
      <c r="K16" s="21">
        <v>39</v>
      </c>
      <c r="L16" s="21"/>
      <c r="M16" s="65" t="s">
        <v>269</v>
      </c>
      <c r="N16" s="33"/>
    </row>
    <row r="17" spans="2:14" ht="22" customHeight="1" x14ac:dyDescent="0.2">
      <c r="B17" s="20">
        <v>13</v>
      </c>
      <c r="C17" s="65" t="s">
        <v>182</v>
      </c>
      <c r="D17" s="33"/>
      <c r="E17" s="33"/>
      <c r="F17" s="33"/>
      <c r="G17" s="33"/>
      <c r="H17" s="33"/>
      <c r="I17" s="21">
        <v>8</v>
      </c>
      <c r="J17" s="21">
        <v>146</v>
      </c>
      <c r="K17" s="21">
        <v>183</v>
      </c>
      <c r="L17" s="21"/>
      <c r="M17" s="65" t="s">
        <v>270</v>
      </c>
      <c r="N17" s="33"/>
    </row>
    <row r="18" spans="2:14" ht="22" customHeight="1" x14ac:dyDescent="0.2">
      <c r="B18" s="20">
        <v>14</v>
      </c>
      <c r="C18" s="65" t="s">
        <v>179</v>
      </c>
      <c r="D18" s="33"/>
      <c r="E18" s="33"/>
      <c r="F18" s="33"/>
      <c r="G18" s="33"/>
      <c r="H18" s="33"/>
      <c r="I18" s="21">
        <v>8</v>
      </c>
      <c r="J18" s="21">
        <v>12</v>
      </c>
      <c r="K18" s="21">
        <v>2</v>
      </c>
      <c r="L18" s="21"/>
      <c r="M18" s="65" t="s">
        <v>271</v>
      </c>
      <c r="N18" s="33"/>
    </row>
    <row r="19" spans="2:14" ht="22" customHeight="1" x14ac:dyDescent="0.2">
      <c r="B19" s="20">
        <v>15</v>
      </c>
      <c r="C19" s="65" t="s">
        <v>183</v>
      </c>
      <c r="D19" s="33"/>
      <c r="E19" s="33"/>
      <c r="F19" s="33"/>
      <c r="G19" s="33"/>
      <c r="H19" s="33"/>
      <c r="I19" s="21">
        <v>12</v>
      </c>
      <c r="J19" s="21">
        <v>150</v>
      </c>
      <c r="K19" s="21">
        <v>125</v>
      </c>
      <c r="L19" s="21"/>
      <c r="M19" s="65" t="s">
        <v>272</v>
      </c>
      <c r="N19" s="33"/>
    </row>
    <row r="20" spans="2:14" ht="22" customHeight="1" x14ac:dyDescent="0.2">
      <c r="B20" s="20">
        <v>16</v>
      </c>
      <c r="C20" s="65" t="s">
        <v>173</v>
      </c>
      <c r="D20" s="33"/>
      <c r="E20" s="33"/>
      <c r="F20" s="33"/>
      <c r="G20" s="33"/>
      <c r="H20" s="33"/>
      <c r="I20" s="21">
        <v>8</v>
      </c>
      <c r="J20" s="21">
        <v>370</v>
      </c>
      <c r="K20" s="21">
        <v>370</v>
      </c>
      <c r="L20" s="21"/>
      <c r="M20" s="65" t="s">
        <v>273</v>
      </c>
      <c r="N20" s="33"/>
    </row>
    <row r="21" spans="2:14" ht="22" customHeight="1" x14ac:dyDescent="0.2">
      <c r="B21" s="20">
        <v>17</v>
      </c>
      <c r="C21" s="65" t="s">
        <v>171</v>
      </c>
      <c r="D21" s="33"/>
      <c r="E21" s="33"/>
      <c r="F21" s="33"/>
      <c r="G21" s="33"/>
      <c r="H21" s="33"/>
      <c r="I21" s="21">
        <v>8</v>
      </c>
      <c r="J21" s="21">
        <v>64</v>
      </c>
      <c r="K21" s="21">
        <v>64</v>
      </c>
      <c r="L21" s="21"/>
      <c r="M21" s="65" t="s">
        <v>274</v>
      </c>
      <c r="N21" s="33"/>
    </row>
    <row r="22" spans="2:14" ht="22" customHeight="1" x14ac:dyDescent="0.2">
      <c r="B22" s="20">
        <v>18</v>
      </c>
      <c r="C22" s="65" t="s">
        <v>172</v>
      </c>
      <c r="D22" s="33"/>
      <c r="E22" s="33"/>
      <c r="F22" s="33"/>
      <c r="G22" s="33"/>
      <c r="H22" s="33"/>
      <c r="I22" s="21">
        <v>8</v>
      </c>
      <c r="J22" s="21">
        <v>192</v>
      </c>
      <c r="K22" s="21">
        <v>192</v>
      </c>
      <c r="L22" s="21"/>
      <c r="M22" s="65" t="s">
        <v>275</v>
      </c>
      <c r="N22" s="33"/>
    </row>
    <row r="23" spans="2:14" ht="22" customHeight="1" x14ac:dyDescent="0.2">
      <c r="B23" s="20">
        <v>19</v>
      </c>
      <c r="C23" s="65" t="s">
        <v>181</v>
      </c>
      <c r="D23" s="33"/>
      <c r="E23" s="33"/>
      <c r="F23" s="33"/>
      <c r="G23" s="33"/>
      <c r="H23" s="33"/>
      <c r="I23" s="21">
        <v>8</v>
      </c>
      <c r="J23" s="21">
        <v>28</v>
      </c>
      <c r="K23" s="21">
        <v>35</v>
      </c>
      <c r="L23" s="21"/>
      <c r="M23" s="65" t="s">
        <v>276</v>
      </c>
      <c r="N23" s="33"/>
    </row>
    <row r="24" spans="2:14" ht="22" customHeight="1" x14ac:dyDescent="0.2">
      <c r="B24" s="20">
        <v>20</v>
      </c>
      <c r="C24" s="65" t="s">
        <v>198</v>
      </c>
      <c r="D24" s="33"/>
      <c r="E24" s="33"/>
      <c r="F24" s="33"/>
      <c r="G24" s="33"/>
      <c r="H24" s="33"/>
      <c r="I24" s="21">
        <v>8</v>
      </c>
      <c r="J24" s="21">
        <v>146</v>
      </c>
      <c r="K24" s="21">
        <v>183</v>
      </c>
      <c r="L24" s="21"/>
      <c r="M24" s="65" t="s">
        <v>277</v>
      </c>
      <c r="N24" s="33"/>
    </row>
    <row r="25" spans="2:14" ht="22" customHeight="1" x14ac:dyDescent="0.2">
      <c r="B25" s="20">
        <v>21</v>
      </c>
      <c r="C25" s="65" t="s">
        <v>199</v>
      </c>
      <c r="D25" s="33"/>
      <c r="E25" s="33"/>
      <c r="F25" s="33"/>
      <c r="G25" s="33"/>
      <c r="H25" s="33"/>
      <c r="I25" s="21">
        <v>8</v>
      </c>
      <c r="J25" s="21">
        <v>166</v>
      </c>
      <c r="K25" s="21">
        <v>208</v>
      </c>
      <c r="L25" s="21"/>
      <c r="M25" s="65" t="s">
        <v>278</v>
      </c>
      <c r="N25" s="33"/>
    </row>
    <row r="26" spans="2:14" ht="22" customHeight="1" x14ac:dyDescent="0.2">
      <c r="B26" s="20">
        <v>22</v>
      </c>
      <c r="C26" s="65" t="s">
        <v>195</v>
      </c>
      <c r="D26" s="33"/>
      <c r="E26" s="33"/>
      <c r="F26" s="33"/>
      <c r="G26" s="33"/>
      <c r="H26" s="33"/>
      <c r="I26" s="21">
        <v>8</v>
      </c>
      <c r="J26" s="21">
        <v>23</v>
      </c>
      <c r="K26" s="21">
        <v>3</v>
      </c>
      <c r="L26" s="21"/>
      <c r="M26" s="65" t="s">
        <v>279</v>
      </c>
      <c r="N26" s="33"/>
    </row>
    <row r="27" spans="2:14" ht="22" customHeight="1" x14ac:dyDescent="0.2">
      <c r="B27" s="20">
        <v>23</v>
      </c>
      <c r="C27" s="65" t="s">
        <v>201</v>
      </c>
      <c r="D27" s="33"/>
      <c r="E27" s="33"/>
      <c r="F27" s="33"/>
      <c r="G27" s="33"/>
      <c r="H27" s="33"/>
      <c r="I27" s="21">
        <v>12</v>
      </c>
      <c r="J27" s="21">
        <v>264</v>
      </c>
      <c r="K27" s="21">
        <v>220</v>
      </c>
      <c r="L27" s="21"/>
      <c r="M27" s="65" t="s">
        <v>280</v>
      </c>
      <c r="N27" s="33"/>
    </row>
    <row r="28" spans="2:14" ht="22" customHeight="1" x14ac:dyDescent="0.2">
      <c r="B28" s="20">
        <v>24</v>
      </c>
      <c r="C28" s="65" t="s">
        <v>166</v>
      </c>
      <c r="D28" s="33"/>
      <c r="E28" s="33"/>
      <c r="F28" s="33"/>
      <c r="G28" s="33"/>
      <c r="H28" s="33"/>
      <c r="I28" s="21">
        <v>8</v>
      </c>
      <c r="J28" s="21">
        <v>87</v>
      </c>
      <c r="K28" s="21">
        <v>87</v>
      </c>
      <c r="L28" s="21"/>
      <c r="M28" s="65" t="s">
        <v>281</v>
      </c>
      <c r="N28" s="33"/>
    </row>
    <row r="29" spans="2:14" ht="22" customHeight="1" x14ac:dyDescent="0.2">
      <c r="B29" s="20">
        <v>25</v>
      </c>
      <c r="C29" s="65" t="s">
        <v>165</v>
      </c>
      <c r="D29" s="33"/>
      <c r="E29" s="33"/>
      <c r="F29" s="33"/>
      <c r="G29" s="33"/>
      <c r="H29" s="33"/>
      <c r="I29" s="21">
        <v>8</v>
      </c>
      <c r="J29" s="21">
        <v>64</v>
      </c>
      <c r="K29" s="21">
        <v>64</v>
      </c>
      <c r="L29" s="21"/>
      <c r="M29" s="65" t="s">
        <v>282</v>
      </c>
      <c r="N29" s="33"/>
    </row>
    <row r="34" spans="2:14" ht="30" customHeight="1" x14ac:dyDescent="0.2">
      <c r="B34" s="62" t="s">
        <v>283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2:14" ht="30" customHeight="1" x14ac:dyDescent="0.2">
      <c r="B35" s="63">
        <v>44450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2:14" ht="28" customHeight="1" x14ac:dyDescent="0.2">
      <c r="B36" s="19" t="s">
        <v>251</v>
      </c>
      <c r="C36" s="64" t="s">
        <v>252</v>
      </c>
      <c r="D36" s="33"/>
      <c r="E36" s="33"/>
      <c r="F36" s="33"/>
      <c r="G36" s="33"/>
      <c r="H36" s="33"/>
      <c r="I36" s="19" t="s">
        <v>253</v>
      </c>
      <c r="J36" s="19" t="s">
        <v>254</v>
      </c>
      <c r="K36" s="19" t="s">
        <v>255</v>
      </c>
      <c r="L36" s="19" t="s">
        <v>256</v>
      </c>
      <c r="M36" s="64" t="s">
        <v>257</v>
      </c>
      <c r="N36" s="33"/>
    </row>
    <row r="37" spans="2:14" ht="22" customHeight="1" x14ac:dyDescent="0.2">
      <c r="B37" s="20">
        <v>1</v>
      </c>
      <c r="C37" s="65" t="s">
        <v>194</v>
      </c>
      <c r="D37" s="33"/>
      <c r="E37" s="33"/>
      <c r="F37" s="33"/>
      <c r="G37" s="33"/>
      <c r="H37" s="33"/>
      <c r="I37" s="21">
        <v>9</v>
      </c>
      <c r="J37" s="21">
        <v>1928</v>
      </c>
      <c r="K37" s="21">
        <v>1072</v>
      </c>
      <c r="L37" s="21"/>
      <c r="M37" s="65" t="s">
        <v>284</v>
      </c>
      <c r="N37" s="33"/>
    </row>
    <row r="38" spans="2:14" ht="22" customHeight="1" x14ac:dyDescent="0.2">
      <c r="B38" s="20">
        <v>2</v>
      </c>
      <c r="C38" s="65" t="s">
        <v>208</v>
      </c>
      <c r="D38" s="33"/>
      <c r="E38" s="33"/>
      <c r="F38" s="33"/>
      <c r="G38" s="33"/>
      <c r="H38" s="33"/>
      <c r="I38" s="21">
        <v>8</v>
      </c>
      <c r="J38" s="21">
        <v>1700</v>
      </c>
      <c r="K38" s="21">
        <v>178</v>
      </c>
      <c r="L38" s="21"/>
      <c r="M38" s="65" t="s">
        <v>285</v>
      </c>
      <c r="N38" s="33"/>
    </row>
    <row r="39" spans="2:14" ht="22" customHeight="1" x14ac:dyDescent="0.2">
      <c r="B39" s="20">
        <v>3</v>
      </c>
      <c r="C39" s="65" t="s">
        <v>193</v>
      </c>
      <c r="D39" s="33"/>
      <c r="E39" s="33"/>
      <c r="F39" s="33"/>
      <c r="G39" s="33"/>
      <c r="H39" s="33"/>
      <c r="I39" s="21">
        <v>9</v>
      </c>
      <c r="J39" s="21">
        <v>272</v>
      </c>
      <c r="K39" s="21">
        <v>152</v>
      </c>
      <c r="L39" s="21"/>
      <c r="M39" s="65" t="s">
        <v>286</v>
      </c>
      <c r="N39" s="33"/>
    </row>
    <row r="40" spans="2:14" ht="22" customHeight="1" x14ac:dyDescent="0.2">
      <c r="B40" s="20">
        <v>4</v>
      </c>
      <c r="C40" s="65" t="s">
        <v>161</v>
      </c>
      <c r="D40" s="33"/>
      <c r="E40" s="33"/>
      <c r="F40" s="33"/>
      <c r="G40" s="33"/>
      <c r="H40" s="33"/>
      <c r="I40" s="21">
        <v>10</v>
      </c>
      <c r="J40" s="21">
        <v>955</v>
      </c>
      <c r="K40" s="21">
        <v>796</v>
      </c>
      <c r="L40" s="21"/>
      <c r="M40" s="65" t="s">
        <v>287</v>
      </c>
      <c r="N40" s="33"/>
    </row>
    <row r="41" spans="2:14" ht="22" customHeight="1" x14ac:dyDescent="0.2">
      <c r="B41" s="20">
        <v>5</v>
      </c>
      <c r="C41" s="65" t="s">
        <v>160</v>
      </c>
      <c r="D41" s="33"/>
      <c r="E41" s="33"/>
      <c r="F41" s="33"/>
      <c r="G41" s="33"/>
      <c r="H41" s="33"/>
      <c r="I41" s="21">
        <v>10</v>
      </c>
      <c r="J41" s="21">
        <v>130</v>
      </c>
      <c r="K41" s="21">
        <v>109</v>
      </c>
      <c r="L41" s="21"/>
      <c r="M41" s="65" t="s">
        <v>288</v>
      </c>
      <c r="N41" s="33"/>
    </row>
    <row r="42" spans="2:14" ht="22" customHeight="1" x14ac:dyDescent="0.2">
      <c r="B42" s="20">
        <v>6</v>
      </c>
      <c r="C42" s="65" t="s">
        <v>185</v>
      </c>
      <c r="D42" s="33"/>
      <c r="E42" s="33"/>
      <c r="F42" s="33"/>
      <c r="G42" s="33"/>
      <c r="H42" s="33"/>
      <c r="I42" s="21">
        <v>10</v>
      </c>
      <c r="J42" s="21">
        <v>1577</v>
      </c>
      <c r="K42" s="21">
        <v>1315</v>
      </c>
      <c r="L42" s="21"/>
      <c r="M42" s="65" t="s">
        <v>289</v>
      </c>
      <c r="N42" s="33"/>
    </row>
    <row r="43" spans="2:14" ht="22" customHeight="1" x14ac:dyDescent="0.2">
      <c r="B43" s="20">
        <v>7</v>
      </c>
      <c r="C43" s="65" t="s">
        <v>159</v>
      </c>
      <c r="D43" s="33"/>
      <c r="E43" s="33"/>
      <c r="F43" s="33"/>
      <c r="G43" s="33"/>
      <c r="H43" s="33"/>
      <c r="I43" s="21">
        <v>10</v>
      </c>
      <c r="J43" s="21">
        <v>50</v>
      </c>
      <c r="K43" s="21">
        <v>42</v>
      </c>
      <c r="L43" s="21"/>
      <c r="M43" s="65" t="s">
        <v>290</v>
      </c>
      <c r="N43" s="33"/>
    </row>
    <row r="44" spans="2:14" ht="22" customHeight="1" x14ac:dyDescent="0.2">
      <c r="B44" s="20">
        <v>8</v>
      </c>
      <c r="C44" s="65" t="s">
        <v>206</v>
      </c>
      <c r="D44" s="33"/>
      <c r="E44" s="33"/>
      <c r="F44" s="33"/>
      <c r="G44" s="33"/>
      <c r="H44" s="33"/>
      <c r="I44" s="21">
        <v>8</v>
      </c>
      <c r="J44" s="21">
        <v>90</v>
      </c>
      <c r="K44" s="21">
        <v>41</v>
      </c>
      <c r="L44" s="21"/>
      <c r="M44" s="65" t="s">
        <v>291</v>
      </c>
      <c r="N44" s="33"/>
    </row>
    <row r="45" spans="2:14" ht="22" customHeight="1" x14ac:dyDescent="0.2">
      <c r="B45" s="20">
        <v>9</v>
      </c>
      <c r="C45" s="65" t="s">
        <v>205</v>
      </c>
      <c r="D45" s="33"/>
      <c r="E45" s="33"/>
      <c r="F45" s="33"/>
      <c r="G45" s="33"/>
      <c r="H45" s="33"/>
      <c r="I45" s="21">
        <v>8</v>
      </c>
      <c r="J45" s="21">
        <v>63</v>
      </c>
      <c r="K45" s="21">
        <v>29</v>
      </c>
      <c r="L45" s="21"/>
      <c r="M45" s="65" t="s">
        <v>292</v>
      </c>
      <c r="N45" s="33"/>
    </row>
    <row r="46" spans="2:14" ht="22" customHeight="1" x14ac:dyDescent="0.2">
      <c r="B46" s="20">
        <v>10</v>
      </c>
      <c r="C46" s="65" t="s">
        <v>204</v>
      </c>
      <c r="D46" s="33"/>
      <c r="E46" s="33"/>
      <c r="F46" s="33"/>
      <c r="G46" s="33"/>
      <c r="H46" s="33"/>
      <c r="I46" s="21">
        <v>9</v>
      </c>
      <c r="J46" s="21">
        <v>350</v>
      </c>
      <c r="K46" s="21">
        <v>195</v>
      </c>
      <c r="L46" s="21"/>
      <c r="M46" s="65" t="s">
        <v>293</v>
      </c>
      <c r="N46" s="33"/>
    </row>
    <row r="47" spans="2:14" ht="22" customHeight="1" x14ac:dyDescent="0.2">
      <c r="B47" s="20">
        <v>11</v>
      </c>
      <c r="C47" s="65" t="s">
        <v>207</v>
      </c>
      <c r="D47" s="33"/>
      <c r="E47" s="33"/>
      <c r="F47" s="33"/>
      <c r="G47" s="33"/>
      <c r="H47" s="33"/>
      <c r="I47" s="21">
        <v>8</v>
      </c>
      <c r="J47" s="21">
        <v>1550</v>
      </c>
      <c r="K47" s="21">
        <v>692</v>
      </c>
      <c r="L47" s="21"/>
      <c r="M47" s="65" t="s">
        <v>294</v>
      </c>
      <c r="N47" s="33"/>
    </row>
    <row r="48" spans="2:14" ht="22" customHeight="1" x14ac:dyDescent="0.2">
      <c r="B48" s="20">
        <v>12</v>
      </c>
      <c r="C48" s="65" t="s">
        <v>189</v>
      </c>
      <c r="D48" s="33"/>
      <c r="E48" s="33"/>
      <c r="F48" s="33"/>
      <c r="G48" s="33"/>
      <c r="H48" s="33"/>
      <c r="I48" s="21">
        <v>10</v>
      </c>
      <c r="J48" s="21">
        <v>64</v>
      </c>
      <c r="K48" s="21">
        <v>54</v>
      </c>
      <c r="L48" s="21"/>
      <c r="M48" s="65" t="s">
        <v>295</v>
      </c>
      <c r="N48" s="33"/>
    </row>
    <row r="49" spans="2:14" ht="22" customHeight="1" x14ac:dyDescent="0.2">
      <c r="B49" s="20">
        <v>13</v>
      </c>
      <c r="C49" s="65" t="s">
        <v>190</v>
      </c>
      <c r="D49" s="33"/>
      <c r="E49" s="33"/>
      <c r="F49" s="33"/>
      <c r="G49" s="33"/>
      <c r="H49" s="33"/>
      <c r="I49" s="21">
        <v>10</v>
      </c>
      <c r="J49" s="21">
        <v>590</v>
      </c>
      <c r="K49" s="21">
        <v>492</v>
      </c>
      <c r="L49" s="21"/>
      <c r="M49" s="65" t="s">
        <v>296</v>
      </c>
      <c r="N49" s="33"/>
    </row>
    <row r="50" spans="2:14" ht="22" customHeight="1" x14ac:dyDescent="0.2">
      <c r="B50" s="20">
        <v>14</v>
      </c>
      <c r="C50" s="66" t="s">
        <v>213</v>
      </c>
      <c r="D50" s="33"/>
      <c r="E50" s="33"/>
      <c r="F50" s="33"/>
      <c r="G50" s="33"/>
      <c r="H50" s="33"/>
      <c r="I50" s="22">
        <v>2</v>
      </c>
      <c r="J50" s="22">
        <v>20.8</v>
      </c>
      <c r="K50" s="22">
        <v>15</v>
      </c>
      <c r="L50" s="22"/>
      <c r="M50" s="66" t="s">
        <v>297</v>
      </c>
      <c r="N50" s="33"/>
    </row>
  </sheetData>
  <mergeCells count="86">
    <mergeCell ref="C50:H50"/>
    <mergeCell ref="M50:N50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8:H38"/>
    <mergeCell ref="M38:N38"/>
    <mergeCell ref="C39:H39"/>
    <mergeCell ref="M39:N39"/>
    <mergeCell ref="C40:H40"/>
    <mergeCell ref="M40:N40"/>
    <mergeCell ref="B34:N34"/>
    <mergeCell ref="B35:N35"/>
    <mergeCell ref="C36:H36"/>
    <mergeCell ref="M36:N36"/>
    <mergeCell ref="C37:H37"/>
    <mergeCell ref="M37:N37"/>
    <mergeCell ref="C27:H27"/>
    <mergeCell ref="M27:N27"/>
    <mergeCell ref="C28:H28"/>
    <mergeCell ref="M28:N28"/>
    <mergeCell ref="C29:H29"/>
    <mergeCell ref="M29:N29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81"/>
  <sheetViews>
    <sheetView topLeftCell="A53" workbookViewId="0">
      <selection activeCell="P64" sqref="O64:P64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2" t="s">
        <v>250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30" customHeight="1" x14ac:dyDescent="0.2">
      <c r="B3" s="63">
        <v>44450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28" customHeight="1" x14ac:dyDescent="0.2">
      <c r="B4" s="19" t="s">
        <v>132</v>
      </c>
      <c r="C4" s="64" t="s">
        <v>252</v>
      </c>
      <c r="D4" s="33"/>
      <c r="E4" s="33"/>
      <c r="F4" s="33"/>
      <c r="G4" s="33"/>
      <c r="H4" s="33"/>
      <c r="I4" s="19" t="s">
        <v>253</v>
      </c>
      <c r="J4" s="19" t="s">
        <v>254</v>
      </c>
      <c r="K4" s="19" t="s">
        <v>255</v>
      </c>
      <c r="L4" s="19" t="s">
        <v>256</v>
      </c>
      <c r="M4" s="64" t="s">
        <v>257</v>
      </c>
      <c r="N4" s="33"/>
    </row>
    <row r="5" spans="2:14" ht="22" customHeight="1" x14ac:dyDescent="0.2">
      <c r="B5" s="20">
        <v>127</v>
      </c>
      <c r="C5" s="65" t="s">
        <v>165</v>
      </c>
      <c r="D5" s="33"/>
      <c r="E5" s="33"/>
      <c r="F5" s="33"/>
      <c r="G5" s="33"/>
      <c r="H5" s="33"/>
      <c r="I5" s="21">
        <v>8</v>
      </c>
      <c r="J5" s="21">
        <v>64</v>
      </c>
      <c r="K5" s="21">
        <v>64</v>
      </c>
      <c r="L5" s="21"/>
      <c r="M5" s="65" t="s">
        <v>282</v>
      </c>
      <c r="N5" s="33"/>
    </row>
    <row r="6" spans="2:14" ht="22" customHeight="1" x14ac:dyDescent="0.2">
      <c r="B6" s="20">
        <v>127</v>
      </c>
      <c r="C6" s="65" t="s">
        <v>166</v>
      </c>
      <c r="D6" s="33"/>
      <c r="E6" s="33"/>
      <c r="F6" s="33"/>
      <c r="G6" s="33"/>
      <c r="H6" s="33"/>
      <c r="I6" s="21">
        <v>8</v>
      </c>
      <c r="J6" s="21">
        <v>87</v>
      </c>
      <c r="K6" s="21">
        <v>87</v>
      </c>
      <c r="L6" s="21"/>
      <c r="M6" s="65" t="s">
        <v>281</v>
      </c>
      <c r="N6" s="33"/>
    </row>
    <row r="7" spans="2:14" ht="22" customHeight="1" x14ac:dyDescent="0.2">
      <c r="B7" s="20">
        <v>127</v>
      </c>
      <c r="C7" s="65" t="s">
        <v>170</v>
      </c>
      <c r="D7" s="33"/>
      <c r="E7" s="33"/>
      <c r="F7" s="33"/>
      <c r="G7" s="33"/>
      <c r="H7" s="33"/>
      <c r="I7" s="21">
        <v>8</v>
      </c>
      <c r="J7" s="21">
        <v>39</v>
      </c>
      <c r="K7" s="21">
        <v>39</v>
      </c>
      <c r="L7" s="21"/>
      <c r="M7" s="65" t="s">
        <v>269</v>
      </c>
      <c r="N7" s="33"/>
    </row>
    <row r="8" spans="2:14" ht="22" customHeight="1" x14ac:dyDescent="0.2">
      <c r="B8" s="20">
        <v>127</v>
      </c>
      <c r="C8" s="65" t="s">
        <v>171</v>
      </c>
      <c r="D8" s="33"/>
      <c r="E8" s="33"/>
      <c r="F8" s="33"/>
      <c r="G8" s="33"/>
      <c r="H8" s="33"/>
      <c r="I8" s="21">
        <v>8</v>
      </c>
      <c r="J8" s="21">
        <v>64</v>
      </c>
      <c r="K8" s="21">
        <v>64</v>
      </c>
      <c r="L8" s="21"/>
      <c r="M8" s="65" t="s">
        <v>274</v>
      </c>
      <c r="N8" s="33"/>
    </row>
    <row r="9" spans="2:14" ht="22" customHeight="1" x14ac:dyDescent="0.2">
      <c r="B9" s="20">
        <v>127</v>
      </c>
      <c r="C9" s="65" t="s">
        <v>172</v>
      </c>
      <c r="D9" s="33"/>
      <c r="E9" s="33"/>
      <c r="F9" s="33"/>
      <c r="G9" s="33"/>
      <c r="H9" s="33"/>
      <c r="I9" s="21">
        <v>8</v>
      </c>
      <c r="J9" s="21">
        <v>192</v>
      </c>
      <c r="K9" s="21">
        <v>192</v>
      </c>
      <c r="L9" s="21"/>
      <c r="M9" s="65" t="s">
        <v>275</v>
      </c>
      <c r="N9" s="33"/>
    </row>
    <row r="10" spans="2:14" ht="22" customHeight="1" x14ac:dyDescent="0.2">
      <c r="B10" s="20">
        <v>127</v>
      </c>
      <c r="C10" s="65" t="s">
        <v>173</v>
      </c>
      <c r="D10" s="33"/>
      <c r="E10" s="33"/>
      <c r="F10" s="33"/>
      <c r="G10" s="33"/>
      <c r="H10" s="33"/>
      <c r="I10" s="21">
        <v>8</v>
      </c>
      <c r="J10" s="21">
        <v>370</v>
      </c>
      <c r="K10" s="21">
        <v>370</v>
      </c>
      <c r="L10" s="21"/>
      <c r="M10" s="65" t="s">
        <v>273</v>
      </c>
      <c r="N10" s="33"/>
    </row>
    <row r="11" spans="2:14" ht="22" customHeight="1" x14ac:dyDescent="0.2">
      <c r="B11" s="20">
        <v>127</v>
      </c>
      <c r="C11" s="65" t="s">
        <v>174</v>
      </c>
      <c r="D11" s="33"/>
      <c r="E11" s="33"/>
      <c r="F11" s="33"/>
      <c r="G11" s="33"/>
      <c r="H11" s="33"/>
      <c r="I11" s="21">
        <v>12</v>
      </c>
      <c r="J11" s="21">
        <v>230</v>
      </c>
      <c r="K11" s="21">
        <v>154</v>
      </c>
      <c r="L11" s="21"/>
      <c r="M11" s="65" t="s">
        <v>262</v>
      </c>
      <c r="N11" s="33"/>
    </row>
    <row r="12" spans="2:14" x14ac:dyDescent="0.2">
      <c r="B12" s="20"/>
      <c r="C12" s="6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2:14" ht="22" customHeight="1" x14ac:dyDescent="0.2">
      <c r="B13" s="20">
        <v>128</v>
      </c>
      <c r="C13" s="65" t="s">
        <v>174</v>
      </c>
      <c r="D13" s="33"/>
      <c r="E13" s="33"/>
      <c r="F13" s="33"/>
      <c r="G13" s="33"/>
      <c r="H13" s="33"/>
      <c r="I13" s="21">
        <v>12</v>
      </c>
      <c r="J13" s="21">
        <v>25</v>
      </c>
      <c r="K13" s="21">
        <v>17</v>
      </c>
      <c r="L13" s="21"/>
      <c r="M13" s="65" t="s">
        <v>262</v>
      </c>
      <c r="N13" s="33"/>
    </row>
    <row r="14" spans="2:14" ht="22" customHeight="1" x14ac:dyDescent="0.2">
      <c r="B14" s="20">
        <v>128</v>
      </c>
      <c r="C14" s="65" t="s">
        <v>176</v>
      </c>
      <c r="D14" s="33"/>
      <c r="E14" s="33"/>
      <c r="F14" s="33"/>
      <c r="G14" s="33"/>
      <c r="H14" s="33"/>
      <c r="I14" s="21">
        <v>8</v>
      </c>
      <c r="J14" s="21">
        <v>279</v>
      </c>
      <c r="K14" s="21">
        <v>279</v>
      </c>
      <c r="L14" s="21"/>
      <c r="M14" s="65" t="s">
        <v>260</v>
      </c>
      <c r="N14" s="33"/>
    </row>
    <row r="15" spans="2:14" ht="22" customHeight="1" x14ac:dyDescent="0.2">
      <c r="B15" s="20">
        <v>128</v>
      </c>
      <c r="C15" s="65" t="s">
        <v>179</v>
      </c>
      <c r="D15" s="33"/>
      <c r="E15" s="33"/>
      <c r="F15" s="33"/>
      <c r="G15" s="33"/>
      <c r="H15" s="33"/>
      <c r="I15" s="21">
        <v>8</v>
      </c>
      <c r="J15" s="21">
        <v>12</v>
      </c>
      <c r="K15" s="21">
        <v>2</v>
      </c>
      <c r="L15" s="21"/>
      <c r="M15" s="65" t="s">
        <v>271</v>
      </c>
      <c r="N15" s="33"/>
    </row>
    <row r="16" spans="2:14" ht="22" customHeight="1" x14ac:dyDescent="0.2">
      <c r="B16" s="20">
        <v>128</v>
      </c>
      <c r="C16" s="65" t="s">
        <v>180</v>
      </c>
      <c r="D16" s="33"/>
      <c r="E16" s="33"/>
      <c r="F16" s="33"/>
      <c r="G16" s="33"/>
      <c r="H16" s="33"/>
      <c r="I16" s="21">
        <v>12</v>
      </c>
      <c r="J16" s="21">
        <v>17</v>
      </c>
      <c r="K16" s="21">
        <v>15</v>
      </c>
      <c r="L16" s="21"/>
      <c r="M16" s="65" t="s">
        <v>261</v>
      </c>
      <c r="N16" s="33"/>
    </row>
    <row r="17" spans="2:14" ht="22" customHeight="1" x14ac:dyDescent="0.2">
      <c r="B17" s="20">
        <v>128</v>
      </c>
      <c r="C17" s="65" t="s">
        <v>181</v>
      </c>
      <c r="D17" s="33"/>
      <c r="E17" s="33"/>
      <c r="F17" s="33"/>
      <c r="G17" s="33"/>
      <c r="H17" s="33"/>
      <c r="I17" s="21">
        <v>8</v>
      </c>
      <c r="J17" s="21">
        <v>28</v>
      </c>
      <c r="K17" s="21">
        <v>35</v>
      </c>
      <c r="L17" s="21"/>
      <c r="M17" s="65" t="s">
        <v>276</v>
      </c>
      <c r="N17" s="33"/>
    </row>
    <row r="18" spans="2:14" ht="22" customHeight="1" x14ac:dyDescent="0.2">
      <c r="B18" s="20">
        <v>128</v>
      </c>
      <c r="C18" s="65" t="s">
        <v>182</v>
      </c>
      <c r="D18" s="33"/>
      <c r="E18" s="33"/>
      <c r="F18" s="33"/>
      <c r="G18" s="33"/>
      <c r="H18" s="33"/>
      <c r="I18" s="21">
        <v>8</v>
      </c>
      <c r="J18" s="21">
        <v>146</v>
      </c>
      <c r="K18" s="21">
        <v>183</v>
      </c>
      <c r="L18" s="21"/>
      <c r="M18" s="65" t="s">
        <v>270</v>
      </c>
      <c r="N18" s="33"/>
    </row>
    <row r="19" spans="2:14" ht="22" customHeight="1" x14ac:dyDescent="0.2">
      <c r="B19" s="20">
        <v>128</v>
      </c>
      <c r="C19" s="65" t="s">
        <v>183</v>
      </c>
      <c r="D19" s="33"/>
      <c r="E19" s="33"/>
      <c r="F19" s="33"/>
      <c r="G19" s="33"/>
      <c r="H19" s="33"/>
      <c r="I19" s="21">
        <v>12</v>
      </c>
      <c r="J19" s="21">
        <v>150</v>
      </c>
      <c r="K19" s="21">
        <v>125</v>
      </c>
      <c r="L19" s="21"/>
      <c r="M19" s="65" t="s">
        <v>272</v>
      </c>
      <c r="N19" s="33"/>
    </row>
    <row r="20" spans="2:14" ht="22" customHeight="1" x14ac:dyDescent="0.2">
      <c r="B20" s="20">
        <v>128</v>
      </c>
      <c r="C20" s="65" t="s">
        <v>184</v>
      </c>
      <c r="D20" s="33"/>
      <c r="E20" s="33"/>
      <c r="F20" s="33"/>
      <c r="G20" s="33"/>
      <c r="H20" s="33"/>
      <c r="I20" s="21">
        <v>8</v>
      </c>
      <c r="J20" s="21">
        <v>393</v>
      </c>
      <c r="K20" s="21">
        <v>492</v>
      </c>
      <c r="L20" s="21"/>
      <c r="M20" s="65" t="s">
        <v>259</v>
      </c>
      <c r="N20" s="33"/>
    </row>
    <row r="21" spans="2:14" x14ac:dyDescent="0.2">
      <c r="B21" s="20"/>
      <c r="C21" s="6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2:14" ht="22" customHeight="1" x14ac:dyDescent="0.2">
      <c r="B22" s="20">
        <v>129</v>
      </c>
      <c r="C22" s="65" t="s">
        <v>187</v>
      </c>
      <c r="D22" s="33"/>
      <c r="E22" s="33"/>
      <c r="F22" s="33"/>
      <c r="G22" s="33"/>
      <c r="H22" s="33"/>
      <c r="I22" s="21">
        <v>8</v>
      </c>
      <c r="J22" s="21">
        <v>73</v>
      </c>
      <c r="K22" s="21">
        <v>46</v>
      </c>
      <c r="L22" s="21"/>
      <c r="M22" s="65" t="s">
        <v>258</v>
      </c>
      <c r="N22" s="33"/>
    </row>
    <row r="23" spans="2:14" ht="22" customHeight="1" x14ac:dyDescent="0.2">
      <c r="B23" s="20">
        <v>129</v>
      </c>
      <c r="C23" s="65" t="s">
        <v>188</v>
      </c>
      <c r="D23" s="33"/>
      <c r="E23" s="33"/>
      <c r="F23" s="33"/>
      <c r="G23" s="33"/>
      <c r="H23" s="33"/>
      <c r="I23" s="21">
        <v>8</v>
      </c>
      <c r="J23" s="21">
        <v>970</v>
      </c>
      <c r="K23" s="21">
        <v>970</v>
      </c>
      <c r="L23" s="21"/>
      <c r="M23" s="65" t="s">
        <v>263</v>
      </c>
      <c r="N23" s="33"/>
    </row>
    <row r="24" spans="2:14" x14ac:dyDescent="0.2">
      <c r="B24" s="20"/>
      <c r="C24" s="67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2:14" ht="22" customHeight="1" x14ac:dyDescent="0.2">
      <c r="B25" s="20">
        <v>130</v>
      </c>
      <c r="C25" s="65" t="s">
        <v>188</v>
      </c>
      <c r="D25" s="33"/>
      <c r="E25" s="33"/>
      <c r="F25" s="33"/>
      <c r="G25" s="33"/>
      <c r="H25" s="33"/>
      <c r="I25" s="21">
        <v>8</v>
      </c>
      <c r="J25" s="21">
        <v>1000</v>
      </c>
      <c r="K25" s="21">
        <v>1000</v>
      </c>
      <c r="L25" s="21"/>
      <c r="M25" s="65" t="s">
        <v>263</v>
      </c>
      <c r="N25" s="33"/>
    </row>
    <row r="26" spans="2:14" x14ac:dyDescent="0.2">
      <c r="B26" s="20"/>
      <c r="C26" s="67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2:14" ht="22" customHeight="1" x14ac:dyDescent="0.2">
      <c r="B27" s="20">
        <v>131</v>
      </c>
      <c r="C27" s="65" t="s">
        <v>188</v>
      </c>
      <c r="D27" s="33"/>
      <c r="E27" s="33"/>
      <c r="F27" s="33"/>
      <c r="G27" s="33"/>
      <c r="H27" s="33"/>
      <c r="I27" s="21">
        <v>8</v>
      </c>
      <c r="J27" s="21">
        <v>600</v>
      </c>
      <c r="K27" s="21">
        <v>600</v>
      </c>
      <c r="L27" s="21"/>
      <c r="M27" s="65" t="s">
        <v>263</v>
      </c>
      <c r="N27" s="33"/>
    </row>
    <row r="28" spans="2:14" ht="22" customHeight="1" x14ac:dyDescent="0.2">
      <c r="B28" s="20">
        <v>131</v>
      </c>
      <c r="C28" s="65" t="s">
        <v>191</v>
      </c>
      <c r="D28" s="33"/>
      <c r="E28" s="33"/>
      <c r="F28" s="33"/>
      <c r="G28" s="33"/>
      <c r="H28" s="33"/>
      <c r="I28" s="21">
        <v>8</v>
      </c>
      <c r="J28" s="21">
        <v>419</v>
      </c>
      <c r="K28" s="21">
        <v>419</v>
      </c>
      <c r="L28" s="21"/>
      <c r="M28" s="65" t="s">
        <v>266</v>
      </c>
      <c r="N28" s="33"/>
    </row>
    <row r="29" spans="2:14" x14ac:dyDescent="0.2">
      <c r="B29" s="20"/>
      <c r="C29" s="67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2:14" ht="22" customHeight="1" x14ac:dyDescent="0.2">
      <c r="B30" s="20">
        <v>132</v>
      </c>
      <c r="C30" s="65" t="s">
        <v>195</v>
      </c>
      <c r="D30" s="33"/>
      <c r="E30" s="33"/>
      <c r="F30" s="33"/>
      <c r="G30" s="33"/>
      <c r="H30" s="33"/>
      <c r="I30" s="21">
        <v>8</v>
      </c>
      <c r="J30" s="21">
        <v>23</v>
      </c>
      <c r="K30" s="21">
        <v>3</v>
      </c>
      <c r="L30" s="21"/>
      <c r="M30" s="65" t="s">
        <v>279</v>
      </c>
      <c r="N30" s="33"/>
    </row>
    <row r="31" spans="2:14" ht="22" customHeight="1" x14ac:dyDescent="0.2">
      <c r="B31" s="20">
        <v>132</v>
      </c>
      <c r="C31" s="65" t="s">
        <v>196</v>
      </c>
      <c r="D31" s="33"/>
      <c r="E31" s="33"/>
      <c r="F31" s="33"/>
      <c r="G31" s="33"/>
      <c r="H31" s="33"/>
      <c r="I31" s="21">
        <v>12</v>
      </c>
      <c r="J31" s="21">
        <v>80</v>
      </c>
      <c r="K31" s="21">
        <v>54</v>
      </c>
      <c r="L31" s="21"/>
      <c r="M31" s="65" t="s">
        <v>264</v>
      </c>
      <c r="N31" s="33"/>
    </row>
    <row r="32" spans="2:14" ht="22" customHeight="1" x14ac:dyDescent="0.2">
      <c r="B32" s="20">
        <v>132</v>
      </c>
      <c r="C32" s="65" t="s">
        <v>197</v>
      </c>
      <c r="D32" s="33"/>
      <c r="E32" s="33"/>
      <c r="F32" s="33"/>
      <c r="G32" s="33"/>
      <c r="H32" s="33"/>
      <c r="I32" s="21">
        <v>12</v>
      </c>
      <c r="J32" s="21">
        <v>219</v>
      </c>
      <c r="K32" s="21">
        <v>146</v>
      </c>
      <c r="L32" s="21"/>
      <c r="M32" s="65" t="s">
        <v>268</v>
      </c>
      <c r="N32" s="33"/>
    </row>
    <row r="33" spans="2:14" ht="22" customHeight="1" x14ac:dyDescent="0.2">
      <c r="B33" s="20">
        <v>132</v>
      </c>
      <c r="C33" s="65" t="s">
        <v>198</v>
      </c>
      <c r="D33" s="33"/>
      <c r="E33" s="33"/>
      <c r="F33" s="33"/>
      <c r="G33" s="33"/>
      <c r="H33" s="33"/>
      <c r="I33" s="21">
        <v>8</v>
      </c>
      <c r="J33" s="21">
        <v>146</v>
      </c>
      <c r="K33" s="21">
        <v>183</v>
      </c>
      <c r="L33" s="21"/>
      <c r="M33" s="65" t="s">
        <v>277</v>
      </c>
      <c r="N33" s="33"/>
    </row>
    <row r="34" spans="2:14" ht="22" customHeight="1" x14ac:dyDescent="0.2">
      <c r="B34" s="20">
        <v>132</v>
      </c>
      <c r="C34" s="65" t="s">
        <v>199</v>
      </c>
      <c r="D34" s="33"/>
      <c r="E34" s="33"/>
      <c r="F34" s="33"/>
      <c r="G34" s="33"/>
      <c r="H34" s="33"/>
      <c r="I34" s="21">
        <v>8</v>
      </c>
      <c r="J34" s="21">
        <v>166</v>
      </c>
      <c r="K34" s="21">
        <v>208</v>
      </c>
      <c r="L34" s="21"/>
      <c r="M34" s="65" t="s">
        <v>278</v>
      </c>
      <c r="N34" s="33"/>
    </row>
    <row r="35" spans="2:14" ht="22" customHeight="1" x14ac:dyDescent="0.2">
      <c r="B35" s="20">
        <v>132</v>
      </c>
      <c r="C35" s="65" t="s">
        <v>200</v>
      </c>
      <c r="D35" s="33"/>
      <c r="E35" s="33"/>
      <c r="F35" s="33"/>
      <c r="G35" s="33"/>
      <c r="H35" s="33"/>
      <c r="I35" s="21">
        <v>12</v>
      </c>
      <c r="J35" s="21">
        <v>209</v>
      </c>
      <c r="K35" s="21">
        <v>175</v>
      </c>
      <c r="L35" s="21"/>
      <c r="M35" s="65" t="s">
        <v>267</v>
      </c>
      <c r="N35" s="33"/>
    </row>
    <row r="36" spans="2:14" ht="22" customHeight="1" x14ac:dyDescent="0.2">
      <c r="B36" s="20">
        <v>132</v>
      </c>
      <c r="C36" s="65" t="s">
        <v>201</v>
      </c>
      <c r="D36" s="33"/>
      <c r="E36" s="33"/>
      <c r="F36" s="33"/>
      <c r="G36" s="33"/>
      <c r="H36" s="33"/>
      <c r="I36" s="21">
        <v>12</v>
      </c>
      <c r="J36" s="21">
        <v>157</v>
      </c>
      <c r="K36" s="21">
        <v>131</v>
      </c>
      <c r="L36" s="21"/>
      <c r="M36" s="65" t="s">
        <v>280</v>
      </c>
      <c r="N36" s="33"/>
    </row>
    <row r="37" spans="2:14" x14ac:dyDescent="0.2">
      <c r="B37" s="20"/>
      <c r="C37" s="6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2:14" ht="22" customHeight="1" x14ac:dyDescent="0.2">
      <c r="B38" s="20">
        <v>133</v>
      </c>
      <c r="C38" s="65" t="s">
        <v>201</v>
      </c>
      <c r="D38" s="33"/>
      <c r="E38" s="33"/>
      <c r="F38" s="33"/>
      <c r="G38" s="33"/>
      <c r="H38" s="33"/>
      <c r="I38" s="21">
        <v>12</v>
      </c>
      <c r="J38" s="21">
        <v>107</v>
      </c>
      <c r="K38" s="21">
        <v>90</v>
      </c>
      <c r="L38" s="21"/>
      <c r="M38" s="65" t="s">
        <v>280</v>
      </c>
      <c r="N38" s="33"/>
    </row>
    <row r="39" spans="2:14" ht="22" customHeight="1" x14ac:dyDescent="0.2">
      <c r="B39" s="20">
        <v>133</v>
      </c>
      <c r="C39" s="65" t="s">
        <v>203</v>
      </c>
      <c r="D39" s="33"/>
      <c r="E39" s="33"/>
      <c r="F39" s="33"/>
      <c r="G39" s="33"/>
      <c r="H39" s="33"/>
      <c r="I39" s="21">
        <v>8</v>
      </c>
      <c r="J39" s="21">
        <v>900</v>
      </c>
      <c r="K39" s="21">
        <v>1125</v>
      </c>
      <c r="L39" s="21"/>
      <c r="M39" s="65" t="s">
        <v>265</v>
      </c>
      <c r="N39" s="33"/>
    </row>
    <row r="40" spans="2:14" x14ac:dyDescent="0.2">
      <c r="B40" s="20"/>
      <c r="C40" s="67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2:14" x14ac:dyDescent="0.2">
      <c r="B41" s="20"/>
      <c r="C41" s="67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6" spans="2:14" ht="30" customHeight="1" x14ac:dyDescent="0.2">
      <c r="B46" s="62" t="s">
        <v>283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2:14" ht="30" customHeight="1" x14ac:dyDescent="0.2">
      <c r="B47" s="63">
        <v>44450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2:14" ht="28" customHeight="1" x14ac:dyDescent="0.2">
      <c r="B48" s="19" t="s">
        <v>132</v>
      </c>
      <c r="C48" s="64" t="s">
        <v>252</v>
      </c>
      <c r="D48" s="33"/>
      <c r="E48" s="33"/>
      <c r="F48" s="33"/>
      <c r="G48" s="33"/>
      <c r="H48" s="33"/>
      <c r="I48" s="19" t="s">
        <v>253</v>
      </c>
      <c r="J48" s="19" t="s">
        <v>254</v>
      </c>
      <c r="K48" s="19" t="s">
        <v>255</v>
      </c>
      <c r="L48" s="19" t="s">
        <v>256</v>
      </c>
      <c r="M48" s="64" t="s">
        <v>257</v>
      </c>
      <c r="N48" s="33"/>
    </row>
    <row r="49" spans="2:14" ht="22" customHeight="1" x14ac:dyDescent="0.2">
      <c r="B49" s="20">
        <v>134</v>
      </c>
      <c r="C49" s="65" t="s">
        <v>159</v>
      </c>
      <c r="D49" s="33"/>
      <c r="E49" s="33"/>
      <c r="F49" s="33"/>
      <c r="G49" s="33"/>
      <c r="H49" s="33"/>
      <c r="I49" s="21">
        <v>10</v>
      </c>
      <c r="J49" s="21">
        <v>50</v>
      </c>
      <c r="K49" s="21">
        <v>42</v>
      </c>
      <c r="L49" s="21"/>
      <c r="M49" s="65" t="s">
        <v>290</v>
      </c>
      <c r="N49" s="33"/>
    </row>
    <row r="50" spans="2:14" ht="22" customHeight="1" x14ac:dyDescent="0.2">
      <c r="B50" s="20">
        <v>134</v>
      </c>
      <c r="C50" s="65" t="s">
        <v>160</v>
      </c>
      <c r="D50" s="33"/>
      <c r="E50" s="33"/>
      <c r="F50" s="33"/>
      <c r="G50" s="33"/>
      <c r="H50" s="33"/>
      <c r="I50" s="21">
        <v>10</v>
      </c>
      <c r="J50" s="21">
        <v>130</v>
      </c>
      <c r="K50" s="21">
        <v>109</v>
      </c>
      <c r="L50" s="21"/>
      <c r="M50" s="65" t="s">
        <v>288</v>
      </c>
      <c r="N50" s="33"/>
    </row>
    <row r="51" spans="2:14" ht="22" customHeight="1" x14ac:dyDescent="0.2">
      <c r="B51" s="20">
        <v>134</v>
      </c>
      <c r="C51" s="65" t="s">
        <v>161</v>
      </c>
      <c r="D51" s="33"/>
      <c r="E51" s="33"/>
      <c r="F51" s="33"/>
      <c r="G51" s="33"/>
      <c r="H51" s="33"/>
      <c r="I51" s="21">
        <v>10</v>
      </c>
      <c r="J51" s="21">
        <v>670</v>
      </c>
      <c r="K51" s="21">
        <v>559</v>
      </c>
      <c r="L51" s="21"/>
      <c r="M51" s="65" t="s">
        <v>287</v>
      </c>
      <c r="N51" s="33"/>
    </row>
    <row r="52" spans="2:14" x14ac:dyDescent="0.2">
      <c r="B52" s="20"/>
      <c r="C52" s="67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2:14" ht="22" customHeight="1" x14ac:dyDescent="0.2">
      <c r="B53" s="20">
        <v>135</v>
      </c>
      <c r="C53" s="65" t="s">
        <v>161</v>
      </c>
      <c r="D53" s="33"/>
      <c r="E53" s="33"/>
      <c r="F53" s="33"/>
      <c r="G53" s="33"/>
      <c r="H53" s="33"/>
      <c r="I53" s="21">
        <v>10</v>
      </c>
      <c r="J53" s="21">
        <v>285</v>
      </c>
      <c r="K53" s="21">
        <v>238</v>
      </c>
      <c r="L53" s="21"/>
      <c r="M53" s="65" t="s">
        <v>287</v>
      </c>
      <c r="N53" s="33"/>
    </row>
    <row r="54" spans="2:14" ht="22" customHeight="1" x14ac:dyDescent="0.2">
      <c r="B54" s="20">
        <v>135</v>
      </c>
      <c r="C54" s="65" t="s">
        <v>185</v>
      </c>
      <c r="D54" s="33"/>
      <c r="E54" s="33"/>
      <c r="F54" s="33"/>
      <c r="G54" s="33"/>
      <c r="H54" s="33"/>
      <c r="I54" s="21">
        <v>10</v>
      </c>
      <c r="J54" s="21">
        <v>565</v>
      </c>
      <c r="K54" s="21">
        <v>471</v>
      </c>
      <c r="L54" s="21"/>
      <c r="M54" s="65" t="s">
        <v>289</v>
      </c>
      <c r="N54" s="33"/>
    </row>
    <row r="55" spans="2:14" x14ac:dyDescent="0.2">
      <c r="B55" s="20"/>
      <c r="C55" s="67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2:14" ht="22" customHeight="1" x14ac:dyDescent="0.2">
      <c r="B56" s="20">
        <v>136</v>
      </c>
      <c r="C56" s="65" t="s">
        <v>185</v>
      </c>
      <c r="D56" s="33"/>
      <c r="E56" s="33"/>
      <c r="F56" s="33"/>
      <c r="G56" s="33"/>
      <c r="H56" s="33"/>
      <c r="I56" s="21">
        <v>10</v>
      </c>
      <c r="J56" s="21">
        <v>850</v>
      </c>
      <c r="K56" s="21">
        <v>709</v>
      </c>
      <c r="L56" s="21"/>
      <c r="M56" s="65" t="s">
        <v>289</v>
      </c>
      <c r="N56" s="33"/>
    </row>
    <row r="57" spans="2:14" x14ac:dyDescent="0.2">
      <c r="B57" s="20"/>
      <c r="C57" s="67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2:14" ht="22" customHeight="1" x14ac:dyDescent="0.2">
      <c r="B58" s="20">
        <v>137</v>
      </c>
      <c r="C58" s="65" t="s">
        <v>185</v>
      </c>
      <c r="D58" s="33"/>
      <c r="E58" s="33"/>
      <c r="F58" s="33"/>
      <c r="G58" s="33"/>
      <c r="H58" s="33"/>
      <c r="I58" s="21">
        <v>10</v>
      </c>
      <c r="J58" s="21">
        <v>162</v>
      </c>
      <c r="K58" s="21">
        <v>135</v>
      </c>
      <c r="L58" s="21"/>
      <c r="M58" s="65" t="s">
        <v>289</v>
      </c>
      <c r="N58" s="33"/>
    </row>
    <row r="59" spans="2:14" ht="22" customHeight="1" x14ac:dyDescent="0.2">
      <c r="B59" s="20">
        <v>137</v>
      </c>
      <c r="C59" s="65" t="s">
        <v>189</v>
      </c>
      <c r="D59" s="33"/>
      <c r="E59" s="33"/>
      <c r="F59" s="33"/>
      <c r="G59" s="33"/>
      <c r="H59" s="33"/>
      <c r="I59" s="21">
        <v>10</v>
      </c>
      <c r="J59" s="21">
        <v>64</v>
      </c>
      <c r="K59" s="21">
        <v>54</v>
      </c>
      <c r="L59" s="21"/>
      <c r="M59" s="65" t="s">
        <v>295</v>
      </c>
      <c r="N59" s="33"/>
    </row>
    <row r="60" spans="2:14" ht="22" customHeight="1" x14ac:dyDescent="0.2">
      <c r="B60" s="20">
        <v>137</v>
      </c>
      <c r="C60" s="65" t="s">
        <v>190</v>
      </c>
      <c r="D60" s="33"/>
      <c r="E60" s="33"/>
      <c r="F60" s="33"/>
      <c r="G60" s="33"/>
      <c r="H60" s="33"/>
      <c r="I60" s="21">
        <v>10</v>
      </c>
      <c r="J60" s="21">
        <v>590</v>
      </c>
      <c r="K60" s="21">
        <v>492</v>
      </c>
      <c r="L60" s="21"/>
      <c r="M60" s="65" t="s">
        <v>296</v>
      </c>
      <c r="N60" s="33"/>
    </row>
    <row r="61" spans="2:14" x14ac:dyDescent="0.2">
      <c r="B61" s="20"/>
      <c r="C61" s="67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ht="22" customHeight="1" x14ac:dyDescent="0.2">
      <c r="B62" s="20">
        <v>138</v>
      </c>
      <c r="C62" s="65" t="s">
        <v>193</v>
      </c>
      <c r="D62" s="33"/>
      <c r="E62" s="33"/>
      <c r="F62" s="33"/>
      <c r="G62" s="33"/>
      <c r="H62" s="33"/>
      <c r="I62" s="21">
        <v>9</v>
      </c>
      <c r="J62" s="21">
        <v>272</v>
      </c>
      <c r="K62" s="21">
        <v>152</v>
      </c>
      <c r="L62" s="21"/>
      <c r="M62" s="65" t="s">
        <v>286</v>
      </c>
      <c r="N62" s="33"/>
    </row>
    <row r="63" spans="2:14" ht="22" customHeight="1" x14ac:dyDescent="0.2">
      <c r="B63" s="20">
        <v>138</v>
      </c>
      <c r="C63" s="65" t="s">
        <v>194</v>
      </c>
      <c r="D63" s="33"/>
      <c r="E63" s="33"/>
      <c r="F63" s="33"/>
      <c r="G63" s="33"/>
      <c r="H63" s="33"/>
      <c r="I63" s="21">
        <v>9</v>
      </c>
      <c r="J63" s="21">
        <v>578</v>
      </c>
      <c r="K63" s="21">
        <v>322</v>
      </c>
      <c r="L63" s="21"/>
      <c r="M63" s="65" t="s">
        <v>284</v>
      </c>
      <c r="N63" s="33"/>
    </row>
    <row r="64" spans="2:14" x14ac:dyDescent="0.2">
      <c r="B64" s="20"/>
      <c r="C64" s="67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2:14" ht="22" customHeight="1" x14ac:dyDescent="0.2">
      <c r="B65" s="20">
        <v>139</v>
      </c>
      <c r="C65" s="65" t="s">
        <v>194</v>
      </c>
      <c r="D65" s="33"/>
      <c r="E65" s="33"/>
      <c r="F65" s="33"/>
      <c r="G65" s="33"/>
      <c r="H65" s="33"/>
      <c r="I65" s="21">
        <v>9</v>
      </c>
      <c r="J65" s="21">
        <v>850</v>
      </c>
      <c r="K65" s="21">
        <v>473</v>
      </c>
      <c r="L65" s="21"/>
      <c r="M65" s="65" t="s">
        <v>284</v>
      </c>
      <c r="N65" s="33"/>
    </row>
    <row r="66" spans="2:14" x14ac:dyDescent="0.2">
      <c r="B66" s="20"/>
      <c r="C66" s="67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2:14" ht="22" customHeight="1" x14ac:dyDescent="0.2">
      <c r="B67" s="20">
        <v>140</v>
      </c>
      <c r="C67" s="65" t="s">
        <v>194</v>
      </c>
      <c r="D67" s="33"/>
      <c r="E67" s="33"/>
      <c r="F67" s="33"/>
      <c r="G67" s="33"/>
      <c r="H67" s="33"/>
      <c r="I67" s="21">
        <v>9</v>
      </c>
      <c r="J67" s="21">
        <v>500</v>
      </c>
      <c r="K67" s="21">
        <v>278</v>
      </c>
      <c r="L67" s="21"/>
      <c r="M67" s="65" t="s">
        <v>284</v>
      </c>
      <c r="N67" s="33"/>
    </row>
    <row r="68" spans="2:14" ht="22" customHeight="1" x14ac:dyDescent="0.2">
      <c r="B68" s="20">
        <v>140</v>
      </c>
      <c r="C68" s="65" t="s">
        <v>204</v>
      </c>
      <c r="D68" s="33"/>
      <c r="E68" s="33"/>
      <c r="F68" s="33"/>
      <c r="G68" s="33"/>
      <c r="H68" s="33"/>
      <c r="I68" s="21">
        <v>9</v>
      </c>
      <c r="J68" s="21">
        <v>350</v>
      </c>
      <c r="K68" s="21">
        <v>195</v>
      </c>
      <c r="L68" s="21"/>
      <c r="M68" s="65" t="s">
        <v>293</v>
      </c>
      <c r="N68" s="33"/>
    </row>
    <row r="69" spans="2:14" x14ac:dyDescent="0.2">
      <c r="B69" s="20"/>
      <c r="C69" s="67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2:14" ht="22" customHeight="1" x14ac:dyDescent="0.2">
      <c r="B70" s="20">
        <v>141</v>
      </c>
      <c r="C70" s="65" t="s">
        <v>205</v>
      </c>
      <c r="D70" s="33"/>
      <c r="E70" s="33"/>
      <c r="F70" s="33"/>
      <c r="G70" s="33"/>
      <c r="H70" s="33"/>
      <c r="I70" s="21">
        <v>8</v>
      </c>
      <c r="J70" s="21">
        <v>63</v>
      </c>
      <c r="K70" s="21">
        <v>29</v>
      </c>
      <c r="L70" s="21"/>
      <c r="M70" s="65" t="s">
        <v>292</v>
      </c>
      <c r="N70" s="33"/>
    </row>
    <row r="71" spans="2:14" ht="22" customHeight="1" x14ac:dyDescent="0.2">
      <c r="B71" s="20">
        <v>141</v>
      </c>
      <c r="C71" s="65" t="s">
        <v>206</v>
      </c>
      <c r="D71" s="33"/>
      <c r="E71" s="33"/>
      <c r="F71" s="33"/>
      <c r="G71" s="33"/>
      <c r="H71" s="33"/>
      <c r="I71" s="21">
        <v>8</v>
      </c>
      <c r="J71" s="21">
        <v>90</v>
      </c>
      <c r="K71" s="21">
        <v>41</v>
      </c>
      <c r="L71" s="21"/>
      <c r="M71" s="65" t="s">
        <v>291</v>
      </c>
      <c r="N71" s="33"/>
    </row>
    <row r="72" spans="2:14" ht="22" customHeight="1" x14ac:dyDescent="0.2">
      <c r="B72" s="20">
        <v>141</v>
      </c>
      <c r="C72" s="65" t="s">
        <v>207</v>
      </c>
      <c r="D72" s="33"/>
      <c r="E72" s="33"/>
      <c r="F72" s="33"/>
      <c r="G72" s="33"/>
      <c r="H72" s="33"/>
      <c r="I72" s="21">
        <v>8</v>
      </c>
      <c r="J72" s="21">
        <v>700</v>
      </c>
      <c r="K72" s="21">
        <v>313</v>
      </c>
      <c r="L72" s="21"/>
      <c r="M72" s="65" t="s">
        <v>294</v>
      </c>
      <c r="N72" s="33"/>
    </row>
    <row r="73" spans="2:14" x14ac:dyDescent="0.2">
      <c r="B73" s="20"/>
      <c r="C73" s="67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2:14" ht="22" customHeight="1" x14ac:dyDescent="0.2">
      <c r="B74" s="20">
        <v>142</v>
      </c>
      <c r="C74" s="65" t="s">
        <v>207</v>
      </c>
      <c r="D74" s="33"/>
      <c r="E74" s="33"/>
      <c r="F74" s="33"/>
      <c r="G74" s="33"/>
      <c r="H74" s="33"/>
      <c r="I74" s="21">
        <v>8</v>
      </c>
      <c r="J74" s="21">
        <v>850</v>
      </c>
      <c r="K74" s="21">
        <v>380</v>
      </c>
      <c r="L74" s="21"/>
      <c r="M74" s="65" t="s">
        <v>294</v>
      </c>
      <c r="N74" s="33"/>
    </row>
    <row r="75" spans="2:14" x14ac:dyDescent="0.2">
      <c r="B75" s="20"/>
      <c r="C75" s="67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2:14" ht="22" customHeight="1" x14ac:dyDescent="0.2">
      <c r="B76" s="20">
        <v>143</v>
      </c>
      <c r="C76" s="65" t="s">
        <v>208</v>
      </c>
      <c r="D76" s="33"/>
      <c r="E76" s="33"/>
      <c r="F76" s="33"/>
      <c r="G76" s="33"/>
      <c r="H76" s="33"/>
      <c r="I76" s="21">
        <v>8</v>
      </c>
      <c r="J76" s="21">
        <v>850</v>
      </c>
      <c r="K76" s="21">
        <v>89</v>
      </c>
      <c r="L76" s="21"/>
      <c r="M76" s="65" t="s">
        <v>285</v>
      </c>
      <c r="N76" s="33"/>
    </row>
    <row r="77" spans="2:14" x14ac:dyDescent="0.2">
      <c r="B77" s="20"/>
      <c r="C77" s="67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2:14" ht="22" customHeight="1" x14ac:dyDescent="0.2">
      <c r="B78" s="20">
        <v>144</v>
      </c>
      <c r="C78" s="65" t="s">
        <v>208</v>
      </c>
      <c r="D78" s="33"/>
      <c r="E78" s="33"/>
      <c r="F78" s="33"/>
      <c r="G78" s="33"/>
      <c r="H78" s="33"/>
      <c r="I78" s="21">
        <v>8</v>
      </c>
      <c r="J78" s="21">
        <v>850</v>
      </c>
      <c r="K78" s="21">
        <v>89</v>
      </c>
      <c r="L78" s="21"/>
      <c r="M78" s="65" t="s">
        <v>285</v>
      </c>
      <c r="N78" s="33"/>
    </row>
    <row r="79" spans="2:14" x14ac:dyDescent="0.2">
      <c r="B79" s="20"/>
      <c r="C79" s="67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2:14" ht="22" customHeight="1" x14ac:dyDescent="0.2">
      <c r="B80" s="20"/>
      <c r="C80" s="66" t="s">
        <v>213</v>
      </c>
      <c r="D80" s="33"/>
      <c r="E80" s="33"/>
      <c r="F80" s="33"/>
      <c r="G80" s="33"/>
      <c r="H80" s="33"/>
      <c r="I80" s="22">
        <v>2</v>
      </c>
      <c r="J80" s="22">
        <v>21</v>
      </c>
      <c r="K80" s="22">
        <v>15</v>
      </c>
      <c r="L80" s="22"/>
      <c r="M80" s="66" t="s">
        <v>297</v>
      </c>
      <c r="N80" s="33"/>
    </row>
    <row r="81" spans="2:14" x14ac:dyDescent="0.2">
      <c r="B81" s="20"/>
      <c r="C81" s="67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</sheetData>
  <mergeCells count="128">
    <mergeCell ref="C78:H78"/>
    <mergeCell ref="M78:N78"/>
    <mergeCell ref="C79:N79"/>
    <mergeCell ref="C80:H80"/>
    <mergeCell ref="M80:N80"/>
    <mergeCell ref="C81:N81"/>
    <mergeCell ref="C72:H72"/>
    <mergeCell ref="M72:N72"/>
    <mergeCell ref="C73:N73"/>
    <mergeCell ref="C74:H74"/>
    <mergeCell ref="M74:N74"/>
    <mergeCell ref="C75:N75"/>
    <mergeCell ref="C76:H76"/>
    <mergeCell ref="M76:N76"/>
    <mergeCell ref="C77:N77"/>
    <mergeCell ref="C67:H67"/>
    <mergeCell ref="M67:N67"/>
    <mergeCell ref="C68:H68"/>
    <mergeCell ref="M68:N68"/>
    <mergeCell ref="C69:N69"/>
    <mergeCell ref="C70:H70"/>
    <mergeCell ref="M70:N70"/>
    <mergeCell ref="C71:H71"/>
    <mergeCell ref="M71:N71"/>
    <mergeCell ref="C61:N61"/>
    <mergeCell ref="C62:H62"/>
    <mergeCell ref="M62:N62"/>
    <mergeCell ref="C63:H63"/>
    <mergeCell ref="M63:N63"/>
    <mergeCell ref="C64:N64"/>
    <mergeCell ref="C65:H65"/>
    <mergeCell ref="M65:N65"/>
    <mergeCell ref="C66:N66"/>
    <mergeCell ref="C55:N55"/>
    <mergeCell ref="C56:H56"/>
    <mergeCell ref="M56:N56"/>
    <mergeCell ref="C57:N57"/>
    <mergeCell ref="C58:H58"/>
    <mergeCell ref="M58:N58"/>
    <mergeCell ref="C59:H59"/>
    <mergeCell ref="M59:N59"/>
    <mergeCell ref="C60:H60"/>
    <mergeCell ref="M60:N60"/>
    <mergeCell ref="C50:H50"/>
    <mergeCell ref="M50:N50"/>
    <mergeCell ref="C51:H51"/>
    <mergeCell ref="M51:N51"/>
    <mergeCell ref="C52:N52"/>
    <mergeCell ref="C53:H53"/>
    <mergeCell ref="M53:N53"/>
    <mergeCell ref="C54:H54"/>
    <mergeCell ref="M54:N54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34:H34"/>
    <mergeCell ref="M34:N34"/>
    <mergeCell ref="C35:H35"/>
    <mergeCell ref="M35:N35"/>
    <mergeCell ref="C36:H36"/>
    <mergeCell ref="M36:N36"/>
    <mergeCell ref="C37:N37"/>
    <mergeCell ref="C38:H38"/>
    <mergeCell ref="M38:N38"/>
    <mergeCell ref="C29:N29"/>
    <mergeCell ref="C30:H30"/>
    <mergeCell ref="M30:N30"/>
    <mergeCell ref="C31:H31"/>
    <mergeCell ref="M31:N31"/>
    <mergeCell ref="C32:H32"/>
    <mergeCell ref="M32:N32"/>
    <mergeCell ref="C33:H33"/>
    <mergeCell ref="M33:N33"/>
    <mergeCell ref="C23:H23"/>
    <mergeCell ref="M23:N23"/>
    <mergeCell ref="C24:N24"/>
    <mergeCell ref="C25:H25"/>
    <mergeCell ref="M25:N25"/>
    <mergeCell ref="C26:N26"/>
    <mergeCell ref="C27:H27"/>
    <mergeCell ref="M27:N27"/>
    <mergeCell ref="C28:H28"/>
    <mergeCell ref="M28:N28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55</cp:revision>
  <cp:lastPrinted>2021-09-10T16:28:42Z</cp:lastPrinted>
  <dcterms:created xsi:type="dcterms:W3CDTF">2020-12-13T08:44:49Z</dcterms:created>
  <dcterms:modified xsi:type="dcterms:W3CDTF">2021-09-16T07:44:19Z</dcterms:modified>
  <dc:language>en-US</dc:language>
</cp:coreProperties>
</file>