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visible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<sst xmlns="http://schemas.openxmlformats.org/spreadsheetml/2006/main" count="682" uniqueCount="432">
  <si>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</si>
  <si>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</si>
  <si>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</si>
  <si>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"Глобус", 45%, 0,37 кг, т/ф (8 шт)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</si>
  <si>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</si>
  <si>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</si>
  <si>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</si>
  <si>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</si>
  <si>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</si>
  <si>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</si>
  <si>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</si>
  <si>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</si>
  <si>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</si>
  <si>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</si>
  <si>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</si>
  <si>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</si>
  <si>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</si>
  <si>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</si>
  <si>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</si>
  <si>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</si>
  <si>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</si>
  <si>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</si>
  <si>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</si>
  <si>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</si>
  <si>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</si>
  <si>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</si>
  <si>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"Unagrande", 50%, 0,125/0,225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</si>
  <si>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</si>
  <si>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</si>
  <si>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</si>
  <si>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</si>
  <si>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ОАЭ_Моцарелла в воде Чильеджина без лактозы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</si>
  <si>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</si>
  <si>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</si>
  <si>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</si>
  <si>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</si>
  <si>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</si>
  <si>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</si>
  <si>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</si>
  <si>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</si>
  <si>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</si>
  <si>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</si>
  <si>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</si>
  <si>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"Unagrande", 50%,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</si>
  <si>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</si>
  <si>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</si>
  <si>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</si>
  <si>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</si>
  <si>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ОАЭ_Моцарелла в воде Фиор Ди Латте без лактозы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</si>
  <si>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</si>
  <si>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</si>
  <si>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</si>
  <si>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</si>
  <si>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</si>
  <si>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</si>
  <si>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</si>
  <si>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</si>
  <si>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</si>
  <si>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</si>
  <si>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</si>
  <si>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</si>
  <si>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</t>
  </si>
  <si>
    <t xml:space="preserve">Рикотта "Unagrande", 50%, 0,2 кг, пл/с</t>
  </si>
  <si>
    <t xml:space="preserve">Рикотта "Pretto", 45%, 0,5 кг, пл/с</t>
  </si>
  <si>
    <t xml:space="preserve">Рикотта "Pretto", 45%, 0,2 кг, пл/с</t>
  </si>
  <si>
    <t xml:space="preserve">Рикотта «МАРКЕТ», 45%, 0,2 кг, п/с</t>
  </si>
  <si>
    <t xml:space="preserve">Рикотта с ванилью "Красная птица", 30%, 0,2 кг, пл/с</t>
  </si>
  <si>
    <t xml:space="preserve">Рикотта с ванилью "Бонджорно", 30%, 0,2 кг, пл/с</t>
  </si>
  <si>
    <t xml:space="preserve">Рикотта шоколадно-ореховая "Красная птица", 35%, 0,2 кг, пл/с</t>
  </si>
  <si>
    <t xml:space="preserve">Рикотта шоколадно-ореховая "Бонджорно", 35%, 0,2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</si>
  <si>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</si>
  <si>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</si>
  <si>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Сыр мягкий Рикотта массовой долей жира в сухом веществе 30%, 1,4 кг, в/у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</si>
  <si>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</si>
  <si>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</si>
  <si>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</si>
  <si>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</si>
  <si>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</si>
  <si>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</si>
  <si>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</si>
  <si>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</si>
  <si>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</si>
  <si>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</si>
  <si>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ОАЭ_Масло сладко-сливочное без лактозы "Unagrande", 72,5%, 0,5 кг, к/к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</si>
  <si>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</si>
  <si>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</si>
  <si>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</si>
  <si>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</si>
  <si>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</si>
  <si>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</si>
  <si>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</si>
  <si>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</si>
  <si>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</si>
  <si>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</si>
  <si>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</si>
  <si>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</si>
  <si>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ОАЭ_Моцарелла для сэндвичей без лактозы "Unagrande", 45%, 0,28 кг, т/ф</t>
  </si>
  <si>
    <t xml:space="preserve">ОАЭ_Моцарелла без лактозы "Unagrande", 45%, 0,15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</si>
  <si>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</si>
  <si>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</si>
  <si>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</si>
  <si>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</si>
  <si>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</si>
  <si>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</si>
  <si>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без лактозы «Вкусвилл», 45%, 0,1 кг, ф/п (кубики)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</si>
  <si>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</si>
  <si>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</si>
  <si>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</si>
  <si>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</si>
  <si>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</si>
  <si>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ОАЭ_Моцарелла палочки без лактозы "Unagrande", 45%, 0,12 кг, т/ф</t>
  </si>
  <si>
    <t xml:space="preserve">Моцарелла палочки без лактозы «Вкусвилл», 45%, 0,12 кг, т/ф</t>
  </si>
  <si>
    <t xml:space="preserve">Моцарелла палочки 15 гр Эсперсен 45%, 3,5 кг, пл/л</t>
  </si>
  <si>
    <t xml:space="preserve">Маскарпоне с шоколадом "Красная птица", 50%, 0,2 кг, пл/с</t>
  </si>
  <si>
    <t xml:space="preserve">Маскарпоне с шоколадом "Бонджорно", 50%, 0,14 кг, пл/с</t>
  </si>
  <si>
    <t xml:space="preserve">Маскарпоне с шоколадом "Бонджорно", 50%, 0,5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</si>
  <si>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</si>
  <si>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</si>
  <si>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</si>
  <si>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</si>
  <si>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</si>
  <si>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ОАЭ_Маскарпоне без лактозы "Unagrande", 80%, 0,25 кг, пл/с</t>
  </si>
  <si>
    <t xml:space="preserve">Маскарпоне "Pretto", 80%, 2,5 кг, пл/в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</si>
  <si>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</si>
  <si>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</si>
  <si>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</si>
  <si>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Кремчиз "Красная птица", 75%, 0,2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</si>
  <si>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</si>
  <si>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</si>
  <si>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</si>
  <si>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"Фермерская коллекция", 70%, 0,2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</si>
  <si>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</si>
  <si>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</si>
  <si>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</si>
  <si>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ОАЭ_Кремчиз без лактозы "Unagrande", 70%, 0,14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</si>
  <si>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</si>
  <si>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</si>
  <si>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</si>
  <si>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</si>
  <si>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</si>
  <si>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</si>
  <si>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</si>
  <si>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Сливки "Красная птица", 38%, 0,25 л, пл/с</t>
  </si>
  <si>
    <t xml:space="preserve">Сливки Panna Fresca "Unagrande", 38%, 0,25 кг, пл/с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</si>
  <si>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</si>
  <si>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</si>
  <si>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</si>
  <si>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Творожный "Pretto", 65%, 0,2 кг, пл/с</t>
  </si>
  <si>
    <t xml:space="preserve">Творожный "Pretto", 55%, 0,5 кг, пл/с</t>
  </si>
  <si>
    <t xml:space="preserve">Творожный "Pretto", 65%, 2,5 кг, пл/в</t>
  </si>
  <si>
    <t xml:space="preserve">Творожный "Pretto", 55%, 2,5 кг, пл/в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</si>
  <si>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</si>
  <si>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</si>
  <si>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Робиола "Unagrande", 65%, 0,14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</si>
  <si>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</si>
  <si>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</si>
  <si>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</si>
  <si>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</si>
  <si>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</si>
  <si>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</si>
  <si>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</si>
  <si>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</si>
  <si>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</si>
  <si>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</si>
  <si>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 xml:space="preserve">ОБРАЗЦЫ Рикотта КОКОС</t>
  </si>
  <si>
    <t xml:space="preserve">ОБРАЗЦЫ Рикотта МИНДАЛЬ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</si>
  <si>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</si>
  <si>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</si>
  <si>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</si>
  <si>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</si>
  <si>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Н0000098293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</si>
  <si>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</si>
  <si>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</si>
  <si>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</si>
  <si>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</si>
  <si>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</si>
  <si>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</si>
  <si>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</si>
  <si>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</si>
  <si>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</si>
  <si>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</si>
  <si>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</si>
  <si>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</si>
  <si>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</si>
  <si>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</si>
  <si>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</si>
  <si>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</si>
  <si>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</si>
  <si>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</si>
  <si>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Н0000096636</t>
  </si>
  <si>
    <t xml:space="preserve">Н0000096805</t>
  </si>
  <si>
    <t xml:space="preserve">Н0000097277</t>
  </si>
  <si>
    <t xml:space="preserve">Н0000094727</t>
  </si>
  <si>
    <t xml:space="preserve">Н0000094737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</si>
  <si>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</si>
  <si>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</si>
  <si>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</si>
  <si>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</si>
  <si>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00-00008816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</si>
  <si>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</si>
  <si>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</si>
  <si>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</si>
  <si>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</si>
  <si>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</si>
  <si>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Н0000096635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</si>
  <si>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</si>
  <si>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</si>
  <si>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</si>
  <si>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</si>
  <si>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</si>
  <si>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Н0000094736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</si>
  <si>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</si>
  <si>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</si>
  <si>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</si>
  <si>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</si>
  <si>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00-00008815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</si>
  <si>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</si>
  <si>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</si>
  <si>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</si>
  <si>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</si>
  <si>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</si>
  <si>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</si>
  <si>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</si>
  <si>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</si>
  <si>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</si>
  <si>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</si>
  <si>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</si>
  <si>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</si>
  <si>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</si>
  <si>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</si>
  <si>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Н0000086888</t>
  </si>
  <si>
    <t xml:space="preserve">Н0000088471</t>
  </si>
  <si>
    <t xml:space="preserve">00-00010060</t>
  </si>
  <si>
    <t xml:space="preserve">Н0000096627</t>
  </si>
  <si>
    <t xml:space="preserve">Н0000095930</t>
  </si>
  <si>
    <t xml:space="preserve">Н0000096629</t>
  </si>
  <si>
    <t xml:space="preserve">Н0000095932</t>
  </si>
  <si>
    <t xml:space="preserve">Н0000095931</t>
  </si>
  <si>
    <t xml:space="preserve">00-00010061</t>
  </si>
  <si>
    <t xml:space="preserve">00-00010187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</si>
  <si>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</si>
  <si>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</si>
  <si>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</si>
  <si>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</si>
  <si>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</si>
  <si>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</si>
  <si>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</si>
  <si>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</si>
  <si>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</si>
  <si>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</si>
  <si>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00-00008817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</si>
  <si>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</si>
  <si>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</si>
  <si>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</si>
  <si>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</si>
  <si>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</si>
  <si>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</si>
  <si>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</si>
  <si>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</si>
  <si>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</si>
  <si>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</si>
  <si>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</si>
  <si>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</si>
  <si>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00-00008810</t>
  </si>
  <si>
    <t xml:space="preserve">00-00008814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</si>
  <si>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</si>
  <si>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</si>
  <si>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</si>
  <si>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</si>
  <si>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</si>
  <si>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</si>
  <si>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00-00010673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</si>
  <si>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</si>
  <si>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</si>
  <si>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</si>
  <si>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</si>
  <si>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</si>
  <si>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00-00008811</t>
  </si>
  <si>
    <t xml:space="preserve">00-00010669</t>
  </si>
  <si>
    <t xml:space="preserve">Н0000098310</t>
  </si>
  <si>
    <t xml:space="preserve">Н0000096631</t>
  </si>
  <si>
    <t xml:space="preserve">00-00006404</t>
  </si>
  <si>
    <t xml:space="preserve">00-00009436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</si>
  <si>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</si>
  <si>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</si>
  <si>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</si>
  <si>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</si>
  <si>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</si>
  <si>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00-00008813</t>
  </si>
  <si>
    <t xml:space="preserve">00-00009384</t>
  </si>
  <si>
    <t xml:space="preserve">Н0000079142</t>
  </si>
  <si>
    <t xml:space="preserve">Н0000083955</t>
  </si>
  <si>
    <t xml:space="preserve">Н0000083957</t>
  </si>
  <si>
    <t xml:space="preserve">Н0000096632</t>
  </si>
  <si>
    <t xml:space="preserve">Н0000097944</t>
  </si>
  <si>
    <t xml:space="preserve">Н0000098397</t>
  </si>
  <si>
    <t xml:space="preserve">Н0000098466</t>
  </si>
  <si>
    <t xml:space="preserve">Н0000098695</t>
  </si>
  <si>
    <t xml:space="preserve">Н0000085588</t>
  </si>
  <si>
    <t xml:space="preserve">Н0000097946</t>
  </si>
  <si>
    <t xml:space="preserve">Н0000098693</t>
  </si>
  <si>
    <t xml:space="preserve">00-00008812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</si>
  <si>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</si>
  <si>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</si>
  <si>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</si>
  <si>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</si>
  <si>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</si>
  <si>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</si>
  <si>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</si>
  <si>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Н0000096634</t>
  </si>
  <si>
    <t xml:space="preserve">Н0000097529</t>
  </si>
  <si>
    <t xml:space="preserve">00-00007502</t>
  </si>
  <si>
    <t xml:space="preserve">00-00008893</t>
  </si>
  <si>
    <t xml:space="preserve">Н0000090708</t>
  </si>
  <si>
    <t xml:space="preserve">Н0000097368</t>
  </si>
  <si>
    <t xml:space="preserve">00-00007125</t>
  </si>
  <si>
    <t xml:space="preserve">00-00009325</t>
  </si>
  <si>
    <t xml:space="preserve">00-00009383</t>
  </si>
  <si>
    <t xml:space="preserve">00-00010058</t>
  </si>
  <si>
    <t xml:space="preserve">00-00010059</t>
  </si>
  <si>
    <t xml:space="preserve">Н0000097945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</si>
  <si>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</si>
  <si>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</si>
  <si>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</si>
  <si>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</si>
  <si>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</si>
  <si>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</si>
  <si>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</si>
  <si>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00-00010095</t>
  </si>
  <si>
    <t xml:space="preserve">00-00009486</t>
  </si>
  <si>
    <t xml:space="preserve">00-00010207</t>
  </si>
  <si>
    <t xml:space="preserve">00-00010208</t>
  </si>
  <si>
    <t xml:space="preserve">00-00010209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</si>
  <si>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</si>
  <si>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</si>
  <si>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</si>
  <si>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</si>
  <si>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</si>
  <si>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</si>
  <si>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</si>
  <si>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</si>
  <si>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</si>
  <si>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</si>
  <si>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</si>
  <si>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</si>
  <si>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</si>
  <si>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</si>
  <si>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</si>
  <si>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</si>
  <si>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</si>
  <si>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80, </t>
  </si>
  <si>
    <t xml:space="preserve">Маскарпоне</t>
  </si>
  <si>
    <t xml:space="preserve">Глобус</t>
  </si>
  <si>
    <t xml:space="preserve">[181, 173, 171, 168, 169]</t>
  </si>
  <si>
    <t xml:space="preserve">ВкусВилл</t>
  </si>
  <si>
    <t xml:space="preserve">Красная птица</t>
  </si>
  <si>
    <t xml:space="preserve">Unagrande</t>
  </si>
  <si>
    <t xml:space="preserve">Pretto</t>
  </si>
  <si>
    <t xml:space="preserve">Unаgrande</t>
  </si>
  <si>
    <t xml:space="preserve">[175, 170]</t>
  </si>
  <si>
    <t xml:space="preserve">50, Шоколад</t>
  </si>
  <si>
    <t xml:space="preserve">[172, 182]</t>
  </si>
  <si>
    <t xml:space="preserve">Бонджорно</t>
  </si>
  <si>
    <t xml:space="preserve">38, </t>
  </si>
  <si>
    <t xml:space="preserve">Сливки</t>
  </si>
  <si>
    <t xml:space="preserve">[183, 177]</t>
  </si>
  <si>
    <t xml:space="preserve">[178, 179, 185]</t>
  </si>
  <si>
    <t xml:space="preserve">Вкусвилл</t>
  </si>
  <si>
    <t xml:space="preserve">[180, 184]</t>
  </si>
  <si>
    <t xml:space="preserve">[186]</t>
  </si>
  <si>
    <t xml:space="preserve">[187]</t>
  </si>
  <si>
    <t xml:space="preserve">70, </t>
  </si>
  <si>
    <t xml:space="preserve">Кремчиз</t>
  </si>
  <si>
    <t xml:space="preserve">[188]</t>
  </si>
  <si>
    <t xml:space="preserve">75, </t>
  </si>
  <si>
    <t xml:space="preserve">[189]</t>
  </si>
  <si>
    <t xml:space="preserve">[197, 205, 196, 206]</t>
  </si>
  <si>
    <t xml:space="preserve">Фермерская коллекция</t>
  </si>
  <si>
    <t xml:space="preserve">65, </t>
  </si>
  <si>
    <t xml:space="preserve">Творожный</t>
  </si>
  <si>
    <t xml:space="preserve">[203, 210, 214]</t>
  </si>
  <si>
    <t xml:space="preserve">Робиола</t>
  </si>
  <si>
    <t xml:space="preserve">[198]</t>
  </si>
  <si>
    <t xml:space="preserve">70, Паприка</t>
  </si>
  <si>
    <t xml:space="preserve">[199, 216]</t>
  </si>
  <si>
    <t xml:space="preserve">Зеленая линия</t>
  </si>
  <si>
    <t xml:space="preserve">70, Томаты</t>
  </si>
  <si>
    <t xml:space="preserve">[200]</t>
  </si>
  <si>
    <t xml:space="preserve">70, Травы</t>
  </si>
  <si>
    <t xml:space="preserve">[201, 215]</t>
  </si>
  <si>
    <t xml:space="preserve">[202, 211]</t>
  </si>
  <si>
    <t xml:space="preserve">[204]</t>
  </si>
  <si>
    <t xml:space="preserve">70, Огурец</t>
  </si>
  <si>
    <t xml:space="preserve">[209, 212]</t>
  </si>
  <si>
    <t xml:space="preserve">[217]</t>
  </si>
  <si>
    <t xml:space="preserve">LiebenDorf</t>
  </si>
  <si>
    <t xml:space="preserve">[218]</t>
  </si>
  <si>
    <t xml:space="preserve">65, Зелень</t>
  </si>
  <si>
    <t xml:space="preserve">[219]</t>
  </si>
  <si>
    <t xml:space="preserve">Номер группы варок</t>
  </si>
  <si>
    <t xml:space="preserve">Выход со стандартной одной варки, кг</t>
  </si>
  <si>
    <t xml:space="preserve">SKU</t>
  </si>
  <si>
    <t xml:space="preserve">КГ Использовано</t>
  </si>
  <si>
    <t xml:space="preserve">Остатки</t>
  </si>
  <si>
    <t xml:space="preserve">Вход, кг</t>
  </si>
  <si>
    <t xml:space="preserve">Выход</t>
  </si>
  <si>
    <t xml:space="preserve">Разделитель</t>
  </si>
  <si>
    <t xml:space="preserve">Разделитель int</t>
  </si>
  <si>
    <t xml:space="preserve">-</t>
  </si>
  <si>
    <t xml:space="preserve">стандратный выход</t>
  </si>
  <si>
    <t xml:space="preserve">Коэффициент</t>
  </si>
  <si>
    <t xml:space="preserve">Кремчиз "Pretto", 70%, 2,5 кг, пл/в</t>
  </si>
  <si>
    <t xml:space="preserve">Кремчиз "Unagrande", 70%, 0,18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</si>
  <si>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</si>
  <si>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</si>
  <si>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с паприкой "ВкусВилл", 70%, 0,14 кг, пл/с</t>
  </si>
  <si>
    <t xml:space="preserve">Маскарпоне "Глобус", 80%, 0,25 кг, пл/с</t>
  </si>
  <si>
    <t xml:space="preserve">Маскарпоне с шоколадом "Бонджорно", 50%, 0,2 кг, пл/с</t>
  </si>
  <si>
    <t xml:space="preserve">Робиола "Unagrande", 65%, 0,18 кг, пл/с</t>
  </si>
  <si>
    <t xml:space="preserve">Робиола "Избёнка", 65%, 0,18 кг, пл/с (6 шт)</t>
  </si>
  <si>
    <t xml:space="preserve">Творожный "Pretto", 65%, 0,18 кг, пл/с</t>
  </si>
  <si>
    <t xml:space="preserve">Творожный "Фермерская коллекция", 65%,0,18 кг,пл/с</t>
  </si>
  <si>
    <t xml:space="preserve">Крем чиз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</si>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</sst>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General"/>
    <numFmt numFmtId="168" formatCode="0"/>
    <numFmt numFmtId="169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11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  <c r="FF1" s="1" t="n">
        <v>160</v>
      </c>
      <c r="FG1" s="1" t="n">
        <v>161</v>
      </c>
      <c r="FH1" s="1" t="n">
        <v>162</v>
      </c>
      <c r="FI1" s="1" t="n">
        <v>163</v>
      </c>
      <c r="FJ1" s="1" t="n">
        <v>164</v>
      </c>
      <c r="FK1" s="1" t="n">
        <v>165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</row>
    <row r="6" customFormat="false" ht="14.25" hidden="false" customHeight="false" outlineLevel="0" collapsed="false">
      <c r="A6" s="1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U6" s="2" t="s">
        <v>187</v>
      </c>
      <c r="V6" s="2" t="s">
        <v>188</v>
      </c>
      <c r="W6" s="2" t="s">
        <v>189</v>
      </c>
      <c r="X6" s="2" t="s">
        <v>190</v>
      </c>
      <c r="Y6" s="2" t="s">
        <v>191</v>
      </c>
      <c r="Z6" s="2" t="s">
        <v>192</v>
      </c>
      <c r="AA6" s="2" t="s">
        <v>193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 t="s">
        <v>201</v>
      </c>
      <c r="AJ6" s="2" t="s">
        <v>202</v>
      </c>
      <c r="AK6" s="2" t="s">
        <v>203</v>
      </c>
      <c r="AL6" s="2" t="s">
        <v>204</v>
      </c>
      <c r="AM6" s="2" t="s">
        <v>205</v>
      </c>
      <c r="AN6" s="2" t="s">
        <v>206</v>
      </c>
      <c r="AO6" s="2" t="s">
        <v>207</v>
      </c>
      <c r="AP6" s="2" t="s">
        <v>208</v>
      </c>
      <c r="AQ6" s="2" t="s">
        <v>209</v>
      </c>
      <c r="AR6" s="2" t="s">
        <v>210</v>
      </c>
      <c r="AS6" s="2" t="s">
        <v>211</v>
      </c>
      <c r="AT6" s="2" t="s">
        <v>212</v>
      </c>
      <c r="AU6" s="2" t="s">
        <v>213</v>
      </c>
      <c r="AV6" s="2" t="s">
        <v>214</v>
      </c>
      <c r="AW6" s="2" t="s">
        <v>215</v>
      </c>
      <c r="AX6" s="2" t="s">
        <v>216</v>
      </c>
      <c r="AY6" s="2" t="s">
        <v>217</v>
      </c>
      <c r="AZ6" s="2" t="s">
        <v>218</v>
      </c>
      <c r="BA6" s="2" t="s">
        <v>219</v>
      </c>
      <c r="BB6" s="2" t="s">
        <v>220</v>
      </c>
      <c r="BC6" s="2" t="s">
        <v>221</v>
      </c>
      <c r="BD6" s="2" t="s">
        <v>222</v>
      </c>
      <c r="BE6" s="2" t="s">
        <v>223</v>
      </c>
      <c r="BF6" s="2" t="s">
        <v>224</v>
      </c>
      <c r="BG6" s="2" t="s">
        <v>225</v>
      </c>
      <c r="BH6" s="2" t="s">
        <v>226</v>
      </c>
      <c r="BI6" s="2" t="s">
        <v>227</v>
      </c>
      <c r="BJ6" s="2" t="s">
        <v>228</v>
      </c>
      <c r="BK6" s="2" t="s">
        <v>229</v>
      </c>
      <c r="BL6" s="2" t="s">
        <v>230</v>
      </c>
      <c r="BM6" s="2" t="s">
        <v>231</v>
      </c>
      <c r="BN6" s="2" t="s">
        <v>232</v>
      </c>
      <c r="BO6" s="2" t="s">
        <v>233</v>
      </c>
      <c r="BP6" s="2" t="s">
        <v>234</v>
      </c>
      <c r="BQ6" s="2" t="s">
        <v>235</v>
      </c>
      <c r="BR6" s="2" t="s">
        <v>236</v>
      </c>
      <c r="BS6" s="2" t="s">
        <v>237</v>
      </c>
      <c r="BT6" s="2" t="s">
        <v>238</v>
      </c>
      <c r="BU6" s="2" t="s">
        <v>239</v>
      </c>
      <c r="BV6" s="2" t="s">
        <v>240</v>
      </c>
      <c r="BW6" s="2" t="s">
        <v>241</v>
      </c>
      <c r="BX6" s="2" t="s">
        <v>242</v>
      </c>
      <c r="BY6" s="2" t="s">
        <v>243</v>
      </c>
      <c r="BZ6" s="2" t="s">
        <v>244</v>
      </c>
      <c r="CA6" s="2" t="s">
        <v>245</v>
      </c>
      <c r="CB6" s="2" t="s">
        <v>246</v>
      </c>
      <c r="CC6" s="2" t="s">
        <v>247</v>
      </c>
      <c r="CD6" s="2" t="s">
        <v>248</v>
      </c>
      <c r="CE6" s="2" t="s">
        <v>249</v>
      </c>
      <c r="CF6" s="2" t="s">
        <v>250</v>
      </c>
      <c r="CG6" s="2" t="s">
        <v>251</v>
      </c>
      <c r="CH6" s="2" t="s">
        <v>252</v>
      </c>
      <c r="CI6" s="2" t="s">
        <v>253</v>
      </c>
      <c r="CJ6" s="2" t="s">
        <v>254</v>
      </c>
      <c r="CK6" s="2" t="s">
        <v>255</v>
      </c>
      <c r="CL6" s="2" t="s">
        <v>256</v>
      </c>
      <c r="CM6" s="2" t="s">
        <v>257</v>
      </c>
      <c r="CN6" s="2" t="s">
        <v>258</v>
      </c>
      <c r="CO6" s="2" t="s">
        <v>259</v>
      </c>
      <c r="CP6" s="2" t="s">
        <v>260</v>
      </c>
      <c r="CQ6" s="2" t="s">
        <v>261</v>
      </c>
      <c r="CR6" s="2" t="s">
        <v>262</v>
      </c>
      <c r="CS6" s="2" t="s">
        <v>263</v>
      </c>
      <c r="CT6" s="2" t="s">
        <v>264</v>
      </c>
      <c r="CU6" s="2" t="s">
        <v>265</v>
      </c>
      <c r="CV6" s="2" t="s">
        <v>266</v>
      </c>
      <c r="CW6" s="2" t="s">
        <v>267</v>
      </c>
      <c r="CX6" s="2" t="s">
        <v>268</v>
      </c>
      <c r="CY6" s="2" t="s">
        <v>269</v>
      </c>
      <c r="CZ6" s="2" t="s">
        <v>270</v>
      </c>
      <c r="DA6" s="2" t="s">
        <v>271</v>
      </c>
      <c r="DB6" s="2" t="s">
        <v>272</v>
      </c>
      <c r="DC6" s="2" t="s">
        <v>273</v>
      </c>
      <c r="DD6" s="2" t="s">
        <v>274</v>
      </c>
      <c r="DE6" s="2" t="s">
        <v>275</v>
      </c>
      <c r="DF6" s="2" t="s">
        <v>276</v>
      </c>
      <c r="DG6" s="2" t="s">
        <v>277</v>
      </c>
      <c r="DH6" s="2" t="s">
        <v>278</v>
      </c>
      <c r="DI6" s="2" t="s">
        <v>279</v>
      </c>
      <c r="DJ6" s="2" t="s">
        <v>280</v>
      </c>
      <c r="DK6" s="2" t="s">
        <v>281</v>
      </c>
      <c r="DL6" s="2" t="s">
        <v>282</v>
      </c>
      <c r="DM6" s="2" t="s">
        <v>283</v>
      </c>
      <c r="DN6" s="2" t="s">
        <v>284</v>
      </c>
      <c r="DO6" s="2" t="s">
        <v>285</v>
      </c>
      <c r="DP6" s="2" t="s">
        <v>286</v>
      </c>
      <c r="DQ6" s="2" t="s">
        <v>287</v>
      </c>
      <c r="DR6" s="2" t="s">
        <v>288</v>
      </c>
      <c r="DS6" s="2" t="s">
        <v>289</v>
      </c>
      <c r="DT6" s="2" t="s">
        <v>290</v>
      </c>
      <c r="DU6" s="2" t="s">
        <v>291</v>
      </c>
      <c r="DV6" s="2" t="s">
        <v>292</v>
      </c>
      <c r="DW6" s="2" t="s">
        <v>293</v>
      </c>
      <c r="DX6" s="2" t="s">
        <v>294</v>
      </c>
      <c r="DY6" s="2" t="s">
        <v>295</v>
      </c>
      <c r="DZ6" s="2" t="s">
        <v>296</v>
      </c>
      <c r="EA6" s="2" t="s">
        <v>297</v>
      </c>
      <c r="EB6" s="2" t="s">
        <v>298</v>
      </c>
      <c r="EC6" s="2" t="s">
        <v>299</v>
      </c>
      <c r="ED6" s="2" t="s">
        <v>300</v>
      </c>
      <c r="EE6" s="2" t="s">
        <v>301</v>
      </c>
      <c r="EF6" s="2" t="s">
        <v>302</v>
      </c>
      <c r="EG6" s="2" t="s">
        <v>303</v>
      </c>
      <c r="EH6" s="2" t="s">
        <v>304</v>
      </c>
      <c r="EI6" s="2" t="s">
        <v>305</v>
      </c>
      <c r="EJ6" s="2" t="s">
        <v>306</v>
      </c>
      <c r="EK6" s="2" t="s">
        <v>307</v>
      </c>
      <c r="EL6" s="2" t="s">
        <v>308</v>
      </c>
      <c r="EM6" s="2" t="s">
        <v>309</v>
      </c>
      <c r="EN6" s="2" t="s">
        <v>310</v>
      </c>
      <c r="EO6" s="2" t="s">
        <v>311</v>
      </c>
      <c r="EP6" s="2" t="s">
        <v>312</v>
      </c>
      <c r="EQ6" s="2" t="s">
        <v>313</v>
      </c>
      <c r="ER6" s="2" t="s">
        <v>314</v>
      </c>
      <c r="ES6" s="2" t="s">
        <v>315</v>
      </c>
      <c r="ET6" s="2" t="s">
        <v>316</v>
      </c>
      <c r="EU6" s="2" t="s">
        <v>317</v>
      </c>
      <c r="EV6" s="2" t="s">
        <v>318</v>
      </c>
      <c r="EW6" s="2" t="s">
        <v>319</v>
      </c>
      <c r="EX6" s="2" t="s">
        <v>320</v>
      </c>
      <c r="EY6" s="2" t="s">
        <v>321</v>
      </c>
      <c r="EZ6" s="2" t="s">
        <v>322</v>
      </c>
      <c r="FA6" s="2" t="s">
        <v>323</v>
      </c>
      <c r="FB6" s="2" t="s">
        <v>324</v>
      </c>
      <c r="FC6" s="2" t="s">
        <v>325</v>
      </c>
      <c r="FD6" s="2" t="s">
        <v>326</v>
      </c>
      <c r="FE6" s="2" t="s">
        <v>327</v>
      </c>
      <c r="FF6" s="2" t="s">
        <v>328</v>
      </c>
      <c r="FG6" s="2" t="s">
        <v>329</v>
      </c>
      <c r="FH6" s="2" t="s">
        <v>330</v>
      </c>
      <c r="FI6" s="2" t="s">
        <v>331</v>
      </c>
      <c r="FJ6" s="2" t="s">
        <v>332</v>
      </c>
      <c r="FK6" s="2" t="s">
        <v>333</v>
      </c>
    </row>
    <row r="7" customFormat="false" ht="14.25" hidden="false" customHeight="false" outlineLevel="0" collapsed="false">
      <c r="A7" s="1" t="s">
        <v>334</v>
      </c>
      <c r="B7" s="2" t="n">
        <v>388</v>
      </c>
      <c r="C7" s="2" t="n">
        <v>-45</v>
      </c>
      <c r="D7" s="2" t="n">
        <v>-3</v>
      </c>
      <c r="E7" s="2" t="n">
        <v>-368</v>
      </c>
      <c r="F7" s="2" t="n">
        <v>0</v>
      </c>
      <c r="G7" s="2" t="n">
        <v>12</v>
      </c>
      <c r="H7" s="2" t="n">
        <v>42</v>
      </c>
      <c r="I7" s="2" t="n">
        <v>-3553</v>
      </c>
      <c r="J7" s="2" t="n">
        <v>0</v>
      </c>
      <c r="K7" s="2" t="n">
        <v>2</v>
      </c>
      <c r="L7" s="2" t="n">
        <v>-184</v>
      </c>
      <c r="M7" s="2" t="n">
        <v>2</v>
      </c>
      <c r="N7" s="2" t="n">
        <v>-458</v>
      </c>
      <c r="O7" s="2" t="n">
        <v>-19</v>
      </c>
      <c r="P7" s="2" t="n">
        <v>-2207</v>
      </c>
      <c r="Q7" s="2" t="n">
        <v>-19</v>
      </c>
      <c r="R7" s="2" t="n">
        <v>2</v>
      </c>
      <c r="S7" s="2" t="n">
        <v>-817</v>
      </c>
      <c r="T7" s="2" t="n">
        <v>0</v>
      </c>
      <c r="U7" s="2" t="n">
        <v>0</v>
      </c>
      <c r="V7" s="2" t="n">
        <v>-350</v>
      </c>
      <c r="W7" s="2" t="n">
        <v>-18</v>
      </c>
      <c r="X7" s="2" t="n">
        <v>-108</v>
      </c>
      <c r="Y7" s="2" t="n">
        <v>6</v>
      </c>
      <c r="Z7" s="2" t="n">
        <v>-2799</v>
      </c>
      <c r="AA7" s="2" t="n">
        <v>3</v>
      </c>
      <c r="AB7" s="2" t="n">
        <v>-229</v>
      </c>
      <c r="AC7" s="2" t="n">
        <v>-536</v>
      </c>
      <c r="AD7" s="2" t="n">
        <v>-610</v>
      </c>
      <c r="AE7" s="2" t="n">
        <v>-977</v>
      </c>
      <c r="AF7" s="2" t="n">
        <v>0</v>
      </c>
      <c r="AG7" s="2" t="n">
        <v>-272</v>
      </c>
      <c r="AH7" s="2" t="n">
        <v>-21</v>
      </c>
      <c r="AI7" s="2" t="n">
        <v>-128</v>
      </c>
      <c r="AJ7" s="2" t="n">
        <v>-2</v>
      </c>
      <c r="AK7" s="2" t="n">
        <v>-53</v>
      </c>
      <c r="AL7" s="2" t="n">
        <v>-13</v>
      </c>
      <c r="AM7" s="2" t="n">
        <v>-65</v>
      </c>
      <c r="AN7" s="2" t="n">
        <v>0</v>
      </c>
      <c r="AO7" s="2" t="n">
        <v>-194</v>
      </c>
      <c r="AP7" s="2" t="n">
        <v>-517</v>
      </c>
      <c r="AQ7" s="2" t="n">
        <v>-800</v>
      </c>
      <c r="AR7" s="2" t="n">
        <v>-39</v>
      </c>
      <c r="AS7" s="2" t="n">
        <v>0</v>
      </c>
      <c r="AT7" s="2" t="n">
        <v>-224</v>
      </c>
      <c r="AU7" s="2" t="n">
        <v>-1532</v>
      </c>
      <c r="AV7" s="2" t="n">
        <v>-741</v>
      </c>
      <c r="AW7" s="2" t="n">
        <v>0</v>
      </c>
      <c r="AX7" s="2" t="n">
        <v>-253</v>
      </c>
      <c r="AY7" s="2" t="n">
        <v>-3</v>
      </c>
      <c r="AZ7" s="2" t="n">
        <v>-25</v>
      </c>
      <c r="BA7" s="2" t="n">
        <v>-6</v>
      </c>
      <c r="BB7" s="2" t="n">
        <v>-138</v>
      </c>
      <c r="BC7" s="2" t="n">
        <v>-70</v>
      </c>
      <c r="BD7" s="2" t="n">
        <v>27</v>
      </c>
      <c r="BE7" s="2" t="n">
        <v>50</v>
      </c>
      <c r="BF7" s="2" t="n">
        <v>429</v>
      </c>
      <c r="BG7" s="2" t="n">
        <v>-134</v>
      </c>
      <c r="BH7" s="2" t="n">
        <v>127</v>
      </c>
      <c r="BI7" s="2" t="n">
        <v>147</v>
      </c>
      <c r="BJ7" s="2" t="n">
        <v>7182</v>
      </c>
      <c r="BK7" s="2" t="n">
        <v>455</v>
      </c>
      <c r="BL7" s="2" t="n">
        <v>35343</v>
      </c>
      <c r="BM7" s="2" t="n">
        <v>26682</v>
      </c>
      <c r="BN7" s="2" t="n">
        <v>73</v>
      </c>
      <c r="BO7" s="2" t="n">
        <v>14</v>
      </c>
      <c r="BP7" s="2" t="n">
        <v>61</v>
      </c>
      <c r="BQ7" s="2" t="n">
        <v>26</v>
      </c>
      <c r="BR7" s="2" t="n">
        <v>58</v>
      </c>
      <c r="BS7" s="2" t="n">
        <v>-250</v>
      </c>
      <c r="BT7" s="2" t="n">
        <v>19</v>
      </c>
      <c r="BU7" s="2" t="n">
        <v>0</v>
      </c>
      <c r="BV7" s="2" t="n">
        <v>105</v>
      </c>
      <c r="BW7" s="2" t="n">
        <v>129</v>
      </c>
      <c r="BX7" s="2" t="n">
        <v>81</v>
      </c>
      <c r="BY7" s="2" t="n">
        <v>876</v>
      </c>
      <c r="BZ7" s="2" t="n">
        <v>150</v>
      </c>
      <c r="CA7" s="2" t="n">
        <v>138</v>
      </c>
      <c r="CB7" s="2" t="n">
        <v>150</v>
      </c>
      <c r="CC7" s="2" t="n">
        <v>100</v>
      </c>
      <c r="CD7" s="2" t="n">
        <v>0</v>
      </c>
      <c r="CE7" s="2" t="n">
        <v>10</v>
      </c>
      <c r="CF7" s="2" t="n">
        <v>0</v>
      </c>
      <c r="CG7" s="2" t="n">
        <v>786</v>
      </c>
      <c r="CH7" s="2" t="n">
        <v>996</v>
      </c>
      <c r="CI7" s="2" t="n">
        <v>-567</v>
      </c>
      <c r="CJ7" s="2" t="n">
        <v>-121</v>
      </c>
      <c r="CK7" s="2" t="n">
        <v>0</v>
      </c>
      <c r="CL7" s="2" t="n">
        <v>19</v>
      </c>
      <c r="CM7" s="2" t="n">
        <v>-324</v>
      </c>
      <c r="CN7" s="2" t="n">
        <v>-831</v>
      </c>
      <c r="CO7" s="2" t="n">
        <v>-1971</v>
      </c>
      <c r="CP7" s="2" t="n">
        <v>-2324</v>
      </c>
      <c r="CQ7" s="2" t="n">
        <v>-424</v>
      </c>
      <c r="CR7" s="2" t="n">
        <v>42</v>
      </c>
      <c r="CS7" s="2" t="n">
        <v>0</v>
      </c>
      <c r="CT7" s="2" t="n">
        <v>0</v>
      </c>
      <c r="CU7" s="2" t="n">
        <v>2</v>
      </c>
      <c r="CV7" s="2" t="n">
        <v>-544</v>
      </c>
      <c r="CW7" s="2" t="n">
        <v>0</v>
      </c>
      <c r="CX7" s="2" t="n">
        <v>-457</v>
      </c>
      <c r="CY7" s="2" t="n">
        <v>-43</v>
      </c>
      <c r="CZ7" s="2" t="n">
        <v>-49</v>
      </c>
      <c r="DA7" s="2" t="n">
        <v>0</v>
      </c>
      <c r="DB7" s="2" t="n">
        <v>-24</v>
      </c>
      <c r="DC7" s="2" t="n">
        <v>-2569</v>
      </c>
      <c r="DD7" s="2" t="n">
        <v>1</v>
      </c>
      <c r="DE7" s="2" t="n">
        <v>106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124</v>
      </c>
      <c r="DK7" s="2" t="n">
        <v>208</v>
      </c>
      <c r="DL7" s="2" t="n">
        <v>0</v>
      </c>
      <c r="DM7" s="2" t="n">
        <v>26</v>
      </c>
      <c r="DN7" s="2" t="n">
        <v>51</v>
      </c>
      <c r="DO7" s="2" t="n">
        <v>35</v>
      </c>
      <c r="DP7" s="2" t="n">
        <v>158</v>
      </c>
      <c r="DQ7" s="2" t="n">
        <v>237</v>
      </c>
      <c r="DR7" s="2" t="n">
        <v>0</v>
      </c>
      <c r="DS7" s="2" t="n">
        <v>0</v>
      </c>
      <c r="DT7" s="2" t="n">
        <v>-311</v>
      </c>
      <c r="DU7" s="2" t="n">
        <v>1868</v>
      </c>
      <c r="DV7" s="2" t="n">
        <v>-1815</v>
      </c>
      <c r="DW7" s="2" t="n">
        <v>7</v>
      </c>
      <c r="DX7" s="2" t="n">
        <v>428</v>
      </c>
      <c r="DY7" s="2" t="n">
        <v>543</v>
      </c>
      <c r="DZ7" s="2" t="n">
        <v>133</v>
      </c>
      <c r="EA7" s="2" t="n">
        <v>-187</v>
      </c>
      <c r="EB7" s="2" t="n">
        <v>1179</v>
      </c>
      <c r="EC7" s="2" t="n">
        <v>-45</v>
      </c>
      <c r="ED7" s="2" t="n">
        <v>101</v>
      </c>
      <c r="EE7" s="2" t="n">
        <v>0</v>
      </c>
      <c r="EF7" s="2" t="n">
        <v>384</v>
      </c>
      <c r="EG7" s="2" t="n">
        <v>262</v>
      </c>
      <c r="EH7" s="2" t="n">
        <v>142</v>
      </c>
      <c r="EI7" s="2" t="n">
        <v>132</v>
      </c>
      <c r="EJ7" s="2" t="n">
        <v>396</v>
      </c>
      <c r="EK7" s="2" t="n">
        <v>298</v>
      </c>
      <c r="EL7" s="2" t="n">
        <v>29</v>
      </c>
      <c r="EM7" s="2" t="n">
        <v>-14</v>
      </c>
      <c r="EN7" s="2" t="n">
        <v>50</v>
      </c>
      <c r="EO7" s="2" t="n">
        <v>-69</v>
      </c>
      <c r="EP7" s="2" t="n">
        <v>79</v>
      </c>
      <c r="EQ7" s="2" t="n">
        <v>-9</v>
      </c>
      <c r="ER7" s="2" t="n">
        <v>93</v>
      </c>
      <c r="ES7" s="2" t="n">
        <v>15</v>
      </c>
      <c r="ET7" s="2" t="n">
        <v>0</v>
      </c>
      <c r="EU7" s="2" t="n">
        <v>0</v>
      </c>
      <c r="EV7" s="2" t="n">
        <v>-1335</v>
      </c>
      <c r="EW7" s="2" t="n">
        <v>-1142</v>
      </c>
      <c r="EX7" s="2" t="n">
        <v>277</v>
      </c>
      <c r="EY7" s="2" t="n">
        <v>-110</v>
      </c>
      <c r="EZ7" s="2" t="n">
        <v>-211</v>
      </c>
      <c r="FA7" s="2" t="n">
        <v>-444</v>
      </c>
      <c r="FB7" s="2" t="n">
        <v>43</v>
      </c>
      <c r="FC7" s="2" t="n">
        <v>101</v>
      </c>
      <c r="FD7" s="2" t="n">
        <v>4</v>
      </c>
      <c r="FE7" s="2" t="n">
        <v>0</v>
      </c>
      <c r="FF7" s="2" t="n">
        <v>-11</v>
      </c>
      <c r="FG7" s="2" t="n">
        <v>4</v>
      </c>
      <c r="FH7" s="2" t="n">
        <v>0</v>
      </c>
      <c r="FI7" s="2" t="n">
        <v>0</v>
      </c>
      <c r="FJ7" s="2" t="n">
        <v>0</v>
      </c>
      <c r="FK7" s="2" t="n">
        <v>65</v>
      </c>
    </row>
    <row r="8" customFormat="false" ht="14.25" hidden="false" customHeight="false" outlineLevel="0" collapsed="false">
      <c r="A8" s="1" t="s">
        <v>335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</row>
    <row r="9" customFormat="false" ht="14.25" hidden="false" customHeight="false" outlineLevel="0" collapsed="false">
      <c r="A9" s="1" t="s">
        <v>336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337</v>
      </c>
      <c r="B1" s="5" t="s">
        <v>338</v>
      </c>
      <c r="C1" s="5" t="s">
        <v>339</v>
      </c>
      <c r="D1" s="5" t="s">
        <v>340</v>
      </c>
      <c r="E1" s="5" t="s">
        <v>341</v>
      </c>
      <c r="F1" s="6" t="s">
        <v>342</v>
      </c>
      <c r="G1" s="6" t="s">
        <v>343</v>
      </c>
      <c r="H1" s="6" t="s">
        <v>344</v>
      </c>
      <c r="I1" s="5" t="s">
        <v>345</v>
      </c>
      <c r="J1" s="5"/>
      <c r="K1" s="5" t="s">
        <v>346</v>
      </c>
      <c r="L1" s="6" t="s">
        <v>347</v>
      </c>
      <c r="M1" s="7" t="s">
        <v>348</v>
      </c>
      <c r="N1" s="5" t="s">
        <v>349</v>
      </c>
      <c r="P1" s="9" t="s">
        <v>334</v>
      </c>
    </row>
    <row r="2" customFormat="false" ht="13.5" hidden="false" customHeight="true" outlineLevel="0" collapsed="false">
      <c r="A2" s="10" t="s">
        <v>350</v>
      </c>
      <c r="B2" s="11" t="s">
        <v>351</v>
      </c>
      <c r="C2" s="12" t="s">
        <v>352</v>
      </c>
      <c r="D2" s="12" t="s">
        <v>116</v>
      </c>
      <c r="E2" s="12" t="n">
        <f aca="false">IFERROR(INDEX('файл остатки'!$A$5:$FG$265,MATCH($P$1,'файл остатки'!$A$5:$A$228,0),MATCH(D2,'файл остатки'!$A$5:$FG$5,0)), 0)</f>
        <v>26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0</v>
      </c>
      <c r="I2" s="12" t="n">
        <v>0</v>
      </c>
      <c r="K2" s="13" t="n">
        <v>600</v>
      </c>
      <c r="L2" s="13" t="n">
        <f aca="false">-(H2 + H3 + H4 + H5 + H6) / K2</f>
        <v>0.518333333333333</v>
      </c>
      <c r="M2" s="13" t="n">
        <f aca="false">ROUND(L2, 0)</f>
        <v>1</v>
      </c>
      <c r="P2" s="14" t="s">
        <v>335</v>
      </c>
      <c r="R2" s="13" t="s">
        <v>353</v>
      </c>
      <c r="S2" s="13" t="n">
        <v>37</v>
      </c>
    </row>
    <row r="3" customFormat="false" ht="13.5" hidden="false" customHeight="false" outlineLevel="0" collapsed="false">
      <c r="A3" s="10"/>
      <c r="B3" s="10"/>
      <c r="C3" s="12" t="s">
        <v>354</v>
      </c>
      <c r="D3" s="12" t="s">
        <v>118</v>
      </c>
      <c r="E3" s="12" t="n">
        <f aca="false">IFERROR(INDEX('файл остатки'!$A$5:$FG$265,MATCH($P$1,'файл остатки'!$A$5:$A$228,0),MATCH(D3,'файл остатки'!$A$5:$FG$5,0)), 0)</f>
        <v>35</v>
      </c>
      <c r="F3" s="12" t="n">
        <f aca="false">IFERROR(INDEX('файл остатки'!$A$5:$FG$265,MATCH($P$2,'файл остатки'!$A$5:$A$228,0),MATCH(D3,'файл остатки'!$A$5:$FG$5,0)), 0)</f>
        <v>0</v>
      </c>
      <c r="G3" s="12" t="n">
        <v>0</v>
      </c>
      <c r="H3" s="12" t="n">
        <f aca="false">MIN(E3 - G3, 0)</f>
        <v>0</v>
      </c>
      <c r="I3" s="12" t="n">
        <v>0</v>
      </c>
    </row>
    <row r="4" customFormat="false" ht="13.5" hidden="false" customHeight="false" outlineLevel="0" collapsed="false">
      <c r="A4" s="10"/>
      <c r="B4" s="10"/>
      <c r="C4" s="12" t="s">
        <v>355</v>
      </c>
      <c r="D4" s="12" t="s">
        <v>119</v>
      </c>
      <c r="E4" s="12" t="n">
        <f aca="false">IFERROR(INDEX('файл остатки'!$A$5:$FG$265,MATCH($P$1,'файл остатки'!$A$5:$A$228,0),MATCH(D4,'файл остатки'!$A$5:$FG$5,0)), 0)</f>
        <v>158</v>
      </c>
      <c r="F4" s="12" t="n">
        <f aca="false">IFERROR(INDEX('файл остатки'!$A$5:$FG$265,MATCH($P$2,'файл остатки'!$A$5:$A$228,0),MATCH(D4,'файл остатки'!$A$5:$FG$5,0)), 0)</f>
        <v>0</v>
      </c>
      <c r="G4" s="12" t="n">
        <v>0</v>
      </c>
      <c r="H4" s="12" t="n">
        <f aca="false">MIN(E4 - G4, 0)</f>
        <v>0</v>
      </c>
      <c r="I4" s="12" t="n">
        <v>0</v>
      </c>
    </row>
    <row r="5" customFormat="false" ht="13.5" hidden="false" customHeight="false" outlineLevel="0" collapsed="false">
      <c r="A5" s="10"/>
      <c r="B5" s="10"/>
      <c r="C5" s="12" t="s">
        <v>356</v>
      </c>
      <c r="D5" s="12" t="s">
        <v>123</v>
      </c>
      <c r="E5" s="12" t="n">
        <f aca="false">IFERROR(INDEX('файл остатки'!$A$5:$FG$265,MATCH($P$1,'файл остатки'!$A$5:$A$228,0),MATCH(D5,'файл остатки'!$A$5:$FG$5,0)), 0)</f>
        <v>-311</v>
      </c>
      <c r="F5" s="12" t="n">
        <f aca="false">IFERROR(INDEX('файл остатки'!$A$5:$FG$265,MATCH($P$2,'файл остатки'!$A$5:$A$228,0),MATCH(D5,'файл остатки'!$A$5:$FG$5,0)), 0)</f>
        <v>0</v>
      </c>
      <c r="G5" s="12" t="n">
        <v>0</v>
      </c>
      <c r="H5" s="12" t="n">
        <f aca="false">MIN(E5 - G5, 0)</f>
        <v>-311</v>
      </c>
      <c r="I5" s="12" t="n">
        <v>0</v>
      </c>
    </row>
    <row r="6" customFormat="false" ht="13.5" hidden="false" customHeight="false" outlineLevel="0" collapsed="false">
      <c r="A6" s="10"/>
      <c r="B6" s="10"/>
      <c r="C6" s="12" t="s">
        <v>357</v>
      </c>
      <c r="D6" s="12" t="s">
        <v>124</v>
      </c>
      <c r="E6" s="12" t="n">
        <f aca="false">IFERROR(INDEX('файл остатки'!$A$5:$FG$265,MATCH($P$1,'файл остатки'!$A$5:$A$228,0),MATCH(D6,'файл остатки'!$A$5:$FG$5,0)), 0)</f>
        <v>1868</v>
      </c>
      <c r="F6" s="12" t="n">
        <f aca="false">IFERROR(INDEX('файл остатки'!$A$5:$FG$265,MATCH($P$2,'файл остатки'!$A$5:$A$228,0),MATCH(D6,'файл остатки'!$A$5:$FG$5,0)), 0)</f>
        <v>0</v>
      </c>
      <c r="G6" s="12" t="n">
        <v>0</v>
      </c>
      <c r="H6" s="12" t="n">
        <f aca="false">MIN(E6 - G6, 0)</f>
        <v>0</v>
      </c>
      <c r="I6" s="12" t="n">
        <v>0</v>
      </c>
    </row>
    <row r="9" customFormat="false" ht="13.5" hidden="false" customHeight="true" outlineLevel="0" collapsed="false">
      <c r="A9" s="10" t="s">
        <v>350</v>
      </c>
      <c r="B9" s="11" t="s">
        <v>351</v>
      </c>
      <c r="C9" s="12" t="s">
        <v>358</v>
      </c>
      <c r="D9" s="12" t="s">
        <v>120</v>
      </c>
      <c r="E9" s="12" t="n">
        <f aca="false">IFERROR(INDEX('файл остатки'!$A$5:$FG$265,MATCH($P$1,'файл остатки'!$A$5:$A$228,0),MATCH(D9,'файл остатки'!$A$5:$FG$5,0)), 0)</f>
        <v>237</v>
      </c>
      <c r="F9" s="12" t="n">
        <f aca="false">IFERROR(INDEX('файл остатки'!$A$5:$FG$265,MATCH($P$2,'файл остатки'!$A$5:$A$228,0),MATCH(D9,'файл остатки'!$A$5:$FG$5,0)), 0)</f>
        <v>0</v>
      </c>
      <c r="G9" s="12" t="n">
        <v>0</v>
      </c>
      <c r="H9" s="12" t="n">
        <f aca="false">MIN(E9 - G9, 0)</f>
        <v>0</v>
      </c>
      <c r="I9" s="12" t="n">
        <v>0</v>
      </c>
      <c r="K9" s="13" t="n">
        <v>600</v>
      </c>
      <c r="L9" s="13" t="n">
        <f aca="false">-(H9 + H10) / K9</f>
        <v>3.025</v>
      </c>
      <c r="M9" s="13" t="n">
        <f aca="false">ROUND(L9, 0)</f>
        <v>3</v>
      </c>
      <c r="R9" s="13" t="s">
        <v>359</v>
      </c>
      <c r="S9" s="13" t="n">
        <v>38</v>
      </c>
    </row>
    <row r="10" customFormat="false" ht="13.5" hidden="false" customHeight="false" outlineLevel="0" collapsed="false">
      <c r="A10" s="10"/>
      <c r="B10" s="10"/>
      <c r="C10" s="12" t="s">
        <v>357</v>
      </c>
      <c r="D10" s="12" t="s">
        <v>125</v>
      </c>
      <c r="E10" s="12" t="n">
        <f aca="false">IFERROR(INDEX('файл остатки'!$A$5:$FG$265,MATCH($P$1,'файл остатки'!$A$5:$A$228,0),MATCH(D10,'файл остатки'!$A$5:$FG$5,0)), 0)</f>
        <v>-1815</v>
      </c>
      <c r="F10" s="12" t="n">
        <f aca="false">IFERROR(INDEX('файл остатки'!$A$5:$FG$265,MATCH($P$2,'файл остатки'!$A$5:$A$228,0),MATCH(D10,'файл остатки'!$A$5:$FG$5,0)), 0)</f>
        <v>0</v>
      </c>
      <c r="G10" s="12" t="n">
        <v>0</v>
      </c>
      <c r="H10" s="12" t="n">
        <f aca="false">MIN(E10 - G10, 0)</f>
        <v>-1815</v>
      </c>
      <c r="I10" s="12" t="n">
        <v>0</v>
      </c>
    </row>
    <row r="13" customFormat="false" ht="13.5" hidden="false" customHeight="true" outlineLevel="0" collapsed="false">
      <c r="A13" s="10" t="s">
        <v>360</v>
      </c>
      <c r="B13" s="11" t="s">
        <v>351</v>
      </c>
      <c r="C13" s="12" t="s">
        <v>355</v>
      </c>
      <c r="D13" s="12" t="s">
        <v>113</v>
      </c>
      <c r="E13" s="12" t="n">
        <f aca="false">IFERROR(INDEX('файл остатки'!$A$5:$FG$265,MATCH($P$1,'файл остатки'!$A$5:$A$228,0),MATCH(D13,'файл остатки'!$A$5:$FG$5,0)), 0)</f>
        <v>124</v>
      </c>
      <c r="F13" s="12" t="n">
        <f aca="false">IFERROR(INDEX('файл остатки'!$A$5:$FG$265,MATCH($P$2,'файл остатки'!$A$5:$A$228,0),MATCH(D13,'файл остатки'!$A$5:$FG$5,0)), 0)</f>
        <v>0</v>
      </c>
      <c r="G13" s="12" t="n">
        <v>0</v>
      </c>
      <c r="H13" s="12" t="n">
        <f aca="false">MIN(E13 - G13, 0)</f>
        <v>0</v>
      </c>
      <c r="I13" s="12" t="n">
        <v>0</v>
      </c>
      <c r="K13" s="13" t="n">
        <v>600</v>
      </c>
      <c r="L13" s="13" t="n">
        <f aca="false">-(H13 + H14) / K13</f>
        <v>-0</v>
      </c>
      <c r="M13" s="13" t="n">
        <f aca="false">ROUND(L13, 0)</f>
        <v>-0</v>
      </c>
      <c r="R13" s="13" t="s">
        <v>361</v>
      </c>
      <c r="S13" s="13" t="n">
        <v>39</v>
      </c>
    </row>
    <row r="14" customFormat="false" ht="13.5" hidden="false" customHeight="false" outlineLevel="0" collapsed="false">
      <c r="A14" s="10"/>
      <c r="B14" s="10"/>
      <c r="C14" s="12" t="s">
        <v>362</v>
      </c>
      <c r="D14" s="12" t="s">
        <v>114</v>
      </c>
      <c r="E14" s="12" t="n">
        <f aca="false">IFERROR(INDEX('файл остатки'!$A$5:$FG$265,MATCH($P$1,'файл остатки'!$A$5:$A$228,0),MATCH(D14,'файл остатки'!$A$5:$FG$5,0)), 0)</f>
        <v>208</v>
      </c>
      <c r="F14" s="12" t="n">
        <f aca="false">IFERROR(INDEX('файл остатки'!$A$5:$FG$265,MATCH($P$2,'файл остатки'!$A$5:$A$228,0),MATCH(D14,'файл остатки'!$A$5:$FG$5,0)), 0)</f>
        <v>0</v>
      </c>
      <c r="G14" s="12" t="n">
        <v>0</v>
      </c>
      <c r="H14" s="12" t="n">
        <f aca="false">MIN(E14 - G14, 0)</f>
        <v>0</v>
      </c>
      <c r="I14" s="12" t="n">
        <v>0</v>
      </c>
    </row>
    <row r="17" customFormat="false" ht="13.5" hidden="false" customHeight="true" outlineLevel="0" collapsed="false">
      <c r="A17" s="10" t="s">
        <v>363</v>
      </c>
      <c r="B17" s="15" t="s">
        <v>364</v>
      </c>
      <c r="C17" s="16" t="s">
        <v>358</v>
      </c>
      <c r="D17" s="16" t="s">
        <v>144</v>
      </c>
      <c r="E17" s="16" t="n">
        <f aca="false">IFERROR(INDEX('файл остатки'!$A$5:$FG$265,MATCH($P$1,'файл остатки'!$A$5:$A$228,0),MATCH(D17,'файл остатки'!$A$5:$FG$5,0)), 0)</f>
        <v>-69</v>
      </c>
      <c r="F17" s="16" t="n">
        <f aca="false">IFERROR(INDEX('файл остатки'!$A$5:$FG$265,MATCH($P$2,'файл остатки'!$A$5:$A$228,0),MATCH(D17,'файл остатки'!$A$5:$FG$5,0)), 0)</f>
        <v>0</v>
      </c>
      <c r="G17" s="16" t="n">
        <v>0</v>
      </c>
      <c r="H17" s="16" t="n">
        <f aca="false">MIN(E17 - G17, 0)</f>
        <v>-69</v>
      </c>
      <c r="I17" s="16" t="n">
        <v>0</v>
      </c>
      <c r="K17" s="13" t="n">
        <v>300</v>
      </c>
      <c r="L17" s="13" t="n">
        <f aca="false">-(H17 + H18) / K17</f>
        <v>0.26</v>
      </c>
      <c r="M17" s="13" t="n">
        <f aca="false">ROUND(L17, 0)</f>
        <v>0</v>
      </c>
      <c r="R17" s="13" t="s">
        <v>365</v>
      </c>
      <c r="S17" s="13" t="n">
        <v>40</v>
      </c>
    </row>
    <row r="18" customFormat="false" ht="13.5" hidden="false" customHeight="false" outlineLevel="0" collapsed="false">
      <c r="A18" s="10"/>
      <c r="B18" s="10"/>
      <c r="C18" s="16" t="s">
        <v>358</v>
      </c>
      <c r="D18" s="16" t="s">
        <v>146</v>
      </c>
      <c r="E18" s="16" t="n">
        <f aca="false">IFERROR(INDEX('файл остатки'!$A$5:$FG$265,MATCH($P$1,'файл остатки'!$A$5:$A$228,0),MATCH(D18,'файл остатки'!$A$5:$FG$5,0)), 0)</f>
        <v>-9</v>
      </c>
      <c r="F18" s="16" t="n">
        <f aca="false">IFERROR(INDEX('файл остатки'!$A$5:$FG$265,MATCH($P$2,'файл остатки'!$A$5:$A$228,0),MATCH(D18,'файл остатки'!$A$5:$FG$5,0)), 0)</f>
        <v>0</v>
      </c>
      <c r="G18" s="16" t="n">
        <v>0</v>
      </c>
      <c r="H18" s="16" t="n">
        <f aca="false">MIN(E18 - G18, 0)</f>
        <v>-9</v>
      </c>
      <c r="I18" s="16" t="n">
        <v>0</v>
      </c>
    </row>
    <row r="21" customFormat="false" ht="13.5" hidden="false" customHeight="true" outlineLevel="0" collapsed="false">
      <c r="A21" s="10" t="s">
        <v>363</v>
      </c>
      <c r="B21" s="15" t="s">
        <v>364</v>
      </c>
      <c r="C21" s="16" t="s">
        <v>355</v>
      </c>
      <c r="D21" s="16" t="s">
        <v>142</v>
      </c>
      <c r="E21" s="16" t="n">
        <f aca="false">IFERROR(INDEX('файл остатки'!$A$5:$FG$265,MATCH($P$1,'файл остатки'!$A$5:$A$228,0),MATCH(D21,'файл остатки'!$A$5:$FG$5,0)), 0)</f>
        <v>-14</v>
      </c>
      <c r="F21" s="16" t="n">
        <f aca="false">IFERROR(INDEX('файл остатки'!$A$5:$FG$265,MATCH($P$2,'файл остатки'!$A$5:$A$228,0),MATCH(D21,'файл остатки'!$A$5:$FG$5,0)), 0)</f>
        <v>0</v>
      </c>
      <c r="G21" s="16" t="n">
        <v>0</v>
      </c>
      <c r="H21" s="16" t="n">
        <f aca="false">MIN(E21 - G21, 0)</f>
        <v>-14</v>
      </c>
      <c r="I21" s="16" t="n">
        <v>0</v>
      </c>
      <c r="K21" s="13" t="n">
        <v>300</v>
      </c>
      <c r="L21" s="13" t="n">
        <f aca="false">-(H21 + H22 + H23) / K21</f>
        <v>0.0466666666666667</v>
      </c>
      <c r="M21" s="13" t="n">
        <f aca="false">ROUND(L21, 0)</f>
        <v>0</v>
      </c>
      <c r="R21" s="13" t="s">
        <v>366</v>
      </c>
      <c r="S21" s="13" t="n">
        <v>41</v>
      </c>
    </row>
    <row r="22" customFormat="false" ht="13.5" hidden="false" customHeight="false" outlineLevel="0" collapsed="false">
      <c r="A22" s="10"/>
      <c r="B22" s="10"/>
      <c r="C22" s="16" t="s">
        <v>358</v>
      </c>
      <c r="D22" s="16" t="s">
        <v>143</v>
      </c>
      <c r="E22" s="16" t="n">
        <f aca="false">IFERROR(INDEX('файл остатки'!$A$5:$FG$265,MATCH($P$1,'файл остатки'!$A$5:$A$228,0),MATCH(D22,'файл остатки'!$A$5:$FG$5,0)), 0)</f>
        <v>50</v>
      </c>
      <c r="F22" s="16" t="n">
        <f aca="false">IFERROR(INDEX('файл остатки'!$A$5:$FG$265,MATCH($P$2,'файл остатки'!$A$5:$A$228,0),MATCH(D22,'файл остатки'!$A$5:$FG$5,0)), 0)</f>
        <v>0</v>
      </c>
      <c r="G22" s="16" t="n">
        <v>0</v>
      </c>
      <c r="H22" s="16" t="n">
        <f aca="false">MIN(E22 - G22, 0)</f>
        <v>0</v>
      </c>
      <c r="I22" s="16" t="n">
        <v>0</v>
      </c>
    </row>
    <row r="23" customFormat="false" ht="13.5" hidden="false" customHeight="false" outlineLevel="0" collapsed="false">
      <c r="A23" s="10"/>
      <c r="B23" s="10"/>
      <c r="C23" s="16" t="s">
        <v>367</v>
      </c>
      <c r="D23" s="16" t="s">
        <v>145</v>
      </c>
      <c r="E23" s="16" t="n">
        <f aca="false">IFERROR(INDEX('файл остатки'!$A$5:$FG$265,MATCH($P$1,'файл остатки'!$A$5:$A$228,0),MATCH(D23,'файл остатки'!$A$5:$FG$5,0)), 0)</f>
        <v>79</v>
      </c>
      <c r="F23" s="16" t="n">
        <f aca="false">IFERROR(INDEX('файл остатки'!$A$5:$FG$265,MATCH($P$2,'файл остатки'!$A$5:$A$228,0),MATCH(D23,'файл остатки'!$A$5:$FG$5,0)), 0)</f>
        <v>0</v>
      </c>
      <c r="G23" s="16" t="n">
        <v>0</v>
      </c>
      <c r="H23" s="16" t="n">
        <f aca="false">MIN(E23 - G23, 0)</f>
        <v>0</v>
      </c>
      <c r="I23" s="16" t="n">
        <v>0</v>
      </c>
    </row>
    <row r="26" customFormat="false" ht="13.5" hidden="false" customHeight="true" outlineLevel="0" collapsed="false">
      <c r="A26" s="10" t="s">
        <v>350</v>
      </c>
      <c r="B26" s="11" t="s">
        <v>351</v>
      </c>
      <c r="C26" s="12" t="s">
        <v>356</v>
      </c>
      <c r="D26" s="12" t="s">
        <v>117</v>
      </c>
      <c r="E26" s="12" t="n">
        <f aca="false">IFERROR(INDEX('файл остатки'!$A$5:$FG$265,MATCH($P$1,'файл остатки'!$A$5:$A$228,0),MATCH(D26,'файл остатки'!$A$5:$FG$5,0)), 0)</f>
        <v>51</v>
      </c>
      <c r="F26" s="12" t="n">
        <f aca="false">IFERROR(INDEX('файл остатки'!$A$5:$FG$265,MATCH($P$2,'файл остатки'!$A$5:$A$228,0),MATCH(D26,'файл остатки'!$A$5:$FG$5,0)), 0)</f>
        <v>0</v>
      </c>
      <c r="G26" s="12" t="n">
        <v>0</v>
      </c>
      <c r="H26" s="12" t="n">
        <f aca="false">MIN(E26 - G26, 0)</f>
        <v>0</v>
      </c>
      <c r="I26" s="12" t="n">
        <v>0</v>
      </c>
      <c r="K26" s="13" t="n">
        <v>600</v>
      </c>
      <c r="L26" s="13" t="n">
        <f aca="false">-(H26 + H27) / K26</f>
        <v>-0</v>
      </c>
      <c r="M26" s="13" t="n">
        <f aca="false">ROUND(L26, 0)</f>
        <v>-0</v>
      </c>
      <c r="R26" s="13" t="s">
        <v>368</v>
      </c>
      <c r="S26" s="13" t="n">
        <v>42</v>
      </c>
    </row>
    <row r="27" customFormat="false" ht="13.5" hidden="false" customHeight="false" outlineLevel="0" collapsed="false">
      <c r="A27" s="10"/>
      <c r="B27" s="10"/>
      <c r="C27" s="12" t="s">
        <v>356</v>
      </c>
      <c r="D27" s="12" t="s">
        <v>121</v>
      </c>
      <c r="E27" s="12" t="n">
        <f aca="false">IFERROR(INDEX('файл остатки'!$A$5:$FG$265,MATCH($P$1,'файл остатки'!$A$5:$A$228,0),MATCH(D27,'файл остатки'!$A$5:$FG$5,0)), 0)</f>
        <v>0</v>
      </c>
      <c r="F27" s="12" t="n">
        <f aca="false">IFERROR(INDEX('файл остатки'!$A$5:$FG$265,MATCH($P$2,'файл остатки'!$A$5:$A$228,0),MATCH(D27,'файл остатки'!$A$5:$FG$5,0)), 0)</f>
        <v>0</v>
      </c>
      <c r="G27" s="12" t="n">
        <v>0</v>
      </c>
      <c r="H27" s="12" t="n">
        <f aca="false">MIN(E27 - G27, 0)</f>
        <v>0</v>
      </c>
      <c r="I27" s="12" t="n">
        <v>0</v>
      </c>
    </row>
    <row r="30" customFormat="false" ht="13.5" hidden="false" customHeight="false" outlineLevel="0" collapsed="false">
      <c r="A30" s="10" t="s">
        <v>360</v>
      </c>
      <c r="B30" s="11" t="s">
        <v>351</v>
      </c>
      <c r="C30" s="12" t="s">
        <v>362</v>
      </c>
      <c r="D30" s="12" t="s">
        <v>115</v>
      </c>
      <c r="E30" s="12" t="n">
        <f aca="false">IFERROR(INDEX('файл остатки'!$A$5:$FG$265,MATCH($P$1,'файл остатки'!$A$5:$A$228,0),MATCH(D30,'файл остатки'!$A$5:$FG$5,0)), 0)</f>
        <v>0</v>
      </c>
      <c r="F30" s="12" t="n">
        <f aca="false">IFERROR(INDEX('файл остатки'!$A$5:$FG$265,MATCH($P$2,'файл остатки'!$A$5:$A$228,0),MATCH(D30,'файл остатки'!$A$5:$FG$5,0)), 0)</f>
        <v>0</v>
      </c>
      <c r="G30" s="12" t="n">
        <v>0</v>
      </c>
      <c r="H30" s="12" t="n">
        <f aca="false">MIN(E30 - G30, 0)</f>
        <v>0</v>
      </c>
      <c r="I30" s="12" t="n">
        <v>0</v>
      </c>
      <c r="K30" s="13" t="n">
        <v>600</v>
      </c>
      <c r="L30" s="13" t="n">
        <f aca="false">-(H30) / K30</f>
        <v>-0</v>
      </c>
      <c r="M30" s="13" t="n">
        <f aca="false">ROUND(L30, 0)</f>
        <v>-0</v>
      </c>
      <c r="R30" s="13" t="s">
        <v>369</v>
      </c>
      <c r="S30" s="13" t="n">
        <v>43</v>
      </c>
    </row>
    <row r="33" customFormat="false" ht="13.5" hidden="false" customHeight="false" outlineLevel="0" collapsed="false">
      <c r="A33" s="10" t="s">
        <v>350</v>
      </c>
      <c r="B33" s="11" t="s">
        <v>351</v>
      </c>
      <c r="C33" s="12" t="s">
        <v>357</v>
      </c>
      <c r="D33" s="12" t="s">
        <v>122</v>
      </c>
      <c r="E33" s="12" t="n">
        <f aca="false">IFERROR(INDEX('файл остатки'!$A$5:$FG$265,MATCH($P$1,'файл остатки'!$A$5:$A$228,0),MATCH(D33,'файл остатки'!$A$5:$FG$5,0)), 0)</f>
        <v>0</v>
      </c>
      <c r="F33" s="12" t="n">
        <f aca="false">IFERROR(INDEX('файл остатки'!$A$5:$FG$265,MATCH($P$2,'файл остатки'!$A$5:$A$228,0),MATCH(D33,'файл остатки'!$A$5:$FG$5,0)), 0)</f>
        <v>0</v>
      </c>
      <c r="G33" s="12" t="n">
        <v>0</v>
      </c>
      <c r="H33" s="12" t="n">
        <f aca="false">MIN(E33 - G33, 0)</f>
        <v>0</v>
      </c>
      <c r="I33" s="12" t="n">
        <v>0</v>
      </c>
      <c r="K33" s="13" t="n">
        <v>600</v>
      </c>
      <c r="L33" s="13" t="n">
        <f aca="false">-(H33) / K33</f>
        <v>-0</v>
      </c>
      <c r="M33" s="13" t="n">
        <f aca="false">ROUND(L33, 0)</f>
        <v>-0</v>
      </c>
      <c r="R33" s="13" t="s">
        <v>370</v>
      </c>
      <c r="S33" s="13" t="n">
        <v>44</v>
      </c>
    </row>
    <row r="36" customFormat="false" ht="13.5" hidden="false" customHeight="false" outlineLevel="0" collapsed="false">
      <c r="A36" s="10" t="s">
        <v>371</v>
      </c>
      <c r="B36" s="17" t="s">
        <v>372</v>
      </c>
      <c r="C36" s="18" t="s">
        <v>356</v>
      </c>
      <c r="D36" s="18" t="s">
        <v>131</v>
      </c>
      <c r="E36" s="18" t="n">
        <f aca="false">IFERROR(INDEX('файл остатки'!$A$5:$FG$265,MATCH($P$1,'файл остатки'!$A$5:$A$228,0),MATCH(D36,'файл остатки'!$A$5:$FG$5,0)), 0)</f>
        <v>1179</v>
      </c>
      <c r="F36" s="18" t="n">
        <f aca="false">IFERROR(INDEX('файл остатки'!$A$5:$FG$265,MATCH($P$2,'файл остатки'!$A$5:$A$228,0),MATCH(D36,'файл остатки'!$A$5:$FG$5,0)), 0)</f>
        <v>0</v>
      </c>
      <c r="G36" s="18" t="n">
        <v>0</v>
      </c>
      <c r="H36" s="18" t="n">
        <f aca="false">MIN(E36 - G36, 0)</f>
        <v>0</v>
      </c>
      <c r="I36" s="18" t="n">
        <v>0</v>
      </c>
      <c r="K36" s="13" t="n">
        <v>370</v>
      </c>
      <c r="L36" s="13" t="n">
        <f aca="false">-(H36) / K36</f>
        <v>-0</v>
      </c>
      <c r="M36" s="13" t="n">
        <f aca="false">ROUND(L36, 0)</f>
        <v>-0</v>
      </c>
      <c r="R36" s="13" t="s">
        <v>373</v>
      </c>
      <c r="S36" s="13" t="n">
        <v>45</v>
      </c>
    </row>
    <row r="39" customFormat="false" ht="13.5" hidden="false" customHeight="false" outlineLevel="0" collapsed="false">
      <c r="A39" s="10" t="s">
        <v>374</v>
      </c>
      <c r="B39" s="17" t="s">
        <v>372</v>
      </c>
      <c r="C39" s="18" t="s">
        <v>355</v>
      </c>
      <c r="D39" s="18" t="s">
        <v>126</v>
      </c>
      <c r="E39" s="18" t="n">
        <f aca="false">IFERROR(INDEX('файл остатки'!$A$5:$FG$265,MATCH($P$1,'файл остатки'!$A$5:$A$228,0),MATCH(D39,'файл остатки'!$A$5:$FG$5,0)), 0)</f>
        <v>7</v>
      </c>
      <c r="F39" s="18" t="n">
        <f aca="false">IFERROR(INDEX('файл остатки'!$A$5:$FG$265,MATCH($P$2,'файл остатки'!$A$5:$A$228,0),MATCH(D39,'файл остатки'!$A$5:$FG$5,0)), 0)</f>
        <v>0</v>
      </c>
      <c r="G39" s="18" t="n">
        <v>0</v>
      </c>
      <c r="H39" s="18" t="n">
        <f aca="false">MIN(E39 - G39, 0)</f>
        <v>0</v>
      </c>
      <c r="I39" s="18" t="n">
        <v>0</v>
      </c>
      <c r="K39" s="13" t="n">
        <v>370</v>
      </c>
      <c r="L39" s="13" t="n">
        <f aca="false">-(H39) / K39</f>
        <v>-0</v>
      </c>
      <c r="M39" s="13" t="n">
        <f aca="false">ROUND(L39, 0)</f>
        <v>-0</v>
      </c>
      <c r="R39" s="13" t="s">
        <v>375</v>
      </c>
      <c r="S39" s="13" t="n">
        <v>46</v>
      </c>
    </row>
    <row r="42" customFormat="false" ht="13.5" hidden="false" customHeight="true" outlineLevel="0" collapsed="false">
      <c r="A42" s="10" t="s">
        <v>371</v>
      </c>
      <c r="B42" s="17" t="s">
        <v>372</v>
      </c>
      <c r="C42" s="18" t="s">
        <v>356</v>
      </c>
      <c r="D42" s="18" t="s">
        <v>127</v>
      </c>
      <c r="E42" s="18" t="n">
        <f aca="false">IFERROR(INDEX('файл остатки'!$A$5:$FG$265,MATCH($P$1,'файл остатки'!$A$5:$A$228,0),MATCH(D42,'файл остатки'!$A$5:$FG$5,0)), 0)</f>
        <v>428</v>
      </c>
      <c r="F42" s="18" t="n">
        <f aca="false">IFERROR(INDEX('файл остатки'!$A$5:$FG$265,MATCH($P$2,'файл остатки'!$A$5:$A$228,0),MATCH(D42,'файл остатки'!$A$5:$FG$5,0)), 0)</f>
        <v>0</v>
      </c>
      <c r="G42" s="18" t="n">
        <v>0</v>
      </c>
      <c r="H42" s="18" t="n">
        <f aca="false">MIN(E42 - G42, 0)</f>
        <v>0</v>
      </c>
      <c r="I42" s="18" t="n">
        <v>0</v>
      </c>
      <c r="K42" s="13" t="n">
        <v>370</v>
      </c>
      <c r="L42" s="13" t="n">
        <f aca="false">-(H42 + H43 + H44 + H45) / K42</f>
        <v>0.627027027027027</v>
      </c>
      <c r="M42" s="13" t="n">
        <f aca="false">ROUND(L42, 0)</f>
        <v>1</v>
      </c>
      <c r="R42" s="13" t="s">
        <v>376</v>
      </c>
      <c r="S42" s="13" t="n">
        <v>47</v>
      </c>
    </row>
    <row r="43" customFormat="false" ht="13.5" hidden="false" customHeight="false" outlineLevel="0" collapsed="false">
      <c r="A43" s="10"/>
      <c r="B43" s="10"/>
      <c r="C43" s="18" t="s">
        <v>377</v>
      </c>
      <c r="D43" s="18" t="s">
        <v>130</v>
      </c>
      <c r="E43" s="18" t="n">
        <f aca="false">IFERROR(INDEX('файл остатки'!$A$5:$FG$265,MATCH($P$1,'файл остатки'!$A$5:$A$228,0),MATCH(D43,'файл остатки'!$A$5:$FG$5,0)), 0)</f>
        <v>-187</v>
      </c>
      <c r="F43" s="18" t="n">
        <f aca="false">IFERROR(INDEX('файл остатки'!$A$5:$FG$265,MATCH($P$2,'файл остатки'!$A$5:$A$228,0),MATCH(D43,'файл остатки'!$A$5:$FG$5,0)), 0)</f>
        <v>0</v>
      </c>
      <c r="G43" s="18" t="n">
        <v>0</v>
      </c>
      <c r="H43" s="18" t="n">
        <f aca="false">MIN(E43 - G43, 0)</f>
        <v>-187</v>
      </c>
      <c r="I43" s="18" t="n">
        <v>0</v>
      </c>
    </row>
    <row r="44" customFormat="false" ht="13.5" hidden="false" customHeight="false" outlineLevel="0" collapsed="false">
      <c r="A44" s="10"/>
      <c r="B44" s="10"/>
      <c r="C44" s="18" t="s">
        <v>357</v>
      </c>
      <c r="D44" s="18" t="s">
        <v>132</v>
      </c>
      <c r="E44" s="18" t="n">
        <f aca="false">IFERROR(INDEX('файл остатки'!$A$5:$FG$265,MATCH($P$1,'файл остатки'!$A$5:$A$228,0),MATCH(D44,'файл остатки'!$A$5:$FG$5,0)), 0)</f>
        <v>-45</v>
      </c>
      <c r="F44" s="18" t="n">
        <f aca="false">IFERROR(INDEX('файл остатки'!$A$5:$FG$265,MATCH($P$2,'файл остатки'!$A$5:$A$228,0),MATCH(D44,'файл остатки'!$A$5:$FG$5,0)), 0)</f>
        <v>0</v>
      </c>
      <c r="G44" s="18" t="n">
        <v>0</v>
      </c>
      <c r="H44" s="18" t="n">
        <f aca="false">MIN(E44 - G44, 0)</f>
        <v>-45</v>
      </c>
      <c r="I44" s="18" t="n">
        <v>0</v>
      </c>
    </row>
    <row r="45" customFormat="false" ht="13.5" hidden="false" customHeight="false" outlineLevel="0" collapsed="false">
      <c r="A45" s="10"/>
      <c r="B45" s="10"/>
      <c r="C45" s="18" t="s">
        <v>354</v>
      </c>
      <c r="D45" s="18" t="s">
        <v>133</v>
      </c>
      <c r="E45" s="18" t="n">
        <f aca="false">IFERROR(INDEX('файл остатки'!$A$5:$FG$265,MATCH($P$1,'файл остатки'!$A$5:$A$228,0),MATCH(D45,'файл остатки'!$A$5:$FG$5,0)), 0)</f>
        <v>101</v>
      </c>
      <c r="F45" s="18" t="n">
        <f aca="false">IFERROR(INDEX('файл остатки'!$A$5:$FG$265,MATCH($P$2,'файл остатки'!$A$5:$A$228,0),MATCH(D45,'файл остатки'!$A$5:$FG$5,0)), 0)</f>
        <v>0</v>
      </c>
      <c r="G45" s="18" t="n">
        <v>0</v>
      </c>
      <c r="H45" s="18" t="n">
        <f aca="false">MIN(E45 - G45, 0)</f>
        <v>0</v>
      </c>
      <c r="I45" s="18" t="n">
        <v>0</v>
      </c>
    </row>
    <row r="48" customFormat="false" ht="13.5" hidden="false" customHeight="true" outlineLevel="0" collapsed="false">
      <c r="A48" s="10" t="s">
        <v>378</v>
      </c>
      <c r="B48" s="19" t="s">
        <v>379</v>
      </c>
      <c r="C48" s="20" t="s">
        <v>357</v>
      </c>
      <c r="D48" s="20" t="s">
        <v>147</v>
      </c>
      <c r="E48" s="20" t="n">
        <f aca="false">IFERROR(INDEX('файл остатки'!$A$5:$FG$265,MATCH($P$1,'файл остатки'!$A$5:$A$228,0),MATCH(D48,'файл остатки'!$A$5:$FG$5,0)), 0)</f>
        <v>93</v>
      </c>
      <c r="F48" s="20" t="n">
        <f aca="false">IFERROR(INDEX('файл остатки'!$A$5:$FG$265,MATCH($P$2,'файл остатки'!$A$5:$A$228,0),MATCH(D48,'файл остатки'!$A$5:$FG$5,0)), 0)</f>
        <v>0</v>
      </c>
      <c r="G48" s="20" t="n">
        <v>0</v>
      </c>
      <c r="H48" s="20" t="n">
        <f aca="false">MIN(E48 - G48, 0)</f>
        <v>0</v>
      </c>
      <c r="I48" s="20" t="n">
        <v>0</v>
      </c>
      <c r="K48" s="13" t="n">
        <v>370</v>
      </c>
      <c r="L48" s="13" t="n">
        <f aca="false">-(H48 + H49 + H50) / K48</f>
        <v>-0</v>
      </c>
      <c r="M48" s="13" t="n">
        <f aca="false">ROUND(L48, 0)</f>
        <v>-0</v>
      </c>
      <c r="R48" s="13" t="s">
        <v>380</v>
      </c>
      <c r="S48" s="13" t="n">
        <v>48</v>
      </c>
    </row>
    <row r="49" customFormat="false" ht="13.5" hidden="false" customHeight="false" outlineLevel="0" collapsed="false">
      <c r="A49" s="10"/>
      <c r="B49" s="10"/>
      <c r="C49" s="20" t="s">
        <v>357</v>
      </c>
      <c r="D49" s="20" t="s">
        <v>148</v>
      </c>
      <c r="E49" s="20" t="n">
        <f aca="false">IFERROR(INDEX('файл остатки'!$A$5:$FG$265,MATCH($P$1,'файл остатки'!$A$5:$A$228,0),MATCH(D49,'файл остатки'!$A$5:$FG$5,0)), 0)</f>
        <v>15</v>
      </c>
      <c r="F49" s="20" t="n">
        <f aca="false">IFERROR(INDEX('файл остатки'!$A$5:$FG$265,MATCH($P$2,'файл остатки'!$A$5:$A$228,0),MATCH(D49,'файл остатки'!$A$5:$FG$5,0)), 0)</f>
        <v>0</v>
      </c>
      <c r="G49" s="20" t="n">
        <v>0</v>
      </c>
      <c r="H49" s="20" t="n">
        <f aca="false">MIN(E49 - G49, 0)</f>
        <v>0</v>
      </c>
      <c r="I49" s="20" t="n">
        <v>0</v>
      </c>
    </row>
    <row r="50" customFormat="false" ht="13.5" hidden="false" customHeight="false" outlineLevel="0" collapsed="false">
      <c r="A50" s="10"/>
      <c r="B50" s="10"/>
      <c r="C50" s="20" t="s">
        <v>357</v>
      </c>
      <c r="D50" s="20" t="s">
        <v>149</v>
      </c>
      <c r="E50" s="20" t="n">
        <f aca="false">IFERROR(INDEX('файл остатки'!$A$5:$FG$265,MATCH($P$1,'файл остатки'!$A$5:$A$228,0),MATCH(D50,'файл остатки'!$A$5:$FG$5,0)), 0)</f>
        <v>0</v>
      </c>
      <c r="F50" s="20" t="n">
        <f aca="false">IFERROR(INDEX('файл остатки'!$A$5:$FG$265,MATCH($P$2,'файл остатки'!$A$5:$A$228,0),MATCH(D50,'файл остатки'!$A$5:$FG$5,0)), 0)</f>
        <v>0</v>
      </c>
      <c r="G50" s="20" t="n">
        <v>0</v>
      </c>
      <c r="H50" s="20" t="n">
        <f aca="false">MIN(E50 - G50, 0)</f>
        <v>0</v>
      </c>
      <c r="I50" s="20" t="n">
        <v>0</v>
      </c>
    </row>
    <row r="53" customFormat="false" ht="13.5" hidden="false" customHeight="false" outlineLevel="0" collapsed="false">
      <c r="A53" s="10" t="s">
        <v>378</v>
      </c>
      <c r="B53" s="21" t="s">
        <v>381</v>
      </c>
      <c r="C53" s="22" t="s">
        <v>356</v>
      </c>
      <c r="D53" s="22" t="s">
        <v>153</v>
      </c>
      <c r="E53" s="22" t="n">
        <f aca="false">IFERROR(INDEX('файл остатки'!$A$5:$FG$265,MATCH($P$1,'файл остатки'!$A$5:$A$228,0),MATCH(D53,'файл остатки'!$A$5:$FG$5,0)), 0)</f>
        <v>277</v>
      </c>
      <c r="F53" s="22" t="n">
        <f aca="false">IFERROR(INDEX('файл остатки'!$A$5:$FG$265,MATCH($P$2,'файл остатки'!$A$5:$A$228,0),MATCH(D53,'файл остатки'!$A$5:$FG$5,0)), 0)</f>
        <v>0</v>
      </c>
      <c r="G53" s="22" t="n">
        <v>0</v>
      </c>
      <c r="H53" s="22" t="n">
        <f aca="false">MIN(E53 - G53, 0)</f>
        <v>0</v>
      </c>
      <c r="I53" s="22" t="n">
        <v>0</v>
      </c>
      <c r="K53" s="13" t="n">
        <v>370</v>
      </c>
      <c r="L53" s="13" t="n">
        <f aca="false">-(H53) / K53</f>
        <v>-0</v>
      </c>
      <c r="M53" s="13" t="n">
        <f aca="false">ROUND(L53, 0)</f>
        <v>-0</v>
      </c>
      <c r="R53" s="13" t="s">
        <v>382</v>
      </c>
      <c r="S53" s="13" t="n">
        <v>50</v>
      </c>
    </row>
    <row r="56" customFormat="false" ht="13.5" hidden="false" customHeight="true" outlineLevel="0" collapsed="false">
      <c r="A56" s="10" t="s">
        <v>383</v>
      </c>
      <c r="B56" s="17" t="s">
        <v>372</v>
      </c>
      <c r="C56" s="18" t="s">
        <v>357</v>
      </c>
      <c r="D56" s="18" t="s">
        <v>136</v>
      </c>
      <c r="E56" s="18" t="n">
        <f aca="false">IFERROR(INDEX('файл остатки'!$A$5:$FG$265,MATCH($P$1,'файл остатки'!$A$5:$A$228,0),MATCH(D56,'файл остатки'!$A$5:$FG$5,0)), 0)</f>
        <v>262</v>
      </c>
      <c r="F56" s="18" t="n">
        <f aca="false">IFERROR(INDEX('файл остатки'!$A$5:$FG$265,MATCH($P$2,'файл остатки'!$A$5:$A$228,0),MATCH(D56,'файл остатки'!$A$5:$FG$5,0)), 0)</f>
        <v>0</v>
      </c>
      <c r="G56" s="18" t="n">
        <v>0</v>
      </c>
      <c r="H56" s="18" t="n">
        <f aca="false">MIN(E56 - G56, 0)</f>
        <v>0</v>
      </c>
      <c r="I56" s="18" t="n">
        <v>0</v>
      </c>
      <c r="K56" s="13" t="n">
        <v>370</v>
      </c>
      <c r="L56" s="13" t="n">
        <f aca="false">-(H56 + H57) / K56</f>
        <v>-0</v>
      </c>
      <c r="M56" s="13" t="n">
        <f aca="false">ROUND(L56, 0)</f>
        <v>-0</v>
      </c>
      <c r="R56" s="13" t="s">
        <v>384</v>
      </c>
      <c r="S56" s="13" t="n">
        <v>51</v>
      </c>
    </row>
    <row r="57" customFormat="false" ht="13.5" hidden="false" customHeight="false" outlineLevel="0" collapsed="false">
      <c r="A57" s="10"/>
      <c r="B57" s="10"/>
      <c r="C57" s="18" t="s">
        <v>385</v>
      </c>
      <c r="D57" s="18" t="s">
        <v>141</v>
      </c>
      <c r="E57" s="18" t="n">
        <f aca="false">IFERROR(INDEX('файл остатки'!$A$5:$FG$265,MATCH($P$1,'файл остатки'!$A$5:$A$228,0),MATCH(D57,'файл остатки'!$A$5:$FG$5,0)), 0)</f>
        <v>29</v>
      </c>
      <c r="F57" s="18" t="n">
        <f aca="false">IFERROR(INDEX('файл остатки'!$A$5:$FG$265,MATCH($P$2,'файл остатки'!$A$5:$A$228,0),MATCH(D57,'файл остатки'!$A$5:$FG$5,0)), 0)</f>
        <v>0</v>
      </c>
      <c r="G57" s="18" t="n">
        <v>0</v>
      </c>
      <c r="H57" s="18" t="n">
        <f aca="false">MIN(E57 - G57, 0)</f>
        <v>0</v>
      </c>
      <c r="I57" s="18" t="n">
        <v>0</v>
      </c>
    </row>
    <row r="60" customFormat="false" ht="13.5" hidden="false" customHeight="false" outlineLevel="0" collapsed="false">
      <c r="A60" s="10" t="s">
        <v>386</v>
      </c>
      <c r="B60" s="17" t="s">
        <v>372</v>
      </c>
      <c r="C60" s="18" t="s">
        <v>357</v>
      </c>
      <c r="D60" s="18" t="s">
        <v>137</v>
      </c>
      <c r="E60" s="18" t="n">
        <f aca="false">IFERROR(INDEX('файл остатки'!$A$5:$FG$265,MATCH($P$1,'файл остатки'!$A$5:$A$228,0),MATCH(D60,'файл остатки'!$A$5:$FG$5,0)), 0)</f>
        <v>142</v>
      </c>
      <c r="F60" s="18" t="n">
        <f aca="false">IFERROR(INDEX('файл остатки'!$A$5:$FG$265,MATCH($P$2,'файл остатки'!$A$5:$A$228,0),MATCH(D60,'файл остатки'!$A$5:$FG$5,0)), 0)</f>
        <v>0</v>
      </c>
      <c r="G60" s="18" t="n">
        <v>0</v>
      </c>
      <c r="H60" s="18" t="n">
        <f aca="false">MIN(E60 - G60, 0)</f>
        <v>0</v>
      </c>
      <c r="I60" s="18" t="n">
        <v>0</v>
      </c>
      <c r="K60" s="13" t="n">
        <v>370</v>
      </c>
      <c r="L60" s="13" t="n">
        <f aca="false">-(H60) / K60</f>
        <v>-0</v>
      </c>
      <c r="M60" s="13" t="n">
        <f aca="false">ROUND(L60, 0)</f>
        <v>-0</v>
      </c>
      <c r="R60" s="13" t="s">
        <v>387</v>
      </c>
      <c r="S60" s="13" t="n">
        <v>52</v>
      </c>
    </row>
    <row r="63" customFormat="false" ht="13.5" hidden="false" customHeight="true" outlineLevel="0" collapsed="false">
      <c r="A63" s="10" t="s">
        <v>388</v>
      </c>
      <c r="B63" s="17" t="s">
        <v>372</v>
      </c>
      <c r="C63" s="18" t="s">
        <v>357</v>
      </c>
      <c r="D63" s="18" t="s">
        <v>135</v>
      </c>
      <c r="E63" s="18" t="n">
        <f aca="false">IFERROR(INDEX('файл остатки'!$A$5:$FG$265,MATCH($P$1,'файл остатки'!$A$5:$A$228,0),MATCH(D63,'файл остатки'!$A$5:$FG$5,0)), 0)</f>
        <v>384</v>
      </c>
      <c r="F63" s="18" t="n">
        <f aca="false">IFERROR(INDEX('файл остатки'!$A$5:$FG$265,MATCH($P$2,'файл остатки'!$A$5:$A$228,0),MATCH(D63,'файл остатки'!$A$5:$FG$5,0)), 0)</f>
        <v>0</v>
      </c>
      <c r="G63" s="18" t="n">
        <v>0</v>
      </c>
      <c r="H63" s="18" t="n">
        <f aca="false">MIN(E63 - G63, 0)</f>
        <v>0</v>
      </c>
      <c r="I63" s="18" t="n">
        <v>0</v>
      </c>
      <c r="K63" s="13" t="n">
        <v>370</v>
      </c>
      <c r="L63" s="13" t="n">
        <f aca="false">-(H63 + H64) / K63</f>
        <v>-0</v>
      </c>
      <c r="M63" s="13" t="n">
        <f aca="false">ROUND(L63, 0)</f>
        <v>-0</v>
      </c>
      <c r="R63" s="13" t="s">
        <v>389</v>
      </c>
      <c r="S63" s="13" t="n">
        <v>53</v>
      </c>
    </row>
    <row r="64" customFormat="false" ht="13.5" hidden="false" customHeight="false" outlineLevel="0" collapsed="false">
      <c r="A64" s="10"/>
      <c r="B64" s="10"/>
      <c r="C64" s="18" t="s">
        <v>385</v>
      </c>
      <c r="D64" s="18" t="s">
        <v>140</v>
      </c>
      <c r="E64" s="18" t="n">
        <f aca="false">IFERROR(INDEX('файл остатки'!$A$5:$FG$265,MATCH($P$1,'файл остатки'!$A$5:$A$228,0),MATCH(D64,'файл остатки'!$A$5:$FG$5,0)), 0)</f>
        <v>298</v>
      </c>
      <c r="F64" s="18" t="n">
        <f aca="false">IFERROR(INDEX('файл остатки'!$A$5:$FG$265,MATCH($P$2,'файл остатки'!$A$5:$A$228,0),MATCH(D64,'файл остатки'!$A$5:$FG$5,0)), 0)</f>
        <v>0</v>
      </c>
      <c r="G64" s="18" t="n">
        <v>0</v>
      </c>
      <c r="H64" s="18" t="n">
        <f aca="false">MIN(E64 - G64, 0)</f>
        <v>0</v>
      </c>
      <c r="I64" s="18" t="n">
        <v>0</v>
      </c>
    </row>
    <row r="67" customFormat="false" ht="13.5" hidden="false" customHeight="true" outlineLevel="0" collapsed="false">
      <c r="A67" s="10" t="s">
        <v>371</v>
      </c>
      <c r="B67" s="17" t="s">
        <v>372</v>
      </c>
      <c r="C67" s="18" t="s">
        <v>356</v>
      </c>
      <c r="D67" s="18" t="s">
        <v>128</v>
      </c>
      <c r="E67" s="18" t="n">
        <f aca="false">IFERROR(INDEX('файл остатки'!$A$5:$FG$265,MATCH($P$1,'файл остатки'!$A$5:$A$228,0),MATCH(D67,'файл остатки'!$A$5:$FG$5,0)), 0)</f>
        <v>543</v>
      </c>
      <c r="F67" s="18" t="n">
        <f aca="false">IFERROR(INDEX('файл остатки'!$A$5:$FG$265,MATCH($P$2,'файл остатки'!$A$5:$A$228,0),MATCH(D67,'файл остатки'!$A$5:$FG$5,0)), 0)</f>
        <v>0</v>
      </c>
      <c r="G67" s="18" t="n">
        <v>0</v>
      </c>
      <c r="H67" s="18" t="n">
        <f aca="false">MIN(E67 - G67, 0)</f>
        <v>0</v>
      </c>
      <c r="I67" s="18" t="n">
        <v>0</v>
      </c>
      <c r="K67" s="13" t="n">
        <v>370</v>
      </c>
      <c r="L67" s="13" t="n">
        <f aca="false">-(H67 + H68) / K67</f>
        <v>-0</v>
      </c>
      <c r="M67" s="13" t="n">
        <f aca="false">ROUND(L67, 0)</f>
        <v>-0</v>
      </c>
      <c r="R67" s="13" t="s">
        <v>390</v>
      </c>
      <c r="S67" s="13" t="n">
        <v>54</v>
      </c>
    </row>
    <row r="68" customFormat="false" ht="13.5" hidden="false" customHeight="false" outlineLevel="0" collapsed="false">
      <c r="A68" s="10"/>
      <c r="B68" s="10"/>
      <c r="C68" s="18" t="s">
        <v>356</v>
      </c>
      <c r="D68" s="18" t="s">
        <v>134</v>
      </c>
      <c r="E68" s="18" t="n">
        <f aca="false">IFERROR(INDEX('файл остатки'!$A$5:$FG$265,MATCH($P$1,'файл остатки'!$A$5:$A$228,0),MATCH(D68,'файл остатки'!$A$5:$FG$5,0)), 0)</f>
        <v>0</v>
      </c>
      <c r="F68" s="18" t="n">
        <f aca="false">IFERROR(INDEX('файл остатки'!$A$5:$FG$265,MATCH($P$2,'файл остатки'!$A$5:$A$228,0),MATCH(D68,'файл остатки'!$A$5:$FG$5,0)), 0)</f>
        <v>0</v>
      </c>
      <c r="G68" s="18" t="n">
        <v>0</v>
      </c>
      <c r="H68" s="18" t="n">
        <f aca="false">MIN(E68 - G68, 0)</f>
        <v>0</v>
      </c>
      <c r="I68" s="18" t="n">
        <v>0</v>
      </c>
    </row>
    <row r="71" customFormat="false" ht="13.5" hidden="false" customHeight="false" outlineLevel="0" collapsed="false">
      <c r="A71" s="10" t="s">
        <v>371</v>
      </c>
      <c r="B71" s="17" t="s">
        <v>372</v>
      </c>
      <c r="C71" s="18" t="s">
        <v>356</v>
      </c>
      <c r="D71" s="18" t="s">
        <v>129</v>
      </c>
      <c r="E71" s="18" t="n">
        <f aca="false">IFERROR(INDEX('файл остатки'!$A$5:$FG$265,MATCH($P$1,'файл остатки'!$A$5:$A$228,0),MATCH(D71,'файл остатки'!$A$5:$FG$5,0)), 0)</f>
        <v>133</v>
      </c>
      <c r="F71" s="18" t="n">
        <f aca="false">IFERROR(INDEX('файл остатки'!$A$5:$FG$265,MATCH($P$2,'файл остатки'!$A$5:$A$228,0),MATCH(D71,'файл остатки'!$A$5:$FG$5,0)), 0)</f>
        <v>0</v>
      </c>
      <c r="G71" s="18" t="n">
        <v>0</v>
      </c>
      <c r="H71" s="18" t="n">
        <f aca="false">MIN(E71 - G71, 0)</f>
        <v>0</v>
      </c>
      <c r="I71" s="18" t="n">
        <v>0</v>
      </c>
      <c r="K71" s="13" t="n">
        <v>370</v>
      </c>
      <c r="L71" s="13" t="n">
        <f aca="false">-(H71) / K71</f>
        <v>-0</v>
      </c>
      <c r="M71" s="13" t="n">
        <f aca="false">ROUND(L71, 0)</f>
        <v>-0</v>
      </c>
      <c r="R71" s="13" t="s">
        <v>391</v>
      </c>
      <c r="S71" s="13" t="n">
        <v>55</v>
      </c>
    </row>
    <row r="74" customFormat="false" ht="13.5" hidden="false" customHeight="true" outlineLevel="0" collapsed="false">
      <c r="A74" s="10" t="s">
        <v>392</v>
      </c>
      <c r="B74" s="17" t="s">
        <v>372</v>
      </c>
      <c r="C74" s="18" t="s">
        <v>354</v>
      </c>
      <c r="D74" s="18" t="s">
        <v>138</v>
      </c>
      <c r="E74" s="18" t="n">
        <f aca="false">IFERROR(INDEX('файл остатки'!$A$5:$FG$265,MATCH($P$1,'файл остатки'!$A$5:$A$228,0),MATCH(D74,'файл остатки'!$A$5:$FG$5,0)), 0)</f>
        <v>132</v>
      </c>
      <c r="F74" s="18" t="n">
        <f aca="false">IFERROR(INDEX('файл остатки'!$A$5:$FG$265,MATCH($P$2,'файл остатки'!$A$5:$A$228,0),MATCH(D74,'файл остатки'!$A$5:$FG$5,0)), 0)</f>
        <v>0</v>
      </c>
      <c r="G74" s="18" t="n">
        <v>0</v>
      </c>
      <c r="H74" s="18" t="n">
        <f aca="false">MIN(E74 - G74, 0)</f>
        <v>0</v>
      </c>
      <c r="I74" s="18" t="n">
        <v>0</v>
      </c>
      <c r="K74" s="13" t="n">
        <v>370</v>
      </c>
      <c r="L74" s="13" t="n">
        <f aca="false">-(H74 + H75) / K74</f>
        <v>-0</v>
      </c>
      <c r="M74" s="13" t="n">
        <f aca="false">ROUND(L74, 0)</f>
        <v>-0</v>
      </c>
      <c r="R74" s="13" t="s">
        <v>393</v>
      </c>
      <c r="S74" s="13" t="n">
        <v>56</v>
      </c>
    </row>
    <row r="75" customFormat="false" ht="13.5" hidden="false" customHeight="false" outlineLevel="0" collapsed="false">
      <c r="A75" s="10"/>
      <c r="B75" s="10"/>
      <c r="C75" s="18" t="s">
        <v>354</v>
      </c>
      <c r="D75" s="18" t="s">
        <v>139</v>
      </c>
      <c r="E75" s="18" t="n">
        <f aca="false">IFERROR(INDEX('файл остатки'!$A$5:$FG$265,MATCH($P$1,'файл остатки'!$A$5:$A$228,0),MATCH(D75,'файл остатки'!$A$5:$FG$5,0)), 0)</f>
        <v>396</v>
      </c>
      <c r="F75" s="18" t="n">
        <f aca="false">IFERROR(INDEX('файл остатки'!$A$5:$FG$265,MATCH($P$2,'файл остатки'!$A$5:$A$228,0),MATCH(D75,'файл остатки'!$A$5:$FG$5,0)), 0)</f>
        <v>0</v>
      </c>
      <c r="G75" s="18" t="n">
        <v>0</v>
      </c>
      <c r="H75" s="18" t="n">
        <f aca="false">MIN(E75 - G75, 0)</f>
        <v>0</v>
      </c>
      <c r="I75" s="18" t="n">
        <v>0</v>
      </c>
    </row>
    <row r="78" customFormat="false" ht="13.5" hidden="false" customHeight="false" outlineLevel="0" collapsed="false">
      <c r="A78" s="10" t="s">
        <v>378</v>
      </c>
      <c r="B78" s="19" t="s">
        <v>379</v>
      </c>
      <c r="C78" s="20" t="s">
        <v>357</v>
      </c>
      <c r="D78" s="20" t="s">
        <v>150</v>
      </c>
      <c r="E78" s="20" t="n">
        <f aca="false">IFERROR(INDEX('файл остатки'!$A$5:$FG$265,MATCH($P$1,'файл остатки'!$A$5:$A$228,0),MATCH(D78,'файл остатки'!$A$5:$FG$5,0)), 0)</f>
        <v>0</v>
      </c>
      <c r="F78" s="20" t="n">
        <f aca="false">IFERROR(INDEX('файл остатки'!$A$5:$FG$265,MATCH($P$2,'файл остатки'!$A$5:$A$228,0),MATCH(D78,'файл остатки'!$A$5:$FG$5,0)), 0)</f>
        <v>0</v>
      </c>
      <c r="G78" s="20" t="n">
        <v>0</v>
      </c>
      <c r="H78" s="20" t="n">
        <f aca="false">MIN(E78 - G78, 0)</f>
        <v>0</v>
      </c>
      <c r="I78" s="20" t="n">
        <v>0</v>
      </c>
      <c r="K78" s="13" t="n">
        <v>370</v>
      </c>
      <c r="L78" s="13" t="n">
        <f aca="false">-(H78) / K78</f>
        <v>-0</v>
      </c>
      <c r="M78" s="13" t="n">
        <f aca="false">ROUND(L78, 0)</f>
        <v>-0</v>
      </c>
      <c r="R78" s="13" t="s">
        <v>394</v>
      </c>
      <c r="S78" s="13" t="n">
        <v>57</v>
      </c>
    </row>
    <row r="81" customFormat="false" ht="13.5" hidden="false" customHeight="false" outlineLevel="0" collapsed="false">
      <c r="A81" s="10" t="s">
        <v>378</v>
      </c>
      <c r="B81" s="17" t="s">
        <v>372</v>
      </c>
      <c r="C81" s="18" t="s">
        <v>395</v>
      </c>
      <c r="D81" s="18" t="s">
        <v>151</v>
      </c>
      <c r="E81" s="18" t="n">
        <f aca="false">IFERROR(INDEX('файл остатки'!$A$5:$FG$265,MATCH($P$1,'файл остатки'!$A$5:$A$228,0),MATCH(D81,'файл остатки'!$A$5:$FG$5,0)), 0)</f>
        <v>-1335</v>
      </c>
      <c r="F81" s="18" t="n">
        <f aca="false">IFERROR(INDEX('файл остатки'!$A$5:$FG$265,MATCH($P$2,'файл остатки'!$A$5:$A$228,0),MATCH(D81,'файл остатки'!$A$5:$FG$5,0)), 0)</f>
        <v>0</v>
      </c>
      <c r="G81" s="18" t="n">
        <v>0</v>
      </c>
      <c r="H81" s="18" t="n">
        <f aca="false">MIN(E81 - G81, 0)</f>
        <v>-1335</v>
      </c>
      <c r="I81" s="18" t="n">
        <v>0</v>
      </c>
      <c r="K81" s="13" t="n">
        <v>370</v>
      </c>
      <c r="L81" s="13" t="n">
        <f aca="false">-(H81) / K81</f>
        <v>3.60810810810811</v>
      </c>
      <c r="M81" s="13" t="n">
        <f aca="false">ROUND(L81, 0)</f>
        <v>4</v>
      </c>
      <c r="R81" s="13" t="s">
        <v>396</v>
      </c>
      <c r="S81" s="13" t="n">
        <v>58</v>
      </c>
    </row>
    <row r="84" customFormat="false" ht="13.5" hidden="false" customHeight="false" outlineLevel="0" collapsed="false">
      <c r="A84" s="10" t="s">
        <v>397</v>
      </c>
      <c r="B84" s="19" t="s">
        <v>379</v>
      </c>
      <c r="C84" s="20" t="s">
        <v>395</v>
      </c>
      <c r="D84" s="20" t="s">
        <v>152</v>
      </c>
      <c r="E84" s="20" t="n">
        <f aca="false">IFERROR(INDEX('файл остатки'!$A$5:$FG$265,MATCH($P$1,'файл остатки'!$A$5:$A$228,0),MATCH(D84,'файл остатки'!$A$5:$FG$5,0)), 0)</f>
        <v>-1142</v>
      </c>
      <c r="F84" s="20" t="n">
        <f aca="false">IFERROR(INDEX('файл остатки'!$A$5:$FG$265,MATCH($P$2,'файл остатки'!$A$5:$A$228,0),MATCH(D84,'файл остатки'!$A$5:$FG$5,0)), 0)</f>
        <v>0</v>
      </c>
      <c r="G84" s="20" t="n">
        <v>0</v>
      </c>
      <c r="H84" s="20" t="n">
        <f aca="false">MIN(E84 - G84, 0)</f>
        <v>-1142</v>
      </c>
      <c r="I84" s="20" t="n">
        <v>0</v>
      </c>
      <c r="K84" s="13" t="n">
        <v>370</v>
      </c>
      <c r="L84" s="13" t="n">
        <f aca="false">-(H84) / K84</f>
        <v>3.08648648648649</v>
      </c>
      <c r="M84" s="13" t="n">
        <f aca="false">ROUND(L84, 0)</f>
        <v>3</v>
      </c>
      <c r="R84" s="13" t="s">
        <v>398</v>
      </c>
      <c r="S84" s="13" t="n">
        <v>59</v>
      </c>
    </row>
  </sheetData>
  <mergeCells count="24">
    <mergeCell ref="A2:A6"/>
    <mergeCell ref="B2:B6"/>
    <mergeCell ref="A9:A10"/>
    <mergeCell ref="B9:B10"/>
    <mergeCell ref="A13:A14"/>
    <mergeCell ref="B13:B14"/>
    <mergeCell ref="A17:A18"/>
    <mergeCell ref="B17:B18"/>
    <mergeCell ref="A21:A23"/>
    <mergeCell ref="B21:B23"/>
    <mergeCell ref="A26:A27"/>
    <mergeCell ref="B26:B27"/>
    <mergeCell ref="A42:A45"/>
    <mergeCell ref="B42:B45"/>
    <mergeCell ref="A48:A50"/>
    <mergeCell ref="B48:B50"/>
    <mergeCell ref="A56:A57"/>
    <mergeCell ref="B56:B57"/>
    <mergeCell ref="A63:A64"/>
    <mergeCell ref="B63:B64"/>
    <mergeCell ref="A67:A68"/>
    <mergeCell ref="B67:B68"/>
    <mergeCell ref="A74:A75"/>
    <mergeCell ref="B74:B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9.171875" defaultRowHeight="13.5" zeroHeight="false" outlineLevelRow="0" outlineLevelCol="0"/>
  <cols>
    <col collapsed="false" customWidth="true" hidden="false" outlineLevel="0" max="1" min="1" style="2" width="8.54"/>
    <col collapsed="false" customWidth="true" hidden="false" outlineLevel="0" max="3" min="2" style="2" width="15"/>
    <col collapsed="false" customWidth="true" hidden="false" outlineLevel="0" max="4" min="4" style="2" width="43.17"/>
    <col collapsed="false" customWidth="true" hidden="false" outlineLevel="0" max="6" min="5" style="2" width="7.23"/>
    <col collapsed="false" customWidth="true" hidden="false" outlineLevel="0" max="7" min="7" style="23" width="8.33"/>
    <col collapsed="false" customWidth="true" hidden="false" outlineLevel="0" max="8" min="8" style="23" width="6.85"/>
    <col collapsed="false" customWidth="true" hidden="false" outlineLevel="0" max="9" min="9" style="2" width="3"/>
    <col collapsed="false" customWidth="true" hidden="false" outlineLevel="0" max="10" min="10" style="2" width="5"/>
    <col collapsed="false" customWidth="true" hidden="false" outlineLevel="0" max="11" min="11" style="2" width="4"/>
    <col collapsed="false" customWidth="true" hidden="false" outlineLevel="0" max="12" min="12" style="2" width="3.82"/>
    <col collapsed="false" customWidth="true" hidden="false" outlineLevel="0" max="13" min="13" style="2" width="8.27"/>
    <col collapsed="false" customWidth="true" hidden="false" outlineLevel="0" max="15" min="14" style="2" width="8.54"/>
    <col collapsed="false" customWidth="true" hidden="false" outlineLevel="0" max="16" min="16" style="2" width="5.88"/>
    <col collapsed="false" customWidth="true" hidden="false" outlineLevel="0" max="17" min="17" style="2" width="5.76"/>
    <col collapsed="false" customWidth="true" hidden="false" outlineLevel="0" max="18" min="18" style="2" width="5.14"/>
  </cols>
  <sheetData>
    <row r="1" customFormat="false" ht="13.5" hidden="false" customHeight="true" outlineLevel="0" collapsed="false">
      <c r="A1" s="24" t="s">
        <v>399</v>
      </c>
      <c r="B1" s="25" t="s">
        <v>337</v>
      </c>
      <c r="C1" s="25" t="s">
        <v>400</v>
      </c>
      <c r="D1" s="25" t="s">
        <v>401</v>
      </c>
      <c r="E1" s="25" t="s">
        <v>402</v>
      </c>
      <c r="F1" s="25" t="s">
        <v>403</v>
      </c>
      <c r="G1" s="26" t="s">
        <v>404</v>
      </c>
      <c r="H1" s="26" t="s">
        <v>405</v>
      </c>
      <c r="I1" s="27"/>
      <c r="K1" s="27"/>
      <c r="L1" s="27"/>
      <c r="M1" s="27"/>
      <c r="P1" s="28"/>
      <c r="Q1" s="28"/>
      <c r="R1" s="28"/>
    </row>
    <row r="2" customFormat="false" ht="30.75" hidden="false" customHeight="true" outlineLevel="0" collapsed="false">
      <c r="A2" s="24"/>
      <c r="B2" s="24"/>
      <c r="C2" s="25"/>
      <c r="D2" s="25"/>
      <c r="E2" s="25"/>
      <c r="F2" s="25"/>
      <c r="G2" s="26"/>
      <c r="H2" s="26"/>
      <c r="I2" s="27" t="s">
        <v>406</v>
      </c>
      <c r="K2" s="27"/>
      <c r="L2" s="27" t="s">
        <v>407</v>
      </c>
      <c r="M2" s="27" t="n">
        <v>0</v>
      </c>
      <c r="P2" s="28"/>
      <c r="Q2" s="28"/>
      <c r="R2" s="28"/>
    </row>
    <row r="3" s="36" customFormat="true" ht="13.5" hidden="false" customHeight="true" outlineLevel="0" collapsed="false">
      <c r="A3" s="29" t="n">
        <f aca="true">IF(I3="-", "", 1 + SUM(INDIRECT(ADDRESS(2,COLUMN(L3)) &amp; ":" &amp; ADDRESS(ROW(),COLUMN(L3)))))</f>
        <v>1</v>
      </c>
      <c r="B3" s="30" t="str">
        <f aca="false">IF(D3="","",VLOOKUP(D3, 'SKU Маскарпоне'!$A$1:$B$150, 2, 0))</f>
        <v>38,</v>
      </c>
      <c r="C3" s="31" t="n">
        <f aca="false">IF(D3="","",VLOOKUP(D3, 'SKU Маскарпоне'!$A$1:$D$150, 4, 0))</f>
        <v>400</v>
      </c>
      <c r="D3" s="32" t="s">
        <v>144</v>
      </c>
      <c r="E3" s="33" t="n">
        <v>69</v>
      </c>
      <c r="F3" s="34" t="str">
        <f aca="false">IF(I4 = "-", G4 * (O4 - N3), "")</f>
        <v/>
      </c>
      <c r="G3" s="35"/>
      <c r="H3" s="35" t="str">
        <f aca="true">IF(I3 = "-", INDIRECT("C" &amp; ROW() - 1) ,"")</f>
        <v/>
      </c>
      <c r="J3" s="37" t="n">
        <f aca="true">IF(I3 = "-", 0, INDIRECT("J" &amp; ROW() - 1) + E3)</f>
        <v>69</v>
      </c>
      <c r="K3" s="38" t="n">
        <f aca="true">IF(I3 = "-", INDIRECT("C" &amp; ROW() - 1),0)</f>
        <v>0</v>
      </c>
      <c r="L3" s="36" t="n">
        <f aca="false">IF(I3="-",1,0)</f>
        <v>0</v>
      </c>
      <c r="M3" s="36" t="n">
        <f aca="true">IF(K3 = 0, INDIRECT("N" &amp; ROW() - 1), K3)</f>
        <v>0</v>
      </c>
      <c r="Q3" s="35" t="str">
        <f aca="true">IF(P3 = "", "", P3 / INDIRECT("D" &amp; ROW() - 1) )</f>
        <v/>
      </c>
      <c r="R3" s="35" t="str">
        <f aca="true">IF(I3="-",IF(ISNUMBER(SEARCH(",", INDIRECT("B" &amp; ROW() - 1) )),1,""), "")</f>
        <v/>
      </c>
      <c r="AMI3" s="2"/>
      <c r="AMJ3" s="0"/>
    </row>
    <row r="4" s="36" customFormat="true" ht="13.5" hidden="false" customHeight="true" outlineLevel="0" collapsed="false">
      <c r="A4" s="29" t="n">
        <f aca="true">IF(I4="-", "", 1 + SUM(INDIRECT(ADDRESS(2,COLUMN(L4)) &amp; ":" &amp; ADDRESS(ROW(),COLUMN(L4)))))</f>
        <v>1</v>
      </c>
      <c r="B4" s="30" t="str">
        <f aca="false">IF(D4="","",VLOOKUP(D4, 'SKU Маскарпоне'!$A$1:$B$150, 2, 0))</f>
        <v>38,</v>
      </c>
      <c r="C4" s="31" t="n">
        <f aca="false">IF(D4="","",VLOOKUP(D4, 'SKU Маскарпоне'!$A$1:$D$150, 4, 0))</f>
        <v>400</v>
      </c>
      <c r="D4" s="32" t="s">
        <v>146</v>
      </c>
      <c r="E4" s="33" t="n">
        <v>231</v>
      </c>
      <c r="F4" s="34" t="str">
        <f aca="true">IF(I4="","",(INDIRECT("N" &amp; ROW() - 1) - M4))</f>
        <v/>
      </c>
      <c r="G4" s="35"/>
      <c r="H4" s="35" t="str">
        <f aca="true">IF(I4 = "-", INDIRECT("C" &amp; ROW() - 1) ,"")</f>
        <v/>
      </c>
      <c r="J4" s="37" t="n">
        <f aca="true">IF(I4 = "-", 0, INDIRECT("J" &amp; ROW() - 1) + E4)</f>
        <v>300</v>
      </c>
      <c r="K4" s="38" t="n">
        <f aca="true">IF(I4 = "-", INDIRECT("C" &amp; ROW() - 1),0)</f>
        <v>0</v>
      </c>
      <c r="L4" s="36" t="n">
        <f aca="false">IF(I4="-",1,0)</f>
        <v>0</v>
      </c>
      <c r="M4" s="36" t="n">
        <f aca="true">IF(K4 = 0, INDIRECT("N" &amp; ROW() - 1), K4)</f>
        <v>0</v>
      </c>
      <c r="Q4" s="35" t="str">
        <f aca="true">IF(P4 = "", "", P4 / INDIRECT("D" &amp; ROW() - 1) )</f>
        <v/>
      </c>
      <c r="R4" s="35" t="str">
        <f aca="true">IF(I4="-",IF(ISNUMBER(SEARCH(",", INDIRECT("B" &amp; ROW() - 1) )),1,""), "")</f>
        <v/>
      </c>
      <c r="AMI4" s="2"/>
      <c r="AMJ4" s="0"/>
    </row>
    <row r="5" s="36" customFormat="true" ht="13.5" hidden="false" customHeight="true" outlineLevel="0" collapsed="false">
      <c r="A5" s="39" t="str">
        <f aca="true">IF(I5="-", "", 1 + SUM(INDIRECT(ADDRESS(2,COLUMN(L5)) &amp; ":" &amp; ADDRESS(ROW(),COLUMN(L5)))))</f>
        <v/>
      </c>
      <c r="B5" s="40" t="str">
        <f aca="false">IF(D5="","",VLOOKUP(D5, 'SKU Маскарпоне'!$A$1:$B$150, 2, 0))</f>
        <v>-</v>
      </c>
      <c r="C5" s="41" t="s">
        <v>408</v>
      </c>
      <c r="D5" s="39" t="s">
        <v>408</v>
      </c>
      <c r="E5" s="42"/>
      <c r="F5" s="34" t="n">
        <f aca="true">IF(I5="","",(INDIRECT("N" &amp; ROW() - 1) - M5))</f>
        <v>-400</v>
      </c>
      <c r="G5" s="35" t="n">
        <v>500</v>
      </c>
      <c r="H5" s="35" t="n">
        <f aca="true">IF(I5 = "-", INDIRECT("C" &amp; ROW() - 1) ,"")</f>
        <v>400</v>
      </c>
      <c r="I5" s="39" t="s">
        <v>408</v>
      </c>
      <c r="J5" s="37" t="n">
        <f aca="true">IF(I5 = "-", 0, INDIRECT("J" &amp; ROW() - 1) + E5)</f>
        <v>0</v>
      </c>
      <c r="K5" s="38" t="n">
        <f aca="true">IF(I5 = "-", INDIRECT("C" &amp; ROW() - 1),0)</f>
        <v>400</v>
      </c>
      <c r="L5" s="36" t="n">
        <f aca="false">IF(I5="-",1,0)</f>
        <v>1</v>
      </c>
      <c r="M5" s="36" t="n">
        <f aca="true">IF(K5 = 0, INDIRECT("N" &amp; ROW() - 1), K5)</f>
        <v>400</v>
      </c>
      <c r="Q5" s="35" t="str">
        <f aca="true">IF(P5 = "", "", P5 / INDIRECT("D" &amp; ROW() - 1) )</f>
        <v/>
      </c>
      <c r="R5" s="35" t="n">
        <f aca="true">IF(I5="-",IF(ISNUMBER(SEARCH(",", INDIRECT("B" &amp; ROW() - 1) )),1,""), "")</f>
        <v>1</v>
      </c>
      <c r="AMI5" s="2"/>
      <c r="AMJ5" s="0"/>
    </row>
    <row r="6" s="36" customFormat="true" ht="13.5" hidden="false" customHeight="true" outlineLevel="0" collapsed="false">
      <c r="A6" s="29" t="n">
        <f aca="true">IF(I6="-", "", 1 + SUM(INDIRECT(ADDRESS(2,COLUMN(L6)) &amp; ":" &amp; ADDRESS(ROW(),COLUMN(L6)))))</f>
        <v>2</v>
      </c>
      <c r="B6" s="30" t="str">
        <f aca="false">IF(D6="","",VLOOKUP(D6, 'SKU Маскарпоне'!$A$1:$B$150, 2, 0))</f>
        <v>38,</v>
      </c>
      <c r="C6" s="31" t="n">
        <f aca="false">IF(D6="","",VLOOKUP(D6, 'SKU Маскарпоне'!$A$1:$D$150, 4, 0))</f>
        <v>400</v>
      </c>
      <c r="D6" s="32" t="s">
        <v>142</v>
      </c>
      <c r="E6" s="33" t="n">
        <v>300</v>
      </c>
      <c r="F6" s="34" t="str">
        <f aca="true">IF(I6="","",(INDIRECT("N" &amp; ROW() - 1) - M6))</f>
        <v/>
      </c>
      <c r="G6" s="35"/>
      <c r="H6" s="35" t="str">
        <f aca="true">IF(I6 = "-", INDIRECT("C" &amp; ROW() - 1) ,"")</f>
        <v/>
      </c>
      <c r="J6" s="37" t="n">
        <f aca="true">IF(I6 = "-", 0, INDIRECT("J" &amp; ROW() - 1) + E6)</f>
        <v>300</v>
      </c>
      <c r="K6" s="38" t="n">
        <f aca="true">IF(I6 = "-", INDIRECT("C" &amp; ROW() - 1),0)</f>
        <v>0</v>
      </c>
      <c r="L6" s="36" t="n">
        <f aca="false">IF(I6="-",1,0)</f>
        <v>0</v>
      </c>
      <c r="M6" s="36" t="n">
        <f aca="true">IF(K6 = 0, INDIRECT("N" &amp; ROW() - 1), K6)</f>
        <v>0</v>
      </c>
      <c r="Q6" s="35" t="str">
        <f aca="true">IF(P6 = "", "", P6 / INDIRECT("D" &amp; ROW() - 1) )</f>
        <v/>
      </c>
      <c r="R6" s="35" t="str">
        <f aca="true">IF(I6="-",IF(ISNUMBER(SEARCH(",", INDIRECT("B" &amp; ROW() - 1) )),1,""), "")</f>
        <v/>
      </c>
      <c r="AMI6" s="2"/>
      <c r="AMJ6" s="0"/>
    </row>
    <row r="7" s="36" customFormat="true" ht="13.5" hidden="false" customHeight="true" outlineLevel="0" collapsed="false">
      <c r="A7" s="39" t="str">
        <f aca="true">IF(I7="-", "", 1 + SUM(INDIRECT(ADDRESS(2,COLUMN(L7)) &amp; ":" &amp; ADDRESS(ROW(),COLUMN(L7)))))</f>
        <v/>
      </c>
      <c r="B7" s="40" t="str">
        <f aca="false">IF(D7="","",VLOOKUP(D7, 'SKU Маскарпоне'!$A$1:$B$150, 2, 0))</f>
        <v>-</v>
      </c>
      <c r="C7" s="41" t="s">
        <v>408</v>
      </c>
      <c r="D7" s="39" t="s">
        <v>408</v>
      </c>
      <c r="E7" s="42"/>
      <c r="F7" s="34" t="n">
        <f aca="true">IF(I7="","",(INDIRECT("N" &amp; ROW() - 1) - M7))</f>
        <v>-400</v>
      </c>
      <c r="G7" s="35"/>
      <c r="H7" s="35" t="n">
        <f aca="true">IF(I7 = "-", INDIRECT("C" &amp; ROW() - 1) ,"")</f>
        <v>400</v>
      </c>
      <c r="I7" s="39" t="s">
        <v>408</v>
      </c>
      <c r="J7" s="37" t="n">
        <f aca="true">IF(I7 = "-", 0, INDIRECT("J" &amp; ROW() - 1) + E7)</f>
        <v>0</v>
      </c>
      <c r="K7" s="38" t="n">
        <f aca="true">IF(I7 = "-", INDIRECT("C" &amp; ROW() - 1),0)</f>
        <v>400</v>
      </c>
      <c r="L7" s="36" t="n">
        <f aca="false">IF(I7="-",1,0)</f>
        <v>1</v>
      </c>
      <c r="M7" s="36" t="n">
        <f aca="true">IF(K7 = 0, INDIRECT("N" &amp; ROW() - 1), K7)</f>
        <v>400</v>
      </c>
      <c r="Q7" s="35" t="str">
        <f aca="true">IF(P7 = "", "", P7 / INDIRECT("D" &amp; ROW() - 1) )</f>
        <v/>
      </c>
      <c r="R7" s="35" t="n">
        <f aca="true">IF(I7="-",IF(ISNUMBER(SEARCH(",", INDIRECT("B" &amp; ROW() - 1) )),1,""), "")</f>
        <v>1</v>
      </c>
      <c r="AMI7" s="2"/>
      <c r="AMJ7" s="0"/>
    </row>
    <row r="8" s="36" customFormat="true" ht="13.5" hidden="false" customHeight="true" outlineLevel="0" collapsed="false">
      <c r="A8" s="43" t="n">
        <f aca="true">IF(I8="-", "", 1 + SUM(INDIRECT(ADDRESS(2,COLUMN(L8)) &amp; ":" &amp; ADDRESS(ROW(),COLUMN(L8)))))</f>
        <v>3</v>
      </c>
      <c r="B8" s="44" t="str">
        <f aca="false">IF(D8="","",VLOOKUP(D8, 'SKU Маскарпоне'!$A$1:$B$150, 2, 0))</f>
        <v>80,</v>
      </c>
      <c r="C8" s="45" t="n">
        <f aca="false">IF(D8="","",VLOOKUP(D8, 'SKU Маскарпоне'!$A$1:$D$150, 4, 0))</f>
        <v>600</v>
      </c>
      <c r="D8" s="46" t="s">
        <v>125</v>
      </c>
      <c r="E8" s="47" t="n">
        <v>600</v>
      </c>
      <c r="F8" s="34" t="str">
        <f aca="true">IF(I8="","",(INDIRECT("N" &amp; ROW() - 1) - M8))</f>
        <v/>
      </c>
      <c r="G8" s="35"/>
      <c r="H8" s="35" t="str">
        <f aca="true">IF(I8 = "-", INDIRECT("C" &amp; ROW() - 1) ,"")</f>
        <v/>
      </c>
      <c r="J8" s="37" t="n">
        <f aca="true">IF(I8 = "-", 0, INDIRECT("J" &amp; ROW() - 1) + E8)</f>
        <v>600</v>
      </c>
      <c r="K8" s="38" t="n">
        <f aca="true">IF(I8 = "-", INDIRECT("C" &amp; ROW() - 1),0)</f>
        <v>0</v>
      </c>
      <c r="L8" s="36" t="n">
        <f aca="false">IF(I8="-",1,0)</f>
        <v>0</v>
      </c>
      <c r="M8" s="36" t="n">
        <f aca="true">IF(K8 = 0, INDIRECT("N" &amp; ROW() - 1), K8)</f>
        <v>0</v>
      </c>
      <c r="Q8" s="35" t="str">
        <f aca="true">IF(P8 = "", "", P8 / INDIRECT("D" &amp; ROW() - 1) )</f>
        <v/>
      </c>
      <c r="R8" s="35" t="str">
        <f aca="true">IF(I8="-",IF(ISNUMBER(SEARCH(",", INDIRECT("B" &amp; ROW() - 1) )),1,""), "")</f>
        <v/>
      </c>
      <c r="AMI8" s="2"/>
      <c r="AMJ8" s="0"/>
    </row>
    <row r="9" s="36" customFormat="true" ht="13.5" hidden="false" customHeight="true" outlineLevel="0" collapsed="false">
      <c r="A9" s="39" t="str">
        <f aca="true">IF(I9="-", "", 1 + SUM(INDIRECT(ADDRESS(2,COLUMN(L9)) &amp; ":" &amp; ADDRESS(ROW(),COLUMN(L9)))))</f>
        <v/>
      </c>
      <c r="B9" s="40" t="str">
        <f aca="false">IF(D9="","",VLOOKUP(D9, 'SKU Маскарпоне'!$A$1:$B$150, 2, 0))</f>
        <v>-</v>
      </c>
      <c r="C9" s="41" t="s">
        <v>408</v>
      </c>
      <c r="D9" s="39" t="s">
        <v>408</v>
      </c>
      <c r="E9" s="42"/>
      <c r="F9" s="34" t="n">
        <f aca="true">IF(I9="","",(INDIRECT("N" &amp; ROW() - 1) - M9))</f>
        <v>-600</v>
      </c>
      <c r="G9" s="35"/>
      <c r="H9" s="35" t="n">
        <f aca="true">IF(I9 = "-", INDIRECT("C" &amp; ROW() - 1) ,"")</f>
        <v>600</v>
      </c>
      <c r="I9" s="39" t="s">
        <v>408</v>
      </c>
      <c r="J9" s="37" t="n">
        <f aca="true">IF(I9 = "-", 0, INDIRECT("J" &amp; ROW() - 1) + E9)</f>
        <v>0</v>
      </c>
      <c r="K9" s="38" t="n">
        <f aca="true">IF(I9 = "-", INDIRECT("C" &amp; ROW() - 1),0)</f>
        <v>600</v>
      </c>
      <c r="L9" s="36" t="n">
        <f aca="false">IF(I9="-",1,0)</f>
        <v>1</v>
      </c>
      <c r="M9" s="36" t="n">
        <f aca="true">IF(K9 = 0, INDIRECT("N" &amp; ROW() - 1), K9)</f>
        <v>600</v>
      </c>
      <c r="Q9" s="35" t="str">
        <f aca="true">IF(P9 = "", "", P9 / INDIRECT("D" &amp; ROW() - 1) )</f>
        <v/>
      </c>
      <c r="R9" s="35" t="n">
        <f aca="true">IF(I9="-",IF(ISNUMBER(SEARCH(",", INDIRECT("B" &amp; ROW() - 1) )),1,""), "")</f>
        <v>1</v>
      </c>
      <c r="AMI9" s="2"/>
      <c r="AMJ9" s="0"/>
    </row>
    <row r="10" s="36" customFormat="true" ht="13.5" hidden="false" customHeight="true" outlineLevel="0" collapsed="false">
      <c r="A10" s="43" t="n">
        <f aca="true">IF(I10="-", "", 1 + SUM(INDIRECT(ADDRESS(2,COLUMN(L10)) &amp; ":" &amp; ADDRESS(ROW(),COLUMN(L10)))))</f>
        <v>4</v>
      </c>
      <c r="B10" s="44" t="str">
        <f aca="false">IF(D10="","",VLOOKUP(D10, 'SKU Маскарпоне'!$A$1:$B$150, 2, 0))</f>
        <v>80,</v>
      </c>
      <c r="C10" s="45" t="n">
        <f aca="false">IF(D10="","",VLOOKUP(D10, 'SKU Маскарпоне'!$A$1:$D$150, 4, 0))</f>
        <v>600</v>
      </c>
      <c r="D10" s="46" t="s">
        <v>125</v>
      </c>
      <c r="E10" s="47" t="n">
        <v>600</v>
      </c>
      <c r="F10" s="34" t="str">
        <f aca="true">IF(I10="","",(INDIRECT("N" &amp; ROW() - 1) - M10))</f>
        <v/>
      </c>
      <c r="G10" s="35"/>
      <c r="H10" s="35" t="str">
        <f aca="true">IF(I10 = "-", INDIRECT("C" &amp; ROW() - 1) ,"")</f>
        <v/>
      </c>
      <c r="J10" s="37" t="n">
        <f aca="true">IF(I10 = "-", 0, INDIRECT("J" &amp; ROW() - 1) + E10)</f>
        <v>600</v>
      </c>
      <c r="K10" s="38" t="n">
        <f aca="true">IF(I10 = "-", INDIRECT("C" &amp; ROW() - 1),0)</f>
        <v>0</v>
      </c>
      <c r="L10" s="36" t="n">
        <f aca="false">IF(I10="-",1,0)</f>
        <v>0</v>
      </c>
      <c r="M10" s="36" t="n">
        <f aca="true">IF(K10 = 0, INDIRECT("N" &amp; ROW() - 1), K10)</f>
        <v>0</v>
      </c>
      <c r="Q10" s="35" t="str">
        <f aca="true">IF(P10 = "", "", P10 / INDIRECT("D" &amp; ROW() - 1) )</f>
        <v/>
      </c>
      <c r="R10" s="35" t="str">
        <f aca="true">IF(I10="-",IF(ISNUMBER(SEARCH(",", INDIRECT("B" &amp; ROW() - 1) )),1,""), "")</f>
        <v/>
      </c>
      <c r="AMI10" s="2"/>
      <c r="AMJ10" s="0"/>
    </row>
    <row r="11" s="36" customFormat="true" ht="13.5" hidden="false" customHeight="true" outlineLevel="0" collapsed="false">
      <c r="A11" s="39" t="str">
        <f aca="true">IF(I11="-", "", 1 + SUM(INDIRECT(ADDRESS(2,COLUMN(L11)) &amp; ":" &amp; ADDRESS(ROW(),COLUMN(L11)))))</f>
        <v/>
      </c>
      <c r="B11" s="40" t="str">
        <f aca="false">IF(D11="","",VLOOKUP(D11, 'SKU Маскарпоне'!$A$1:$B$150, 2, 0))</f>
        <v>-</v>
      </c>
      <c r="C11" s="41" t="s">
        <v>408</v>
      </c>
      <c r="D11" s="39" t="s">
        <v>408</v>
      </c>
      <c r="E11" s="42"/>
      <c r="F11" s="34" t="n">
        <f aca="true">IF(I11="","",(INDIRECT("N" &amp; ROW() - 1) - M11))</f>
        <v>-600</v>
      </c>
      <c r="G11" s="35"/>
      <c r="H11" s="35" t="n">
        <f aca="true">IF(I11 = "-", INDIRECT("C" &amp; ROW() - 1) ,"")</f>
        <v>600</v>
      </c>
      <c r="I11" s="39" t="s">
        <v>408</v>
      </c>
      <c r="J11" s="37" t="n">
        <f aca="true">IF(I11 = "-", 0, INDIRECT("J" &amp; ROW() - 1) + E11)</f>
        <v>0</v>
      </c>
      <c r="K11" s="38" t="n">
        <f aca="true">IF(I11 = "-", INDIRECT("C" &amp; ROW() - 1),0)</f>
        <v>600</v>
      </c>
      <c r="L11" s="36" t="n">
        <f aca="false">IF(I11="-",1,0)</f>
        <v>1</v>
      </c>
      <c r="M11" s="36" t="n">
        <f aca="true">IF(K11 = 0, INDIRECT("N" &amp; ROW() - 1), K11)</f>
        <v>600</v>
      </c>
      <c r="Q11" s="35" t="str">
        <f aca="true">IF(P11 = "", "", P11 / INDIRECT("D" &amp; ROW() - 1) )</f>
        <v/>
      </c>
      <c r="R11" s="35" t="n">
        <f aca="true">IF(I11="-",IF(ISNUMBER(SEARCH(",", INDIRECT("B" &amp; ROW() - 1) )),1,""), "")</f>
        <v>1</v>
      </c>
      <c r="AMI11" s="2"/>
      <c r="AMJ11" s="0"/>
    </row>
    <row r="12" s="36" customFormat="true" ht="13.5" hidden="false" customHeight="true" outlineLevel="0" collapsed="false">
      <c r="A12" s="43" t="n">
        <f aca="true">IF(I12="-", "", 1 + SUM(INDIRECT(ADDRESS(2,COLUMN(L12)) &amp; ":" &amp; ADDRESS(ROW(),COLUMN(L12)))))</f>
        <v>5</v>
      </c>
      <c r="B12" s="44" t="str">
        <f aca="false">IF(D12="","",VLOOKUP(D12, 'SKU Маскарпоне'!$A$1:$B$150, 2, 0))</f>
        <v>80,</v>
      </c>
      <c r="C12" s="45" t="n">
        <f aca="false">IF(D12="","",VLOOKUP(D12, 'SKU Маскарпоне'!$A$1:$D$150, 4, 0))</f>
        <v>600</v>
      </c>
      <c r="D12" s="46" t="s">
        <v>125</v>
      </c>
      <c r="E12" s="47" t="n">
        <v>600</v>
      </c>
      <c r="F12" s="34" t="str">
        <f aca="true">IF(I12="","",(INDIRECT("N" &amp; ROW() - 1) - M12))</f>
        <v/>
      </c>
      <c r="G12" s="35"/>
      <c r="H12" s="35" t="str">
        <f aca="true">IF(I12 = "-", INDIRECT("C" &amp; ROW() - 1) ,"")</f>
        <v/>
      </c>
      <c r="J12" s="37" t="n">
        <f aca="true">IF(I12 = "-", 0, INDIRECT("J" &amp; ROW() - 1) + E12)</f>
        <v>600</v>
      </c>
      <c r="K12" s="38" t="n">
        <f aca="true">IF(I12 = "-", INDIRECT("C" &amp; ROW() - 1),0)</f>
        <v>0</v>
      </c>
      <c r="L12" s="36" t="n">
        <f aca="false">IF(I12="-",1,0)</f>
        <v>0</v>
      </c>
      <c r="M12" s="36" t="n">
        <f aca="true">IF(K12 = 0, INDIRECT("N" &amp; ROW() - 1), K12)</f>
        <v>0</v>
      </c>
      <c r="Q12" s="35" t="str">
        <f aca="true">IF(P12 = "", "", P12 / INDIRECT("D" &amp; ROW() - 1) )</f>
        <v/>
      </c>
      <c r="R12" s="35" t="str">
        <f aca="true">IF(I12="-",IF(ISNUMBER(SEARCH(",", INDIRECT("B" &amp; ROW() - 1) )),1,""), "")</f>
        <v/>
      </c>
      <c r="AMI12" s="2"/>
      <c r="AMJ12" s="0"/>
    </row>
    <row r="13" s="36" customFormat="true" ht="13.5" hidden="false" customHeight="true" outlineLevel="0" collapsed="false">
      <c r="A13" s="39" t="str">
        <f aca="true">IF(I13="-", "", 1 + SUM(INDIRECT(ADDRESS(2,COLUMN(L13)) &amp; ":" &amp; ADDRESS(ROW(),COLUMN(L13)))))</f>
        <v/>
      </c>
      <c r="B13" s="40" t="str">
        <f aca="false">IF(D13="","",VLOOKUP(D13, 'SKU Маскарпоне'!$A$1:$B$150, 2, 0))</f>
        <v>-</v>
      </c>
      <c r="C13" s="41" t="s">
        <v>408</v>
      </c>
      <c r="D13" s="39" t="s">
        <v>408</v>
      </c>
      <c r="E13" s="42"/>
      <c r="F13" s="34" t="n">
        <f aca="true">IF(I13="","",(INDIRECT("N" &amp; ROW() - 1) - M13))</f>
        <v>-600</v>
      </c>
      <c r="G13" s="35"/>
      <c r="H13" s="35" t="n">
        <f aca="true">IF(I13 = "-", INDIRECT("C" &amp; ROW() - 1) ,"")</f>
        <v>600</v>
      </c>
      <c r="I13" s="39" t="s">
        <v>408</v>
      </c>
      <c r="J13" s="37" t="n">
        <f aca="true">IF(I13 = "-", 0, INDIRECT("J" &amp; ROW() - 1) + E13)</f>
        <v>0</v>
      </c>
      <c r="K13" s="38" t="n">
        <f aca="true">IF(I13 = "-", INDIRECT("C" &amp; ROW() - 1),0)</f>
        <v>600</v>
      </c>
      <c r="L13" s="36" t="n">
        <f aca="false">IF(I13="-",1,0)</f>
        <v>1</v>
      </c>
      <c r="M13" s="36" t="n">
        <f aca="true">IF(K13 = 0, INDIRECT("N" &amp; ROW() - 1), K13)</f>
        <v>600</v>
      </c>
      <c r="Q13" s="35" t="str">
        <f aca="true">IF(P13 = "", "", P13 / INDIRECT("D" &amp; ROW() - 1) )</f>
        <v/>
      </c>
      <c r="R13" s="35" t="n">
        <f aca="true">IF(I13="-",IF(ISNUMBER(SEARCH(",", INDIRECT("B" &amp; ROW() - 1) )),1,""), "")</f>
        <v>1</v>
      </c>
      <c r="AMI13" s="2"/>
      <c r="AMJ13" s="0"/>
    </row>
    <row r="14" s="36" customFormat="true" ht="13.5" hidden="false" customHeight="true" outlineLevel="0" collapsed="false">
      <c r="A14" s="43" t="n">
        <f aca="true">IF(I14="-", "", 1 + SUM(INDIRECT(ADDRESS(2,COLUMN(L14)) &amp; ":" &amp; ADDRESS(ROW(),COLUMN(L14)))))</f>
        <v>6</v>
      </c>
      <c r="B14" s="44" t="str">
        <f aca="false">IF(D14="","",VLOOKUP(D14, 'SKU Маскарпоне'!$A$1:$B$150, 2, 0))</f>
        <v>80,</v>
      </c>
      <c r="C14" s="45" t="n">
        <f aca="false">IF(D14="","",VLOOKUP(D14, 'SKU Маскарпоне'!$A$1:$D$150, 4, 0))</f>
        <v>600</v>
      </c>
      <c r="D14" s="46" t="s">
        <v>125</v>
      </c>
      <c r="E14" s="47" t="n">
        <v>600</v>
      </c>
      <c r="F14" s="34" t="str">
        <f aca="true">IF(I14="","",(INDIRECT("N" &amp; ROW() - 1) - M14))</f>
        <v/>
      </c>
      <c r="G14" s="35"/>
      <c r="H14" s="35" t="str">
        <f aca="true">IF(I14 = "-", INDIRECT("C" &amp; ROW() - 1) ,"")</f>
        <v/>
      </c>
      <c r="J14" s="37" t="n">
        <f aca="true">IF(I14 = "-", 0, INDIRECT("J" &amp; ROW() - 1) + E14)</f>
        <v>600</v>
      </c>
      <c r="K14" s="38" t="n">
        <f aca="true">IF(I14 = "-", INDIRECT("C" &amp; ROW() - 1),0)</f>
        <v>0</v>
      </c>
      <c r="L14" s="36" t="n">
        <f aca="false">IF(I14="-",1,0)</f>
        <v>0</v>
      </c>
      <c r="M14" s="36" t="n">
        <f aca="true">IF(K14 = 0, INDIRECT("N" &amp; ROW() - 1), K14)</f>
        <v>0</v>
      </c>
      <c r="Q14" s="35" t="str">
        <f aca="true">IF(P14 = "", "", P14 / INDIRECT("D" &amp; ROW() - 1) )</f>
        <v/>
      </c>
      <c r="R14" s="35" t="str">
        <f aca="true">IF(I14="-",IF(ISNUMBER(SEARCH(",", INDIRECT("B" &amp; ROW() - 1) )),1,""), "")</f>
        <v/>
      </c>
      <c r="AMI14" s="2"/>
      <c r="AMJ14" s="0"/>
    </row>
    <row r="15" s="36" customFormat="true" ht="13.5" hidden="false" customHeight="true" outlineLevel="0" collapsed="false">
      <c r="A15" s="39" t="str">
        <f aca="true">IF(I15="-", "", 1 + SUM(INDIRECT(ADDRESS(2,COLUMN(L15)) &amp; ":" &amp; ADDRESS(ROW(),COLUMN(L15)))))</f>
        <v/>
      </c>
      <c r="B15" s="40" t="str">
        <f aca="false">IF(D15="","",VLOOKUP(D15, 'SKU Маскарпоне'!$A$1:$B$150, 2, 0))</f>
        <v>-</v>
      </c>
      <c r="C15" s="41" t="s">
        <v>408</v>
      </c>
      <c r="D15" s="39" t="s">
        <v>408</v>
      </c>
      <c r="E15" s="42"/>
      <c r="F15" s="34" t="n">
        <f aca="true">IF(I15="","",(INDIRECT("N" &amp; ROW() - 1) - M15))</f>
        <v>-600</v>
      </c>
      <c r="G15" s="35"/>
      <c r="H15" s="35" t="n">
        <f aca="true">IF(I15 = "-", INDIRECT("C" &amp; ROW() - 1) ,"")</f>
        <v>600</v>
      </c>
      <c r="I15" s="39" t="s">
        <v>408</v>
      </c>
      <c r="J15" s="37" t="n">
        <f aca="true">IF(I15 = "-", 0, INDIRECT("J" &amp; ROW() - 1) + E15)</f>
        <v>0</v>
      </c>
      <c r="K15" s="38" t="n">
        <f aca="true">IF(I15 = "-", INDIRECT("C" &amp; ROW() - 1),0)</f>
        <v>600</v>
      </c>
      <c r="L15" s="36" t="n">
        <f aca="false">IF(I15="-",1,0)</f>
        <v>1</v>
      </c>
      <c r="M15" s="36" t="n">
        <f aca="true">IF(K15 = 0, INDIRECT("N" &amp; ROW() - 1), K15)</f>
        <v>600</v>
      </c>
      <c r="Q15" s="35" t="str">
        <f aca="true">IF(P15 = "", "", P15 / INDIRECT("D" &amp; ROW() - 1) )</f>
        <v/>
      </c>
      <c r="R15" s="35" t="n">
        <f aca="true">IF(I15="-",IF(ISNUMBER(SEARCH(",", INDIRECT("B" &amp; ROW() - 1) )),1,""), "")</f>
        <v>1</v>
      </c>
      <c r="AMI15" s="2"/>
      <c r="AMJ15" s="0"/>
    </row>
    <row r="16" s="36" customFormat="true" ht="13.5" hidden="false" customHeight="true" outlineLevel="0" collapsed="false">
      <c r="A16" s="43" t="n">
        <f aca="true">IF(I16="-", "", 1 + SUM(INDIRECT(ADDRESS(2,COLUMN(L16)) &amp; ":" &amp; ADDRESS(ROW(),COLUMN(L16)))))</f>
        <v>7</v>
      </c>
      <c r="B16" s="44" t="str">
        <f aca="false">IF(D16="","",VLOOKUP(D16, 'SKU Маскарпоне'!$A$1:$B$150, 2, 0))</f>
        <v>80,</v>
      </c>
      <c r="C16" s="45" t="n">
        <f aca="false">IF(D16="","",VLOOKUP(D16, 'SKU Маскарпоне'!$A$1:$D$150, 4, 0))</f>
        <v>600</v>
      </c>
      <c r="D16" s="46" t="s">
        <v>123</v>
      </c>
      <c r="E16" s="47" t="n">
        <v>600</v>
      </c>
      <c r="F16" s="34" t="str">
        <f aca="true">IF(I16="","",(INDIRECT("N" &amp; ROW() - 1) - M16))</f>
        <v/>
      </c>
      <c r="G16" s="35"/>
      <c r="H16" s="35" t="str">
        <f aca="true">IF(I16 = "-", INDIRECT("C" &amp; ROW() - 1) ,"")</f>
        <v/>
      </c>
      <c r="J16" s="37" t="n">
        <f aca="true">IF(I16 = "-", 0, INDIRECT("J" &amp; ROW() - 1) + E16)</f>
        <v>600</v>
      </c>
      <c r="K16" s="38" t="n">
        <f aca="true">IF(I16 = "-", INDIRECT("C" &amp; ROW() - 1),0)</f>
        <v>0</v>
      </c>
      <c r="L16" s="36" t="n">
        <f aca="false">IF(I16="-",1,0)</f>
        <v>0</v>
      </c>
      <c r="M16" s="36" t="n">
        <f aca="true">IF(K16 = 0, INDIRECT("N" &amp; ROW() - 1), K16)</f>
        <v>0</v>
      </c>
      <c r="Q16" s="35" t="str">
        <f aca="true">IF(P16 = "", "", P16 / INDIRECT("D" &amp; ROW() - 1) )</f>
        <v/>
      </c>
      <c r="R16" s="35" t="str">
        <f aca="true">IF(I16="-",IF(ISNUMBER(SEARCH(",", INDIRECT("B" &amp; ROW() - 1) )),1,""), "")</f>
        <v/>
      </c>
      <c r="AMI16" s="2"/>
      <c r="AMJ16" s="0"/>
    </row>
    <row r="17" s="36" customFormat="true" ht="13.5" hidden="false" customHeight="true" outlineLevel="0" collapsed="false">
      <c r="A17" s="39" t="str">
        <f aca="true">IF(I17="-", "", 1 + SUM(INDIRECT(ADDRESS(2,COLUMN(L17)) &amp; ":" &amp; ADDRESS(ROW(),COLUMN(L17)))))</f>
        <v/>
      </c>
      <c r="B17" s="40" t="str">
        <f aca="false">IF(D17="","",VLOOKUP(D17, 'SKU Маскарпоне'!$A$1:$B$150, 2, 0))</f>
        <v>-</v>
      </c>
      <c r="C17" s="41" t="s">
        <v>408</v>
      </c>
      <c r="D17" s="39" t="s">
        <v>408</v>
      </c>
      <c r="E17" s="42"/>
      <c r="F17" s="34" t="n">
        <f aca="true">IF(I17="","",(INDIRECT("N" &amp; ROW() - 1) - M17))</f>
        <v>-600</v>
      </c>
      <c r="G17" s="35"/>
      <c r="H17" s="35" t="n">
        <f aca="true">IF(I17 = "-", INDIRECT("C" &amp; ROW() - 1) ,"")</f>
        <v>600</v>
      </c>
      <c r="I17" s="39" t="s">
        <v>408</v>
      </c>
      <c r="J17" s="37" t="n">
        <f aca="true">IF(I17 = "-", 0, INDIRECT("J" &amp; ROW() - 1) + E17)</f>
        <v>0</v>
      </c>
      <c r="K17" s="38" t="n">
        <f aca="true">IF(I17 = "-", INDIRECT("C" &amp; ROW() - 1),0)</f>
        <v>600</v>
      </c>
      <c r="L17" s="36" t="n">
        <f aca="false">IF(I17="-",1,0)</f>
        <v>1</v>
      </c>
      <c r="M17" s="36" t="n">
        <f aca="true">IF(K17 = 0, INDIRECT("N" &amp; ROW() - 1), K17)</f>
        <v>600</v>
      </c>
      <c r="Q17" s="35" t="str">
        <f aca="true">IF(P17 = "", "", P17 / INDIRECT("D" &amp; ROW() - 1) )</f>
        <v/>
      </c>
      <c r="R17" s="35" t="n">
        <f aca="true">IF(I17="-",IF(ISNUMBER(SEARCH(",", INDIRECT("B" &amp; ROW() - 1) )),1,""), "")</f>
        <v>1</v>
      </c>
      <c r="AMI17" s="2"/>
      <c r="AMJ17" s="0"/>
    </row>
    <row r="18" s="36" customFormat="true" ht="13.5" hidden="false" customHeight="true" outlineLevel="0" collapsed="false">
      <c r="A18" s="48" t="n">
        <f aca="true">IF(I18="-", "", 1 + SUM(INDIRECT(ADDRESS(2,COLUMN(L18)) &amp; ":" &amp; ADDRESS(ROW(),COLUMN(L18)))))</f>
        <v>8</v>
      </c>
      <c r="B18" s="49" t="str">
        <f aca="false">IF(D18="","",VLOOKUP(D18, 'SKU Маскарпоне'!$A$1:$B$150, 2, 0))</f>
        <v>70,</v>
      </c>
      <c r="C18" s="50" t="n">
        <f aca="false">IF(D18="","",VLOOKUP(D18, 'SKU Маскарпоне'!$A$1:$D$150, 4, 0))</f>
        <v>370</v>
      </c>
      <c r="D18" s="51" t="s">
        <v>130</v>
      </c>
      <c r="E18" s="52" t="n">
        <v>187</v>
      </c>
      <c r="F18" s="34" t="str">
        <f aca="true">IF(I18="","",(INDIRECT("N" &amp; ROW() - 1) - M18))</f>
        <v/>
      </c>
      <c r="G18" s="35"/>
      <c r="H18" s="35" t="str">
        <f aca="true">IF(I18 = "-", INDIRECT("C" &amp; ROW() - 1) ,"")</f>
        <v/>
      </c>
      <c r="J18" s="37" t="n">
        <f aca="true">IF(I18 = "-", 0, INDIRECT("J" &amp; ROW() - 1) + E18)</f>
        <v>187</v>
      </c>
      <c r="K18" s="38" t="n">
        <f aca="true">IF(I18 = "-", INDIRECT("C" &amp; ROW() - 1),0)</f>
        <v>0</v>
      </c>
      <c r="L18" s="36" t="n">
        <f aca="false">IF(I18="-",1,0)</f>
        <v>0</v>
      </c>
      <c r="M18" s="36" t="n">
        <f aca="true">IF(K18 = 0, INDIRECT("N" &amp; ROW() - 1), K18)</f>
        <v>0</v>
      </c>
      <c r="Q18" s="35" t="str">
        <f aca="true">IF(P18 = "", "", P18 / INDIRECT("D" &amp; ROW() - 1) )</f>
        <v/>
      </c>
      <c r="R18" s="35" t="str">
        <f aca="true">IF(I18="-",IF(ISNUMBER(SEARCH(",", INDIRECT("B" &amp; ROW() - 1) )),1,""), "")</f>
        <v/>
      </c>
      <c r="AMI18" s="2"/>
      <c r="AMJ18" s="0"/>
    </row>
    <row r="19" s="36" customFormat="true" ht="13.5" hidden="false" customHeight="true" outlineLevel="0" collapsed="false">
      <c r="A19" s="48" t="n">
        <f aca="true">IF(I19="-", "", 1 + SUM(INDIRECT(ADDRESS(2,COLUMN(L19)) &amp; ":" &amp; ADDRESS(ROW(),COLUMN(L19)))))</f>
        <v>8</v>
      </c>
      <c r="B19" s="49" t="str">
        <f aca="false">IF(D19="","",VLOOKUP(D19, 'SKU Маскарпоне'!$A$1:$B$150, 2, 0))</f>
        <v>70,</v>
      </c>
      <c r="C19" s="50" t="n">
        <f aca="false">IF(D19="","",VLOOKUP(D19, 'SKU Маскарпоне'!$A$1:$D$150, 4, 0))</f>
        <v>370</v>
      </c>
      <c r="D19" s="51" t="s">
        <v>132</v>
      </c>
      <c r="E19" s="52" t="n">
        <v>183</v>
      </c>
      <c r="F19" s="34" t="str">
        <f aca="true">IF(I19="","",(INDIRECT("N" &amp; ROW() - 1) - M19))</f>
        <v/>
      </c>
      <c r="G19" s="35"/>
      <c r="H19" s="35" t="str">
        <f aca="true">IF(I19 = "-", INDIRECT("C" &amp; ROW() - 1) ,"")</f>
        <v/>
      </c>
      <c r="J19" s="37" t="n">
        <f aca="true">IF(I19 = "-", 0, INDIRECT("J" &amp; ROW() - 1) + E19)</f>
        <v>370</v>
      </c>
      <c r="K19" s="38" t="n">
        <f aca="true">IF(I19 = "-", INDIRECT("C" &amp; ROW() - 1),0)</f>
        <v>0</v>
      </c>
      <c r="L19" s="36" t="n">
        <f aca="false">IF(I19="-",1,0)</f>
        <v>0</v>
      </c>
      <c r="M19" s="36" t="n">
        <f aca="true">IF(K19 = 0, INDIRECT("N" &amp; ROW() - 1), K19)</f>
        <v>0</v>
      </c>
      <c r="Q19" s="35" t="str">
        <f aca="true">IF(P19 = "", "", P19 / INDIRECT("D" &amp; ROW() - 1) )</f>
        <v/>
      </c>
      <c r="R19" s="35" t="str">
        <f aca="true">IF(I19="-",IF(ISNUMBER(SEARCH(",", INDIRECT("B" &amp; ROW() - 1) )),1,""), "")</f>
        <v/>
      </c>
      <c r="AMI19" s="2"/>
      <c r="AMJ19" s="0"/>
    </row>
    <row r="20" s="36" customFormat="true" ht="13.5" hidden="false" customHeight="true" outlineLevel="0" collapsed="false">
      <c r="A20" s="39" t="str">
        <f aca="true">IF(I20="-", "", 1 + SUM(INDIRECT(ADDRESS(2,COLUMN(L20)) &amp; ":" &amp; ADDRESS(ROW(),COLUMN(L20)))))</f>
        <v/>
      </c>
      <c r="B20" s="40" t="str">
        <f aca="false">IF(D20="","",VLOOKUP(D20, 'SKU Маскарпоне'!$A$1:$B$150, 2, 0))</f>
        <v>-</v>
      </c>
      <c r="C20" s="41" t="s">
        <v>408</v>
      </c>
      <c r="D20" s="39" t="s">
        <v>408</v>
      </c>
      <c r="E20" s="42"/>
      <c r="F20" s="34" t="n">
        <f aca="true">IF(I20="","",(INDIRECT("N" &amp; ROW() - 1) - M20))</f>
        <v>-370</v>
      </c>
      <c r="G20" s="35"/>
      <c r="H20" s="35" t="n">
        <f aca="true">IF(I20 = "-", INDIRECT("C" &amp; ROW() - 1) ,"")</f>
        <v>370</v>
      </c>
      <c r="I20" s="39" t="s">
        <v>408</v>
      </c>
      <c r="J20" s="37" t="n">
        <f aca="true">IF(I20 = "-", 0, INDIRECT("J" &amp; ROW() - 1) + E20)</f>
        <v>0</v>
      </c>
      <c r="K20" s="38" t="n">
        <f aca="true">IF(I20 = "-", INDIRECT("C" &amp; ROW() - 1),0)</f>
        <v>370</v>
      </c>
      <c r="L20" s="36" t="n">
        <f aca="false">IF(I20="-",1,0)</f>
        <v>1</v>
      </c>
      <c r="M20" s="36" t="n">
        <f aca="true">IF(K20 = 0, INDIRECT("N" &amp; ROW() - 1), K20)</f>
        <v>370</v>
      </c>
      <c r="Q20" s="35" t="str">
        <f aca="true">IF(P20 = "", "", P20 / INDIRECT("D" &amp; ROW() - 1) )</f>
        <v/>
      </c>
      <c r="R20" s="35" t="n">
        <f aca="true">IF(I20="-",IF(ISNUMBER(SEARCH(",", INDIRECT("B" &amp; ROW() - 1) )),1,""), "")</f>
        <v>1</v>
      </c>
      <c r="AMI20" s="2"/>
      <c r="AMJ20" s="0"/>
    </row>
    <row r="21" s="36" customFormat="true" ht="13.5" hidden="false" customHeight="true" outlineLevel="0" collapsed="false">
      <c r="A21" s="48" t="n">
        <f aca="true">IF(I21="-", "", 1 + SUM(INDIRECT(ADDRESS(2,COLUMN(L21)) &amp; ":" &amp; ADDRESS(ROW(),COLUMN(L21)))))</f>
        <v>9</v>
      </c>
      <c r="B21" s="49" t="str">
        <f aca="false">IF(D21="","",VLOOKUP(D21, 'SKU Маскарпоне'!$A$1:$B$150, 2, 0))</f>
        <v>65,</v>
      </c>
      <c r="C21" s="50" t="n">
        <f aca="false">IF(D21="","",VLOOKUP(D21, 'SKU Маскарпоне'!$A$1:$D$150, 4, 0))</f>
        <v>525</v>
      </c>
      <c r="D21" s="51" t="s">
        <v>151</v>
      </c>
      <c r="E21" s="52" t="n">
        <v>370</v>
      </c>
      <c r="F21" s="34" t="str">
        <f aca="true">IF(I21="","",(INDIRECT("N" &amp; ROW() - 1) - M21))</f>
        <v/>
      </c>
      <c r="G21" s="35"/>
      <c r="H21" s="35" t="str">
        <f aca="true">IF(I21 = "-", INDIRECT("C" &amp; ROW() - 1) ,"")</f>
        <v/>
      </c>
      <c r="J21" s="37" t="n">
        <f aca="true">IF(I21 = "-", 0, INDIRECT("J" &amp; ROW() - 1) + E21)</f>
        <v>370</v>
      </c>
      <c r="K21" s="38" t="n">
        <f aca="true">IF(I21 = "-", INDIRECT("C" &amp; ROW() - 1),0)</f>
        <v>0</v>
      </c>
      <c r="L21" s="36" t="n">
        <f aca="false">IF(I21="-",1,0)</f>
        <v>0</v>
      </c>
      <c r="M21" s="36" t="n">
        <f aca="true">IF(K21 = 0, INDIRECT("N" &amp; ROW() - 1), K21)</f>
        <v>0</v>
      </c>
      <c r="Q21" s="35" t="str">
        <f aca="true">IF(P21 = "", "", P21 / INDIRECT("D" &amp; ROW() - 1) )</f>
        <v/>
      </c>
      <c r="R21" s="35" t="str">
        <f aca="true">IF(I21="-",IF(ISNUMBER(SEARCH(",", INDIRECT("B" &amp; ROW() - 1) )),1,""), "")</f>
        <v/>
      </c>
      <c r="AMI21" s="2"/>
      <c r="AMJ21" s="0"/>
    </row>
    <row r="22" s="36" customFormat="true" ht="13.5" hidden="false" customHeight="true" outlineLevel="0" collapsed="false">
      <c r="A22" s="39" t="str">
        <f aca="true">IF(I22="-", "", 1 + SUM(INDIRECT(ADDRESS(2,COLUMN(L22)) &amp; ":" &amp; ADDRESS(ROW(),COLUMN(L22)))))</f>
        <v/>
      </c>
      <c r="B22" s="40" t="str">
        <f aca="false">IF(D22="","",VLOOKUP(D22, 'SKU Маскарпоне'!$A$1:$B$150, 2, 0))</f>
        <v>-</v>
      </c>
      <c r="C22" s="41" t="s">
        <v>408</v>
      </c>
      <c r="D22" s="39" t="s">
        <v>408</v>
      </c>
      <c r="E22" s="42"/>
      <c r="F22" s="34" t="n">
        <f aca="true">IF(I22="","",(INDIRECT("N" &amp; ROW() - 1) - M22))</f>
        <v>-525</v>
      </c>
      <c r="G22" s="35"/>
      <c r="H22" s="35" t="n">
        <f aca="true">IF(I22 = "-", INDIRECT("C" &amp; ROW() - 1) ,"")</f>
        <v>525</v>
      </c>
      <c r="I22" s="39" t="s">
        <v>408</v>
      </c>
      <c r="J22" s="37" t="n">
        <f aca="true">IF(I22 = "-", 0, INDIRECT("J" &amp; ROW() - 1) + E22)</f>
        <v>0</v>
      </c>
      <c r="K22" s="38" t="n">
        <f aca="true">IF(I22 = "-", INDIRECT("C" &amp; ROW() - 1),0)</f>
        <v>525</v>
      </c>
      <c r="L22" s="36" t="n">
        <f aca="false">IF(I22="-",1,0)</f>
        <v>1</v>
      </c>
      <c r="M22" s="36" t="n">
        <f aca="true">IF(K22 = 0, INDIRECT("N" &amp; ROW() - 1), K22)</f>
        <v>525</v>
      </c>
      <c r="Q22" s="35" t="str">
        <f aca="true">IF(P22 = "", "", P22 / INDIRECT("D" &amp; ROW() - 1) )</f>
        <v/>
      </c>
      <c r="R22" s="35" t="n">
        <f aca="true">IF(I22="-",IF(ISNUMBER(SEARCH(",", INDIRECT("B" &amp; ROW() - 1) )),1,""), "")</f>
        <v>1</v>
      </c>
      <c r="AMI22" s="2"/>
      <c r="AMJ22" s="0"/>
    </row>
    <row r="23" s="36" customFormat="true" ht="13.5" hidden="false" customHeight="true" outlineLevel="0" collapsed="false">
      <c r="A23" s="48" t="n">
        <f aca="true">IF(I23="-", "", 1 + SUM(INDIRECT(ADDRESS(2,COLUMN(L23)) &amp; ":" &amp; ADDRESS(ROW(),COLUMN(L23)))))</f>
        <v>10</v>
      </c>
      <c r="B23" s="49" t="str">
        <f aca="false">IF(D23="","",VLOOKUP(D23, 'SKU Маскарпоне'!$A$1:$B$150, 2, 0))</f>
        <v>65,</v>
      </c>
      <c r="C23" s="50" t="n">
        <f aca="false">IF(D23="","",VLOOKUP(D23, 'SKU Маскарпоне'!$A$1:$D$150, 4, 0))</f>
        <v>525</v>
      </c>
      <c r="D23" s="51" t="s">
        <v>151</v>
      </c>
      <c r="E23" s="52" t="n">
        <v>370</v>
      </c>
      <c r="F23" s="34" t="str">
        <f aca="true">IF(I23="","",(INDIRECT("N" &amp; ROW() - 1) - M23))</f>
        <v/>
      </c>
      <c r="G23" s="35"/>
      <c r="H23" s="35" t="str">
        <f aca="true">IF(I23 = "-", INDIRECT("C" &amp; ROW() - 1) ,"")</f>
        <v/>
      </c>
      <c r="J23" s="37" t="n">
        <f aca="true">IF(I23 = "-", 0, INDIRECT("J" &amp; ROW() - 1) + E23)</f>
        <v>370</v>
      </c>
      <c r="K23" s="38" t="n">
        <f aca="true">IF(I23 = "-", INDIRECT("C" &amp; ROW() - 1),0)</f>
        <v>0</v>
      </c>
      <c r="L23" s="36" t="n">
        <f aca="false">IF(I23="-",1,0)</f>
        <v>0</v>
      </c>
      <c r="M23" s="36" t="n">
        <f aca="true">IF(K23 = 0, INDIRECT("N" &amp; ROW() - 1), K23)</f>
        <v>0</v>
      </c>
      <c r="Q23" s="35" t="str">
        <f aca="true">IF(P23 = "", "", P23 / INDIRECT("D" &amp; ROW() - 1) )</f>
        <v/>
      </c>
      <c r="R23" s="35" t="str">
        <f aca="true">IF(I23="-",IF(ISNUMBER(SEARCH(",", INDIRECT("B" &amp; ROW() - 1) )),1,""), "")</f>
        <v/>
      </c>
      <c r="AMI23" s="2"/>
      <c r="AMJ23" s="0"/>
    </row>
    <row r="24" s="36" customFormat="true" ht="13.5" hidden="false" customHeight="true" outlineLevel="0" collapsed="false">
      <c r="A24" s="39" t="str">
        <f aca="true">IF(I24="-", "", 1 + SUM(INDIRECT(ADDRESS(2,COLUMN(L24)) &amp; ":" &amp; ADDRESS(ROW(),COLUMN(L24)))))</f>
        <v/>
      </c>
      <c r="B24" s="40" t="str">
        <f aca="false">IF(D24="","",VLOOKUP(D24, 'SKU Маскарпоне'!$A$1:$B$150, 2, 0))</f>
        <v>-</v>
      </c>
      <c r="C24" s="41" t="s">
        <v>408</v>
      </c>
      <c r="D24" s="39" t="s">
        <v>408</v>
      </c>
      <c r="E24" s="42"/>
      <c r="F24" s="34" t="n">
        <f aca="true">IF(I24="","",(INDIRECT("N" &amp; ROW() - 1) - M24))</f>
        <v>-525</v>
      </c>
      <c r="G24" s="35"/>
      <c r="H24" s="35" t="n">
        <f aca="true">IF(I24 = "-", INDIRECT("C" &amp; ROW() - 1) ,"")</f>
        <v>525</v>
      </c>
      <c r="I24" s="39" t="s">
        <v>408</v>
      </c>
      <c r="J24" s="37" t="n">
        <f aca="true">IF(I24 = "-", 0, INDIRECT("J" &amp; ROW() - 1) + E24)</f>
        <v>0</v>
      </c>
      <c r="K24" s="38" t="n">
        <f aca="true">IF(I24 = "-", INDIRECT("C" &amp; ROW() - 1),0)</f>
        <v>525</v>
      </c>
      <c r="L24" s="36" t="n">
        <f aca="false">IF(I24="-",1,0)</f>
        <v>1</v>
      </c>
      <c r="M24" s="36" t="n">
        <f aca="true">IF(K24 = 0, INDIRECT("N" &amp; ROW() - 1), K24)</f>
        <v>525</v>
      </c>
      <c r="Q24" s="35" t="str">
        <f aca="true">IF(P24 = "", "", P24 / INDIRECT("D" &amp; ROW() - 1) )</f>
        <v/>
      </c>
      <c r="R24" s="35" t="n">
        <f aca="true">IF(I24="-",IF(ISNUMBER(SEARCH(",", INDIRECT("B" &amp; ROW() - 1) )),1,""), "")</f>
        <v>1</v>
      </c>
      <c r="AMI24" s="2"/>
      <c r="AMJ24" s="0"/>
    </row>
    <row r="25" s="36" customFormat="true" ht="13.5" hidden="false" customHeight="true" outlineLevel="0" collapsed="false">
      <c r="A25" s="48" t="n">
        <f aca="true">IF(I25="-", "", 1 + SUM(INDIRECT(ADDRESS(2,COLUMN(L25)) &amp; ":" &amp; ADDRESS(ROW(),COLUMN(L25)))))</f>
        <v>11</v>
      </c>
      <c r="B25" s="49" t="str">
        <f aca="false">IF(D25="","",VLOOKUP(D25, 'SKU Маскарпоне'!$A$1:$B$150, 2, 0))</f>
        <v>65,</v>
      </c>
      <c r="C25" s="50" t="n">
        <f aca="false">IF(D25="","",VLOOKUP(D25, 'SKU Маскарпоне'!$A$1:$D$150, 4, 0))</f>
        <v>525</v>
      </c>
      <c r="D25" s="51" t="s">
        <v>151</v>
      </c>
      <c r="E25" s="52" t="n">
        <v>370</v>
      </c>
      <c r="F25" s="34" t="str">
        <f aca="true">IF(I25="","",(INDIRECT("N" &amp; ROW() - 1) - M25))</f>
        <v/>
      </c>
      <c r="G25" s="35"/>
      <c r="H25" s="35" t="str">
        <f aca="true">IF(I25 = "-", INDIRECT("C" &amp; ROW() - 1) ,"")</f>
        <v/>
      </c>
      <c r="J25" s="37" t="n">
        <f aca="true">IF(I25 = "-", 0, INDIRECT("J" &amp; ROW() - 1) + E25)</f>
        <v>370</v>
      </c>
      <c r="K25" s="38" t="n">
        <f aca="true">IF(I25 = "-", INDIRECT("C" &amp; ROW() - 1),0)</f>
        <v>0</v>
      </c>
      <c r="L25" s="36" t="n">
        <f aca="false">IF(I25="-",1,0)</f>
        <v>0</v>
      </c>
      <c r="M25" s="36" t="n">
        <f aca="true">IF(K25 = 0, INDIRECT("N" &amp; ROW() - 1), K25)</f>
        <v>0</v>
      </c>
      <c r="Q25" s="35" t="str">
        <f aca="true">IF(P25 = "", "", P25 / INDIRECT("D" &amp; ROW() - 1) )</f>
        <v/>
      </c>
      <c r="R25" s="35" t="str">
        <f aca="true">IF(I25="-",IF(ISNUMBER(SEARCH(",", INDIRECT("B" &amp; ROW() - 1) )),1,""), "")</f>
        <v/>
      </c>
      <c r="AMI25" s="2"/>
      <c r="AMJ25" s="0"/>
    </row>
    <row r="26" s="36" customFormat="true" ht="13.5" hidden="false" customHeight="true" outlineLevel="0" collapsed="false">
      <c r="A26" s="39" t="str">
        <f aca="true">IF(I26="-", "", 1 + SUM(INDIRECT(ADDRESS(2,COLUMN(L26)) &amp; ":" &amp; ADDRESS(ROW(),COLUMN(L26)))))</f>
        <v/>
      </c>
      <c r="B26" s="40" t="str">
        <f aca="false">IF(D26="","",VLOOKUP(D26, 'SKU Маскарпоне'!$A$1:$B$150, 2, 0))</f>
        <v>-</v>
      </c>
      <c r="C26" s="41" t="s">
        <v>408</v>
      </c>
      <c r="D26" s="39" t="s">
        <v>408</v>
      </c>
      <c r="E26" s="42"/>
      <c r="F26" s="34" t="n">
        <f aca="true">IF(I26="","",(INDIRECT("N" &amp; ROW() - 1) - M26))</f>
        <v>-525</v>
      </c>
      <c r="G26" s="35"/>
      <c r="H26" s="35" t="n">
        <f aca="true">IF(I26 = "-", INDIRECT("C" &amp; ROW() - 1) ,"")</f>
        <v>525</v>
      </c>
      <c r="I26" s="39" t="s">
        <v>408</v>
      </c>
      <c r="J26" s="37" t="n">
        <f aca="true">IF(I26 = "-", 0, INDIRECT("J" &amp; ROW() - 1) + E26)</f>
        <v>0</v>
      </c>
      <c r="K26" s="38" t="n">
        <f aca="true">IF(I26 = "-", INDIRECT("C" &amp; ROW() - 1),0)</f>
        <v>525</v>
      </c>
      <c r="L26" s="36" t="n">
        <f aca="false">IF(I26="-",1,0)</f>
        <v>1</v>
      </c>
      <c r="M26" s="36" t="n">
        <f aca="true">IF(K26 = 0, INDIRECT("N" &amp; ROW() - 1), K26)</f>
        <v>525</v>
      </c>
      <c r="Q26" s="35" t="str">
        <f aca="true">IF(P26 = "", "", P26 / INDIRECT("D" &amp; ROW() - 1) )</f>
        <v/>
      </c>
      <c r="R26" s="35" t="n">
        <f aca="true">IF(I26="-",IF(ISNUMBER(SEARCH(",", INDIRECT("B" &amp; ROW() - 1) )),1,""), "")</f>
        <v>1</v>
      </c>
      <c r="AMI26" s="2"/>
      <c r="AMJ26" s="0"/>
    </row>
    <row r="27" s="36" customFormat="true" ht="13.5" hidden="false" customHeight="true" outlineLevel="0" collapsed="false">
      <c r="A27" s="48" t="n">
        <f aca="true">IF(I27="-", "", 1 + SUM(INDIRECT(ADDRESS(2,COLUMN(L27)) &amp; ":" &amp; ADDRESS(ROW(),COLUMN(L27)))))</f>
        <v>12</v>
      </c>
      <c r="B27" s="49" t="str">
        <f aca="false">IF(D27="","",VLOOKUP(D27, 'SKU Маскарпоне'!$A$1:$B$150, 2, 0))</f>
        <v>65,</v>
      </c>
      <c r="C27" s="50" t="n">
        <f aca="false">IF(D27="","",VLOOKUP(D27, 'SKU Маскарпоне'!$A$1:$D$150, 4, 0))</f>
        <v>525</v>
      </c>
      <c r="D27" s="51" t="s">
        <v>151</v>
      </c>
      <c r="E27" s="52" t="n">
        <v>370</v>
      </c>
      <c r="F27" s="34" t="str">
        <f aca="true">IF(I27="","",(INDIRECT("N" &amp; ROW() - 1) - M27))</f>
        <v/>
      </c>
      <c r="G27" s="35"/>
      <c r="H27" s="35" t="str">
        <f aca="true">IF(I27 = "-", INDIRECT("C" &amp; ROW() - 1) ,"")</f>
        <v/>
      </c>
      <c r="J27" s="37" t="n">
        <f aca="true">IF(I27 = "-", 0, INDIRECT("J" &amp; ROW() - 1) + E27)</f>
        <v>370</v>
      </c>
      <c r="K27" s="38" t="n">
        <f aca="true">IF(I27 = "-", INDIRECT("C" &amp; ROW() - 1),0)</f>
        <v>0</v>
      </c>
      <c r="L27" s="36" t="n">
        <f aca="false">IF(I27="-",1,0)</f>
        <v>0</v>
      </c>
      <c r="M27" s="36" t="n">
        <f aca="true">IF(K27 = 0, INDIRECT("N" &amp; ROW() - 1), K27)</f>
        <v>0</v>
      </c>
      <c r="Q27" s="35" t="str">
        <f aca="true">IF(P27 = "", "", P27 / INDIRECT("D" &amp; ROW() - 1) )</f>
        <v/>
      </c>
      <c r="R27" s="35" t="str">
        <f aca="true">IF(I27="-",IF(ISNUMBER(SEARCH(",", INDIRECT("B" &amp; ROW() - 1) )),1,""), "")</f>
        <v/>
      </c>
      <c r="AMI27" s="2"/>
      <c r="AMJ27" s="0"/>
    </row>
    <row r="28" s="36" customFormat="true" ht="13.5" hidden="false" customHeight="true" outlineLevel="0" collapsed="false">
      <c r="A28" s="39" t="str">
        <f aca="true">IF(I28="-", "", 1 + SUM(INDIRECT(ADDRESS(2,COLUMN(L28)) &amp; ":" &amp; ADDRESS(ROW(),COLUMN(L28)))))</f>
        <v/>
      </c>
      <c r="B28" s="40" t="str">
        <f aca="false">IF(D28="","",VLOOKUP(D28, 'SKU Маскарпоне'!$A$1:$B$150, 2, 0))</f>
        <v>-</v>
      </c>
      <c r="C28" s="41" t="s">
        <v>408</v>
      </c>
      <c r="D28" s="39" t="s">
        <v>408</v>
      </c>
      <c r="E28" s="42"/>
      <c r="F28" s="34" t="n">
        <f aca="true">IF(I28="","",(INDIRECT("N" &amp; ROW() - 1) - M28))</f>
        <v>-525</v>
      </c>
      <c r="G28" s="35"/>
      <c r="H28" s="35" t="n">
        <f aca="true">IF(I28 = "-", INDIRECT("C" &amp; ROW() - 1) ,"")</f>
        <v>525</v>
      </c>
      <c r="I28" s="39" t="s">
        <v>408</v>
      </c>
      <c r="J28" s="37" t="n">
        <f aca="true">IF(I28 = "-", 0, INDIRECT("J" &amp; ROW() - 1) + E28)</f>
        <v>0</v>
      </c>
      <c r="K28" s="38" t="n">
        <f aca="true">IF(I28 = "-", INDIRECT("C" &amp; ROW() - 1),0)</f>
        <v>525</v>
      </c>
      <c r="L28" s="36" t="n">
        <f aca="false">IF(I28="-",1,0)</f>
        <v>1</v>
      </c>
      <c r="M28" s="36" t="n">
        <f aca="true">IF(K28 = 0, INDIRECT("N" &amp; ROW() - 1), K28)</f>
        <v>525</v>
      </c>
      <c r="Q28" s="35" t="str">
        <f aca="true">IF(P28 = "", "", P28 / INDIRECT("D" &amp; ROW() - 1) )</f>
        <v/>
      </c>
      <c r="R28" s="35" t="n">
        <f aca="true">IF(I28="-",IF(ISNUMBER(SEARCH(",", INDIRECT("B" &amp; ROW() - 1) )),1,""), "")</f>
        <v>1</v>
      </c>
      <c r="AMI28" s="2"/>
      <c r="AMJ28" s="0"/>
    </row>
    <row r="29" s="36" customFormat="true" ht="13.5" hidden="false" customHeight="true" outlineLevel="0" collapsed="false">
      <c r="B29" s="35" t="str">
        <f aca="false">IF(D29="","",VLOOKUP(D29, 'SKU Маскарпоне'!$A$1:$B$150, 2, 0))</f>
        <v/>
      </c>
      <c r="C29" s="35" t="str">
        <f aca="false">IF(D29="","",VLOOKUP(D29, 'SKU Маскарпоне'!$A$1:$D$150, 4, 0))</f>
        <v/>
      </c>
      <c r="E29" s="42"/>
      <c r="F29" s="34" t="str">
        <f aca="true">IF(I29="","",(INDIRECT("N" &amp; ROW() - 1) - M29))</f>
        <v/>
      </c>
      <c r="G29" s="35"/>
      <c r="H29" s="35" t="str">
        <f aca="true">IF(I29 = "-", INDIRECT("C" &amp; ROW() - 1) ,"")</f>
        <v/>
      </c>
      <c r="J29" s="37" t="n">
        <f aca="true">IF(I29 = "-", 0, INDIRECT("J" &amp; ROW() - 1) + E29)</f>
        <v>0</v>
      </c>
      <c r="K29" s="38" t="n">
        <f aca="true">IF(I29 = "-", INDIRECT("C" &amp; ROW() - 1),0)</f>
        <v>0</v>
      </c>
      <c r="L29" s="36" t="n">
        <f aca="false">IF(I29="-",1,0)</f>
        <v>0</v>
      </c>
      <c r="M29" s="36" t="n">
        <f aca="true">IF(K29 = 0, INDIRECT("N" &amp; ROW() - 1), K29)</f>
        <v>0</v>
      </c>
      <c r="Q29" s="35" t="str">
        <f aca="true">IF(P29 = "", "", P29 / INDIRECT("D" &amp; ROW() - 1) )</f>
        <v/>
      </c>
      <c r="R29" s="35" t="str">
        <f aca="true">IF(I29="-",IF(ISNUMBER(SEARCH(",", INDIRECT("B" &amp; ROW() - 1) )),1,""), "")</f>
        <v/>
      </c>
      <c r="AMI29" s="2"/>
      <c r="AMJ29" s="0"/>
    </row>
    <row r="30" s="36" customFormat="true" ht="13.5" hidden="false" customHeight="true" outlineLevel="0" collapsed="false">
      <c r="B30" s="35" t="str">
        <f aca="false">IF(D30="","",VLOOKUP(D30, 'SKU Маскарпоне'!$A$1:$B$150, 2, 0))</f>
        <v/>
      </c>
      <c r="C30" s="35" t="str">
        <f aca="false">IF(D30="","",VLOOKUP(D30, 'SKU Маскарпоне'!$A$1:$D$150, 4, 0))</f>
        <v/>
      </c>
      <c r="E30" s="42"/>
      <c r="F30" s="34" t="str">
        <f aca="true">IF(I30="","",(INDIRECT("N" &amp; ROW() - 1) - M30))</f>
        <v/>
      </c>
      <c r="G30" s="35"/>
      <c r="H30" s="35" t="str">
        <f aca="true">IF(I30 = "-", INDIRECT("C" &amp; ROW() - 1) ,"")</f>
        <v/>
      </c>
      <c r="J30" s="37" t="n">
        <f aca="true">IF(I30 = "-", 0, INDIRECT("J" &amp; ROW() - 1) + E30)</f>
        <v>0</v>
      </c>
      <c r="K30" s="38" t="n">
        <f aca="true">IF(I30 = "-", INDIRECT("C" &amp; ROW() - 1),0)</f>
        <v>0</v>
      </c>
      <c r="L30" s="36" t="n">
        <f aca="false">IF(I30="-",1,0)</f>
        <v>0</v>
      </c>
      <c r="M30" s="36" t="n">
        <f aca="true">IF(K30 = 0, INDIRECT("N" &amp; ROW() - 1), K30)</f>
        <v>0</v>
      </c>
      <c r="Q30" s="35" t="str">
        <f aca="true">IF(P30 = "", "", P30 / INDIRECT("D" &amp; ROW() - 1) )</f>
        <v/>
      </c>
      <c r="R30" s="35" t="str">
        <f aca="true">IF(I30="-",IF(ISNUMBER(SEARCH(",", INDIRECT("B" &amp; ROW() - 1) )),1,""), "")</f>
        <v/>
      </c>
      <c r="AMI30" s="2"/>
      <c r="AMJ30" s="0"/>
    </row>
    <row r="31" s="36" customFormat="true" ht="13.5" hidden="false" customHeight="true" outlineLevel="0" collapsed="false">
      <c r="B31" s="35" t="str">
        <f aca="false">IF(D31="","",VLOOKUP(D31, 'SKU Маскарпоне'!$A$1:$B$150, 2, 0))</f>
        <v/>
      </c>
      <c r="C31" s="35" t="str">
        <f aca="false">IF(D31="","",VLOOKUP(D31, 'SKU Маскарпоне'!$A$1:$D$150, 4, 0))</f>
        <v/>
      </c>
      <c r="E31" s="42"/>
      <c r="F31" s="34" t="str">
        <f aca="true">IF(I31="","",(INDIRECT("N" &amp; ROW() - 1) - M31))</f>
        <v/>
      </c>
      <c r="G31" s="35"/>
      <c r="H31" s="35" t="str">
        <f aca="true">IF(I31 = "-", INDIRECT("C" &amp; ROW() - 1) ,"")</f>
        <v/>
      </c>
      <c r="J31" s="37" t="n">
        <f aca="true">IF(I31 = "-", 0, INDIRECT("J" &amp; ROW() - 1) + E31)</f>
        <v>0</v>
      </c>
      <c r="K31" s="38" t="n">
        <f aca="true">IF(I31 = "-", INDIRECT("C" &amp; ROW() - 1),0)</f>
        <v>0</v>
      </c>
      <c r="L31" s="36" t="n">
        <f aca="false">IF(I31="-",1,0)</f>
        <v>0</v>
      </c>
      <c r="M31" s="36" t="n">
        <f aca="true">IF(K31 = 0, INDIRECT("N" &amp; ROW() - 1), K31)</f>
        <v>0</v>
      </c>
      <c r="Q31" s="35" t="str">
        <f aca="true">IF(P31 = "", "", P31 / INDIRECT("D" &amp; ROW() - 1) )</f>
        <v/>
      </c>
      <c r="R31" s="35" t="str">
        <f aca="true">IF(I31="-",IF(ISNUMBER(SEARCH(",", INDIRECT("B" &amp; ROW() - 1) )),1,""), "")</f>
        <v/>
      </c>
      <c r="AMI31" s="2"/>
      <c r="AMJ31" s="0"/>
    </row>
    <row r="32" s="36" customFormat="true" ht="13.5" hidden="false" customHeight="true" outlineLevel="0" collapsed="false">
      <c r="B32" s="35" t="str">
        <f aca="false">IF(D32="","",VLOOKUP(D32, 'SKU Маскарпоне'!$A$1:$B$150, 2, 0))</f>
        <v/>
      </c>
      <c r="C32" s="35" t="str">
        <f aca="false">IF(D32="","",VLOOKUP(D32, 'SKU Маскарпоне'!$A$1:$D$150, 4, 0))</f>
        <v/>
      </c>
      <c r="E32" s="42"/>
      <c r="F32" s="34" t="str">
        <f aca="true">IF(I32="","",(INDIRECT("N" &amp; ROW() - 1) - M32))</f>
        <v/>
      </c>
      <c r="G32" s="35"/>
      <c r="H32" s="35" t="str">
        <f aca="true">IF(I32 = "-", INDIRECT("C" &amp; ROW() - 1) ,"")</f>
        <v/>
      </c>
      <c r="J32" s="37" t="n">
        <f aca="true">IF(I32 = "-", 0, INDIRECT("J" &amp; ROW() - 1) + E32)</f>
        <v>0</v>
      </c>
      <c r="K32" s="38" t="n">
        <f aca="true">IF(I32 = "-", INDIRECT("C" &amp; ROW() - 1),0)</f>
        <v>0</v>
      </c>
      <c r="L32" s="36" t="n">
        <f aca="false">IF(I32="-",1,0)</f>
        <v>0</v>
      </c>
      <c r="M32" s="36" t="n">
        <f aca="true">IF(K32 = 0, INDIRECT("N" &amp; ROW() - 1), K32)</f>
        <v>0</v>
      </c>
      <c r="Q32" s="35" t="str">
        <f aca="true">IF(P32 = "", "", P32 / INDIRECT("D" &amp; ROW() - 1) )</f>
        <v/>
      </c>
      <c r="R32" s="35" t="str">
        <f aca="true">IF(I32="-",IF(ISNUMBER(SEARCH(",", INDIRECT("B" &amp; ROW() - 1) )),1,""), "")</f>
        <v/>
      </c>
      <c r="AMI32" s="2"/>
      <c r="AMJ32" s="0"/>
    </row>
    <row r="33" s="36" customFormat="true" ht="13.5" hidden="false" customHeight="true" outlineLevel="0" collapsed="false">
      <c r="B33" s="35" t="str">
        <f aca="false">IF(D33="","",VLOOKUP(D33, 'SKU Маскарпоне'!$A$1:$B$150, 2, 0))</f>
        <v/>
      </c>
      <c r="C33" s="35" t="str">
        <f aca="false">IF(D33="","",VLOOKUP(D33, 'SKU Маскарпоне'!$A$1:$D$150, 4, 0))</f>
        <v/>
      </c>
      <c r="E33" s="42"/>
      <c r="F33" s="34" t="str">
        <f aca="true">IF(I33="","",(INDIRECT("N" &amp; ROW() - 1) - M33))</f>
        <v/>
      </c>
      <c r="G33" s="35"/>
      <c r="H33" s="35" t="str">
        <f aca="true">IF(I33 = "-", INDIRECT("C" &amp; ROW() - 1) ,"")</f>
        <v/>
      </c>
      <c r="J33" s="37" t="n">
        <f aca="true">IF(I33 = "-", 0, INDIRECT("J" &amp; ROW() - 1) + E33)</f>
        <v>0</v>
      </c>
      <c r="K33" s="38" t="n">
        <f aca="true">IF(I33 = "-", INDIRECT("C" &amp; ROW() - 1),0)</f>
        <v>0</v>
      </c>
      <c r="L33" s="36" t="n">
        <f aca="false">IF(I33="-",1,0)</f>
        <v>0</v>
      </c>
      <c r="M33" s="36" t="n">
        <f aca="true">IF(K33 = 0, INDIRECT("N" &amp; ROW() - 1), K33)</f>
        <v>0</v>
      </c>
      <c r="Q33" s="35" t="str">
        <f aca="true">IF(P33 = "", "", P33 / INDIRECT("D" &amp; ROW() - 1) )</f>
        <v/>
      </c>
      <c r="R33" s="35" t="str">
        <f aca="true">IF(I33="-",IF(ISNUMBER(SEARCH(",", INDIRECT("B" &amp; ROW() - 1) )),1,""), "")</f>
        <v/>
      </c>
      <c r="AMI33" s="2"/>
      <c r="AMJ33" s="0"/>
    </row>
    <row r="34" s="36" customFormat="true" ht="13.5" hidden="false" customHeight="true" outlineLevel="0" collapsed="false">
      <c r="B34" s="35" t="str">
        <f aca="false">IF(D34="","",VLOOKUP(D34, 'SKU Маскарпоне'!$A$1:$B$150, 2, 0))</f>
        <v/>
      </c>
      <c r="C34" s="35" t="str">
        <f aca="false">IF(D34="","",VLOOKUP(D34, 'SKU Маскарпоне'!$A$1:$D$150, 4, 0))</f>
        <v/>
      </c>
      <c r="E34" s="42"/>
      <c r="F34" s="34" t="str">
        <f aca="true">IF(I34="","",(INDIRECT("N" &amp; ROW() - 1) - M34))</f>
        <v/>
      </c>
      <c r="G34" s="35"/>
      <c r="H34" s="35" t="str">
        <f aca="true">IF(I34 = "-", INDIRECT("C" &amp; ROW() - 1) ,"")</f>
        <v/>
      </c>
      <c r="J34" s="37" t="n">
        <f aca="true">IF(I34 = "-", 0, INDIRECT("J" &amp; ROW() - 1) + E34)</f>
        <v>0</v>
      </c>
      <c r="K34" s="38" t="n">
        <f aca="true">IF(I34 = "-", INDIRECT("C" &amp; ROW() - 1),0)</f>
        <v>0</v>
      </c>
      <c r="L34" s="36" t="n">
        <f aca="false">IF(I34="-",1,0)</f>
        <v>0</v>
      </c>
      <c r="M34" s="36" t="n">
        <f aca="true">IF(K34 = 0, INDIRECT("N" &amp; ROW() - 1), K34)</f>
        <v>0</v>
      </c>
      <c r="Q34" s="35" t="str">
        <f aca="true">IF(P34 = "", "", P34 / INDIRECT("D" &amp; ROW() - 1) )</f>
        <v/>
      </c>
      <c r="R34" s="35" t="str">
        <f aca="true">IF(I34="-",IF(ISNUMBER(SEARCH(",", INDIRECT("B" &amp; ROW() - 1) )),1,""), "")</f>
        <v/>
      </c>
      <c r="AMI34" s="2"/>
      <c r="AMJ34" s="0"/>
    </row>
    <row r="35" s="36" customFormat="true" ht="13.5" hidden="false" customHeight="true" outlineLevel="0" collapsed="false">
      <c r="B35" s="35" t="str">
        <f aca="false">IF(D35="","",VLOOKUP(D35, 'SKU Маскарпоне'!$A$1:$B$150, 2, 0))</f>
        <v/>
      </c>
      <c r="C35" s="35" t="str">
        <f aca="false">IF(D35="","",VLOOKUP(D35, 'SKU Маскарпоне'!$A$1:$D$150, 4, 0))</f>
        <v/>
      </c>
      <c r="E35" s="42"/>
      <c r="F35" s="34" t="str">
        <f aca="true">IF(I35="","",(INDIRECT("N" &amp; ROW() - 1) - M35))</f>
        <v/>
      </c>
      <c r="G35" s="35"/>
      <c r="H35" s="35" t="str">
        <f aca="true">IF(I35 = "-", INDIRECT("C" &amp; ROW() - 1) ,"")</f>
        <v/>
      </c>
      <c r="J35" s="37" t="n">
        <f aca="true">IF(I35 = "-", 0, INDIRECT("J" &amp; ROW() - 1) + E35)</f>
        <v>0</v>
      </c>
      <c r="K35" s="38" t="n">
        <f aca="true">IF(I35 = "-", INDIRECT("C" &amp; ROW() - 1),0)</f>
        <v>0</v>
      </c>
      <c r="L35" s="36" t="n">
        <f aca="false">IF(I35="-",1,0)</f>
        <v>0</v>
      </c>
      <c r="M35" s="36" t="n">
        <f aca="true">IF(K35 = 0, INDIRECT("N" &amp; ROW() - 1), K35)</f>
        <v>0</v>
      </c>
      <c r="Q35" s="35" t="str">
        <f aca="true">IF(P35 = "", "", P35 / INDIRECT("D" &amp; ROW() - 1) )</f>
        <v/>
      </c>
      <c r="R35" s="35" t="str">
        <f aca="true">IF(I35="-",IF(ISNUMBER(SEARCH(",", INDIRECT("B" &amp; ROW() - 1) )),1,""), "")</f>
        <v/>
      </c>
      <c r="AMI35" s="2"/>
      <c r="AMJ35" s="0"/>
    </row>
    <row r="36" s="36" customFormat="true" ht="13.5" hidden="false" customHeight="true" outlineLevel="0" collapsed="false">
      <c r="B36" s="35" t="str">
        <f aca="false">IF(D36="","",VLOOKUP(D36, 'SKU Маскарпоне'!$A$1:$B$150, 2, 0))</f>
        <v/>
      </c>
      <c r="C36" s="35" t="str">
        <f aca="false">IF(D36="","",VLOOKUP(D36, 'SKU Маскарпоне'!$A$1:$D$150, 4, 0))</f>
        <v/>
      </c>
      <c r="E36" s="42"/>
      <c r="F36" s="34" t="str">
        <f aca="true">IF(I36="","",(INDIRECT("N" &amp; ROW() - 1) - M36))</f>
        <v/>
      </c>
      <c r="G36" s="35"/>
      <c r="H36" s="35" t="str">
        <f aca="true">IF(I36 = "-", INDIRECT("C" &amp; ROW() - 1) ,"")</f>
        <v/>
      </c>
      <c r="J36" s="37" t="n">
        <f aca="true">IF(I36 = "-", 0, INDIRECT("J" &amp; ROW() - 1) + E36)</f>
        <v>0</v>
      </c>
      <c r="K36" s="38" t="n">
        <f aca="true">IF(I36 = "-", INDIRECT("C" &amp; ROW() - 1),0)</f>
        <v>0</v>
      </c>
      <c r="L36" s="36" t="n">
        <f aca="false">IF(I36="-",1,0)</f>
        <v>0</v>
      </c>
      <c r="M36" s="36" t="n">
        <f aca="true">IF(K36 = 0, INDIRECT("N" &amp; ROW() - 1), K36)</f>
        <v>0</v>
      </c>
      <c r="Q36" s="35" t="str">
        <f aca="true">IF(P36 = "", "", P36 / INDIRECT("D" &amp; ROW() - 1) )</f>
        <v/>
      </c>
      <c r="R36" s="35" t="str">
        <f aca="true">IF(I36="-",IF(ISNUMBER(SEARCH(",", INDIRECT("B" &amp; ROW() - 1) )),1,""), "")</f>
        <v/>
      </c>
      <c r="AMI36" s="2"/>
      <c r="AMJ36" s="0"/>
    </row>
    <row r="37" s="36" customFormat="true" ht="13.5" hidden="false" customHeight="true" outlineLevel="0" collapsed="false">
      <c r="B37" s="35" t="str">
        <f aca="false">IF(D37="","",VLOOKUP(D37, 'SKU Маскарпоне'!$A$1:$B$150, 2, 0))</f>
        <v/>
      </c>
      <c r="C37" s="35" t="str">
        <f aca="false">IF(D37="","",VLOOKUP(D37, 'SKU Маскарпоне'!$A$1:$D$150, 4, 0))</f>
        <v/>
      </c>
      <c r="E37" s="42"/>
      <c r="F37" s="34" t="str">
        <f aca="true">IF(I37="","",(INDIRECT("N" &amp; ROW() - 1) - M37))</f>
        <v/>
      </c>
      <c r="G37" s="35"/>
      <c r="H37" s="35" t="str">
        <f aca="true">IF(I37 = "-", INDIRECT("C" &amp; ROW() - 1) ,"")</f>
        <v/>
      </c>
      <c r="J37" s="37" t="n">
        <f aca="true">IF(I37 = "-", 0, INDIRECT("J" &amp; ROW() - 1) + E37)</f>
        <v>0</v>
      </c>
      <c r="K37" s="38" t="n">
        <f aca="true">IF(I37 = "-", INDIRECT("C" &amp; ROW() - 1),0)</f>
        <v>0</v>
      </c>
      <c r="L37" s="36" t="n">
        <f aca="false">IF(I37="-",1,0)</f>
        <v>0</v>
      </c>
      <c r="M37" s="36" t="n">
        <f aca="true">IF(K37 = 0, INDIRECT("N" &amp; ROW() - 1), K37)</f>
        <v>0</v>
      </c>
      <c r="Q37" s="35" t="str">
        <f aca="true">IF(P37 = "", "", P37 / INDIRECT("D" &amp; ROW() - 1) )</f>
        <v/>
      </c>
      <c r="R37" s="35" t="str">
        <f aca="true">IF(I37="-",IF(ISNUMBER(SEARCH(",", INDIRECT("B" &amp; ROW() - 1) )),1,""), "")</f>
        <v/>
      </c>
      <c r="AMI37" s="2"/>
      <c r="AMJ37" s="0"/>
    </row>
    <row r="38" s="36" customFormat="true" ht="13.5" hidden="false" customHeight="true" outlineLevel="0" collapsed="false">
      <c r="B38" s="35" t="str">
        <f aca="false">IF(D38="","",VLOOKUP(D38, 'SKU Маскарпоне'!$A$1:$B$150, 2, 0))</f>
        <v/>
      </c>
      <c r="C38" s="35" t="str">
        <f aca="false">IF(D38="","",VLOOKUP(D38, 'SKU Маскарпоне'!$A$1:$D$150, 4, 0))</f>
        <v/>
      </c>
      <c r="E38" s="42"/>
      <c r="F38" s="34" t="str">
        <f aca="true">IF(I38="","",(INDIRECT("N" &amp; ROW() - 1) - M38))</f>
        <v/>
      </c>
      <c r="G38" s="35"/>
      <c r="H38" s="35" t="str">
        <f aca="true">IF(I38 = "-", INDIRECT("C" &amp; ROW() - 1) ,"")</f>
        <v/>
      </c>
      <c r="J38" s="37" t="n">
        <f aca="true">IF(I38 = "-", 0, INDIRECT("J" &amp; ROW() - 1) + E38)</f>
        <v>0</v>
      </c>
      <c r="K38" s="38" t="n">
        <f aca="true">IF(I38 = "-", INDIRECT("C" &amp; ROW() - 1),0)</f>
        <v>0</v>
      </c>
      <c r="L38" s="36" t="n">
        <f aca="false">IF(I38="-",1,0)</f>
        <v>0</v>
      </c>
      <c r="M38" s="36" t="n">
        <f aca="true">IF(K38 = 0, INDIRECT("N" &amp; ROW() - 1), K38)</f>
        <v>0</v>
      </c>
      <c r="Q38" s="35" t="str">
        <f aca="true">IF(P38 = "", "", P38 / INDIRECT("D" &amp; ROW() - 1) )</f>
        <v/>
      </c>
      <c r="R38" s="35" t="str">
        <f aca="true">IF(I38="-",IF(ISNUMBER(SEARCH(",", INDIRECT("B" &amp; ROW() - 1) )),1,""), "")</f>
        <v/>
      </c>
      <c r="AMI38" s="2"/>
      <c r="AMJ38" s="0"/>
    </row>
    <row r="39" s="36" customFormat="true" ht="13.5" hidden="false" customHeight="true" outlineLevel="0" collapsed="false">
      <c r="B39" s="35" t="str">
        <f aca="false">IF(D39="","",VLOOKUP(D39, 'SKU Маскарпоне'!$A$1:$B$150, 2, 0))</f>
        <v/>
      </c>
      <c r="C39" s="35" t="str">
        <f aca="false">IF(D39="","",VLOOKUP(D39, 'SKU Маскарпоне'!$A$1:$D$150, 4, 0))</f>
        <v/>
      </c>
      <c r="E39" s="42"/>
      <c r="F39" s="34" t="str">
        <f aca="true">IF(I39="","",(INDIRECT("N" &amp; ROW() - 1) - M39))</f>
        <v/>
      </c>
      <c r="G39" s="35"/>
      <c r="H39" s="35" t="str">
        <f aca="true">IF(I39 = "-", INDIRECT("C" &amp; ROW() - 1) ,"")</f>
        <v/>
      </c>
      <c r="J39" s="37" t="n">
        <f aca="true">IF(I39 = "-", 0, INDIRECT("J" &amp; ROW() - 1) + E39)</f>
        <v>0</v>
      </c>
      <c r="K39" s="38" t="n">
        <f aca="true">IF(I39 = "-", INDIRECT("C" &amp; ROW() - 1),0)</f>
        <v>0</v>
      </c>
      <c r="L39" s="36" t="n">
        <f aca="false">IF(I39="-",1,0)</f>
        <v>0</v>
      </c>
      <c r="M39" s="36" t="n">
        <f aca="true">IF(K39 = 0, INDIRECT("N" &amp; ROW() - 1), K39)</f>
        <v>0</v>
      </c>
      <c r="Q39" s="35" t="str">
        <f aca="true">IF(P39 = "", "", P39 / INDIRECT("D" &amp; ROW() - 1) )</f>
        <v/>
      </c>
      <c r="R39" s="35" t="str">
        <f aca="true">IF(I39="-",IF(ISNUMBER(SEARCH(",", INDIRECT("B" &amp; ROW() - 1) )),1,""), "")</f>
        <v/>
      </c>
      <c r="AMI39" s="2"/>
      <c r="AMJ39" s="0"/>
    </row>
    <row r="40" s="36" customFormat="true" ht="13.5" hidden="false" customHeight="true" outlineLevel="0" collapsed="false">
      <c r="B40" s="35" t="str">
        <f aca="false">IF(D40="","",VLOOKUP(D40, 'SKU Маскарпоне'!$A$1:$B$150, 2, 0))</f>
        <v/>
      </c>
      <c r="C40" s="35" t="str">
        <f aca="false">IF(D40="","",VLOOKUP(D40, 'SKU Маскарпоне'!$A$1:$D$150, 4, 0))</f>
        <v/>
      </c>
      <c r="E40" s="42"/>
      <c r="F40" s="34" t="str">
        <f aca="true">IF(I40="","",(INDIRECT("N" &amp; ROW() - 1) - M40))</f>
        <v/>
      </c>
      <c r="G40" s="35"/>
      <c r="H40" s="35" t="str">
        <f aca="true">IF(I40 = "-", INDIRECT("C" &amp; ROW() - 1) ,"")</f>
        <v/>
      </c>
      <c r="J40" s="37" t="n">
        <f aca="true">IF(I40 = "-", 0, INDIRECT("J" &amp; ROW() - 1) + E40)</f>
        <v>0</v>
      </c>
      <c r="K40" s="38" t="n">
        <f aca="true">IF(I40 = "-", INDIRECT("C" &amp; ROW() - 1),0)</f>
        <v>0</v>
      </c>
      <c r="L40" s="36" t="n">
        <f aca="false">IF(I40="-",1,0)</f>
        <v>0</v>
      </c>
      <c r="M40" s="36" t="n">
        <f aca="true">IF(K40 = 0, INDIRECT("N" &amp; ROW() - 1), K40)</f>
        <v>0</v>
      </c>
      <c r="Q40" s="35" t="str">
        <f aca="true">IF(P40 = "", "", P40 / INDIRECT("D" &amp; ROW() - 1) )</f>
        <v/>
      </c>
      <c r="R40" s="35" t="str">
        <f aca="true">IF(I40="-",IF(ISNUMBER(SEARCH(",", INDIRECT("B" &amp; ROW() - 1) )),1,""), "")</f>
        <v/>
      </c>
      <c r="AMI40" s="2"/>
      <c r="AMJ40" s="0"/>
    </row>
    <row r="41" s="36" customFormat="true" ht="13.5" hidden="false" customHeight="true" outlineLevel="0" collapsed="false">
      <c r="B41" s="35" t="str">
        <f aca="false">IF(D41="","",VLOOKUP(D41, 'SKU Маскарпоне'!$A$1:$B$150, 2, 0))</f>
        <v/>
      </c>
      <c r="C41" s="35" t="str">
        <f aca="false">IF(D41="","",VLOOKUP(D41, 'SKU Маскарпоне'!$A$1:$D$150, 4, 0))</f>
        <v/>
      </c>
      <c r="E41" s="42"/>
      <c r="F41" s="34" t="str">
        <f aca="true">IF(I41="","",(INDIRECT("N" &amp; ROW() - 1) - M41))</f>
        <v/>
      </c>
      <c r="G41" s="35"/>
      <c r="H41" s="35" t="str">
        <f aca="true">IF(I41 = "-", INDIRECT("C" &amp; ROW() - 1) ,"")</f>
        <v/>
      </c>
      <c r="J41" s="37" t="n">
        <f aca="true">IF(I41 = "-", 0, INDIRECT("J" &amp; ROW() - 1) + E41)</f>
        <v>0</v>
      </c>
      <c r="K41" s="38" t="n">
        <f aca="true">IF(I41 = "-", INDIRECT("C" &amp; ROW() - 1),0)</f>
        <v>0</v>
      </c>
      <c r="L41" s="36" t="n">
        <f aca="false">IF(I41="-",1,0)</f>
        <v>0</v>
      </c>
      <c r="M41" s="36" t="n">
        <f aca="true">IF(K41 = 0, INDIRECT("N" &amp; ROW() - 1), K41)</f>
        <v>0</v>
      </c>
      <c r="Q41" s="35" t="str">
        <f aca="true">IF(P41 = "", "", P41 / INDIRECT("D" &amp; ROW() - 1) )</f>
        <v/>
      </c>
      <c r="R41" s="35" t="str">
        <f aca="true">IF(I41="-",IF(ISNUMBER(SEARCH(",", INDIRECT("B" &amp; ROW() - 1) )),1,""), "")</f>
        <v/>
      </c>
      <c r="AMI41" s="2"/>
      <c r="AMJ41" s="0"/>
    </row>
    <row r="42" s="36" customFormat="true" ht="13.5" hidden="false" customHeight="true" outlineLevel="0" collapsed="false">
      <c r="B42" s="35" t="str">
        <f aca="false">IF(D42="","",VLOOKUP(D42, 'SKU Маскарпоне'!$A$1:$B$150, 2, 0))</f>
        <v/>
      </c>
      <c r="C42" s="35" t="str">
        <f aca="false">IF(D42="","",VLOOKUP(D42, 'SKU Маскарпоне'!$A$1:$D$150, 4, 0))</f>
        <v/>
      </c>
      <c r="E42" s="42"/>
      <c r="F42" s="34" t="str">
        <f aca="true">IF(I42="","",(INDIRECT("N" &amp; ROW() - 1) - M42))</f>
        <v/>
      </c>
      <c r="G42" s="35"/>
      <c r="H42" s="35" t="str">
        <f aca="true">IF(I42 = "-", INDIRECT("C" &amp; ROW() - 1) ,"")</f>
        <v/>
      </c>
      <c r="J42" s="37" t="n">
        <f aca="true">IF(I42 = "-", 0, INDIRECT("J" &amp; ROW() - 1) + E42)</f>
        <v>0</v>
      </c>
      <c r="K42" s="38" t="n">
        <f aca="true">IF(I42 = "-", INDIRECT("C" &amp; ROW() - 1),0)</f>
        <v>0</v>
      </c>
      <c r="L42" s="36" t="n">
        <f aca="false">IF(I42="-",1,0)</f>
        <v>0</v>
      </c>
      <c r="M42" s="36" t="n">
        <f aca="true">IF(K42 = 0, INDIRECT("N" &amp; ROW() - 1), K42)</f>
        <v>0</v>
      </c>
      <c r="Q42" s="35" t="str">
        <f aca="true">IF(P42 = "", "", P42 / INDIRECT("D" &amp; ROW() - 1) )</f>
        <v/>
      </c>
      <c r="R42" s="35" t="str">
        <f aca="true">IF(I42="-",IF(ISNUMBER(SEARCH(",", INDIRECT("B" &amp; ROW() - 1) )),1,""), "")</f>
        <v/>
      </c>
      <c r="AMI42" s="2"/>
      <c r="AMJ42" s="0"/>
    </row>
    <row r="43" s="36" customFormat="true" ht="13.5" hidden="false" customHeight="true" outlineLevel="0" collapsed="false">
      <c r="B43" s="35" t="str">
        <f aca="false">IF(D43="","",VLOOKUP(D43, 'SKU Маскарпоне'!$A$1:$B$150, 2, 0))</f>
        <v/>
      </c>
      <c r="C43" s="35" t="str">
        <f aca="false">IF(D43="","",VLOOKUP(D43, 'SKU Маскарпоне'!$A$1:$D$150, 4, 0))</f>
        <v/>
      </c>
      <c r="E43" s="42"/>
      <c r="F43" s="34" t="str">
        <f aca="true">IF(I43="","",(INDIRECT("N" &amp; ROW() - 1) - M43))</f>
        <v/>
      </c>
      <c r="G43" s="35"/>
      <c r="H43" s="35" t="str">
        <f aca="true">IF(I43 = "-", INDIRECT("C" &amp; ROW() - 1) ,"")</f>
        <v/>
      </c>
      <c r="J43" s="37" t="n">
        <f aca="true">IF(I43 = "-", 0, INDIRECT("J" &amp; ROW() - 1) + E43)</f>
        <v>0</v>
      </c>
      <c r="K43" s="38" t="n">
        <f aca="true">IF(I43 = "-", INDIRECT("C" &amp; ROW() - 1),0)</f>
        <v>0</v>
      </c>
      <c r="L43" s="36" t="n">
        <f aca="false">IF(I43="-",1,0)</f>
        <v>0</v>
      </c>
      <c r="M43" s="36" t="n">
        <f aca="true">IF(K43 = 0, INDIRECT("N" &amp; ROW() - 1), K43)</f>
        <v>0</v>
      </c>
      <c r="Q43" s="35" t="str">
        <f aca="true">IF(P43 = "", "", P43 / INDIRECT("D" &amp; ROW() - 1) )</f>
        <v/>
      </c>
      <c r="R43" s="35" t="str">
        <f aca="true">IF(I43="-",IF(ISNUMBER(SEARCH(",", INDIRECT("B" &amp; ROW() - 1) )),1,""), "")</f>
        <v/>
      </c>
      <c r="AMI43" s="2"/>
      <c r="AMJ43" s="0"/>
    </row>
    <row r="44" s="36" customFormat="true" ht="13.5" hidden="false" customHeight="true" outlineLevel="0" collapsed="false">
      <c r="B44" s="35" t="str">
        <f aca="false">IF(D44="","",VLOOKUP(D44, 'SKU Маскарпоне'!$A$1:$B$150, 2, 0))</f>
        <v/>
      </c>
      <c r="C44" s="35" t="str">
        <f aca="false">IF(D44="","",VLOOKUP(D44, 'SKU Маскарпоне'!$A$1:$D$150, 4, 0))</f>
        <v/>
      </c>
      <c r="E44" s="42"/>
      <c r="F44" s="34" t="str">
        <f aca="true">IF(I44="","",(INDIRECT("N" &amp; ROW() - 1) - M44))</f>
        <v/>
      </c>
      <c r="G44" s="35"/>
      <c r="H44" s="35" t="str">
        <f aca="true">IF(I44 = "-", INDIRECT("C" &amp; ROW() - 1) ,"")</f>
        <v/>
      </c>
      <c r="J44" s="37" t="n">
        <f aca="true">IF(I44 = "-", 0, INDIRECT("J" &amp; ROW() - 1) + E44)</f>
        <v>0</v>
      </c>
      <c r="K44" s="38" t="n">
        <f aca="true">IF(I44 = "-", INDIRECT("C" &amp; ROW() - 1),0)</f>
        <v>0</v>
      </c>
      <c r="L44" s="36" t="n">
        <f aca="false">IF(I44="-",1,0)</f>
        <v>0</v>
      </c>
      <c r="M44" s="36" t="n">
        <f aca="true">IF(K44 = 0, INDIRECT("N" &amp; ROW() - 1), K44)</f>
        <v>0</v>
      </c>
      <c r="Q44" s="35" t="str">
        <f aca="true">IF(P44 = "", "", P44 / INDIRECT("D" &amp; ROW() - 1) )</f>
        <v/>
      </c>
      <c r="R44" s="35" t="str">
        <f aca="true">IF(I44="-",IF(ISNUMBER(SEARCH(",", INDIRECT("B" &amp; ROW() - 1) )),1,""), "")</f>
        <v/>
      </c>
      <c r="AMI44" s="2"/>
      <c r="AMJ44" s="0"/>
    </row>
    <row r="45" s="36" customFormat="true" ht="13.5" hidden="false" customHeight="true" outlineLevel="0" collapsed="false">
      <c r="B45" s="35" t="str">
        <f aca="false">IF(D45="","",VLOOKUP(D45, 'SKU Маскарпоне'!$A$1:$B$150, 2, 0))</f>
        <v/>
      </c>
      <c r="C45" s="35" t="str">
        <f aca="false">IF(D45="","",VLOOKUP(D45, 'SKU Маскарпоне'!$A$1:$D$150, 4, 0))</f>
        <v/>
      </c>
      <c r="E45" s="42"/>
      <c r="F45" s="34" t="str">
        <f aca="true">IF(I45="","",(INDIRECT("N" &amp; ROW() - 1) - M45))</f>
        <v/>
      </c>
      <c r="G45" s="35"/>
      <c r="H45" s="35" t="str">
        <f aca="true">IF(I45 = "-", INDIRECT("C" &amp; ROW() - 1) ,"")</f>
        <v/>
      </c>
      <c r="J45" s="37" t="n">
        <f aca="true">IF(I45 = "-", 0, INDIRECT("J" &amp; ROW() - 1) + E45)</f>
        <v>0</v>
      </c>
      <c r="K45" s="38" t="n">
        <f aca="true">IF(I45 = "-", INDIRECT("C" &amp; ROW() - 1),0)</f>
        <v>0</v>
      </c>
      <c r="L45" s="36" t="n">
        <f aca="false">IF(I45="-",1,0)</f>
        <v>0</v>
      </c>
      <c r="M45" s="36" t="n">
        <f aca="true">IF(K45 = 0, INDIRECT("N" &amp; ROW() - 1), K45)</f>
        <v>0</v>
      </c>
      <c r="Q45" s="35" t="str">
        <f aca="true">IF(P45 = "", "", P45 / INDIRECT("D" &amp; ROW() - 1) )</f>
        <v/>
      </c>
      <c r="R45" s="35" t="str">
        <f aca="true">IF(I45="-",IF(ISNUMBER(SEARCH(",", INDIRECT("B" &amp; ROW() - 1) )),1,""), "")</f>
        <v/>
      </c>
      <c r="AMI45" s="2"/>
      <c r="AMJ45" s="0"/>
    </row>
    <row r="46" s="36" customFormat="true" ht="13.5" hidden="false" customHeight="true" outlineLevel="0" collapsed="false">
      <c r="B46" s="35" t="str">
        <f aca="false">IF(D46="","",VLOOKUP(D46, 'SKU Маскарпоне'!$A$1:$B$150, 2, 0))</f>
        <v/>
      </c>
      <c r="C46" s="35" t="str">
        <f aca="false">IF(D46="","",VLOOKUP(D46, 'SKU Маскарпоне'!$A$1:$D$150, 4, 0))</f>
        <v/>
      </c>
      <c r="E46" s="42"/>
      <c r="F46" s="34" t="str">
        <f aca="true">IF(I46="","",(INDIRECT("N" &amp; ROW() - 1) - M46))</f>
        <v/>
      </c>
      <c r="G46" s="35"/>
      <c r="H46" s="35" t="str">
        <f aca="true">IF(I46 = "-", INDIRECT("C" &amp; ROW() - 1) ,"")</f>
        <v/>
      </c>
      <c r="J46" s="37" t="n">
        <f aca="true">IF(I46 = "-", 0, INDIRECT("J" &amp; ROW() - 1) + E46)</f>
        <v>0</v>
      </c>
      <c r="K46" s="38" t="n">
        <f aca="true">IF(I46 = "-", INDIRECT("C" &amp; ROW() - 1),0)</f>
        <v>0</v>
      </c>
      <c r="L46" s="36" t="n">
        <f aca="false">IF(I46="-",1,0)</f>
        <v>0</v>
      </c>
      <c r="M46" s="36" t="n">
        <f aca="true">IF(K46 = 0, INDIRECT("N" &amp; ROW() - 1), K46)</f>
        <v>0</v>
      </c>
      <c r="Q46" s="35" t="str">
        <f aca="true">IF(P46 = "", "", P46 / INDIRECT("D" &amp; ROW() - 1) )</f>
        <v/>
      </c>
      <c r="R46" s="35" t="str">
        <f aca="true">IF(I46="-",IF(ISNUMBER(SEARCH(",", INDIRECT("B" &amp; ROW() - 1) )),1,""), "")</f>
        <v/>
      </c>
      <c r="AMI46" s="2"/>
      <c r="AMJ46" s="0"/>
    </row>
    <row r="47" s="36" customFormat="true" ht="13.5" hidden="false" customHeight="true" outlineLevel="0" collapsed="false">
      <c r="B47" s="35" t="str">
        <f aca="false">IF(D47="","",VLOOKUP(D47, 'SKU Маскарпоне'!$A$1:$B$150, 2, 0))</f>
        <v/>
      </c>
      <c r="C47" s="35" t="str">
        <f aca="false">IF(D47="","",VLOOKUP(D47, 'SKU Маскарпоне'!$A$1:$D$150, 4, 0))</f>
        <v/>
      </c>
      <c r="E47" s="42"/>
      <c r="F47" s="34" t="str">
        <f aca="true">IF(I47="","",(INDIRECT("N" &amp; ROW() - 1) - M47))</f>
        <v/>
      </c>
      <c r="G47" s="35"/>
      <c r="H47" s="35" t="str">
        <f aca="true">IF(I47 = "-", INDIRECT("C" &amp; ROW() - 1) ,"")</f>
        <v/>
      </c>
      <c r="J47" s="37" t="n">
        <f aca="true">IF(I47 = "-", 0, INDIRECT("J" &amp; ROW() - 1) + E47)</f>
        <v>0</v>
      </c>
      <c r="K47" s="38" t="n">
        <f aca="true">IF(I47 = "-", INDIRECT("C" &amp; ROW() - 1),0)</f>
        <v>0</v>
      </c>
      <c r="L47" s="36" t="n">
        <f aca="false">IF(I47="-",1,0)</f>
        <v>0</v>
      </c>
      <c r="M47" s="36" t="n">
        <f aca="true">IF(K47 = 0, INDIRECT("N" &amp; ROW() - 1), K47)</f>
        <v>0</v>
      </c>
      <c r="Q47" s="35" t="str">
        <f aca="true">IF(P47 = "", "", P47 / INDIRECT("D" &amp; ROW() - 1) )</f>
        <v/>
      </c>
      <c r="R47" s="35" t="str">
        <f aca="true">IF(I47="-",IF(ISNUMBER(SEARCH(",", INDIRECT("B" &amp; ROW() - 1) )),1,""), "")</f>
        <v/>
      </c>
      <c r="AMI47" s="2"/>
      <c r="AMJ47" s="0"/>
    </row>
    <row r="48" s="36" customFormat="true" ht="13.5" hidden="false" customHeight="true" outlineLevel="0" collapsed="false">
      <c r="B48" s="35" t="str">
        <f aca="false">IF(D48="","",VLOOKUP(D48, 'SKU Маскарпоне'!$A$1:$B$150, 2, 0))</f>
        <v/>
      </c>
      <c r="C48" s="35" t="str">
        <f aca="false">IF(D48="","",VLOOKUP(D48, 'SKU Маскарпоне'!$A$1:$D$150, 4, 0))</f>
        <v/>
      </c>
      <c r="E48" s="42"/>
      <c r="F48" s="34" t="str">
        <f aca="true">IF(I48="","",(INDIRECT("N" &amp; ROW() - 1) - M48))</f>
        <v/>
      </c>
      <c r="G48" s="35"/>
      <c r="H48" s="35" t="str">
        <f aca="true">IF(I48 = "-", INDIRECT("C" &amp; ROW() - 1) ,"")</f>
        <v/>
      </c>
      <c r="J48" s="37" t="n">
        <f aca="true">IF(I48 = "-", 0, INDIRECT("J" &amp; ROW() - 1) + E48)</f>
        <v>0</v>
      </c>
      <c r="K48" s="38" t="n">
        <f aca="true">IF(I48 = "-", INDIRECT("C" &amp; ROW() - 1),0)</f>
        <v>0</v>
      </c>
      <c r="L48" s="36" t="n">
        <f aca="false">IF(I48="-",1,0)</f>
        <v>0</v>
      </c>
      <c r="M48" s="36" t="n">
        <f aca="true">IF(K48 = 0, INDIRECT("N" &amp; ROW() - 1), K48)</f>
        <v>0</v>
      </c>
      <c r="Q48" s="35" t="str">
        <f aca="true">IF(P48 = "", "", P48 / INDIRECT("D" &amp; ROW() - 1) )</f>
        <v/>
      </c>
      <c r="R48" s="35" t="str">
        <f aca="true">IF(I48="-",IF(ISNUMBER(SEARCH(",", INDIRECT("B" &amp; ROW() - 1) )),1,""), "")</f>
        <v/>
      </c>
      <c r="AMI48" s="2"/>
      <c r="AMJ48" s="0"/>
    </row>
    <row r="49" s="36" customFormat="true" ht="13.5" hidden="false" customHeight="true" outlineLevel="0" collapsed="false">
      <c r="B49" s="35" t="str">
        <f aca="false">IF(D49="","",VLOOKUP(D49, 'SKU Маскарпоне'!$A$1:$B$150, 2, 0))</f>
        <v/>
      </c>
      <c r="C49" s="35" t="str">
        <f aca="false">IF(D49="","",VLOOKUP(D49, 'SKU Маскарпоне'!$A$1:$D$150, 4, 0))</f>
        <v/>
      </c>
      <c r="E49" s="42"/>
      <c r="F49" s="34" t="str">
        <f aca="true">IF(I49="","",(INDIRECT("N" &amp; ROW() - 1) - M49))</f>
        <v/>
      </c>
      <c r="G49" s="35"/>
      <c r="H49" s="35" t="str">
        <f aca="true">IF(I49 = "-", INDIRECT("C" &amp; ROW() - 1) ,"")</f>
        <v/>
      </c>
      <c r="J49" s="37" t="n">
        <f aca="true">IF(I49 = "-", 0, INDIRECT("J" &amp; ROW() - 1) + E49)</f>
        <v>0</v>
      </c>
      <c r="K49" s="38" t="n">
        <f aca="true">IF(I49 = "-", INDIRECT("C" &amp; ROW() - 1),0)</f>
        <v>0</v>
      </c>
      <c r="L49" s="36" t="n">
        <f aca="false">IF(I49="-",1,0)</f>
        <v>0</v>
      </c>
      <c r="M49" s="36" t="n">
        <f aca="true">IF(K49 = 0, INDIRECT("N" &amp; ROW() - 1), K49)</f>
        <v>0</v>
      </c>
      <c r="Q49" s="35" t="str">
        <f aca="true">IF(P49 = "", "", P49 / INDIRECT("D" &amp; ROW() - 1) )</f>
        <v/>
      </c>
      <c r="R49" s="35" t="str">
        <f aca="true">IF(I49="-",IF(ISNUMBER(SEARCH(",", INDIRECT("B" &amp; ROW() - 1) )),1,""), "")</f>
        <v/>
      </c>
      <c r="AMI49" s="2"/>
      <c r="AMJ49" s="0"/>
    </row>
    <row r="50" s="36" customFormat="true" ht="13.5" hidden="false" customHeight="true" outlineLevel="0" collapsed="false">
      <c r="B50" s="35" t="str">
        <f aca="false">IF(D50="","",VLOOKUP(D50, 'SKU Маскарпоне'!$A$1:$B$150, 2, 0))</f>
        <v/>
      </c>
      <c r="C50" s="35" t="str">
        <f aca="false">IF(D50="","",VLOOKUP(D50, 'SKU Маскарпоне'!$A$1:$D$150, 4, 0))</f>
        <v/>
      </c>
      <c r="E50" s="42"/>
      <c r="F50" s="34" t="str">
        <f aca="true">IF(I50="","",(INDIRECT("N" &amp; ROW() - 1) - M50))</f>
        <v/>
      </c>
      <c r="G50" s="35"/>
      <c r="H50" s="35" t="str">
        <f aca="true">IF(I50 = "-", INDIRECT("C" &amp; ROW() - 1) ,"")</f>
        <v/>
      </c>
      <c r="J50" s="37" t="n">
        <f aca="true">IF(I50 = "-", 0, INDIRECT("J" &amp; ROW() - 1) + E50)</f>
        <v>0</v>
      </c>
      <c r="K50" s="38" t="n">
        <f aca="true">IF(I50 = "-", INDIRECT("C" &amp; ROW() - 1),0)</f>
        <v>0</v>
      </c>
      <c r="L50" s="36" t="n">
        <f aca="false">IF(I50="-",1,0)</f>
        <v>0</v>
      </c>
      <c r="M50" s="36" t="n">
        <f aca="true">IF(K50 = 0, INDIRECT("N" &amp; ROW() - 1), K50)</f>
        <v>0</v>
      </c>
      <c r="Q50" s="35" t="str">
        <f aca="true">IF(P50 = "", "", P50 / INDIRECT("D" &amp; ROW() - 1) )</f>
        <v/>
      </c>
      <c r="R50" s="35" t="str">
        <f aca="true">IF(I50="-",IF(ISNUMBER(SEARCH(",", INDIRECT("B" &amp; ROW() - 1) )),1,""), "")</f>
        <v/>
      </c>
      <c r="AMI50" s="2"/>
      <c r="AMJ50" s="0"/>
    </row>
    <row r="51" s="36" customFormat="true" ht="13.5" hidden="false" customHeight="true" outlineLevel="0" collapsed="false">
      <c r="B51" s="35" t="str">
        <f aca="false">IF(D51="","",VLOOKUP(D51, 'SKU Маскарпоне'!$A$1:$B$150, 2, 0))</f>
        <v/>
      </c>
      <c r="C51" s="35" t="str">
        <f aca="false">IF(D51="","",VLOOKUP(D51, 'SKU Маскарпоне'!$A$1:$D$150, 4, 0))</f>
        <v/>
      </c>
      <c r="E51" s="42"/>
      <c r="F51" s="34" t="str">
        <f aca="true">IF(I51="","",(INDIRECT("N" &amp; ROW() - 1) - M51))</f>
        <v/>
      </c>
      <c r="G51" s="35"/>
      <c r="H51" s="35" t="str">
        <f aca="true">IF(I51 = "-", INDIRECT("C" &amp; ROW() - 1) ,"")</f>
        <v/>
      </c>
      <c r="J51" s="37" t="n">
        <f aca="true">IF(I51 = "-", 0, INDIRECT("J" &amp; ROW() - 1) + E51)</f>
        <v>0</v>
      </c>
      <c r="K51" s="38" t="n">
        <f aca="true">IF(I51 = "-", INDIRECT("C" &amp; ROW() - 1),0)</f>
        <v>0</v>
      </c>
      <c r="L51" s="36" t="n">
        <f aca="false">IF(I51="-",1,0)</f>
        <v>0</v>
      </c>
      <c r="M51" s="36" t="n">
        <f aca="true">IF(K51 = 0, INDIRECT("N" &amp; ROW() - 1), K51)</f>
        <v>0</v>
      </c>
      <c r="Q51" s="35" t="str">
        <f aca="true">IF(P51 = "", "", P51 / INDIRECT("D" &amp; ROW() - 1) )</f>
        <v/>
      </c>
      <c r="R51" s="35" t="str">
        <f aca="true">IF(I51="-",IF(ISNUMBER(SEARCH(",", INDIRECT("B" &amp; ROW() - 1) )),1,""), "")</f>
        <v/>
      </c>
      <c r="AMI51" s="2"/>
      <c r="AMJ51" s="0"/>
    </row>
    <row r="52" s="36" customFormat="true" ht="13.5" hidden="false" customHeight="true" outlineLevel="0" collapsed="false">
      <c r="B52" s="35" t="str">
        <f aca="false">IF(D52="","",VLOOKUP(D52, 'SKU Маскарпоне'!$A$1:$B$150, 2, 0))</f>
        <v/>
      </c>
      <c r="C52" s="35" t="str">
        <f aca="false">IF(D52="","",VLOOKUP(D52, 'SKU Маскарпоне'!$A$1:$D$150, 4, 0))</f>
        <v/>
      </c>
      <c r="E52" s="42"/>
      <c r="F52" s="34" t="str">
        <f aca="true">IF(I52="","",(INDIRECT("N" &amp; ROW() - 1) - M52))</f>
        <v/>
      </c>
      <c r="G52" s="35"/>
      <c r="H52" s="35" t="str">
        <f aca="true">IF(I52 = "-", INDIRECT("C" &amp; ROW() - 1) ,"")</f>
        <v/>
      </c>
      <c r="J52" s="37" t="n">
        <f aca="true">IF(I52 = "-", 0, INDIRECT("J" &amp; ROW() - 1) + E52)</f>
        <v>0</v>
      </c>
      <c r="K52" s="38" t="n">
        <f aca="true">IF(I52 = "-", INDIRECT("C" &amp; ROW() - 1),0)</f>
        <v>0</v>
      </c>
      <c r="L52" s="36" t="n">
        <f aca="false">IF(I52="-",1,0)</f>
        <v>0</v>
      </c>
      <c r="M52" s="36" t="n">
        <f aca="true">IF(K52 = 0, INDIRECT("N" &amp; ROW() - 1), K52)</f>
        <v>0</v>
      </c>
      <c r="Q52" s="35" t="str">
        <f aca="true">IF(P52 = "", "", P52 / INDIRECT("D" &amp; ROW() - 1) )</f>
        <v/>
      </c>
      <c r="R52" s="35" t="str">
        <f aca="true">IF(I52="-",IF(ISNUMBER(SEARCH(",", INDIRECT("B" &amp; ROW() - 1) )),1,""), "")</f>
        <v/>
      </c>
      <c r="AMI52" s="2"/>
      <c r="AMJ52" s="0"/>
    </row>
    <row r="53" s="36" customFormat="true" ht="13.5" hidden="false" customHeight="true" outlineLevel="0" collapsed="false">
      <c r="B53" s="35" t="str">
        <f aca="false">IF(D53="","",VLOOKUP(D53, 'SKU Маскарпоне'!$A$1:$B$150, 2, 0))</f>
        <v/>
      </c>
      <c r="C53" s="35" t="str">
        <f aca="false">IF(D53="","",VLOOKUP(D53, 'SKU Маскарпоне'!$A$1:$D$150, 4, 0))</f>
        <v/>
      </c>
      <c r="E53" s="42"/>
      <c r="F53" s="34" t="str">
        <f aca="true">IF(I53="","",(INDIRECT("N" &amp; ROW() - 1) - M53))</f>
        <v/>
      </c>
      <c r="G53" s="35"/>
      <c r="H53" s="35" t="str">
        <f aca="true">IF(I53 = "-", INDIRECT("C" &amp; ROW() - 1) ,"")</f>
        <v/>
      </c>
      <c r="J53" s="37" t="n">
        <f aca="true">IF(I53 = "-", 0, INDIRECT("J" &amp; ROW() - 1) + E53)</f>
        <v>0</v>
      </c>
      <c r="K53" s="38" t="n">
        <f aca="true">IF(I53 = "-", INDIRECT("C" &amp; ROW() - 1),0)</f>
        <v>0</v>
      </c>
      <c r="L53" s="36" t="n">
        <f aca="false">IF(I53="-",1,0)</f>
        <v>0</v>
      </c>
      <c r="M53" s="36" t="n">
        <f aca="true">IF(K53 = 0, INDIRECT("N" &amp; ROW() - 1), K53)</f>
        <v>0</v>
      </c>
      <c r="Q53" s="35" t="str">
        <f aca="true">IF(P53 = "", "", P53 / INDIRECT("D" &amp; ROW() - 1) )</f>
        <v/>
      </c>
      <c r="R53" s="35" t="str">
        <f aca="true">IF(I53="-",IF(ISNUMBER(SEARCH(",", INDIRECT("B" &amp; ROW() - 1) )),1,""), "")</f>
        <v/>
      </c>
      <c r="AMI53" s="2"/>
      <c r="AMJ53" s="0"/>
    </row>
    <row r="54" s="36" customFormat="true" ht="13.5" hidden="false" customHeight="true" outlineLevel="0" collapsed="false">
      <c r="B54" s="35" t="str">
        <f aca="false">IF(D54="","",VLOOKUP(D54, 'SKU Маскарпоне'!$A$1:$B$150, 2, 0))</f>
        <v/>
      </c>
      <c r="C54" s="35" t="str">
        <f aca="false">IF(D54="","",VLOOKUP(D54, 'SKU Маскарпоне'!$A$1:$D$150, 4, 0))</f>
        <v/>
      </c>
      <c r="E54" s="42"/>
      <c r="F54" s="34" t="str">
        <f aca="true">IF(I54="","",(INDIRECT("N" &amp; ROW() - 1) - M54))</f>
        <v/>
      </c>
      <c r="G54" s="35"/>
      <c r="H54" s="35" t="str">
        <f aca="true">IF(I54 = "-", INDIRECT("C" &amp; ROW() - 1) ,"")</f>
        <v/>
      </c>
      <c r="J54" s="37" t="n">
        <f aca="true">IF(I54 = "-", 0, INDIRECT("J" &amp; ROW() - 1) + E54)</f>
        <v>0</v>
      </c>
      <c r="K54" s="38" t="n">
        <f aca="true">IF(I54 = "-", INDIRECT("C" &amp; ROW() - 1),0)</f>
        <v>0</v>
      </c>
      <c r="L54" s="36" t="n">
        <f aca="false">IF(I54="-",1,0)</f>
        <v>0</v>
      </c>
      <c r="M54" s="36" t="n">
        <f aca="true">IF(K54 = 0, INDIRECT("N" &amp; ROW() - 1), K54)</f>
        <v>0</v>
      </c>
      <c r="Q54" s="35" t="str">
        <f aca="true">IF(P54 = "", "", P54 / INDIRECT("D" &amp; ROW() - 1) )</f>
        <v/>
      </c>
      <c r="R54" s="35" t="str">
        <f aca="true">IF(I54="-",IF(ISNUMBER(SEARCH(",", INDIRECT("B" &amp; ROW() - 1) )),1,""), "")</f>
        <v/>
      </c>
      <c r="AMI54" s="2"/>
      <c r="AMJ54" s="0"/>
    </row>
    <row r="55" s="36" customFormat="true" ht="13.5" hidden="false" customHeight="true" outlineLevel="0" collapsed="false">
      <c r="B55" s="35" t="str">
        <f aca="false">IF(D55="","",VLOOKUP(D55, 'SKU Маскарпоне'!$A$1:$B$150, 2, 0))</f>
        <v/>
      </c>
      <c r="C55" s="35" t="str">
        <f aca="false">IF(D55="","",VLOOKUP(D55, 'SKU Маскарпоне'!$A$1:$D$150, 4, 0))</f>
        <v/>
      </c>
      <c r="E55" s="42"/>
      <c r="F55" s="34" t="str">
        <f aca="true">IF(I55="","",(INDIRECT("N" &amp; ROW() - 1) - M55))</f>
        <v/>
      </c>
      <c r="G55" s="35"/>
      <c r="H55" s="35" t="str">
        <f aca="true">IF(I55 = "-", INDIRECT("C" &amp; ROW() - 1) ,"")</f>
        <v/>
      </c>
      <c r="J55" s="37" t="n">
        <f aca="true">IF(I55 = "-", 0, INDIRECT("J" &amp; ROW() - 1) + E55)</f>
        <v>0</v>
      </c>
      <c r="K55" s="38" t="n">
        <f aca="true">IF(I55 = "-", INDIRECT("C" &amp; ROW() - 1),0)</f>
        <v>0</v>
      </c>
      <c r="L55" s="36" t="n">
        <f aca="false">IF(I55="-",1,0)</f>
        <v>0</v>
      </c>
      <c r="M55" s="36" t="n">
        <f aca="true">IF(K55 = 0, INDIRECT("N" &amp; ROW() - 1), K55)</f>
        <v>0</v>
      </c>
      <c r="Q55" s="35" t="str">
        <f aca="true">IF(P55 = "", "", P55 / INDIRECT("D" &amp; ROW() - 1) )</f>
        <v/>
      </c>
      <c r="R55" s="35" t="str">
        <f aca="true">IF(I55="-",IF(ISNUMBER(SEARCH(",", INDIRECT("B" &amp; ROW() - 1) )),1,""), "")</f>
        <v/>
      </c>
      <c r="AMI55" s="2"/>
      <c r="AMJ55" s="0"/>
    </row>
    <row r="56" s="36" customFormat="true" ht="13.5" hidden="false" customHeight="true" outlineLevel="0" collapsed="false">
      <c r="B56" s="35" t="str">
        <f aca="false">IF(D56="","",VLOOKUP(D56, 'SKU Маскарпоне'!$A$1:$B$150, 2, 0))</f>
        <v/>
      </c>
      <c r="C56" s="35" t="str">
        <f aca="false">IF(D56="","",VLOOKUP(D56, 'SKU Маскарпоне'!$A$1:$D$150, 4, 0))</f>
        <v/>
      </c>
      <c r="E56" s="42"/>
      <c r="F56" s="34" t="str">
        <f aca="true">IF(I56="","",(INDIRECT("N" &amp; ROW() - 1) - M56))</f>
        <v/>
      </c>
      <c r="G56" s="35"/>
      <c r="H56" s="35" t="str">
        <f aca="true">IF(I56 = "-", INDIRECT("C" &amp; ROW() - 1) ,"")</f>
        <v/>
      </c>
      <c r="J56" s="37" t="n">
        <f aca="true">IF(I56 = "-", 0, INDIRECT("J" &amp; ROW() - 1) + E56)</f>
        <v>0</v>
      </c>
      <c r="K56" s="38" t="n">
        <f aca="true">IF(I56 = "-", INDIRECT("C" &amp; ROW() - 1),0)</f>
        <v>0</v>
      </c>
      <c r="L56" s="36" t="n">
        <f aca="false">IF(I56="-",1,0)</f>
        <v>0</v>
      </c>
      <c r="M56" s="36" t="n">
        <f aca="true">IF(K56 = 0, INDIRECT("N" &amp; ROW() - 1), K56)</f>
        <v>0</v>
      </c>
      <c r="Q56" s="35" t="str">
        <f aca="true">IF(P56 = "", "", P56 / INDIRECT("D" &amp; ROW() - 1) )</f>
        <v/>
      </c>
      <c r="R56" s="35" t="str">
        <f aca="true">IF(I56="-",IF(ISNUMBER(SEARCH(",", INDIRECT("B" &amp; ROW() - 1) )),1,""), "")</f>
        <v/>
      </c>
      <c r="AMI56" s="2"/>
      <c r="AMJ56" s="0"/>
    </row>
    <row r="57" s="36" customFormat="true" ht="13.5" hidden="false" customHeight="true" outlineLevel="0" collapsed="false">
      <c r="B57" s="35" t="str">
        <f aca="false">IF(D57="","",VLOOKUP(D57, 'SKU Маскарпоне'!$A$1:$B$150, 2, 0))</f>
        <v/>
      </c>
      <c r="C57" s="35" t="str">
        <f aca="false">IF(D57="","",VLOOKUP(D57, 'SKU Маскарпоне'!$A$1:$D$150, 4, 0))</f>
        <v/>
      </c>
      <c r="E57" s="42"/>
      <c r="F57" s="34" t="str">
        <f aca="true">IF(I57="","",(INDIRECT("N" &amp; ROW() - 1) - M57))</f>
        <v/>
      </c>
      <c r="G57" s="35"/>
      <c r="H57" s="35" t="str">
        <f aca="true">IF(I57 = "-", INDIRECT("C" &amp; ROW() - 1) ,"")</f>
        <v/>
      </c>
      <c r="J57" s="37" t="n">
        <f aca="true">IF(I57 = "-", 0, INDIRECT("J" &amp; ROW() - 1) + E57)</f>
        <v>0</v>
      </c>
      <c r="K57" s="38" t="n">
        <f aca="true">IF(I57 = "-", INDIRECT("C" &amp; ROW() - 1),0)</f>
        <v>0</v>
      </c>
      <c r="L57" s="36" t="n">
        <f aca="false">IF(I57="-",1,0)</f>
        <v>0</v>
      </c>
      <c r="M57" s="36" t="n">
        <f aca="true">IF(K57 = 0, INDIRECT("N" &amp; ROW() - 1), K57)</f>
        <v>0</v>
      </c>
      <c r="Q57" s="35" t="str">
        <f aca="true">IF(P57 = "", "", P57 / INDIRECT("D" &amp; ROW() - 1) )</f>
        <v/>
      </c>
      <c r="R57" s="35" t="str">
        <f aca="true">IF(I57="-",IF(ISNUMBER(SEARCH(",", INDIRECT("B" &amp; ROW() - 1) )),1,""), "")</f>
        <v/>
      </c>
      <c r="AMI57" s="2"/>
      <c r="AMJ57" s="0"/>
    </row>
    <row r="58" s="36" customFormat="true" ht="13.5" hidden="false" customHeight="true" outlineLevel="0" collapsed="false">
      <c r="B58" s="35" t="str">
        <f aca="false">IF(D58="","",VLOOKUP(D58, 'SKU Маскарпоне'!$A$1:$B$150, 2, 0))</f>
        <v/>
      </c>
      <c r="C58" s="35" t="str">
        <f aca="false">IF(D58="","",VLOOKUP(D58, 'SKU Маскарпоне'!$A$1:$D$150, 4, 0))</f>
        <v/>
      </c>
      <c r="E58" s="42"/>
      <c r="F58" s="34" t="str">
        <f aca="true">IF(I58="","",(INDIRECT("N" &amp; ROW() - 1) - M58))</f>
        <v/>
      </c>
      <c r="G58" s="35"/>
      <c r="H58" s="35" t="str">
        <f aca="true">IF(I58 = "-", INDIRECT("C" &amp; ROW() - 1) ,"")</f>
        <v/>
      </c>
      <c r="J58" s="37" t="n">
        <f aca="true">IF(I58 = "-", 0, INDIRECT("J" &amp; ROW() - 1) + E58)</f>
        <v>0</v>
      </c>
      <c r="K58" s="38" t="n">
        <f aca="true">IF(I58 = "-", INDIRECT("C" &amp; ROW() - 1),0)</f>
        <v>0</v>
      </c>
      <c r="L58" s="36" t="n">
        <f aca="false">IF(I58="-",1,0)</f>
        <v>0</v>
      </c>
      <c r="M58" s="36" t="n">
        <f aca="true">IF(K58 = 0, INDIRECT("N" &amp; ROW() - 1), K58)</f>
        <v>0</v>
      </c>
      <c r="Q58" s="35" t="str">
        <f aca="true">IF(P58 = "", "", P58 / INDIRECT("D" &amp; ROW() - 1) )</f>
        <v/>
      </c>
      <c r="R58" s="35" t="str">
        <f aca="true">IF(I58="-",IF(ISNUMBER(SEARCH(",", INDIRECT("B" &amp; ROW() - 1) )),1,""), "")</f>
        <v/>
      </c>
      <c r="AMI58" s="2"/>
      <c r="AMJ58" s="0"/>
    </row>
    <row r="59" s="36" customFormat="true" ht="13.5" hidden="false" customHeight="true" outlineLevel="0" collapsed="false">
      <c r="B59" s="35" t="str">
        <f aca="false">IF(D59="","",VLOOKUP(D59, 'SKU Маскарпоне'!$A$1:$B$150, 2, 0))</f>
        <v/>
      </c>
      <c r="C59" s="35" t="str">
        <f aca="false">IF(D59="","",VLOOKUP(D59, 'SKU Маскарпоне'!$A$1:$D$150, 4, 0))</f>
        <v/>
      </c>
      <c r="E59" s="42"/>
      <c r="F59" s="34" t="str">
        <f aca="true">IF(I59="","",(INDIRECT("N" &amp; ROW() - 1) - M59))</f>
        <v/>
      </c>
      <c r="G59" s="35"/>
      <c r="H59" s="35" t="str">
        <f aca="true">IF(I59 = "-", INDIRECT("C" &amp; ROW() - 1) ,"")</f>
        <v/>
      </c>
      <c r="J59" s="37" t="n">
        <f aca="true">IF(I59 = "-", 0, INDIRECT("J" &amp; ROW() - 1) + E59)</f>
        <v>0</v>
      </c>
      <c r="K59" s="38" t="n">
        <f aca="true">IF(I59 = "-", INDIRECT("C" &amp; ROW() - 1),0)</f>
        <v>0</v>
      </c>
      <c r="L59" s="36" t="n">
        <f aca="false">IF(I59="-",1,0)</f>
        <v>0</v>
      </c>
      <c r="M59" s="36" t="n">
        <f aca="true">IF(K59 = 0, INDIRECT("N" &amp; ROW() - 1), K59)</f>
        <v>0</v>
      </c>
      <c r="Q59" s="35" t="str">
        <f aca="true">IF(P59 = "", "", P59 / INDIRECT("D" &amp; ROW() - 1) )</f>
        <v/>
      </c>
      <c r="R59" s="35" t="str">
        <f aca="true">IF(I59="-",IF(ISNUMBER(SEARCH(",", INDIRECT("B" &amp; ROW() - 1) )),1,""), "")</f>
        <v/>
      </c>
      <c r="AMI59" s="2"/>
      <c r="AMJ59" s="0"/>
    </row>
    <row r="60" s="36" customFormat="true" ht="13.5" hidden="false" customHeight="true" outlineLevel="0" collapsed="false">
      <c r="B60" s="35" t="str">
        <f aca="false">IF(D60="","",VLOOKUP(D60, 'SKU Маскарпоне'!$A$1:$B$150, 2, 0))</f>
        <v/>
      </c>
      <c r="C60" s="35" t="str">
        <f aca="false">IF(D60="","",VLOOKUP(D60, 'SKU Маскарпоне'!$A$1:$D$150, 4, 0))</f>
        <v/>
      </c>
      <c r="E60" s="42"/>
      <c r="F60" s="34" t="str">
        <f aca="true">IF(I60="","",(INDIRECT("N" &amp; ROW() - 1) - M60))</f>
        <v/>
      </c>
      <c r="G60" s="35"/>
      <c r="H60" s="35" t="str">
        <f aca="true">IF(I60 = "-", INDIRECT("C" &amp; ROW() - 1) ,"")</f>
        <v/>
      </c>
      <c r="J60" s="37" t="n">
        <f aca="true">IF(I60 = "-", 0, INDIRECT("J" &amp; ROW() - 1) + E60)</f>
        <v>0</v>
      </c>
      <c r="K60" s="38" t="n">
        <f aca="true">IF(I60 = "-", INDIRECT("C" &amp; ROW() - 1),0)</f>
        <v>0</v>
      </c>
      <c r="L60" s="36" t="n">
        <f aca="false">IF(I60="-",1,0)</f>
        <v>0</v>
      </c>
      <c r="M60" s="36" t="n">
        <f aca="true">IF(K60 = 0, INDIRECT("N" &amp; ROW() - 1), K60)</f>
        <v>0</v>
      </c>
      <c r="Q60" s="35" t="str">
        <f aca="true">IF(P60 = "", "", P60 / INDIRECT("D" &amp; ROW() - 1) )</f>
        <v/>
      </c>
      <c r="R60" s="35" t="str">
        <f aca="true">IF(I60="-",IF(ISNUMBER(SEARCH(",", INDIRECT("B" &amp; ROW() - 1) )),1,""), "")</f>
        <v/>
      </c>
      <c r="AMI60" s="2"/>
      <c r="AMJ60" s="0"/>
    </row>
    <row r="61" s="36" customFormat="true" ht="13.5" hidden="false" customHeight="true" outlineLevel="0" collapsed="false">
      <c r="B61" s="35" t="str">
        <f aca="false">IF(D61="","",VLOOKUP(D61, 'SKU Маскарпоне'!$A$1:$B$150, 2, 0))</f>
        <v/>
      </c>
      <c r="C61" s="35" t="str">
        <f aca="false">IF(D61="","",VLOOKUP(D61, 'SKU Маскарпоне'!$A$1:$D$150, 4, 0))</f>
        <v/>
      </c>
      <c r="E61" s="42"/>
      <c r="F61" s="34" t="str">
        <f aca="true">IF(I61="","",(INDIRECT("N" &amp; ROW() - 1) - M61))</f>
        <v/>
      </c>
      <c r="G61" s="35"/>
      <c r="H61" s="35" t="str">
        <f aca="true">IF(I61 = "-", INDIRECT("C" &amp; ROW() - 1) ,"")</f>
        <v/>
      </c>
      <c r="J61" s="37" t="n">
        <f aca="true">IF(I61 = "-", 0, INDIRECT("J" &amp; ROW() - 1) + E61)</f>
        <v>0</v>
      </c>
      <c r="K61" s="38" t="n">
        <f aca="true">IF(I61 = "-", INDIRECT("C" &amp; ROW() - 1),0)</f>
        <v>0</v>
      </c>
      <c r="L61" s="36" t="n">
        <f aca="false">IF(I61="-",1,0)</f>
        <v>0</v>
      </c>
      <c r="M61" s="36" t="n">
        <f aca="true">IF(K61 = 0, INDIRECT("N" &amp; ROW() - 1), K61)</f>
        <v>0</v>
      </c>
      <c r="Q61" s="35" t="str">
        <f aca="true">IF(P61 = "", "", P61 / INDIRECT("D" &amp; ROW() - 1) )</f>
        <v/>
      </c>
      <c r="R61" s="35" t="str">
        <f aca="true">IF(I61="-",IF(ISNUMBER(SEARCH(",", INDIRECT("B" &amp; ROW() - 1) )),1,""), "")</f>
        <v/>
      </c>
      <c r="AMI61" s="2"/>
      <c r="AMJ61" s="0"/>
    </row>
    <row r="62" s="36" customFormat="true" ht="13.5" hidden="false" customHeight="true" outlineLevel="0" collapsed="false">
      <c r="B62" s="35" t="str">
        <f aca="false">IF(D62="","",VLOOKUP(D62, 'SKU Маскарпоне'!$A$1:$B$150, 2, 0))</f>
        <v/>
      </c>
      <c r="C62" s="35" t="str">
        <f aca="false">IF(D62="","",VLOOKUP(D62, 'SKU Маскарпоне'!$A$1:$D$150, 4, 0))</f>
        <v/>
      </c>
      <c r="E62" s="42"/>
      <c r="F62" s="34" t="str">
        <f aca="true">IF(I62="","",(INDIRECT("N" &amp; ROW() - 1) - M62))</f>
        <v/>
      </c>
      <c r="G62" s="35"/>
      <c r="H62" s="35" t="str">
        <f aca="true">IF(I62 = "-", INDIRECT("C" &amp; ROW() - 1) ,"")</f>
        <v/>
      </c>
      <c r="J62" s="37" t="n">
        <f aca="true">IF(I62 = "-", 0, INDIRECT("J" &amp; ROW() - 1) + E62)</f>
        <v>0</v>
      </c>
      <c r="K62" s="38" t="n">
        <f aca="true">IF(I62 = "-", INDIRECT("C" &amp; ROW() - 1),0)</f>
        <v>0</v>
      </c>
      <c r="L62" s="36" t="n">
        <f aca="false">IF(I62="-",1,0)</f>
        <v>0</v>
      </c>
      <c r="M62" s="36" t="n">
        <f aca="true">IF(K62 = 0, INDIRECT("N" &amp; ROW() - 1), K62)</f>
        <v>0</v>
      </c>
      <c r="Q62" s="35" t="str">
        <f aca="true">IF(P62 = "", "", P62 / INDIRECT("D" &amp; ROW() - 1) )</f>
        <v/>
      </c>
      <c r="R62" s="35" t="str">
        <f aca="true">IF(I62="-",IF(ISNUMBER(SEARCH(",", INDIRECT("B" &amp; ROW() - 1) )),1,""), "")</f>
        <v/>
      </c>
      <c r="AMI62" s="2"/>
      <c r="AMJ62" s="0"/>
    </row>
    <row r="63" s="36" customFormat="true" ht="13.5" hidden="false" customHeight="true" outlineLevel="0" collapsed="false">
      <c r="B63" s="35" t="str">
        <f aca="false">IF(D63="","",VLOOKUP(D63, 'SKU Маскарпоне'!$A$1:$B$150, 2, 0))</f>
        <v/>
      </c>
      <c r="C63" s="35" t="str">
        <f aca="false">IF(D63="","",VLOOKUP(D63, 'SKU Маскарпоне'!$A$1:$D$150, 4, 0))</f>
        <v/>
      </c>
      <c r="E63" s="42"/>
      <c r="F63" s="34" t="str">
        <f aca="true">IF(I63="","",(INDIRECT("N" &amp; ROW() - 1) - M63))</f>
        <v/>
      </c>
      <c r="G63" s="35"/>
      <c r="H63" s="35" t="str">
        <f aca="true">IF(I63 = "-", INDIRECT("C" &amp; ROW() - 1) ,"")</f>
        <v/>
      </c>
      <c r="J63" s="37" t="n">
        <f aca="true">IF(I63 = "-", 0, INDIRECT("J" &amp; ROW() - 1) + E63)</f>
        <v>0</v>
      </c>
      <c r="K63" s="38" t="n">
        <f aca="true">IF(I63 = "-", INDIRECT("C" &amp; ROW() - 1),0)</f>
        <v>0</v>
      </c>
      <c r="L63" s="36" t="n">
        <f aca="false">IF(I63="-",1,0)</f>
        <v>0</v>
      </c>
      <c r="M63" s="36" t="n">
        <f aca="true">IF(K63 = 0, INDIRECT("N" &amp; ROW() - 1), K63)</f>
        <v>0</v>
      </c>
      <c r="Q63" s="35" t="str">
        <f aca="true">IF(P63 = "", "", P63 / INDIRECT("D" &amp; ROW() - 1) )</f>
        <v/>
      </c>
      <c r="R63" s="35" t="str">
        <f aca="true">IF(I63="-",IF(ISNUMBER(SEARCH(",", INDIRECT("B" &amp; ROW() - 1) )),1,""), "")</f>
        <v/>
      </c>
      <c r="AMI63" s="2"/>
      <c r="AMJ63" s="0"/>
    </row>
    <row r="64" s="36" customFormat="true" ht="13.5" hidden="false" customHeight="true" outlineLevel="0" collapsed="false">
      <c r="B64" s="35" t="str">
        <f aca="false">IF(D64="","",VLOOKUP(D64, 'SKU Маскарпоне'!$A$1:$B$150, 2, 0))</f>
        <v/>
      </c>
      <c r="C64" s="35" t="str">
        <f aca="false">IF(D64="","",VLOOKUP(D64, 'SKU Маскарпоне'!$A$1:$D$150, 4, 0))</f>
        <v/>
      </c>
      <c r="E64" s="42"/>
      <c r="F64" s="34" t="str">
        <f aca="true">IF(I64="","",(INDIRECT("N" &amp; ROW() - 1) - M64))</f>
        <v/>
      </c>
      <c r="G64" s="35"/>
      <c r="H64" s="35" t="str">
        <f aca="true">IF(I64 = "-", INDIRECT("C" &amp; ROW() - 1) ,"")</f>
        <v/>
      </c>
      <c r="J64" s="37" t="n">
        <f aca="true">IF(I64 = "-", 0, INDIRECT("J" &amp; ROW() - 1) + E64)</f>
        <v>0</v>
      </c>
      <c r="K64" s="38" t="n">
        <f aca="true">IF(I64 = "-", INDIRECT("C" &amp; ROW() - 1),0)</f>
        <v>0</v>
      </c>
      <c r="L64" s="36" t="n">
        <f aca="false">IF(I64="-",1,0)</f>
        <v>0</v>
      </c>
      <c r="M64" s="36" t="n">
        <f aca="true">IF(K64 = 0, INDIRECT("N" &amp; ROW() - 1), K64)</f>
        <v>0</v>
      </c>
      <c r="Q64" s="35" t="str">
        <f aca="true">IF(P64 = "", "", P64 / INDIRECT("D" &amp; ROW() - 1) )</f>
        <v/>
      </c>
      <c r="R64" s="35" t="str">
        <f aca="true">IF(I64="-",IF(ISNUMBER(SEARCH(",", INDIRECT("B" &amp; ROW() - 1) )),1,""), "")</f>
        <v/>
      </c>
      <c r="AMI64" s="2"/>
      <c r="AMJ64" s="0"/>
    </row>
    <row r="65" s="36" customFormat="true" ht="13.5" hidden="false" customHeight="true" outlineLevel="0" collapsed="false">
      <c r="B65" s="35" t="str">
        <f aca="false">IF(D65="","",VLOOKUP(D65, 'SKU Маскарпоне'!$A$1:$B$150, 2, 0))</f>
        <v/>
      </c>
      <c r="C65" s="35" t="str">
        <f aca="false">IF(D65="","",VLOOKUP(D65, 'SKU Маскарпоне'!$A$1:$D$150, 4, 0))</f>
        <v/>
      </c>
      <c r="E65" s="42"/>
      <c r="F65" s="34" t="str">
        <f aca="true">IF(I65="","",(INDIRECT("N" &amp; ROW() - 1) - M65))</f>
        <v/>
      </c>
      <c r="G65" s="35"/>
      <c r="H65" s="35" t="str">
        <f aca="true">IF(I65 = "-", INDIRECT("C" &amp; ROW() - 1) ,"")</f>
        <v/>
      </c>
      <c r="J65" s="37" t="n">
        <f aca="true">IF(I65 = "-", 0, INDIRECT("J" &amp; ROW() - 1) + E65)</f>
        <v>0</v>
      </c>
      <c r="K65" s="38" t="n">
        <f aca="true">IF(I65 = "-", INDIRECT("C" &amp; ROW() - 1),0)</f>
        <v>0</v>
      </c>
      <c r="L65" s="36" t="n">
        <f aca="false">IF(I65="-",1,0)</f>
        <v>0</v>
      </c>
      <c r="M65" s="36" t="n">
        <f aca="true">IF(K65 = 0, INDIRECT("N" &amp; ROW() - 1), K65)</f>
        <v>0</v>
      </c>
      <c r="Q65" s="35" t="str">
        <f aca="true">IF(P65 = "", "", P65 / INDIRECT("D" &amp; ROW() - 1) )</f>
        <v/>
      </c>
      <c r="R65" s="35" t="str">
        <f aca="true">IF(I65="-",IF(ISNUMBER(SEARCH(",", INDIRECT("B" &amp; ROW() - 1) )),1,""), "")</f>
        <v/>
      </c>
      <c r="AMI65" s="2"/>
      <c r="AMJ65" s="0"/>
    </row>
    <row r="66" s="36" customFormat="true" ht="13.5" hidden="false" customHeight="true" outlineLevel="0" collapsed="false">
      <c r="B66" s="35" t="str">
        <f aca="false">IF(D66="","",VLOOKUP(D66, 'SKU Маскарпоне'!$A$1:$B$150, 2, 0))</f>
        <v/>
      </c>
      <c r="C66" s="35" t="str">
        <f aca="false">IF(D66="","",VLOOKUP(D66, 'SKU Маскарпоне'!$A$1:$D$150, 4, 0))</f>
        <v/>
      </c>
      <c r="E66" s="42"/>
      <c r="F66" s="34" t="str">
        <f aca="true">IF(I66="","",(INDIRECT("N" &amp; ROW() - 1) - M66))</f>
        <v/>
      </c>
      <c r="G66" s="35"/>
      <c r="H66" s="35" t="str">
        <f aca="true">IF(I66 = "-", INDIRECT("C" &amp; ROW() - 1) ,"")</f>
        <v/>
      </c>
      <c r="J66" s="37" t="n">
        <f aca="true">IF(I66 = "-", 0, INDIRECT("J" &amp; ROW() - 1) + E66)</f>
        <v>0</v>
      </c>
      <c r="K66" s="38" t="n">
        <f aca="true">IF(I66 = "-", INDIRECT("C" &amp; ROW() - 1),0)</f>
        <v>0</v>
      </c>
      <c r="L66" s="36" t="n">
        <f aca="false">IF(I66="-",1,0)</f>
        <v>0</v>
      </c>
      <c r="M66" s="36" t="n">
        <f aca="true">IF(K66 = 0, INDIRECT("N" &amp; ROW() - 1), K66)</f>
        <v>0</v>
      </c>
      <c r="Q66" s="35" t="str">
        <f aca="true">IF(P66 = "", "", P66 / INDIRECT("D" &amp; ROW() - 1) )</f>
        <v/>
      </c>
      <c r="R66" s="35" t="str">
        <f aca="true">IF(I66="-",IF(ISNUMBER(SEARCH(",", INDIRECT("B" &amp; ROW() - 1) )),1,""), "")</f>
        <v/>
      </c>
      <c r="AMI66" s="2"/>
      <c r="AMJ66" s="0"/>
    </row>
    <row r="67" s="36" customFormat="true" ht="13.5" hidden="false" customHeight="true" outlineLevel="0" collapsed="false">
      <c r="B67" s="35" t="str">
        <f aca="false">IF(D67="","",VLOOKUP(D67, 'SKU Маскарпоне'!$A$1:$B$150, 2, 0))</f>
        <v/>
      </c>
      <c r="C67" s="35" t="str">
        <f aca="false">IF(D67="","",VLOOKUP(D67, 'SKU Маскарпоне'!$A$1:$D$150, 4, 0))</f>
        <v/>
      </c>
      <c r="E67" s="42"/>
      <c r="F67" s="34" t="str">
        <f aca="true">IF(I67="","",(INDIRECT("N" &amp; ROW() - 1) - M67))</f>
        <v/>
      </c>
      <c r="G67" s="35"/>
      <c r="H67" s="35" t="str">
        <f aca="true">IF(I67 = "-", INDIRECT("C" &amp; ROW() - 1) ,"")</f>
        <v/>
      </c>
      <c r="J67" s="37" t="n">
        <f aca="true">IF(I67 = "-", 0, INDIRECT("J" &amp; ROW() - 1) + E67)</f>
        <v>0</v>
      </c>
      <c r="K67" s="38" t="n">
        <f aca="true">IF(I67 = "-", INDIRECT("C" &amp; ROW() - 1),0)</f>
        <v>0</v>
      </c>
      <c r="L67" s="36" t="n">
        <f aca="false">IF(I67="-",1,0)</f>
        <v>0</v>
      </c>
      <c r="M67" s="36" t="n">
        <f aca="true">IF(K67 = 0, INDIRECT("N" &amp; ROW() - 1), K67)</f>
        <v>0</v>
      </c>
      <c r="Q67" s="35" t="str">
        <f aca="true">IF(P67 = "", "", P67 / INDIRECT("D" &amp; ROW() - 1) )</f>
        <v/>
      </c>
      <c r="R67" s="35" t="str">
        <f aca="true">IF(I67="-",IF(ISNUMBER(SEARCH(",", INDIRECT("B" &amp; ROW() - 1) )),1,""), "")</f>
        <v/>
      </c>
      <c r="AMI67" s="2"/>
      <c r="AMJ67" s="0"/>
    </row>
    <row r="68" s="36" customFormat="true" ht="13.5" hidden="false" customHeight="true" outlineLevel="0" collapsed="false">
      <c r="B68" s="35" t="str">
        <f aca="false">IF(D68="","",VLOOKUP(D68, 'SKU Маскарпоне'!$A$1:$B$150, 2, 0))</f>
        <v/>
      </c>
      <c r="C68" s="35" t="str">
        <f aca="false">IF(D68="","",VLOOKUP(D68, 'SKU Маскарпоне'!$A$1:$D$150, 4, 0))</f>
        <v/>
      </c>
      <c r="E68" s="42"/>
      <c r="F68" s="34" t="str">
        <f aca="true">IF(I68="","",(INDIRECT("N" &amp; ROW() - 1) - M68))</f>
        <v/>
      </c>
      <c r="G68" s="35"/>
      <c r="H68" s="35" t="str">
        <f aca="true">IF(I68 = "-", INDIRECT("C" &amp; ROW() - 1) ,"")</f>
        <v/>
      </c>
      <c r="J68" s="37" t="n">
        <f aca="true">IF(I68 = "-", 0, INDIRECT("J" &amp; ROW() - 1) + E68)</f>
        <v>0</v>
      </c>
      <c r="K68" s="38" t="n">
        <f aca="true">IF(I68 = "-", INDIRECT("C" &amp; ROW() - 1),0)</f>
        <v>0</v>
      </c>
      <c r="L68" s="36" t="n">
        <f aca="false">IF(I68="-",1,0)</f>
        <v>0</v>
      </c>
      <c r="M68" s="36" t="n">
        <f aca="true">IF(K68 = 0, INDIRECT("N" &amp; ROW() - 1), K68)</f>
        <v>0</v>
      </c>
      <c r="Q68" s="35" t="str">
        <f aca="true">IF(P68 = "", "", P68 / INDIRECT("D" &amp; ROW() - 1) )</f>
        <v/>
      </c>
      <c r="R68" s="35" t="str">
        <f aca="true">IF(I68="-",IF(ISNUMBER(SEARCH(",", INDIRECT("B" &amp; ROW() - 1) )),1,""), "")</f>
        <v/>
      </c>
      <c r="AMI68" s="2"/>
      <c r="AMJ68" s="0"/>
    </row>
    <row r="69" s="36" customFormat="true" ht="13.5" hidden="false" customHeight="true" outlineLevel="0" collapsed="false">
      <c r="B69" s="35" t="str">
        <f aca="false">IF(D69="","",VLOOKUP(D69, 'SKU Маскарпоне'!$A$1:$B$150, 2, 0))</f>
        <v/>
      </c>
      <c r="C69" s="35" t="str">
        <f aca="false">IF(D69="","",VLOOKUP(D69, 'SKU Маскарпоне'!$A$1:$D$150, 4, 0))</f>
        <v/>
      </c>
      <c r="E69" s="42"/>
      <c r="F69" s="34" t="str">
        <f aca="true">IF(I69="","",(INDIRECT("N" &amp; ROW() - 1) - M69))</f>
        <v/>
      </c>
      <c r="G69" s="35"/>
      <c r="H69" s="35" t="str">
        <f aca="true">IF(I69 = "-", INDIRECT("C" &amp; ROW() - 1) ,"")</f>
        <v/>
      </c>
      <c r="J69" s="37" t="n">
        <f aca="true">IF(I69 = "-", 0, INDIRECT("J" &amp; ROW() - 1) + E69)</f>
        <v>0</v>
      </c>
      <c r="K69" s="38" t="n">
        <f aca="true">IF(I69 = "-", INDIRECT("C" &amp; ROW() - 1),0)</f>
        <v>0</v>
      </c>
      <c r="L69" s="36" t="n">
        <f aca="false">IF(I69="-",1,0)</f>
        <v>0</v>
      </c>
      <c r="M69" s="36" t="n">
        <f aca="true">IF(K69 = 0, INDIRECT("N" &amp; ROW() - 1), K69)</f>
        <v>0</v>
      </c>
      <c r="Q69" s="35" t="str">
        <f aca="true">IF(P69 = "", "", P69 / INDIRECT("D" &amp; ROW() - 1) )</f>
        <v/>
      </c>
      <c r="R69" s="35" t="str">
        <f aca="true">IF(I69="-",IF(ISNUMBER(SEARCH(",", INDIRECT("B" &amp; ROW() - 1) )),1,""), "")</f>
        <v/>
      </c>
      <c r="AMI69" s="2"/>
      <c r="AMJ69" s="0"/>
    </row>
    <row r="70" s="36" customFormat="true" ht="13.5" hidden="false" customHeight="true" outlineLevel="0" collapsed="false">
      <c r="B70" s="35" t="str">
        <f aca="false">IF(D70="","",VLOOKUP(D70, 'SKU Маскарпоне'!$A$1:$B$150, 2, 0))</f>
        <v/>
      </c>
      <c r="C70" s="35" t="str">
        <f aca="false">IF(D70="","",VLOOKUP(D70, 'SKU Маскарпоне'!$A$1:$D$150, 4, 0))</f>
        <v/>
      </c>
      <c r="E70" s="42"/>
      <c r="F70" s="34" t="str">
        <f aca="true">IF(I70="","",(INDIRECT("N" &amp; ROW() - 1) - M70))</f>
        <v/>
      </c>
      <c r="G70" s="35"/>
      <c r="H70" s="35" t="str">
        <f aca="true">IF(I70 = "-", INDIRECT("C" &amp; ROW() - 1) ,"")</f>
        <v/>
      </c>
      <c r="J70" s="37" t="n">
        <f aca="true">IF(I70 = "-", 0, INDIRECT("J" &amp; ROW() - 1) + E70)</f>
        <v>0</v>
      </c>
      <c r="K70" s="38" t="n">
        <f aca="true">IF(I70 = "-", INDIRECT("C" &amp; ROW() - 1),0)</f>
        <v>0</v>
      </c>
      <c r="L70" s="36" t="n">
        <f aca="false">IF(I70="-",1,0)</f>
        <v>0</v>
      </c>
      <c r="M70" s="36" t="n">
        <f aca="true">IF(K70 = 0, INDIRECT("N" &amp; ROW() - 1), K70)</f>
        <v>0</v>
      </c>
      <c r="Q70" s="35" t="str">
        <f aca="true">IF(P70 = "", "", P70 / INDIRECT("D" &amp; ROW() - 1) )</f>
        <v/>
      </c>
      <c r="R70" s="35" t="str">
        <f aca="true">IF(I70="-",IF(ISNUMBER(SEARCH(",", INDIRECT("B" &amp; ROW() - 1) )),1,""), "")</f>
        <v/>
      </c>
      <c r="AMI70" s="2"/>
      <c r="AMJ70" s="0"/>
    </row>
    <row r="71" s="36" customFormat="true" ht="13.5" hidden="false" customHeight="true" outlineLevel="0" collapsed="false">
      <c r="B71" s="35" t="str">
        <f aca="false">IF(D71="","",VLOOKUP(D71, 'SKU Маскарпоне'!$A$1:$B$150, 2, 0))</f>
        <v/>
      </c>
      <c r="C71" s="35" t="str">
        <f aca="false">IF(D71="","",VLOOKUP(D71, 'SKU Маскарпоне'!$A$1:$D$150, 4, 0))</f>
        <v/>
      </c>
      <c r="E71" s="42"/>
      <c r="F71" s="34" t="str">
        <f aca="true">IF(I71="","",(INDIRECT("N" &amp; ROW() - 1) - M71))</f>
        <v/>
      </c>
      <c r="G71" s="35"/>
      <c r="H71" s="35" t="str">
        <f aca="true">IF(I71 = "-", INDIRECT("C" &amp; ROW() - 1) ,"")</f>
        <v/>
      </c>
      <c r="J71" s="37" t="n">
        <f aca="true">IF(I71 = "-", 0, INDIRECT("J" &amp; ROW() - 1) + E71)</f>
        <v>0</v>
      </c>
      <c r="K71" s="38" t="n">
        <f aca="true">IF(I71 = "-", INDIRECT("C" &amp; ROW() - 1),0)</f>
        <v>0</v>
      </c>
      <c r="L71" s="36" t="n">
        <f aca="false">IF(I71="-",1,0)</f>
        <v>0</v>
      </c>
      <c r="M71" s="36" t="n">
        <f aca="true">IF(K71 = 0, INDIRECT("N" &amp; ROW() - 1), K71)</f>
        <v>0</v>
      </c>
      <c r="Q71" s="35" t="str">
        <f aca="true">IF(P71 = "", "", P71 / INDIRECT("D" &amp; ROW() - 1) )</f>
        <v/>
      </c>
      <c r="R71" s="35" t="str">
        <f aca="true">IF(I71="-",IF(ISNUMBER(SEARCH(",", INDIRECT("B" &amp; ROW() - 1) )),1,""), "")</f>
        <v/>
      </c>
      <c r="AMI71" s="2"/>
      <c r="AMJ71" s="0"/>
    </row>
    <row r="72" s="36" customFormat="true" ht="13.5" hidden="false" customHeight="true" outlineLevel="0" collapsed="false">
      <c r="B72" s="35" t="str">
        <f aca="false">IF(D72="","",VLOOKUP(D72, 'SKU Маскарпоне'!$A$1:$B$150, 2, 0))</f>
        <v/>
      </c>
      <c r="C72" s="35" t="str">
        <f aca="false">IF(D72="","",VLOOKUP(D72, 'SKU Маскарпоне'!$A$1:$D$150, 4, 0))</f>
        <v/>
      </c>
      <c r="E72" s="42"/>
      <c r="F72" s="34" t="str">
        <f aca="true">IF(I72="","",(INDIRECT("N" &amp; ROW() - 1) - M72))</f>
        <v/>
      </c>
      <c r="G72" s="35"/>
      <c r="H72" s="35" t="str">
        <f aca="true">IF(I72 = "-", INDIRECT("C" &amp; ROW() - 1) ,"")</f>
        <v/>
      </c>
      <c r="J72" s="37" t="n">
        <f aca="true">IF(I72 = "-", 0, INDIRECT("J" &amp; ROW() - 1) + E72)</f>
        <v>0</v>
      </c>
      <c r="K72" s="38" t="n">
        <f aca="true">IF(I72 = "-", INDIRECT("C" &amp; ROW() - 1),0)</f>
        <v>0</v>
      </c>
      <c r="L72" s="36" t="n">
        <f aca="false">IF(I72="-",1,0)</f>
        <v>0</v>
      </c>
      <c r="M72" s="36" t="n">
        <f aca="true">IF(K72 = 0, INDIRECT("N" &amp; ROW() - 1), K72)</f>
        <v>0</v>
      </c>
      <c r="Q72" s="35" t="str">
        <f aca="true">IF(P72 = "", "", P72 / INDIRECT("D" &amp; ROW() - 1) )</f>
        <v/>
      </c>
      <c r="R72" s="35" t="str">
        <f aca="true">IF(I72="-",IF(ISNUMBER(SEARCH(",", INDIRECT("B" &amp; ROW() - 1) )),1,""), "")</f>
        <v/>
      </c>
      <c r="AMI72" s="2"/>
      <c r="AMJ72" s="0"/>
    </row>
    <row r="73" s="36" customFormat="true" ht="13.5" hidden="false" customHeight="true" outlineLevel="0" collapsed="false">
      <c r="B73" s="35" t="str">
        <f aca="false">IF(D73="","",VLOOKUP(D73, 'SKU Маскарпоне'!$A$1:$B$150, 2, 0))</f>
        <v/>
      </c>
      <c r="C73" s="35" t="str">
        <f aca="false">IF(D73="","",VLOOKUP(D73, 'SKU Маскарпоне'!$A$1:$D$150, 4, 0))</f>
        <v/>
      </c>
      <c r="E73" s="42"/>
      <c r="F73" s="34" t="str">
        <f aca="true">IF(I73="","",(INDIRECT("N" &amp; ROW() - 1) - M73))</f>
        <v/>
      </c>
      <c r="G73" s="35"/>
      <c r="H73" s="35" t="str">
        <f aca="true">IF(I73 = "-", INDIRECT("C" &amp; ROW() - 1) ,"")</f>
        <v/>
      </c>
      <c r="J73" s="37" t="n">
        <f aca="true">IF(I73 = "-", 0, INDIRECT("J" &amp; ROW() - 1) + E73)</f>
        <v>0</v>
      </c>
      <c r="K73" s="38" t="n">
        <f aca="true">IF(I73 = "-", INDIRECT("C" &amp; ROW() - 1),0)</f>
        <v>0</v>
      </c>
      <c r="L73" s="36" t="n">
        <f aca="false">IF(I73="-",1,0)</f>
        <v>0</v>
      </c>
      <c r="M73" s="36" t="n">
        <f aca="true">IF(K73 = 0, INDIRECT("N" &amp; ROW() - 1), K73)</f>
        <v>0</v>
      </c>
      <c r="Q73" s="35" t="str">
        <f aca="true">IF(P73 = "", "", P73 / INDIRECT("D" &amp; ROW() - 1) )</f>
        <v/>
      </c>
      <c r="R73" s="35" t="str">
        <f aca="true">IF(I73="-",IF(ISNUMBER(SEARCH(",", INDIRECT("B" &amp; ROW() - 1) )),1,""), "")</f>
        <v/>
      </c>
      <c r="AMI73" s="2"/>
      <c r="AMJ73" s="0"/>
    </row>
    <row r="74" s="36" customFormat="true" ht="13.5" hidden="false" customHeight="true" outlineLevel="0" collapsed="false">
      <c r="B74" s="35" t="str">
        <f aca="false">IF(D74="","",VLOOKUP(D74, 'SKU Маскарпоне'!$A$1:$B$150, 2, 0))</f>
        <v/>
      </c>
      <c r="C74" s="35" t="str">
        <f aca="false">IF(D74="","",VLOOKUP(D74, 'SKU Маскарпоне'!$A$1:$D$150, 4, 0))</f>
        <v/>
      </c>
      <c r="E74" s="42"/>
      <c r="F74" s="34" t="str">
        <f aca="true">IF(I74="","",(INDIRECT("N" &amp; ROW() - 1) - M74))</f>
        <v/>
      </c>
      <c r="G74" s="35"/>
      <c r="H74" s="35" t="str">
        <f aca="true">IF(I74 = "-", INDIRECT("C" &amp; ROW() - 1) ,"")</f>
        <v/>
      </c>
      <c r="J74" s="37" t="n">
        <f aca="true">IF(I74 = "-", 0, INDIRECT("J" &amp; ROW() - 1) + E74)</f>
        <v>0</v>
      </c>
      <c r="K74" s="38" t="n">
        <f aca="true">IF(I74 = "-", INDIRECT("C" &amp; ROW() - 1),0)</f>
        <v>0</v>
      </c>
      <c r="L74" s="36" t="n">
        <f aca="false">IF(I74="-",1,0)</f>
        <v>0</v>
      </c>
      <c r="M74" s="36" t="n">
        <f aca="true">IF(K74 = 0, INDIRECT("N" &amp; ROW() - 1), K74)</f>
        <v>0</v>
      </c>
      <c r="Q74" s="35" t="str">
        <f aca="true">IF(P74 = "", "", P74 / INDIRECT("D" &amp; ROW() - 1) )</f>
        <v/>
      </c>
      <c r="R74" s="35" t="str">
        <f aca="true">IF(I74="-",IF(ISNUMBER(SEARCH(",", INDIRECT("B" &amp; ROW() - 1) )),1,""), "")</f>
        <v/>
      </c>
      <c r="AMI74" s="2"/>
      <c r="AMJ74" s="0"/>
    </row>
    <row r="75" s="36" customFormat="true" ht="13.5" hidden="false" customHeight="true" outlineLevel="0" collapsed="false">
      <c r="B75" s="35" t="str">
        <f aca="false">IF(D75="","",VLOOKUP(D75, 'SKU Маскарпоне'!$A$1:$B$150, 2, 0))</f>
        <v/>
      </c>
      <c r="C75" s="35" t="str">
        <f aca="false">IF(D75="","",VLOOKUP(D75, 'SKU Маскарпоне'!$A$1:$D$150, 4, 0))</f>
        <v/>
      </c>
      <c r="E75" s="42"/>
      <c r="F75" s="34" t="str">
        <f aca="true">IF(I75="","",(INDIRECT("N" &amp; ROW() - 1) - M75))</f>
        <v/>
      </c>
      <c r="G75" s="35"/>
      <c r="H75" s="35" t="str">
        <f aca="true">IF(I75 = "-", INDIRECT("C" &amp; ROW() - 1) ,"")</f>
        <v/>
      </c>
      <c r="J75" s="37" t="n">
        <f aca="true">IF(I75 = "-", 0, INDIRECT("J" &amp; ROW() - 1) + E75)</f>
        <v>0</v>
      </c>
      <c r="K75" s="38" t="n">
        <f aca="true">IF(I75 = "-", INDIRECT("C" &amp; ROW() - 1),0)</f>
        <v>0</v>
      </c>
      <c r="L75" s="36" t="n">
        <f aca="false">IF(I75="-",1,0)</f>
        <v>0</v>
      </c>
      <c r="M75" s="36" t="n">
        <f aca="true">IF(K75 = 0, INDIRECT("N" &amp; ROW() - 1), K75)</f>
        <v>0</v>
      </c>
      <c r="Q75" s="35" t="str">
        <f aca="true">IF(P75 = "", "", P75 / INDIRECT("D" &amp; ROW() - 1) )</f>
        <v/>
      </c>
      <c r="R75" s="35" t="str">
        <f aca="true">IF(I75="-",IF(ISNUMBER(SEARCH(",", INDIRECT("B" &amp; ROW() - 1) )),1,""), "")</f>
        <v/>
      </c>
      <c r="AMI75" s="2"/>
      <c r="AMJ75" s="0"/>
    </row>
    <row r="76" s="36" customFormat="true" ht="13.5" hidden="false" customHeight="true" outlineLevel="0" collapsed="false">
      <c r="B76" s="35" t="str">
        <f aca="false">IF(D76="","",VLOOKUP(D76, 'SKU Маскарпоне'!$A$1:$B$150, 2, 0))</f>
        <v/>
      </c>
      <c r="C76" s="35" t="str">
        <f aca="false">IF(D76="","",VLOOKUP(D76, 'SKU Маскарпоне'!$A$1:$D$150, 4, 0))</f>
        <v/>
      </c>
      <c r="E76" s="42"/>
      <c r="F76" s="34" t="str">
        <f aca="true">IF(I76="","",(INDIRECT("N" &amp; ROW() - 1) - M76))</f>
        <v/>
      </c>
      <c r="G76" s="35"/>
      <c r="H76" s="35" t="str">
        <f aca="true">IF(I76 = "-", INDIRECT("C" &amp; ROW() - 1) ,"")</f>
        <v/>
      </c>
      <c r="J76" s="37" t="n">
        <f aca="true">IF(I76 = "-", 0, INDIRECT("J" &amp; ROW() - 1) + E76)</f>
        <v>0</v>
      </c>
      <c r="K76" s="38" t="n">
        <f aca="true">IF(I76 = "-", INDIRECT("C" &amp; ROW() - 1),0)</f>
        <v>0</v>
      </c>
      <c r="L76" s="36" t="n">
        <f aca="false">IF(I76="-",1,0)</f>
        <v>0</v>
      </c>
      <c r="M76" s="36" t="n">
        <f aca="true">IF(K76 = 0, INDIRECT("N" &amp; ROW() - 1), K76)</f>
        <v>0</v>
      </c>
      <c r="Q76" s="35" t="str">
        <f aca="true">IF(P76 = "", "", P76 / INDIRECT("D" &amp; ROW() - 1) )</f>
        <v/>
      </c>
      <c r="R76" s="35" t="str">
        <f aca="true">IF(I76="-",IF(ISNUMBER(SEARCH(",", INDIRECT("B" &amp; ROW() - 1) )),1,""), "")</f>
        <v/>
      </c>
      <c r="AMI76" s="2"/>
      <c r="AMJ76" s="0"/>
    </row>
    <row r="77" s="36" customFormat="true" ht="13.5" hidden="false" customHeight="true" outlineLevel="0" collapsed="false">
      <c r="B77" s="35" t="str">
        <f aca="false">IF(D77="","",VLOOKUP(D77, 'SKU Маскарпоне'!$A$1:$B$150, 2, 0))</f>
        <v/>
      </c>
      <c r="C77" s="35" t="str">
        <f aca="false">IF(D77="","",VLOOKUP(D77, 'SKU Маскарпоне'!$A$1:$D$150, 4, 0))</f>
        <v/>
      </c>
      <c r="E77" s="42"/>
      <c r="F77" s="34" t="str">
        <f aca="true">IF(I77="","",(INDIRECT("N" &amp; ROW() - 1) - M77))</f>
        <v/>
      </c>
      <c r="G77" s="35"/>
      <c r="H77" s="35" t="str">
        <f aca="true">IF(I77 = "-", INDIRECT("C" &amp; ROW() - 1) ,"")</f>
        <v/>
      </c>
      <c r="J77" s="37" t="n">
        <f aca="true">IF(I77 = "-", 0, INDIRECT("J" &amp; ROW() - 1) + E77)</f>
        <v>0</v>
      </c>
      <c r="K77" s="38" t="n">
        <f aca="true">IF(I77 = "-", INDIRECT("C" &amp; ROW() - 1),0)</f>
        <v>0</v>
      </c>
      <c r="L77" s="36" t="n">
        <f aca="false">IF(I77="-",1,0)</f>
        <v>0</v>
      </c>
      <c r="M77" s="36" t="n">
        <f aca="true">IF(K77 = 0, INDIRECT("N" &amp; ROW() - 1), K77)</f>
        <v>0</v>
      </c>
      <c r="Q77" s="35" t="str">
        <f aca="true">IF(P77 = "", "", P77 / INDIRECT("D" &amp; ROW() - 1) )</f>
        <v/>
      </c>
      <c r="R77" s="35" t="str">
        <f aca="true">IF(I77="-",IF(ISNUMBER(SEARCH(",", INDIRECT("B" &amp; ROW() - 1) )),1,""), "")</f>
        <v/>
      </c>
      <c r="AMI77" s="2"/>
      <c r="AMJ77" s="0"/>
    </row>
    <row r="78" s="36" customFormat="true" ht="13.5" hidden="false" customHeight="true" outlineLevel="0" collapsed="false">
      <c r="B78" s="35" t="str">
        <f aca="false">IF(D78="","",VLOOKUP(D78, 'SKU Маскарпоне'!$A$1:$B$150, 2, 0))</f>
        <v/>
      </c>
      <c r="C78" s="35" t="str">
        <f aca="false">IF(D78="","",VLOOKUP(D78, 'SKU Маскарпоне'!$A$1:$D$150, 4, 0))</f>
        <v/>
      </c>
      <c r="E78" s="42"/>
      <c r="F78" s="34" t="str">
        <f aca="true">IF(I78="","",(INDIRECT("N" &amp; ROW() - 1) - M78))</f>
        <v/>
      </c>
      <c r="G78" s="35"/>
      <c r="H78" s="35" t="str">
        <f aca="true">IF(I78 = "-", INDIRECT("C" &amp; ROW() - 1) ,"")</f>
        <v/>
      </c>
      <c r="J78" s="37" t="n">
        <f aca="true">IF(I78 = "-", 0, INDIRECT("J" &amp; ROW() - 1) + E78)</f>
        <v>0</v>
      </c>
      <c r="K78" s="38" t="n">
        <f aca="true">IF(I78 = "-", INDIRECT("C" &amp; ROW() - 1),0)</f>
        <v>0</v>
      </c>
      <c r="L78" s="36" t="n">
        <f aca="false">IF(I78="-",1,0)</f>
        <v>0</v>
      </c>
      <c r="M78" s="36" t="n">
        <f aca="true">IF(K78 = 0, INDIRECT("N" &amp; ROW() - 1), K78)</f>
        <v>0</v>
      </c>
      <c r="Q78" s="35" t="str">
        <f aca="true">IF(P78 = "", "", P78 / INDIRECT("D" &amp; ROW() - 1) )</f>
        <v/>
      </c>
      <c r="R78" s="35" t="str">
        <f aca="true">IF(I78="-",IF(ISNUMBER(SEARCH(",", INDIRECT("B" &amp; ROW() - 1) )),1,""), "")</f>
        <v/>
      </c>
      <c r="AMI78" s="2"/>
      <c r="AMJ78" s="0"/>
    </row>
    <row r="79" s="36" customFormat="true" ht="13.5" hidden="false" customHeight="true" outlineLevel="0" collapsed="false">
      <c r="B79" s="35" t="str">
        <f aca="false">IF(D79="","",VLOOKUP(D79, 'SKU Маскарпоне'!$A$1:$B$150, 2, 0))</f>
        <v/>
      </c>
      <c r="C79" s="35" t="str">
        <f aca="false">IF(D79="","",VLOOKUP(D79, 'SKU Маскарпоне'!$A$1:$D$150, 4, 0))</f>
        <v/>
      </c>
      <c r="E79" s="42"/>
      <c r="F79" s="34" t="str">
        <f aca="true">IF(I79="","",(INDIRECT("N" &amp; ROW() - 1) - M79))</f>
        <v/>
      </c>
      <c r="G79" s="35"/>
      <c r="H79" s="35" t="str">
        <f aca="true">IF(I79 = "-", INDIRECT("C" &amp; ROW() - 1) ,"")</f>
        <v/>
      </c>
      <c r="J79" s="37" t="n">
        <f aca="true">IF(I79 = "-", 0, INDIRECT("J" &amp; ROW() - 1) + E79)</f>
        <v>0</v>
      </c>
      <c r="K79" s="38" t="n">
        <f aca="true">IF(I79 = "-", INDIRECT("C" &amp; ROW() - 1),0)</f>
        <v>0</v>
      </c>
      <c r="L79" s="36" t="n">
        <f aca="false">IF(I79="-",1,0)</f>
        <v>0</v>
      </c>
      <c r="M79" s="36" t="n">
        <f aca="true">IF(K79 = 0, INDIRECT("N" &amp; ROW() - 1), K79)</f>
        <v>0</v>
      </c>
      <c r="Q79" s="35" t="str">
        <f aca="true">IF(P79 = "", "", P79 / INDIRECT("D" &amp; ROW() - 1) )</f>
        <v/>
      </c>
      <c r="R79" s="35" t="str">
        <f aca="true">IF(I79="-",IF(ISNUMBER(SEARCH(",", INDIRECT("B" &amp; ROW() - 1) )),1,""), "")</f>
        <v/>
      </c>
      <c r="AMI79" s="2"/>
      <c r="AMJ79" s="0"/>
    </row>
    <row r="80" s="36" customFormat="true" ht="13.5" hidden="false" customHeight="true" outlineLevel="0" collapsed="false">
      <c r="B80" s="35" t="str">
        <f aca="false">IF(D80="","",VLOOKUP(D80, 'SKU Маскарпоне'!$A$1:$B$150, 2, 0))</f>
        <v/>
      </c>
      <c r="C80" s="35" t="str">
        <f aca="false">IF(D80="","",VLOOKUP(D80, 'SKU Маскарпоне'!$A$1:$D$150, 4, 0))</f>
        <v/>
      </c>
      <c r="E80" s="42"/>
      <c r="F80" s="34" t="str">
        <f aca="true">IF(I80="","",(INDIRECT("N" &amp; ROW() - 1) - M80))</f>
        <v/>
      </c>
      <c r="G80" s="35"/>
      <c r="H80" s="35" t="str">
        <f aca="true">IF(I80 = "-", INDIRECT("C" &amp; ROW() - 1) ,"")</f>
        <v/>
      </c>
      <c r="J80" s="37" t="n">
        <f aca="true">IF(I80 = "-", 0, INDIRECT("J" &amp; ROW() - 1) + E80)</f>
        <v>0</v>
      </c>
      <c r="K80" s="38" t="n">
        <f aca="true">IF(I80 = "-", INDIRECT("C" &amp; ROW() - 1),0)</f>
        <v>0</v>
      </c>
      <c r="L80" s="36" t="n">
        <f aca="false">IF(I80="-",1,0)</f>
        <v>0</v>
      </c>
      <c r="M80" s="36" t="n">
        <f aca="true">IF(K80 = 0, INDIRECT("N" &amp; ROW() - 1), K80)</f>
        <v>0</v>
      </c>
      <c r="Q80" s="35" t="str">
        <f aca="true">IF(P80 = "", "", P80 / INDIRECT("D" &amp; ROW() - 1) )</f>
        <v/>
      </c>
      <c r="R80" s="35" t="str">
        <f aca="true">IF(I80="-",IF(ISNUMBER(SEARCH(",", INDIRECT("B" &amp; ROW() - 1) )),1,""), "")</f>
        <v/>
      </c>
      <c r="AMI80" s="2"/>
      <c r="AMJ80" s="0"/>
    </row>
    <row r="81" s="36" customFormat="true" ht="13.5" hidden="false" customHeight="true" outlineLevel="0" collapsed="false">
      <c r="B81" s="35" t="str">
        <f aca="false">IF(D81="","",VLOOKUP(D81, 'SKU Маскарпоне'!$A$1:$B$150, 2, 0))</f>
        <v/>
      </c>
      <c r="C81" s="35" t="str">
        <f aca="false">IF(D81="","",VLOOKUP(D81, 'SKU Маскарпоне'!$A$1:$D$150, 4, 0))</f>
        <v/>
      </c>
      <c r="E81" s="42"/>
      <c r="F81" s="34" t="str">
        <f aca="true">IF(I81="","",(INDIRECT("N" &amp; ROW() - 1) - M81))</f>
        <v/>
      </c>
      <c r="G81" s="35"/>
      <c r="H81" s="35" t="str">
        <f aca="true">IF(I81 = "-", INDIRECT("C" &amp; ROW() - 1) ,"")</f>
        <v/>
      </c>
      <c r="J81" s="37" t="n">
        <f aca="true">IF(I81 = "-", 0, INDIRECT("J" &amp; ROW() - 1) + E81)</f>
        <v>0</v>
      </c>
      <c r="K81" s="38" t="n">
        <f aca="true">IF(I81 = "-", INDIRECT("C" &amp; ROW() - 1),0)</f>
        <v>0</v>
      </c>
      <c r="L81" s="36" t="n">
        <f aca="false">IF(I81="-",1,0)</f>
        <v>0</v>
      </c>
      <c r="M81" s="36" t="n">
        <f aca="true">IF(K81 = 0, INDIRECT("N" &amp; ROW() - 1), K81)</f>
        <v>0</v>
      </c>
      <c r="Q81" s="35" t="str">
        <f aca="true">IF(P81 = "", "", P81 / INDIRECT("D" &amp; ROW() - 1) )</f>
        <v/>
      </c>
      <c r="R81" s="35" t="str">
        <f aca="true">IF(I81="-",IF(ISNUMBER(SEARCH(",", INDIRECT("B" &amp; ROW() - 1) )),1,""), "")</f>
        <v/>
      </c>
      <c r="AMI81" s="2"/>
      <c r="AMJ81" s="0"/>
    </row>
    <row r="82" s="36" customFormat="true" ht="13.5" hidden="false" customHeight="true" outlineLevel="0" collapsed="false">
      <c r="B82" s="35" t="str">
        <f aca="false">IF(D82="","",VLOOKUP(D82, 'SKU Маскарпоне'!$A$1:$B$150, 2, 0))</f>
        <v/>
      </c>
      <c r="C82" s="35" t="str">
        <f aca="false">IF(D82="","",VLOOKUP(D82, 'SKU Маскарпоне'!$A$1:$D$150, 4, 0))</f>
        <v/>
      </c>
      <c r="E82" s="42"/>
      <c r="F82" s="34" t="str">
        <f aca="true">IF(I82="","",(INDIRECT("N" &amp; ROW() - 1) - M82))</f>
        <v/>
      </c>
      <c r="G82" s="35"/>
      <c r="H82" s="35" t="str">
        <f aca="true">IF(I82 = "-", INDIRECT("C" &amp; ROW() - 1) ,"")</f>
        <v/>
      </c>
      <c r="J82" s="37" t="n">
        <f aca="true">IF(I82 = "-", 0, INDIRECT("J" &amp; ROW() - 1) + E82)</f>
        <v>0</v>
      </c>
      <c r="K82" s="38" t="n">
        <f aca="true">IF(I82 = "-", INDIRECT("C" &amp; ROW() - 1),0)</f>
        <v>0</v>
      </c>
      <c r="L82" s="36" t="n">
        <f aca="false">IF(I82="-",1,0)</f>
        <v>0</v>
      </c>
      <c r="M82" s="36" t="n">
        <f aca="true">IF(K82 = 0, INDIRECT("N" &amp; ROW() - 1), K82)</f>
        <v>0</v>
      </c>
      <c r="Q82" s="35" t="str">
        <f aca="true">IF(P82 = "", "", P82 / INDIRECT("D" &amp; ROW() - 1) )</f>
        <v/>
      </c>
      <c r="R82" s="35" t="str">
        <f aca="true">IF(I82="-",IF(ISNUMBER(SEARCH(",", INDIRECT("B" &amp; ROW() - 1) )),1,""), "")</f>
        <v/>
      </c>
      <c r="AMI82" s="2"/>
      <c r="AMJ82" s="0"/>
    </row>
    <row r="83" s="36" customFormat="true" ht="13.5" hidden="false" customHeight="true" outlineLevel="0" collapsed="false">
      <c r="B83" s="35" t="str">
        <f aca="false">IF(D83="","",VLOOKUP(D83, 'SKU Маскарпоне'!$A$1:$B$150, 2, 0))</f>
        <v/>
      </c>
      <c r="C83" s="35" t="str">
        <f aca="false">IF(D83="","",VLOOKUP(D83, 'SKU Маскарпоне'!$A$1:$D$150, 4, 0))</f>
        <v/>
      </c>
      <c r="E83" s="42"/>
      <c r="F83" s="34" t="str">
        <f aca="true">IF(I83="","",(INDIRECT("N" &amp; ROW() - 1) - M83))</f>
        <v/>
      </c>
      <c r="G83" s="35"/>
      <c r="H83" s="35" t="str">
        <f aca="true">IF(I83 = "-", INDIRECT("C" &amp; ROW() - 1) ,"")</f>
        <v/>
      </c>
      <c r="J83" s="37" t="n">
        <f aca="true">IF(I83 = "-", 0, INDIRECT("J" &amp; ROW() - 1) + E83)</f>
        <v>0</v>
      </c>
      <c r="K83" s="38" t="n">
        <f aca="true">IF(I83 = "-", INDIRECT("C" &amp; ROW() - 1),0)</f>
        <v>0</v>
      </c>
      <c r="L83" s="36" t="n">
        <f aca="false">IF(I83="-",1,0)</f>
        <v>0</v>
      </c>
      <c r="M83" s="36" t="n">
        <f aca="true">IF(K83 = 0, INDIRECT("N" &amp; ROW() - 1), K83)</f>
        <v>0</v>
      </c>
      <c r="Q83" s="35" t="str">
        <f aca="true">IF(P83 = "", "", P83 / INDIRECT("D" &amp; ROW() - 1) )</f>
        <v/>
      </c>
      <c r="R83" s="35" t="str">
        <f aca="true">IF(I83="-",IF(ISNUMBER(SEARCH(",", INDIRECT("B" &amp; ROW() - 1) )),1,""), "")</f>
        <v/>
      </c>
      <c r="AMI83" s="2"/>
      <c r="AMJ83" s="0"/>
    </row>
    <row r="84" s="36" customFormat="true" ht="13.5" hidden="false" customHeight="true" outlineLevel="0" collapsed="false">
      <c r="B84" s="35" t="str">
        <f aca="false">IF(D84="","",VLOOKUP(D84, 'SKU Маскарпоне'!$A$1:$B$150, 2, 0))</f>
        <v/>
      </c>
      <c r="C84" s="35" t="str">
        <f aca="false">IF(D84="","",VLOOKUP(D84, 'SKU Маскарпоне'!$A$1:$D$150, 4, 0))</f>
        <v/>
      </c>
      <c r="E84" s="42"/>
      <c r="F84" s="34" t="str">
        <f aca="true">IF(I84="","",(INDIRECT("N" &amp; ROW() - 1) - M84))</f>
        <v/>
      </c>
      <c r="G84" s="35"/>
      <c r="H84" s="35" t="str">
        <f aca="true">IF(I84 = "-", INDIRECT("C" &amp; ROW() - 1) ,"")</f>
        <v/>
      </c>
      <c r="J84" s="37" t="n">
        <f aca="true">IF(I84 = "-", 0, INDIRECT("J" &amp; ROW() - 1) + E84)</f>
        <v>0</v>
      </c>
      <c r="K84" s="38" t="n">
        <f aca="true">IF(I84 = "-", INDIRECT("C" &amp; ROW() - 1),0)</f>
        <v>0</v>
      </c>
      <c r="L84" s="36" t="n">
        <f aca="false">IF(I84="-",1,0)</f>
        <v>0</v>
      </c>
      <c r="M84" s="36" t="n">
        <f aca="true">IF(K84 = 0, INDIRECT("N" &amp; ROW() - 1), K84)</f>
        <v>0</v>
      </c>
      <c r="Q84" s="35" t="str">
        <f aca="true">IF(P84 = "", "", P84 / INDIRECT("D" &amp; ROW() - 1) )</f>
        <v/>
      </c>
      <c r="R84" s="35" t="str">
        <f aca="true">IF(I84="-",IF(ISNUMBER(SEARCH(",", INDIRECT("B" &amp; ROW() - 1) )),1,""), "")</f>
        <v/>
      </c>
      <c r="AMI84" s="2"/>
      <c r="AMJ84" s="0"/>
    </row>
    <row r="85" s="36" customFormat="true" ht="13.5" hidden="false" customHeight="true" outlineLevel="0" collapsed="false">
      <c r="B85" s="35" t="str">
        <f aca="false">IF(D85="","",VLOOKUP(D85, 'SKU Маскарпоне'!$A$1:$B$150, 2, 0))</f>
        <v/>
      </c>
      <c r="C85" s="35" t="str">
        <f aca="false">IF(D85="","",VLOOKUP(D85, 'SKU Маскарпоне'!$A$1:$D$150, 4, 0))</f>
        <v/>
      </c>
      <c r="E85" s="42"/>
      <c r="F85" s="34" t="str">
        <f aca="true">IF(I85="","",(INDIRECT("N" &amp; ROW() - 1) - M85))</f>
        <v/>
      </c>
      <c r="G85" s="35"/>
      <c r="H85" s="35" t="str">
        <f aca="true">IF(I85 = "-", INDIRECT("C" &amp; ROW() - 1) ,"")</f>
        <v/>
      </c>
      <c r="J85" s="37" t="n">
        <f aca="true">IF(I85 = "-", 0, INDIRECT("J" &amp; ROW() - 1) + E85)</f>
        <v>0</v>
      </c>
      <c r="K85" s="38" t="n">
        <f aca="true">IF(I85 = "-", INDIRECT("C" &amp; ROW() - 1),0)</f>
        <v>0</v>
      </c>
      <c r="L85" s="36" t="n">
        <f aca="false">IF(I85="-",1,0)</f>
        <v>0</v>
      </c>
      <c r="M85" s="36" t="n">
        <f aca="true">IF(K85 = 0, INDIRECT("N" &amp; ROW() - 1), K85)</f>
        <v>0</v>
      </c>
      <c r="Q85" s="35" t="str">
        <f aca="true">IF(P85 = "", "", P85 / INDIRECT("D" &amp; ROW() - 1) )</f>
        <v/>
      </c>
      <c r="R85" s="35" t="str">
        <f aca="true">IF(I85="-",IF(ISNUMBER(SEARCH(",", INDIRECT("B" &amp; ROW() - 1) )),1,""), "")</f>
        <v/>
      </c>
      <c r="AMI85" s="2"/>
      <c r="AMJ85" s="0"/>
    </row>
    <row r="86" s="36" customFormat="true" ht="13.5" hidden="false" customHeight="true" outlineLevel="0" collapsed="false">
      <c r="B86" s="35" t="str">
        <f aca="false">IF(D86="","",VLOOKUP(D86, 'SKU Маскарпоне'!$A$1:$B$150, 2, 0))</f>
        <v/>
      </c>
      <c r="C86" s="35" t="str">
        <f aca="false">IF(D86="","",VLOOKUP(D86, 'SKU Маскарпоне'!$A$1:$D$150, 4, 0))</f>
        <v/>
      </c>
      <c r="E86" s="42"/>
      <c r="F86" s="34" t="str">
        <f aca="true">IF(I86="","",(INDIRECT("N" &amp; ROW() - 1) - M86))</f>
        <v/>
      </c>
      <c r="G86" s="35"/>
      <c r="H86" s="35" t="str">
        <f aca="true">IF(I86 = "-", INDIRECT("C" &amp; ROW() - 1) ,"")</f>
        <v/>
      </c>
      <c r="J86" s="37" t="n">
        <f aca="true">IF(I86 = "-", 0, INDIRECT("J" &amp; ROW() - 1) + E86)</f>
        <v>0</v>
      </c>
      <c r="K86" s="38" t="n">
        <f aca="true">IF(I86 = "-", INDIRECT("C" &amp; ROW() - 1),0)</f>
        <v>0</v>
      </c>
      <c r="L86" s="36" t="n">
        <f aca="false">IF(I86="-",1,0)</f>
        <v>0</v>
      </c>
      <c r="M86" s="36" t="n">
        <f aca="true">IF(K86 = 0, INDIRECT("N" &amp; ROW() - 1), K86)</f>
        <v>0</v>
      </c>
      <c r="Q86" s="35" t="str">
        <f aca="true">IF(P86 = "", "", P86 / INDIRECT("D" &amp; ROW() - 1) )</f>
        <v/>
      </c>
      <c r="R86" s="35" t="str">
        <f aca="true">IF(I86="-",IF(ISNUMBER(SEARCH(",", INDIRECT("B" &amp; ROW() - 1) )),1,""), "")</f>
        <v/>
      </c>
      <c r="AMI86" s="2"/>
      <c r="AMJ86" s="0"/>
    </row>
    <row r="87" s="36" customFormat="true" ht="13.5" hidden="false" customHeight="true" outlineLevel="0" collapsed="false">
      <c r="B87" s="35" t="str">
        <f aca="false">IF(D87="","",VLOOKUP(D87, 'SKU Маскарпоне'!$A$1:$B$150, 2, 0))</f>
        <v/>
      </c>
      <c r="C87" s="35" t="str">
        <f aca="false">IF(D87="","",VLOOKUP(D87, 'SKU Маскарпоне'!$A$1:$D$150, 4, 0))</f>
        <v/>
      </c>
      <c r="E87" s="42"/>
      <c r="F87" s="34" t="str">
        <f aca="true">IF(I87="","",(INDIRECT("N" &amp; ROW() - 1) - M87))</f>
        <v/>
      </c>
      <c r="G87" s="35"/>
      <c r="H87" s="35" t="str">
        <f aca="true">IF(I87 = "-", INDIRECT("C" &amp; ROW() - 1) ,"")</f>
        <v/>
      </c>
      <c r="J87" s="37" t="n">
        <f aca="true">IF(I87 = "-", 0, INDIRECT("J" &amp; ROW() - 1) + E87)</f>
        <v>0</v>
      </c>
      <c r="K87" s="38" t="n">
        <f aca="true">IF(I87 = "-", INDIRECT("C" &amp; ROW() - 1),0)</f>
        <v>0</v>
      </c>
      <c r="L87" s="36" t="n">
        <f aca="false">IF(I87="-",1,0)</f>
        <v>0</v>
      </c>
      <c r="M87" s="36" t="n">
        <f aca="true">IF(K87 = 0, INDIRECT("N" &amp; ROW() - 1), K87)</f>
        <v>0</v>
      </c>
      <c r="Q87" s="35" t="str">
        <f aca="true">IF(P87 = "", "", P87 / INDIRECT("D" &amp; ROW() - 1) )</f>
        <v/>
      </c>
      <c r="R87" s="35" t="str">
        <f aca="true">IF(I87="-",IF(ISNUMBER(SEARCH(",", INDIRECT("B" &amp; ROW() - 1) )),1,""), "")</f>
        <v/>
      </c>
      <c r="AMI87" s="2"/>
      <c r="AMJ87" s="0"/>
    </row>
    <row r="88" s="36" customFormat="true" ht="13.5" hidden="false" customHeight="true" outlineLevel="0" collapsed="false">
      <c r="B88" s="35" t="str">
        <f aca="false">IF(D88="","",VLOOKUP(D88, 'SKU Маскарпоне'!$A$1:$B$150, 2, 0))</f>
        <v/>
      </c>
      <c r="C88" s="35" t="str">
        <f aca="false">IF(D88="","",VLOOKUP(D88, 'SKU Маскарпоне'!$A$1:$D$150, 4, 0))</f>
        <v/>
      </c>
      <c r="E88" s="42"/>
      <c r="F88" s="34" t="str">
        <f aca="true">IF(I88="","",(INDIRECT("N" &amp; ROW() - 1) - M88))</f>
        <v/>
      </c>
      <c r="G88" s="35"/>
      <c r="H88" s="35" t="str">
        <f aca="true">IF(I88 = "-", INDIRECT("C" &amp; ROW() - 1) ,"")</f>
        <v/>
      </c>
      <c r="J88" s="37" t="n">
        <f aca="true">IF(I88 = "-", 0, INDIRECT("J" &amp; ROW() - 1) + E88)</f>
        <v>0</v>
      </c>
      <c r="K88" s="38" t="n">
        <f aca="true">IF(I88 = "-", INDIRECT("C" &amp; ROW() - 1),0)</f>
        <v>0</v>
      </c>
      <c r="L88" s="36" t="n">
        <f aca="false">IF(I88="-",1,0)</f>
        <v>0</v>
      </c>
      <c r="M88" s="36" t="n">
        <f aca="true">IF(K88 = 0, INDIRECT("N" &amp; ROW() - 1), K88)</f>
        <v>0</v>
      </c>
      <c r="Q88" s="35" t="str">
        <f aca="true">IF(P88 = "", "", P88 / INDIRECT("D" &amp; ROW() - 1) )</f>
        <v/>
      </c>
      <c r="R88" s="35" t="str">
        <f aca="true">IF(I88="-",IF(ISNUMBER(SEARCH(",", INDIRECT("B" &amp; ROW() - 1) )),1,""), "")</f>
        <v/>
      </c>
      <c r="AMI88" s="2"/>
      <c r="AMJ88" s="0"/>
    </row>
    <row r="89" s="36" customFormat="true" ht="13.5" hidden="false" customHeight="true" outlineLevel="0" collapsed="false">
      <c r="B89" s="35" t="str">
        <f aca="false">IF(D89="","",VLOOKUP(D89, 'SKU Маскарпоне'!$A$1:$B$150, 2, 0))</f>
        <v/>
      </c>
      <c r="C89" s="35" t="str">
        <f aca="false">IF(D89="","",VLOOKUP(D89, 'SKU Маскарпоне'!$A$1:$D$150, 4, 0))</f>
        <v/>
      </c>
      <c r="E89" s="42"/>
      <c r="F89" s="34" t="str">
        <f aca="true">IF(I89="","",(INDIRECT("N" &amp; ROW() - 1) - M89))</f>
        <v/>
      </c>
      <c r="G89" s="35"/>
      <c r="H89" s="35" t="str">
        <f aca="true">IF(I89 = "-", INDIRECT("C" &amp; ROW() - 1) ,"")</f>
        <v/>
      </c>
      <c r="J89" s="37" t="n">
        <f aca="true">IF(I89 = "-", 0, INDIRECT("J" &amp; ROW() - 1) + E89)</f>
        <v>0</v>
      </c>
      <c r="K89" s="38" t="n">
        <f aca="true">IF(I89 = "-", INDIRECT("C" &amp; ROW() - 1),0)</f>
        <v>0</v>
      </c>
      <c r="L89" s="36" t="n">
        <f aca="false">IF(I89="-",1,0)</f>
        <v>0</v>
      </c>
      <c r="M89" s="36" t="n">
        <f aca="true">IF(K89 = 0, INDIRECT("N" &amp; ROW() - 1), K89)</f>
        <v>0</v>
      </c>
      <c r="Q89" s="35" t="str">
        <f aca="true">IF(P89 = "", "", P89 / INDIRECT("D" &amp; ROW() - 1) )</f>
        <v/>
      </c>
      <c r="R89" s="35" t="str">
        <f aca="true">IF(I89="-",IF(ISNUMBER(SEARCH(",", INDIRECT("B" &amp; ROW() - 1) )),1,""), "")</f>
        <v/>
      </c>
      <c r="AMI89" s="2"/>
      <c r="AMJ89" s="0"/>
    </row>
    <row r="90" s="36" customFormat="true" ht="13.5" hidden="false" customHeight="true" outlineLevel="0" collapsed="false">
      <c r="B90" s="35" t="str">
        <f aca="false">IF(D90="","",VLOOKUP(D90, 'SKU Маскарпоне'!$A$1:$B$150, 2, 0))</f>
        <v/>
      </c>
      <c r="C90" s="35" t="str">
        <f aca="false">IF(D90="","",VLOOKUP(D90, 'SKU Маскарпоне'!$A$1:$D$150, 4, 0))</f>
        <v/>
      </c>
      <c r="E90" s="42"/>
      <c r="F90" s="34" t="str">
        <f aca="true">IF(I90="","",(INDIRECT("N" &amp; ROW() - 1) - M90))</f>
        <v/>
      </c>
      <c r="G90" s="35"/>
      <c r="H90" s="35" t="str">
        <f aca="true">IF(I90 = "-", INDIRECT("C" &amp; ROW() - 1) ,"")</f>
        <v/>
      </c>
      <c r="J90" s="37" t="n">
        <f aca="true">IF(I90 = "-", 0, INDIRECT("J" &amp; ROW() - 1) + E90)</f>
        <v>0</v>
      </c>
      <c r="K90" s="38" t="n">
        <f aca="true">IF(I90 = "-", INDIRECT("C" &amp; ROW() - 1),0)</f>
        <v>0</v>
      </c>
      <c r="L90" s="36" t="n">
        <f aca="false">IF(I90="-",1,0)</f>
        <v>0</v>
      </c>
      <c r="M90" s="36" t="n">
        <f aca="true">IF(K90 = 0, INDIRECT("N" &amp; ROW() - 1), K90)</f>
        <v>0</v>
      </c>
      <c r="Q90" s="35" t="str">
        <f aca="true">IF(P90 = "", "", P90 / INDIRECT("D" &amp; ROW() - 1) )</f>
        <v/>
      </c>
      <c r="R90" s="35" t="str">
        <f aca="true">IF(I90="-",IF(ISNUMBER(SEARCH(",", INDIRECT("B" &amp; ROW() - 1) )),1,""), "")</f>
        <v/>
      </c>
      <c r="AMI90" s="2"/>
      <c r="AMJ90" s="0"/>
    </row>
    <row r="91" s="36" customFormat="true" ht="13.5" hidden="false" customHeight="true" outlineLevel="0" collapsed="false">
      <c r="B91" s="35" t="str">
        <f aca="false">IF(D91="","",VLOOKUP(D91, 'SKU Маскарпоне'!$A$1:$B$150, 2, 0))</f>
        <v/>
      </c>
      <c r="C91" s="35" t="str">
        <f aca="false">IF(D91="","",VLOOKUP(D91, 'SKU Маскарпоне'!$A$1:$D$150, 4, 0))</f>
        <v/>
      </c>
      <c r="E91" s="42"/>
      <c r="F91" s="34" t="str">
        <f aca="true">IF(I91="","",(INDIRECT("N" &amp; ROW() - 1) - M91))</f>
        <v/>
      </c>
      <c r="G91" s="35"/>
      <c r="H91" s="35" t="str">
        <f aca="true">IF(I91 = "-", INDIRECT("C" &amp; ROW() - 1) ,"")</f>
        <v/>
      </c>
      <c r="J91" s="37" t="n">
        <f aca="true">IF(I91 = "-", 0, INDIRECT("J" &amp; ROW() - 1) + E91)</f>
        <v>0</v>
      </c>
      <c r="K91" s="38" t="n">
        <f aca="true">IF(I91 = "-", INDIRECT("C" &amp; ROW() - 1),0)</f>
        <v>0</v>
      </c>
      <c r="L91" s="36" t="n">
        <f aca="false">IF(I91="-",1,0)</f>
        <v>0</v>
      </c>
      <c r="M91" s="36" t="n">
        <f aca="true">IF(K91 = 0, INDIRECT("N" &amp; ROW() - 1), K91)</f>
        <v>0</v>
      </c>
      <c r="Q91" s="35" t="str">
        <f aca="true">IF(P91 = "", "", P91 / INDIRECT("D" &amp; ROW() - 1) )</f>
        <v/>
      </c>
      <c r="R91" s="35" t="str">
        <f aca="true">IF(I91="-",IF(ISNUMBER(SEARCH(",", INDIRECT("B" &amp; ROW() - 1) )),1,""), "")</f>
        <v/>
      </c>
      <c r="AMI91" s="2"/>
      <c r="AMJ91" s="0"/>
    </row>
    <row r="92" s="36" customFormat="true" ht="13.5" hidden="false" customHeight="true" outlineLevel="0" collapsed="false">
      <c r="B92" s="35" t="str">
        <f aca="false">IF(D92="","",VLOOKUP(D92, 'SKU Маскарпоне'!$A$1:$B$150, 2, 0))</f>
        <v/>
      </c>
      <c r="C92" s="35" t="str">
        <f aca="false">IF(D92="","",VLOOKUP(D92, 'SKU Маскарпоне'!$A$1:$D$150, 4, 0))</f>
        <v/>
      </c>
      <c r="E92" s="42"/>
      <c r="F92" s="34" t="str">
        <f aca="true">IF(I92="","",(INDIRECT("N" &amp; ROW() - 1) - M92))</f>
        <v/>
      </c>
      <c r="G92" s="35"/>
      <c r="H92" s="35" t="str">
        <f aca="true">IF(I92 = "-", INDIRECT("C" &amp; ROW() - 1) ,"")</f>
        <v/>
      </c>
      <c r="J92" s="37" t="n">
        <f aca="true">IF(I92 = "-", 0, INDIRECT("J" &amp; ROW() - 1) + E92)</f>
        <v>0</v>
      </c>
      <c r="K92" s="38" t="n">
        <f aca="true">IF(I92 = "-", INDIRECT("C" &amp; ROW() - 1),0)</f>
        <v>0</v>
      </c>
      <c r="L92" s="36" t="n">
        <f aca="false">IF(I92="-",1,0)</f>
        <v>0</v>
      </c>
      <c r="M92" s="36" t="n">
        <f aca="true">IF(K92 = 0, INDIRECT("N" &amp; ROW() - 1), K92)</f>
        <v>0</v>
      </c>
      <c r="Q92" s="35" t="str">
        <f aca="true">IF(P92 = "", "", P92 / INDIRECT("D" &amp; ROW() - 1) )</f>
        <v/>
      </c>
      <c r="R92" s="35" t="str">
        <f aca="true">IF(I92="-",IF(ISNUMBER(SEARCH(",", INDIRECT("B" &amp; ROW() - 1) )),1,""), "")</f>
        <v/>
      </c>
      <c r="AMI92" s="2"/>
      <c r="AMJ92" s="0"/>
    </row>
    <row r="93" s="36" customFormat="true" ht="13.5" hidden="false" customHeight="true" outlineLevel="0" collapsed="false">
      <c r="B93" s="35" t="str">
        <f aca="false">IF(D93="","",VLOOKUP(D93, 'SKU Маскарпоне'!$A$1:$B$150, 2, 0))</f>
        <v/>
      </c>
      <c r="C93" s="35" t="str">
        <f aca="false">IF(D93="","",VLOOKUP(D93, 'SKU Маскарпоне'!$A$1:$D$150, 4, 0))</f>
        <v/>
      </c>
      <c r="E93" s="42"/>
      <c r="F93" s="34" t="str">
        <f aca="true">IF(I93="","",(INDIRECT("N" &amp; ROW() - 1) - M93))</f>
        <v/>
      </c>
      <c r="G93" s="35"/>
      <c r="H93" s="35" t="str">
        <f aca="true">IF(I93 = "-", INDIRECT("C" &amp; ROW() - 1) ,"")</f>
        <v/>
      </c>
      <c r="J93" s="37" t="n">
        <f aca="true">IF(I93 = "-", 0, INDIRECT("J" &amp; ROW() - 1) + E93)</f>
        <v>0</v>
      </c>
      <c r="K93" s="38" t="n">
        <f aca="true">IF(I93 = "-", INDIRECT("C" &amp; ROW() - 1),0)</f>
        <v>0</v>
      </c>
      <c r="L93" s="36" t="n">
        <f aca="false">IF(I93="-",1,0)</f>
        <v>0</v>
      </c>
      <c r="M93" s="36" t="n">
        <f aca="true">IF(K93 = 0, INDIRECT("N" &amp; ROW() - 1), K93)</f>
        <v>0</v>
      </c>
      <c r="Q93" s="35" t="str">
        <f aca="true">IF(P93 = "", "", P93 / INDIRECT("D" &amp; ROW() - 1) )</f>
        <v/>
      </c>
      <c r="R93" s="35" t="str">
        <f aca="true">IF(I93="-",IF(ISNUMBER(SEARCH(",", INDIRECT("B" &amp; ROW() - 1) )),1,""), "")</f>
        <v/>
      </c>
      <c r="AMI93" s="2"/>
      <c r="AMJ93" s="0"/>
    </row>
    <row r="94" s="36" customFormat="true" ht="13.5" hidden="false" customHeight="true" outlineLevel="0" collapsed="false">
      <c r="B94" s="35" t="str">
        <f aca="false">IF(D94="","",VLOOKUP(D94, 'SKU Маскарпоне'!$A$1:$B$150, 2, 0))</f>
        <v/>
      </c>
      <c r="C94" s="35" t="str">
        <f aca="false">IF(D94="","",VLOOKUP(D94, 'SKU Маскарпоне'!$A$1:$D$150, 4, 0))</f>
        <v/>
      </c>
      <c r="E94" s="42"/>
      <c r="F94" s="34" t="str">
        <f aca="true">IF(I94="","",(INDIRECT("N" &amp; ROW() - 1) - M94))</f>
        <v/>
      </c>
      <c r="G94" s="35"/>
      <c r="H94" s="35" t="str">
        <f aca="true">IF(I94 = "-", INDIRECT("C" &amp; ROW() - 1) ,"")</f>
        <v/>
      </c>
      <c r="J94" s="37" t="n">
        <f aca="true">IF(I94 = "-", 0, INDIRECT("J" &amp; ROW() - 1) + E94)</f>
        <v>0</v>
      </c>
      <c r="K94" s="38" t="n">
        <f aca="true">IF(I94 = "-", INDIRECT("C" &amp; ROW() - 1),0)</f>
        <v>0</v>
      </c>
      <c r="L94" s="36" t="n">
        <f aca="false">IF(I94="-",1,0)</f>
        <v>0</v>
      </c>
      <c r="M94" s="36" t="n">
        <f aca="true">IF(K94 = 0, INDIRECT("N" &amp; ROW() - 1), K94)</f>
        <v>0</v>
      </c>
      <c r="Q94" s="35" t="str">
        <f aca="true">IF(P94 = "", "", P94 / INDIRECT("D" &amp; ROW() - 1) )</f>
        <v/>
      </c>
      <c r="R94" s="35" t="str">
        <f aca="true">IF(I94="-",IF(ISNUMBER(SEARCH(",", INDIRECT("B" &amp; ROW() - 1) )),1,""), "")</f>
        <v/>
      </c>
      <c r="AMI94" s="2"/>
      <c r="AMJ94" s="0"/>
    </row>
    <row r="95" s="36" customFormat="true" ht="13.5" hidden="false" customHeight="true" outlineLevel="0" collapsed="false">
      <c r="B95" s="35" t="str">
        <f aca="false">IF(D95="","",VLOOKUP(D95, 'SKU Маскарпоне'!$A$1:$B$150, 2, 0))</f>
        <v/>
      </c>
      <c r="C95" s="35" t="str">
        <f aca="false">IF(D95="","",VLOOKUP(D95, 'SKU Маскарпоне'!$A$1:$D$150, 4, 0))</f>
        <v/>
      </c>
      <c r="E95" s="42"/>
      <c r="F95" s="34" t="str">
        <f aca="true">IF(I95="","",(INDIRECT("N" &amp; ROW() - 1) - M95))</f>
        <v/>
      </c>
      <c r="G95" s="35"/>
      <c r="H95" s="35" t="str">
        <f aca="true">IF(I95 = "-", INDIRECT("C" &amp; ROW() - 1) ,"")</f>
        <v/>
      </c>
      <c r="J95" s="37" t="n">
        <f aca="true">IF(I95 = "-", 0, INDIRECT("J" &amp; ROW() - 1) + E95)</f>
        <v>0</v>
      </c>
      <c r="K95" s="38" t="n">
        <f aca="true">IF(I95 = "-", INDIRECT("C" &amp; ROW() - 1),0)</f>
        <v>0</v>
      </c>
      <c r="L95" s="36" t="n">
        <f aca="false">IF(I95="-",1,0)</f>
        <v>0</v>
      </c>
      <c r="M95" s="36" t="n">
        <f aca="true">IF(K95 = 0, INDIRECT("N" &amp; ROW() - 1), K95)</f>
        <v>0</v>
      </c>
      <c r="Q95" s="35" t="str">
        <f aca="true">IF(P95 = "", "", P95 / INDIRECT("D" &amp; ROW() - 1) )</f>
        <v/>
      </c>
      <c r="R95" s="35" t="str">
        <f aca="true">IF(I95="-",IF(ISNUMBER(SEARCH(",", INDIRECT("B" &amp; ROW() - 1) )),1,""), "")</f>
        <v/>
      </c>
      <c r="AMI95" s="2"/>
      <c r="AMJ95" s="0"/>
    </row>
    <row r="96" s="36" customFormat="true" ht="13.5" hidden="false" customHeight="true" outlineLevel="0" collapsed="false">
      <c r="B96" s="35" t="str">
        <f aca="false">IF(D96="","",VLOOKUP(D96, 'SKU Маскарпоне'!$A$1:$B$150, 2, 0))</f>
        <v/>
      </c>
      <c r="C96" s="35" t="str">
        <f aca="false">IF(D96="","",VLOOKUP(D96, 'SKU Маскарпоне'!$A$1:$D$150, 4, 0))</f>
        <v/>
      </c>
      <c r="E96" s="42"/>
      <c r="F96" s="34" t="str">
        <f aca="true">IF(I96="","",(INDIRECT("N" &amp; ROW() - 1) - M96))</f>
        <v/>
      </c>
      <c r="G96" s="35"/>
      <c r="H96" s="35" t="str">
        <f aca="true">IF(I96 = "-", INDIRECT("C" &amp; ROW() - 1) ,"")</f>
        <v/>
      </c>
      <c r="J96" s="37" t="n">
        <f aca="true">IF(I96 = "-", 0, INDIRECT("J" &amp; ROW() - 1) + E96)</f>
        <v>0</v>
      </c>
      <c r="K96" s="38" t="n">
        <f aca="true">IF(I96 = "-", INDIRECT("C" &amp; ROW() - 1),0)</f>
        <v>0</v>
      </c>
      <c r="L96" s="36" t="n">
        <f aca="false">IF(I96="-",1,0)</f>
        <v>0</v>
      </c>
      <c r="M96" s="36" t="n">
        <f aca="true">IF(K96 = 0, INDIRECT("N" &amp; ROW() - 1), K96)</f>
        <v>0</v>
      </c>
      <c r="Q96" s="35" t="str">
        <f aca="true">IF(P96 = "", "", P96 / INDIRECT("D" &amp; ROW() - 1) )</f>
        <v/>
      </c>
      <c r="R96" s="35" t="str">
        <f aca="true">IF(I96="-",IF(ISNUMBER(SEARCH(",", INDIRECT("B" &amp; ROW() - 1) )),1,""), "")</f>
        <v/>
      </c>
      <c r="AMI96" s="2"/>
      <c r="AMJ96" s="0"/>
    </row>
    <row r="97" s="36" customFormat="true" ht="13.5" hidden="false" customHeight="true" outlineLevel="0" collapsed="false">
      <c r="B97" s="35" t="str">
        <f aca="false">IF(D97="","",VLOOKUP(D97, 'SKU Маскарпоне'!$A$1:$B$150, 2, 0))</f>
        <v/>
      </c>
      <c r="C97" s="35" t="str">
        <f aca="false">IF(D97="","",VLOOKUP(D97, 'SKU Маскарпоне'!$A$1:$D$150, 4, 0))</f>
        <v/>
      </c>
      <c r="E97" s="42"/>
      <c r="F97" s="34" t="str">
        <f aca="true">IF(I97="","",(INDIRECT("N" &amp; ROW() - 1) - M97))</f>
        <v/>
      </c>
      <c r="G97" s="35"/>
      <c r="H97" s="35" t="str">
        <f aca="true">IF(I97 = "-", INDIRECT("C" &amp; ROW() - 1) ,"")</f>
        <v/>
      </c>
      <c r="J97" s="37" t="n">
        <f aca="true">IF(I97 = "-", 0, INDIRECT("J" &amp; ROW() - 1) + E97)</f>
        <v>0</v>
      </c>
      <c r="K97" s="38" t="n">
        <f aca="true">IF(I97 = "-", INDIRECT("C" &amp; ROW() - 1),0)</f>
        <v>0</v>
      </c>
      <c r="L97" s="36" t="n">
        <f aca="false">IF(I97="-",1,0)</f>
        <v>0</v>
      </c>
      <c r="M97" s="36" t="n">
        <f aca="true">IF(K97 = 0, INDIRECT("N" &amp; ROW() - 1), K97)</f>
        <v>0</v>
      </c>
      <c r="Q97" s="35" t="str">
        <f aca="true">IF(P97 = "", "", P97 / INDIRECT("D" &amp; ROW() - 1) )</f>
        <v/>
      </c>
      <c r="R97" s="35" t="str">
        <f aca="true">IF(I97="-",IF(ISNUMBER(SEARCH(",", INDIRECT("B" &amp; ROW() - 1) )),1,""), "")</f>
        <v/>
      </c>
      <c r="AMI97" s="2"/>
      <c r="AMJ97" s="0"/>
    </row>
    <row r="98" s="36" customFormat="true" ht="13.5" hidden="false" customHeight="true" outlineLevel="0" collapsed="false">
      <c r="B98" s="35" t="str">
        <f aca="false">IF(D98="","",VLOOKUP(D98, 'SKU Маскарпоне'!$A$1:$B$150, 2, 0))</f>
        <v/>
      </c>
      <c r="C98" s="35" t="str">
        <f aca="false">IF(D98="","",VLOOKUP(D98, 'SKU Маскарпоне'!$A$1:$D$150, 4, 0))</f>
        <v/>
      </c>
      <c r="E98" s="42"/>
      <c r="F98" s="34" t="str">
        <f aca="true">IF(I98="","",(INDIRECT("N" &amp; ROW() - 1) - M98))</f>
        <v/>
      </c>
      <c r="G98" s="35"/>
      <c r="H98" s="35" t="str">
        <f aca="true">IF(I98 = "-", INDIRECT("C" &amp; ROW() - 1) ,"")</f>
        <v/>
      </c>
      <c r="J98" s="37" t="n">
        <f aca="true">IF(I98 = "-", 0, INDIRECT("J" &amp; ROW() - 1) + E98)</f>
        <v>0</v>
      </c>
      <c r="K98" s="38" t="n">
        <f aca="true">IF(I98 = "-", INDIRECT("C" &amp; ROW() - 1),0)</f>
        <v>0</v>
      </c>
      <c r="L98" s="36" t="n">
        <f aca="false">IF(I98="-",1,0)</f>
        <v>0</v>
      </c>
      <c r="M98" s="36" t="n">
        <f aca="true">IF(K98 = 0, INDIRECT("N" &amp; ROW() - 1), K98)</f>
        <v>0</v>
      </c>
      <c r="Q98" s="35" t="str">
        <f aca="true">IF(P98 = "", "", P98 / INDIRECT("D" &amp; ROW() - 1) )</f>
        <v/>
      </c>
      <c r="R98" s="35" t="str">
        <f aca="true">IF(I98="-",IF(ISNUMBER(SEARCH(",", INDIRECT("B" &amp; ROW() - 1) )),1,""), "")</f>
        <v/>
      </c>
      <c r="AMI98" s="2"/>
      <c r="AMJ98" s="0"/>
    </row>
    <row r="99" s="36" customFormat="true" ht="13.5" hidden="false" customHeight="true" outlineLevel="0" collapsed="false">
      <c r="B99" s="35" t="str">
        <f aca="false">IF(D99="","",VLOOKUP(D99, 'SKU Маскарпоне'!$A$1:$B$150, 2, 0))</f>
        <v/>
      </c>
      <c r="C99" s="35" t="str">
        <f aca="false">IF(D99="","",VLOOKUP(D99, 'SKU Маскарпоне'!$A$1:$D$150, 4, 0))</f>
        <v/>
      </c>
      <c r="E99" s="42"/>
      <c r="F99" s="34" t="str">
        <f aca="true">IF(I99="","",(INDIRECT("N" &amp; ROW() - 1) - M99))</f>
        <v/>
      </c>
      <c r="G99" s="35"/>
      <c r="H99" s="35" t="str">
        <f aca="true">IF(I99 = "-", INDIRECT("C" &amp; ROW() - 1) ,"")</f>
        <v/>
      </c>
      <c r="J99" s="37" t="n">
        <f aca="true">IF(I99 = "-", 0, INDIRECT("J" &amp; ROW() - 1) + E99)</f>
        <v>0</v>
      </c>
      <c r="K99" s="38" t="n">
        <f aca="true">IF(I99 = "-", INDIRECT("C" &amp; ROW() - 1),0)</f>
        <v>0</v>
      </c>
      <c r="L99" s="36" t="n">
        <f aca="false">IF(I99="-",1,0)</f>
        <v>0</v>
      </c>
      <c r="M99" s="36" t="n">
        <f aca="true">IF(K99 = 0, INDIRECT("N" &amp; ROW() - 1), K99)</f>
        <v>0</v>
      </c>
      <c r="Q99" s="35" t="str">
        <f aca="true">IF(P99 = "", "", P99 / INDIRECT("D" &amp; ROW() - 1) )</f>
        <v/>
      </c>
      <c r="R99" s="35" t="str">
        <f aca="true">IF(I99="-",IF(ISNUMBER(SEARCH(",", INDIRECT("B" &amp; ROW() - 1) )),1,""), "")</f>
        <v/>
      </c>
      <c r="AMI99" s="2"/>
      <c r="AMJ99" s="0"/>
    </row>
    <row r="100" s="36" customFormat="true" ht="13.5" hidden="false" customHeight="true" outlineLevel="0" collapsed="false">
      <c r="B100" s="35" t="str">
        <f aca="false">IF(D100="","",VLOOKUP(D100, 'SKU Маскарпоне'!$A$1:$B$150, 2, 0))</f>
        <v/>
      </c>
      <c r="C100" s="35" t="str">
        <f aca="false">IF(D100="","",VLOOKUP(D100, 'SKU Маскарпоне'!$A$1:$D$150, 4, 0))</f>
        <v/>
      </c>
      <c r="E100" s="42"/>
      <c r="F100" s="34" t="str">
        <f aca="true">IF(I100="","",(INDIRECT("N" &amp; ROW() - 1) - M100))</f>
        <v/>
      </c>
      <c r="G100" s="35"/>
      <c r="H100" s="35" t="str">
        <f aca="true">IF(I100 = "-", INDIRECT("C" &amp; ROW() - 1) ,"")</f>
        <v/>
      </c>
      <c r="J100" s="37" t="n">
        <f aca="true">IF(I100 = "-", 0, INDIRECT("J" &amp; ROW() - 1) + E100)</f>
        <v>0</v>
      </c>
      <c r="K100" s="38" t="n">
        <f aca="true">IF(I100 = "-", INDIRECT("C" &amp; ROW() - 1),0)</f>
        <v>0</v>
      </c>
      <c r="L100" s="36" t="n">
        <f aca="false">IF(I100="-",1,0)</f>
        <v>0</v>
      </c>
      <c r="M100" s="36" t="n">
        <f aca="true">IF(K100 = 0, INDIRECT("N" &amp; ROW() - 1), K100)</f>
        <v>0</v>
      </c>
      <c r="Q100" s="35" t="str">
        <f aca="true">IF(P100 = "", "", P100 / INDIRECT("D" &amp; ROW() - 1) )</f>
        <v/>
      </c>
      <c r="R100" s="35" t="str">
        <f aca="true">IF(I100="-",IF(ISNUMBER(SEARCH(",", INDIRECT("B" &amp; ROW() - 1) )),1,""), "")</f>
        <v/>
      </c>
      <c r="AMI100" s="2"/>
      <c r="AMJ100" s="0"/>
    </row>
    <row r="101" s="36" customFormat="true" ht="13.5" hidden="false" customHeight="true" outlineLevel="0" collapsed="false">
      <c r="B101" s="35" t="str">
        <f aca="false">IF(D101="","",VLOOKUP(D101, 'SKU Маскарпоне'!$A$1:$B$150, 2, 0))</f>
        <v/>
      </c>
      <c r="C101" s="35" t="str">
        <f aca="false">IF(D101="","",VLOOKUP(D101, 'SKU Маскарпоне'!$A$1:$D$150, 4, 0))</f>
        <v/>
      </c>
      <c r="E101" s="42"/>
      <c r="F101" s="34" t="str">
        <f aca="true">IF(I101="","",(INDIRECT("N" &amp; ROW() - 1) - M101))</f>
        <v/>
      </c>
      <c r="G101" s="35"/>
      <c r="H101" s="35" t="str">
        <f aca="true">IF(I101 = "-", INDIRECT("C" &amp; ROW() - 1) ,"")</f>
        <v/>
      </c>
      <c r="J101" s="37" t="n">
        <f aca="true">IF(I101 = "-", 0, INDIRECT("J" &amp; ROW() - 1) + E101)</f>
        <v>0</v>
      </c>
      <c r="K101" s="38" t="n">
        <f aca="true">IF(I101 = "-", INDIRECT("C" &amp; ROW() - 1),0)</f>
        <v>0</v>
      </c>
      <c r="L101" s="36" t="n">
        <f aca="false">IF(I101="-",1,0)</f>
        <v>0</v>
      </c>
      <c r="M101" s="36" t="n">
        <f aca="true">IF(K101 = 0, INDIRECT("N" &amp; ROW() - 1), K101)</f>
        <v>0</v>
      </c>
      <c r="Q101" s="35" t="str">
        <f aca="true">IF(P101 = "", "", P101 / INDIRECT("D" &amp; ROW() - 1) )</f>
        <v/>
      </c>
      <c r="R101" s="35" t="str">
        <f aca="true">IF(I101="-",IF(ISNUMBER(SEARCH(",", INDIRECT("B" &amp; ROW() - 1) )),1,""), "")</f>
        <v/>
      </c>
      <c r="AMI101" s="2"/>
      <c r="AMJ101" s="0"/>
    </row>
    <row r="102" s="36" customFormat="true" ht="13.5" hidden="false" customHeight="true" outlineLevel="0" collapsed="false">
      <c r="B102" s="35" t="str">
        <f aca="false">IF(D102="","",VLOOKUP(D102, 'SKU Маскарпоне'!$A$1:$B$150, 2, 0))</f>
        <v/>
      </c>
      <c r="C102" s="35" t="str">
        <f aca="false">IF(D102="","",VLOOKUP(D102, 'SKU Маскарпоне'!$A$1:$D$150, 4, 0))</f>
        <v/>
      </c>
      <c r="E102" s="42"/>
      <c r="F102" s="34" t="str">
        <f aca="true">IF(I102="","",(INDIRECT("N" &amp; ROW() - 1) - M102))</f>
        <v/>
      </c>
      <c r="G102" s="35"/>
      <c r="H102" s="35" t="str">
        <f aca="true">IF(I102 = "-", INDIRECT("C" &amp; ROW() - 1) ,"")</f>
        <v/>
      </c>
      <c r="J102" s="37" t="n">
        <f aca="true">IF(I102 = "-", 0, INDIRECT("J" &amp; ROW() - 1) + E102)</f>
        <v>0</v>
      </c>
      <c r="K102" s="38" t="n">
        <f aca="true">IF(I102 = "-", INDIRECT("C" &amp; ROW() - 1),0)</f>
        <v>0</v>
      </c>
      <c r="L102" s="36" t="n">
        <f aca="false">IF(I102="-",1,0)</f>
        <v>0</v>
      </c>
      <c r="M102" s="36" t="n">
        <f aca="true">IF(K102 = 0, INDIRECT("N" &amp; ROW() - 1), K102)</f>
        <v>0</v>
      </c>
      <c r="Q102" s="35" t="str">
        <f aca="true">IF(P102 = "", "", P102 / INDIRECT("D" &amp; ROW() - 1) )</f>
        <v/>
      </c>
      <c r="R102" s="35" t="str">
        <f aca="true">IF(I102="-",IF(ISNUMBER(SEARCH(",", INDIRECT("B" &amp; ROW() - 1) )),1,""), "")</f>
        <v/>
      </c>
      <c r="AMI102" s="2"/>
      <c r="AMJ102" s="0"/>
    </row>
    <row r="103" s="36" customFormat="true" ht="13.5" hidden="false" customHeight="true" outlineLevel="0" collapsed="false">
      <c r="B103" s="35" t="str">
        <f aca="false">IF(D103="","",VLOOKUP(D103, 'SKU Маскарпоне'!$A$1:$B$150, 2, 0))</f>
        <v/>
      </c>
      <c r="C103" s="35" t="str">
        <f aca="false">IF(D103="","",VLOOKUP(D103, 'SKU Маскарпоне'!$A$1:$D$150, 4, 0))</f>
        <v/>
      </c>
      <c r="E103" s="42"/>
      <c r="F103" s="34" t="str">
        <f aca="true">IF(I103="","",(INDIRECT("N" &amp; ROW() - 1) - M103))</f>
        <v/>
      </c>
      <c r="G103" s="35"/>
      <c r="H103" s="35" t="str">
        <f aca="true">IF(I103 = "-", INDIRECT("C" &amp; ROW() - 1) ,"")</f>
        <v/>
      </c>
      <c r="J103" s="37" t="n">
        <f aca="true">IF(I103 = "-", 0, INDIRECT("J" &amp; ROW() - 1) + E103)</f>
        <v>0</v>
      </c>
      <c r="K103" s="38" t="n">
        <f aca="true">IF(I103 = "-", INDIRECT("C" &amp; ROW() - 1),0)</f>
        <v>0</v>
      </c>
      <c r="L103" s="36" t="n">
        <f aca="false">IF(I103="-",1,0)</f>
        <v>0</v>
      </c>
      <c r="M103" s="36" t="n">
        <f aca="true">IF(K103 = 0, INDIRECT("N" &amp; ROW() - 1), K103)</f>
        <v>0</v>
      </c>
      <c r="Q103" s="35" t="str">
        <f aca="true">IF(P103 = "", "", P103 / INDIRECT("D" &amp; ROW() - 1) )</f>
        <v/>
      </c>
      <c r="R103" s="35" t="str">
        <f aca="true">IF(I103="-",IF(ISNUMBER(SEARCH(",", INDIRECT("B" &amp; ROW() - 1) )),1,""), "")</f>
        <v/>
      </c>
      <c r="AMI103" s="2"/>
      <c r="AMJ103" s="0"/>
    </row>
    <row r="104" s="36" customFormat="true" ht="13.5" hidden="false" customHeight="true" outlineLevel="0" collapsed="false">
      <c r="B104" s="35" t="str">
        <f aca="false">IF(D104="","",VLOOKUP(D104, 'SKU Маскарпоне'!$A$1:$B$150, 2, 0))</f>
        <v/>
      </c>
      <c r="C104" s="35" t="str">
        <f aca="false">IF(D104="","",VLOOKUP(D104, 'SKU Маскарпоне'!$A$1:$D$150, 4, 0))</f>
        <v/>
      </c>
      <c r="E104" s="42"/>
      <c r="F104" s="34" t="str">
        <f aca="true">IF(I104="","",(INDIRECT("N" &amp; ROW() - 1) - M104))</f>
        <v/>
      </c>
      <c r="G104" s="35"/>
      <c r="H104" s="35" t="str">
        <f aca="true">IF(I104 = "-", INDIRECT("C" &amp; ROW() - 1) ,"")</f>
        <v/>
      </c>
      <c r="J104" s="37" t="n">
        <f aca="true">IF(I104 = "-", 0, INDIRECT("J" &amp; ROW() - 1) + E104)</f>
        <v>0</v>
      </c>
      <c r="K104" s="38" t="n">
        <f aca="true">IF(I104 = "-", INDIRECT("C" &amp; ROW() - 1),0)</f>
        <v>0</v>
      </c>
      <c r="L104" s="36" t="n">
        <f aca="false">IF(I104="-",1,0)</f>
        <v>0</v>
      </c>
      <c r="M104" s="36" t="n">
        <f aca="true">IF(K104 = 0, INDIRECT("N" &amp; ROW() - 1), K104)</f>
        <v>0</v>
      </c>
      <c r="Q104" s="35" t="str">
        <f aca="true">IF(P104 = "", "", P104 / INDIRECT("D" &amp; ROW() - 1) )</f>
        <v/>
      </c>
      <c r="R104" s="35" t="str">
        <f aca="true">IF(I104="-",IF(ISNUMBER(SEARCH(",", INDIRECT("B" &amp; ROW() - 1) )),1,""), "")</f>
        <v/>
      </c>
      <c r="AMI104" s="2"/>
      <c r="AMJ104" s="0"/>
    </row>
    <row r="105" s="36" customFormat="true" ht="13.5" hidden="false" customHeight="true" outlineLevel="0" collapsed="false">
      <c r="B105" s="35" t="str">
        <f aca="false">IF(D105="","",VLOOKUP(D105, 'SKU Маскарпоне'!$A$1:$B$150, 2, 0))</f>
        <v/>
      </c>
      <c r="C105" s="35" t="str">
        <f aca="false">IF(D105="","",VLOOKUP(D105, 'SKU Маскарпоне'!$A$1:$D$150, 4, 0))</f>
        <v/>
      </c>
      <c r="E105" s="42"/>
      <c r="F105" s="34" t="str">
        <f aca="true">IF(I105="","",(INDIRECT("N" &amp; ROW() - 1) - M105))</f>
        <v/>
      </c>
      <c r="G105" s="35"/>
      <c r="H105" s="35" t="str">
        <f aca="true">IF(I105 = "-", INDIRECT("C" &amp; ROW() - 1) ,"")</f>
        <v/>
      </c>
      <c r="J105" s="37" t="n">
        <f aca="true">IF(I105 = "-", 0, INDIRECT("J" &amp; ROW() - 1) + E105)</f>
        <v>0</v>
      </c>
      <c r="K105" s="38" t="n">
        <f aca="true">IF(I105 = "-", INDIRECT("C" &amp; ROW() - 1),0)</f>
        <v>0</v>
      </c>
      <c r="L105" s="36" t="n">
        <f aca="false">IF(I105="-",1,0)</f>
        <v>0</v>
      </c>
      <c r="M105" s="36" t="n">
        <f aca="true">IF(K105 = 0, INDIRECT("N" &amp; ROW() - 1), K105)</f>
        <v>0</v>
      </c>
      <c r="Q105" s="35" t="str">
        <f aca="true">IF(P105 = "", "", P105 / INDIRECT("D" &amp; ROW() - 1) )</f>
        <v/>
      </c>
      <c r="R105" s="35" t="str">
        <f aca="true">IF(I105="-",IF(ISNUMBER(SEARCH(",", INDIRECT("B" &amp; ROW() - 1) )),1,""), "")</f>
        <v/>
      </c>
      <c r="AMI105" s="2"/>
      <c r="AMJ105" s="0"/>
    </row>
    <row r="106" s="36" customFormat="true" ht="13.5" hidden="false" customHeight="true" outlineLevel="0" collapsed="false">
      <c r="B106" s="35" t="str">
        <f aca="false">IF(D106="","",VLOOKUP(D106, 'SKU Маскарпоне'!$A$1:$B$150, 2, 0))</f>
        <v/>
      </c>
      <c r="C106" s="35" t="str">
        <f aca="false">IF(D106="","",VLOOKUP(D106, 'SKU Маскарпоне'!$A$1:$D$150, 4, 0))</f>
        <v/>
      </c>
      <c r="E106" s="42"/>
      <c r="F106" s="34" t="str">
        <f aca="true">IF(I106="","",(INDIRECT("N" &amp; ROW() - 1) - M106))</f>
        <v/>
      </c>
      <c r="G106" s="35"/>
      <c r="H106" s="35" t="str">
        <f aca="true">IF(I106 = "-", INDIRECT("C" &amp; ROW() - 1) ,"")</f>
        <v/>
      </c>
      <c r="J106" s="37" t="n">
        <f aca="true">IF(I106 = "-", 0, INDIRECT("J" &amp; ROW() - 1) + E106)</f>
        <v>0</v>
      </c>
      <c r="K106" s="38" t="n">
        <f aca="true">IF(I106 = "-", INDIRECT("C" &amp; ROW() - 1),0)</f>
        <v>0</v>
      </c>
      <c r="L106" s="36" t="n">
        <f aca="false">IF(I106="-",1,0)</f>
        <v>0</v>
      </c>
      <c r="M106" s="36" t="n">
        <f aca="true">IF(K106 = 0, INDIRECT("N" &amp; ROW() - 1), K106)</f>
        <v>0</v>
      </c>
      <c r="Q106" s="35" t="str">
        <f aca="true">IF(P106 = "", "", P106 / INDIRECT("D" &amp; ROW() - 1) )</f>
        <v/>
      </c>
      <c r="R106" s="35" t="str">
        <f aca="true">IF(I106="-",IF(ISNUMBER(SEARCH(",", INDIRECT("B" &amp; ROW() - 1) )),1,""), "")</f>
        <v/>
      </c>
      <c r="AMI106" s="2"/>
      <c r="AMJ106" s="0"/>
    </row>
    <row r="107" s="36" customFormat="true" ht="13.5" hidden="false" customHeight="true" outlineLevel="0" collapsed="false">
      <c r="B107" s="35" t="str">
        <f aca="false">IF(D107="","",VLOOKUP(D107, 'SKU Маскарпоне'!$A$1:$B$150, 2, 0))</f>
        <v/>
      </c>
      <c r="C107" s="35" t="str">
        <f aca="false">IF(D107="","",VLOOKUP(D107, 'SKU Маскарпоне'!$A$1:$D$150, 4, 0))</f>
        <v/>
      </c>
      <c r="E107" s="42"/>
      <c r="F107" s="34" t="str">
        <f aca="true">IF(I107="","",(INDIRECT("N" &amp; ROW() - 1) - M107))</f>
        <v/>
      </c>
      <c r="G107" s="35"/>
      <c r="H107" s="35" t="str">
        <f aca="true">IF(I107 = "-", INDIRECT("C" &amp; ROW() - 1) ,"")</f>
        <v/>
      </c>
      <c r="J107" s="37" t="n">
        <f aca="true">IF(I107 = "-", 0, INDIRECT("J" &amp; ROW() - 1) + E107)</f>
        <v>0</v>
      </c>
      <c r="K107" s="38" t="n">
        <f aca="true">IF(I107 = "-", INDIRECT("C" &amp; ROW() - 1),0)</f>
        <v>0</v>
      </c>
      <c r="L107" s="36" t="n">
        <f aca="false">IF(I107="-",1,0)</f>
        <v>0</v>
      </c>
      <c r="M107" s="36" t="n">
        <f aca="true">IF(K107 = 0, INDIRECT("N" &amp; ROW() - 1), K107)</f>
        <v>0</v>
      </c>
      <c r="Q107" s="35" t="str">
        <f aca="true">IF(P107 = "", "", P107 / INDIRECT("D" &amp; ROW() - 1) )</f>
        <v/>
      </c>
      <c r="R107" s="35" t="str">
        <f aca="true">IF(I107="-",IF(ISNUMBER(SEARCH(",", INDIRECT("B" &amp; ROW() - 1) )),1,""), "")</f>
        <v/>
      </c>
      <c r="AMI107" s="2"/>
      <c r="AMJ107" s="0"/>
    </row>
    <row r="108" s="36" customFormat="true" ht="13.5" hidden="false" customHeight="true" outlineLevel="0" collapsed="false">
      <c r="B108" s="35" t="str">
        <f aca="false">IF(D108="","",VLOOKUP(D108, 'SKU Маскарпоне'!$A$1:$B$150, 2, 0))</f>
        <v/>
      </c>
      <c r="C108" s="35" t="str">
        <f aca="false">IF(D108="","",VLOOKUP(D108, 'SKU Маскарпоне'!$A$1:$D$150, 4, 0))</f>
        <v/>
      </c>
      <c r="E108" s="42"/>
      <c r="F108" s="34" t="str">
        <f aca="true">IF(I108="","",(INDIRECT("N" &amp; ROW() - 1) - M108))</f>
        <v/>
      </c>
      <c r="G108" s="35"/>
      <c r="H108" s="35" t="str">
        <f aca="true">IF(I108 = "-", INDIRECT("C" &amp; ROW() - 1) ,"")</f>
        <v/>
      </c>
      <c r="J108" s="37" t="n">
        <f aca="true">IF(I108 = "-", 0, INDIRECT("J" &amp; ROW() - 1) + E108)</f>
        <v>0</v>
      </c>
      <c r="K108" s="38" t="n">
        <f aca="true">IF(I108 = "-", INDIRECT("C" &amp; ROW() - 1),0)</f>
        <v>0</v>
      </c>
      <c r="L108" s="36" t="n">
        <f aca="false">IF(I108="-",1,0)</f>
        <v>0</v>
      </c>
      <c r="M108" s="36" t="n">
        <f aca="true">IF(K108 = 0, INDIRECT("N" &amp; ROW() - 1), K108)</f>
        <v>0</v>
      </c>
      <c r="Q108" s="35" t="str">
        <f aca="true">IF(P108 = "", "", P108 / INDIRECT("D" &amp; ROW() - 1) )</f>
        <v/>
      </c>
      <c r="R108" s="35" t="str">
        <f aca="true">IF(I108="-",IF(ISNUMBER(SEARCH(",", INDIRECT("B" &amp; ROW() - 1) )),1,""), "")</f>
        <v/>
      </c>
      <c r="AMI108" s="2"/>
      <c r="AMJ108" s="0"/>
    </row>
    <row r="109" s="36" customFormat="true" ht="13.5" hidden="false" customHeight="true" outlineLevel="0" collapsed="false">
      <c r="B109" s="35" t="str">
        <f aca="false">IF(D109="","",VLOOKUP(D109, 'SKU Маскарпоне'!$A$1:$B$150, 2, 0))</f>
        <v/>
      </c>
      <c r="C109" s="35" t="str">
        <f aca="false">IF(D109="","",VLOOKUP(D109, 'SKU Маскарпоне'!$A$1:$D$150, 4, 0))</f>
        <v/>
      </c>
      <c r="E109" s="42"/>
      <c r="F109" s="34" t="str">
        <f aca="true">IF(I109="","",(INDIRECT("N" &amp; ROW() - 1) - M109))</f>
        <v/>
      </c>
      <c r="G109" s="35"/>
      <c r="H109" s="35" t="str">
        <f aca="true">IF(I109 = "-", INDIRECT("C" &amp; ROW() - 1) ,"")</f>
        <v/>
      </c>
      <c r="J109" s="37" t="n">
        <f aca="true">IF(I109 = "-", 0, INDIRECT("J" &amp; ROW() - 1) + E109)</f>
        <v>0</v>
      </c>
      <c r="K109" s="38" t="n">
        <f aca="true">IF(I109 = "-", INDIRECT("C" &amp; ROW() - 1),0)</f>
        <v>0</v>
      </c>
      <c r="L109" s="36" t="n">
        <f aca="false">IF(I109="-",1,0)</f>
        <v>0</v>
      </c>
      <c r="M109" s="36" t="n">
        <f aca="true">IF(K109 = 0, INDIRECT("N" &amp; ROW() - 1), K109)</f>
        <v>0</v>
      </c>
      <c r="Q109" s="35" t="str">
        <f aca="true">IF(P109 = "", "", P109 / INDIRECT("D" &amp; ROW() - 1) )</f>
        <v/>
      </c>
      <c r="R109" s="35" t="str">
        <f aca="true">IF(I109="-",IF(ISNUMBER(SEARCH(",", INDIRECT("B" &amp; ROW() - 1) )),1,""), "")</f>
        <v/>
      </c>
      <c r="AMI109" s="2"/>
      <c r="AMJ109" s="0"/>
    </row>
    <row r="110" s="36" customFormat="true" ht="13.5" hidden="false" customHeight="true" outlineLevel="0" collapsed="false">
      <c r="B110" s="35" t="str">
        <f aca="false">IF(D110="","",VLOOKUP(D110, 'SKU Маскарпоне'!$A$1:$B$150, 2, 0))</f>
        <v/>
      </c>
      <c r="C110" s="35" t="str">
        <f aca="false">IF(D110="","",VLOOKUP(D110, 'SKU Маскарпоне'!$A$1:$D$150, 4, 0))</f>
        <v/>
      </c>
      <c r="E110" s="42"/>
      <c r="F110" s="34" t="str">
        <f aca="true">IF(I110="","",(INDIRECT("N" &amp; ROW() - 1) - M110))</f>
        <v/>
      </c>
      <c r="G110" s="35"/>
      <c r="H110" s="35" t="str">
        <f aca="true">IF(I110 = "-", INDIRECT("C" &amp; ROW() - 1) ,"")</f>
        <v/>
      </c>
      <c r="J110" s="37" t="n">
        <f aca="true">IF(I110 = "-", 0, INDIRECT("J" &amp; ROW() - 1) + E110)</f>
        <v>0</v>
      </c>
      <c r="K110" s="38" t="n">
        <f aca="true">IF(I110 = "-", INDIRECT("C" &amp; ROW() - 1),0)</f>
        <v>0</v>
      </c>
      <c r="L110" s="36" t="n">
        <f aca="false">IF(I110="-",1,0)</f>
        <v>0</v>
      </c>
      <c r="M110" s="36" t="n">
        <f aca="true">IF(K110 = 0, INDIRECT("N" &amp; ROW() - 1), K110)</f>
        <v>0</v>
      </c>
      <c r="Q110" s="35" t="str">
        <f aca="true">IF(P110 = "", "", P110 / INDIRECT("D" &amp; ROW() - 1) )</f>
        <v/>
      </c>
      <c r="R110" s="35" t="str">
        <f aca="true">IF(I110="-",IF(ISNUMBER(SEARCH(",", INDIRECT("B" &amp; ROW() - 1) )),1,""), "")</f>
        <v/>
      </c>
      <c r="AMI110" s="2"/>
      <c r="AMJ110" s="0"/>
    </row>
    <row r="111" s="36" customFormat="true" ht="13.5" hidden="false" customHeight="true" outlineLevel="0" collapsed="false">
      <c r="B111" s="35" t="str">
        <f aca="false">IF(D111="","",VLOOKUP(D111, 'SKU Маскарпоне'!$A$1:$B$150, 2, 0))</f>
        <v/>
      </c>
      <c r="C111" s="35" t="str">
        <f aca="false">IF(D111="","",VLOOKUP(D111, 'SKU Маскарпоне'!$A$1:$D$150, 4, 0))</f>
        <v/>
      </c>
      <c r="E111" s="42"/>
      <c r="F111" s="34" t="str">
        <f aca="true">IF(I111="","",(INDIRECT("N" &amp; ROW() - 1) - M111))</f>
        <v/>
      </c>
      <c r="G111" s="35"/>
      <c r="H111" s="35" t="str">
        <f aca="true">IF(I111 = "-", INDIRECT("C" &amp; ROW() - 1) ,"")</f>
        <v/>
      </c>
      <c r="J111" s="37" t="n">
        <f aca="true">IF(I111 = "-", 0, INDIRECT("J" &amp; ROW() - 1) + E111)</f>
        <v>0</v>
      </c>
      <c r="K111" s="38" t="n">
        <f aca="true">IF(I111 = "-", INDIRECT("C" &amp; ROW() - 1),0)</f>
        <v>0</v>
      </c>
      <c r="L111" s="36" t="n">
        <f aca="false">IF(I111="-",1,0)</f>
        <v>0</v>
      </c>
      <c r="M111" s="36" t="n">
        <f aca="true">IF(K111 = 0, INDIRECT("N" &amp; ROW() - 1), K111)</f>
        <v>0</v>
      </c>
      <c r="Q111" s="35" t="str">
        <f aca="true">IF(P111 = "", "", P111 / INDIRECT("D" &amp; ROW() - 1) )</f>
        <v/>
      </c>
      <c r="R111" s="35" t="str">
        <f aca="true">IF(I111="-",IF(ISNUMBER(SEARCH(",", INDIRECT("B" &amp; ROW() - 1) )),1,""), "")</f>
        <v/>
      </c>
      <c r="AMI111" s="2"/>
      <c r="AMJ111" s="0"/>
    </row>
    <row r="112" s="36" customFormat="true" ht="13.5" hidden="false" customHeight="true" outlineLevel="0" collapsed="false">
      <c r="B112" s="35" t="str">
        <f aca="false">IF(D112="","",VLOOKUP(D112, 'SKU Маскарпоне'!$A$1:$B$150, 2, 0))</f>
        <v/>
      </c>
      <c r="C112" s="35" t="str">
        <f aca="false">IF(D112="","",VLOOKUP(D112, 'SKU Маскарпоне'!$A$1:$D$150, 4, 0))</f>
        <v/>
      </c>
      <c r="E112" s="42"/>
      <c r="F112" s="34" t="str">
        <f aca="true">IF(I112="","",(INDIRECT("N" &amp; ROW() - 1) - M112))</f>
        <v/>
      </c>
      <c r="G112" s="35"/>
      <c r="H112" s="35" t="str">
        <f aca="true">IF(I112 = "-", INDIRECT("C" &amp; ROW() - 1) ,"")</f>
        <v/>
      </c>
      <c r="J112" s="37" t="n">
        <f aca="true">IF(I112 = "-", 0, INDIRECT("J" &amp; ROW() - 1) + E112)</f>
        <v>0</v>
      </c>
      <c r="K112" s="38" t="n">
        <f aca="true">IF(I112 = "-", INDIRECT("C" &amp; ROW() - 1),0)</f>
        <v>0</v>
      </c>
      <c r="L112" s="36" t="n">
        <f aca="false">IF(I112="-",1,0)</f>
        <v>0</v>
      </c>
      <c r="M112" s="36" t="n">
        <f aca="true">IF(K112 = 0, INDIRECT("N" &amp; ROW() - 1), K112)</f>
        <v>0</v>
      </c>
      <c r="Q112" s="35" t="str">
        <f aca="true">IF(P112 = "", "", P112 / INDIRECT("D" &amp; ROW() - 1) )</f>
        <v/>
      </c>
      <c r="R112" s="35" t="str">
        <f aca="true">IF(I112="-",IF(ISNUMBER(SEARCH(",", INDIRECT("B" &amp; ROW() - 1) )),1,""), "")</f>
        <v/>
      </c>
      <c r="AMI112" s="2"/>
      <c r="AMJ112" s="0"/>
    </row>
    <row r="113" s="36" customFormat="true" ht="13.5" hidden="false" customHeight="true" outlineLevel="0" collapsed="false">
      <c r="B113" s="35" t="str">
        <f aca="false">IF(D113="","",VLOOKUP(D113, 'SKU Маскарпоне'!$A$1:$B$150, 2, 0))</f>
        <v/>
      </c>
      <c r="C113" s="35" t="str">
        <f aca="false">IF(D113="","",VLOOKUP(D113, 'SKU Маскарпоне'!$A$1:$D$150, 4, 0))</f>
        <v/>
      </c>
      <c r="E113" s="42"/>
      <c r="F113" s="34" t="str">
        <f aca="true">IF(I113="","",(INDIRECT("N" &amp; ROW() - 1) - M113))</f>
        <v/>
      </c>
      <c r="G113" s="35"/>
      <c r="H113" s="35" t="str">
        <f aca="true">IF(I113 = "-", INDIRECT("C" &amp; ROW() - 1) ,"")</f>
        <v/>
      </c>
      <c r="J113" s="37" t="n">
        <f aca="true">IF(I113 = "-", 0, INDIRECT("J" &amp; ROW() - 1) + E113)</f>
        <v>0</v>
      </c>
      <c r="K113" s="38" t="n">
        <f aca="true">IF(I113 = "-", INDIRECT("C" &amp; ROW() - 1),0)</f>
        <v>0</v>
      </c>
      <c r="L113" s="36" t="n">
        <f aca="false">IF(I113="-",1,0)</f>
        <v>0</v>
      </c>
      <c r="M113" s="36" t="n">
        <f aca="true">IF(K113 = 0, INDIRECT("N" &amp; ROW() - 1), K113)</f>
        <v>0</v>
      </c>
      <c r="Q113" s="35" t="str">
        <f aca="true">IF(P113 = "", "", P113 / INDIRECT("D" &amp; ROW() - 1) )</f>
        <v/>
      </c>
      <c r="R113" s="35" t="str">
        <f aca="true">IF(I113="-",IF(ISNUMBER(SEARCH(",", INDIRECT("B" &amp; ROW() - 1) )),1,""), "")</f>
        <v/>
      </c>
      <c r="AMI113" s="2"/>
      <c r="AMJ113" s="0"/>
    </row>
    <row r="114" s="36" customFormat="true" ht="13.5" hidden="false" customHeight="true" outlineLevel="0" collapsed="false">
      <c r="B114" s="35" t="str">
        <f aca="false">IF(D114="","",VLOOKUP(D114, 'SKU Маскарпоне'!$A$1:$B$150, 2, 0))</f>
        <v/>
      </c>
      <c r="C114" s="35" t="str">
        <f aca="false">IF(D114="","",VLOOKUP(D114, 'SKU Маскарпоне'!$A$1:$D$150, 4, 0))</f>
        <v/>
      </c>
      <c r="E114" s="42"/>
      <c r="F114" s="34" t="str">
        <f aca="true">IF(I114="","",(INDIRECT("N" &amp; ROW() - 1) - M114))</f>
        <v/>
      </c>
      <c r="G114" s="35"/>
      <c r="H114" s="35" t="str">
        <f aca="true">IF(I114 = "-", INDIRECT("C" &amp; ROW() - 1) ,"")</f>
        <v/>
      </c>
      <c r="J114" s="37" t="n">
        <f aca="true">IF(I114 = "-", 0, INDIRECT("J" &amp; ROW() - 1) + E114)</f>
        <v>0</v>
      </c>
      <c r="K114" s="38" t="n">
        <f aca="true">IF(I114 = "-", INDIRECT("C" &amp; ROW() - 1),0)</f>
        <v>0</v>
      </c>
      <c r="L114" s="36" t="n">
        <f aca="false">IF(I114="-",1,0)</f>
        <v>0</v>
      </c>
      <c r="M114" s="36" t="n">
        <f aca="true">IF(K114 = 0, INDIRECT("N" &amp; ROW() - 1), K114)</f>
        <v>0</v>
      </c>
      <c r="Q114" s="35" t="str">
        <f aca="true">IF(P114 = "", "", P114 / INDIRECT("D" &amp; ROW() - 1) )</f>
        <v/>
      </c>
      <c r="R114" s="35" t="str">
        <f aca="true">IF(I114="-",IF(ISNUMBER(SEARCH(",", INDIRECT("B" &amp; ROW() - 1) )),1,""), "")</f>
        <v/>
      </c>
      <c r="AMI114" s="2"/>
      <c r="AMJ114" s="0"/>
    </row>
    <row r="115" s="36" customFormat="true" ht="13.5" hidden="false" customHeight="true" outlineLevel="0" collapsed="false">
      <c r="B115" s="35" t="str">
        <f aca="false">IF(D115="","",VLOOKUP(D115, 'SKU Маскарпоне'!$A$1:$B$150, 2, 0))</f>
        <v/>
      </c>
      <c r="C115" s="35" t="str">
        <f aca="false">IF(D115="","",VLOOKUP(D115, 'SKU Маскарпоне'!$A$1:$D$150, 4, 0))</f>
        <v/>
      </c>
      <c r="E115" s="42"/>
      <c r="F115" s="34" t="str">
        <f aca="true">IF(I115="","",(INDIRECT("N" &amp; ROW() - 1) - M115))</f>
        <v/>
      </c>
      <c r="G115" s="35"/>
      <c r="H115" s="35" t="str">
        <f aca="true">IF(I115 = "-", INDIRECT("C" &amp; ROW() - 1) ,"")</f>
        <v/>
      </c>
      <c r="J115" s="37" t="n">
        <f aca="true">IF(I115 = "-", 0, INDIRECT("J" &amp; ROW() - 1) + E115)</f>
        <v>0</v>
      </c>
      <c r="K115" s="38" t="n">
        <f aca="true">IF(I115 = "-", INDIRECT("C" &amp; ROW() - 1),0)</f>
        <v>0</v>
      </c>
      <c r="L115" s="36" t="n">
        <f aca="false">IF(I115="-",1,0)</f>
        <v>0</v>
      </c>
      <c r="M115" s="36" t="n">
        <f aca="true">IF(K115 = 0, INDIRECT("N" &amp; ROW() - 1), K115)</f>
        <v>0</v>
      </c>
      <c r="Q115" s="35" t="str">
        <f aca="true">IF(P115 = "", "", P115 / INDIRECT("D" &amp; ROW() - 1) )</f>
        <v/>
      </c>
      <c r="R115" s="35" t="str">
        <f aca="true">IF(I115="-",IF(ISNUMBER(SEARCH(",", INDIRECT("B" &amp; ROW() - 1) )),1,""), "")</f>
        <v/>
      </c>
      <c r="AMI115" s="2"/>
      <c r="AMJ115" s="0"/>
    </row>
    <row r="116" s="36" customFormat="true" ht="13.5" hidden="false" customHeight="true" outlineLevel="0" collapsed="false">
      <c r="B116" s="35" t="str">
        <f aca="false">IF(D116="","",VLOOKUP(D116, 'SKU Маскарпоне'!$A$1:$B$150, 2, 0))</f>
        <v/>
      </c>
      <c r="C116" s="35" t="str">
        <f aca="false">IF(D116="","",VLOOKUP(D116, 'SKU Маскарпоне'!$A$1:$D$150, 4, 0))</f>
        <v/>
      </c>
      <c r="E116" s="42"/>
      <c r="F116" s="34" t="str">
        <f aca="true">IF(I116="","",(INDIRECT("N" &amp; ROW() - 1) - M116))</f>
        <v/>
      </c>
      <c r="G116" s="35"/>
      <c r="H116" s="35" t="str">
        <f aca="true">IF(I116 = "-", INDIRECT("C" &amp; ROW() - 1) ,"")</f>
        <v/>
      </c>
      <c r="J116" s="37" t="n">
        <f aca="true">IF(I116 = "-", 0, INDIRECT("J" &amp; ROW() - 1) + E116)</f>
        <v>0</v>
      </c>
      <c r="K116" s="38" t="n">
        <f aca="true">IF(I116 = "-", INDIRECT("C" &amp; ROW() - 1),0)</f>
        <v>0</v>
      </c>
      <c r="L116" s="36" t="n">
        <f aca="false">IF(I116="-",1,0)</f>
        <v>0</v>
      </c>
      <c r="M116" s="36" t="n">
        <f aca="true">IF(K116 = 0, INDIRECT("N" &amp; ROW() - 1), K116)</f>
        <v>0</v>
      </c>
      <c r="Q116" s="35" t="str">
        <f aca="true">IF(P116 = "", "", P116 / INDIRECT("D" &amp; ROW() - 1) )</f>
        <v/>
      </c>
      <c r="R116" s="35" t="str">
        <f aca="true">IF(I116="-",IF(ISNUMBER(SEARCH(",", INDIRECT("B" &amp; ROW() - 1) )),1,""), "")</f>
        <v/>
      </c>
      <c r="AMI116" s="2"/>
      <c r="AMJ116" s="0"/>
    </row>
    <row r="117" s="36" customFormat="true" ht="13.5" hidden="false" customHeight="true" outlineLevel="0" collapsed="false">
      <c r="B117" s="35" t="str">
        <f aca="false">IF(D117="","",VLOOKUP(D117, 'SKU Маскарпоне'!$A$1:$B$150, 2, 0))</f>
        <v/>
      </c>
      <c r="C117" s="35" t="str">
        <f aca="false">IF(D117="","",VLOOKUP(D117, 'SKU Маскарпоне'!$A$1:$D$150, 4, 0))</f>
        <v/>
      </c>
      <c r="E117" s="42"/>
      <c r="F117" s="34" t="str">
        <f aca="true">IF(I117="","",(INDIRECT("N" &amp; ROW() - 1) - M117))</f>
        <v/>
      </c>
      <c r="G117" s="35"/>
      <c r="H117" s="35" t="str">
        <f aca="true">IF(I117 = "-", INDIRECT("C" &amp; ROW() - 1) ,"")</f>
        <v/>
      </c>
      <c r="J117" s="37" t="n">
        <f aca="true">IF(I117 = "-", 0, INDIRECT("J" &amp; ROW() - 1) + E117)</f>
        <v>0</v>
      </c>
      <c r="K117" s="38" t="n">
        <f aca="true">IF(I117 = "-", INDIRECT("C" &amp; ROW() - 1),0)</f>
        <v>0</v>
      </c>
      <c r="L117" s="36" t="n">
        <f aca="false">IF(I117="-",1,0)</f>
        <v>0</v>
      </c>
      <c r="M117" s="36" t="n">
        <f aca="true">IF(K117 = 0, INDIRECT("N" &amp; ROW() - 1), K117)</f>
        <v>0</v>
      </c>
      <c r="Q117" s="35" t="str">
        <f aca="true">IF(P117 = "", "", P117 / INDIRECT("D" &amp; ROW() - 1) )</f>
        <v/>
      </c>
      <c r="R117" s="35" t="str">
        <f aca="true">IF(I117="-",IF(ISNUMBER(SEARCH(",", INDIRECT("B" &amp; ROW() - 1) )),1,""), "")</f>
        <v/>
      </c>
      <c r="AMI117" s="2"/>
      <c r="AMJ117" s="0"/>
    </row>
    <row r="118" s="36" customFormat="true" ht="13.5" hidden="false" customHeight="true" outlineLevel="0" collapsed="false">
      <c r="B118" s="35" t="str">
        <f aca="false">IF(D118="","",VLOOKUP(D118, 'SKU Маскарпоне'!$A$1:$B$150, 2, 0))</f>
        <v/>
      </c>
      <c r="C118" s="35" t="str">
        <f aca="false">IF(D118="","",VLOOKUP(D118, 'SKU Маскарпоне'!$A$1:$D$150, 4, 0))</f>
        <v/>
      </c>
      <c r="E118" s="42"/>
      <c r="F118" s="34" t="str">
        <f aca="true">IF(I118="","",(INDIRECT("N" &amp; ROW() - 1) - M118))</f>
        <v/>
      </c>
      <c r="G118" s="35"/>
      <c r="H118" s="35" t="str">
        <f aca="true">IF(I118 = "-", INDIRECT("C" &amp; ROW() - 1) ,"")</f>
        <v/>
      </c>
      <c r="J118" s="37" t="n">
        <f aca="true">IF(I118 = "-", 0, INDIRECT("J" &amp; ROW() - 1) + E118)</f>
        <v>0</v>
      </c>
      <c r="K118" s="38" t="n">
        <f aca="true">IF(I118 = "-", INDIRECT("C" &amp; ROW() - 1),0)</f>
        <v>0</v>
      </c>
      <c r="L118" s="36" t="n">
        <f aca="false">IF(I118="-",1,0)</f>
        <v>0</v>
      </c>
      <c r="M118" s="36" t="n">
        <f aca="true">IF(K118 = 0, INDIRECT("N" &amp; ROW() - 1), K118)</f>
        <v>0</v>
      </c>
      <c r="Q118" s="35" t="str">
        <f aca="true">IF(P118 = "", "", P118 / INDIRECT("D" &amp; ROW() - 1) )</f>
        <v/>
      </c>
      <c r="R118" s="35" t="str">
        <f aca="true">IF(I118="-",IF(ISNUMBER(SEARCH(",", INDIRECT("B" &amp; ROW() - 1) )),1,""), "")</f>
        <v/>
      </c>
      <c r="AMI118" s="2"/>
      <c r="AMJ118" s="0"/>
    </row>
    <row r="119" s="36" customFormat="true" ht="13.5" hidden="false" customHeight="true" outlineLevel="0" collapsed="false">
      <c r="B119" s="35" t="str">
        <f aca="false">IF(D119="","",VLOOKUP(D119, 'SKU Маскарпоне'!$A$1:$B$150, 2, 0))</f>
        <v/>
      </c>
      <c r="C119" s="35" t="str">
        <f aca="false">IF(D119="","",VLOOKUP(D119, 'SKU Маскарпоне'!$A$1:$D$150, 4, 0))</f>
        <v/>
      </c>
      <c r="E119" s="42"/>
      <c r="F119" s="34" t="str">
        <f aca="true">IF(I119="","",(INDIRECT("N" &amp; ROW() - 1) - M119))</f>
        <v/>
      </c>
      <c r="G119" s="35"/>
      <c r="H119" s="35" t="str">
        <f aca="true">IF(I119 = "-", INDIRECT("C" &amp; ROW() - 1) ,"")</f>
        <v/>
      </c>
      <c r="J119" s="37" t="n">
        <f aca="true">IF(I119 = "-", 0, INDIRECT("J" &amp; ROW() - 1) + E119)</f>
        <v>0</v>
      </c>
      <c r="K119" s="38" t="n">
        <f aca="true">IF(I119 = "-", INDIRECT("C" &amp; ROW() - 1),0)</f>
        <v>0</v>
      </c>
      <c r="L119" s="36" t="n">
        <f aca="false">IF(I119="-",1,0)</f>
        <v>0</v>
      </c>
      <c r="M119" s="36" t="n">
        <f aca="true">IF(K119 = 0, INDIRECT("N" &amp; ROW() - 1), K119)</f>
        <v>0</v>
      </c>
      <c r="Q119" s="35" t="str">
        <f aca="true">IF(P119 = "", "", P119 / INDIRECT("D" &amp; ROW() - 1) )</f>
        <v/>
      </c>
      <c r="R119" s="35" t="str">
        <f aca="true">IF(I119="-",IF(ISNUMBER(SEARCH(",", INDIRECT("B" &amp; ROW() - 1) )),1,""), "")</f>
        <v/>
      </c>
      <c r="AMI119" s="2"/>
      <c r="AMJ119" s="0"/>
    </row>
    <row r="120" s="36" customFormat="true" ht="13.5" hidden="false" customHeight="true" outlineLevel="0" collapsed="false">
      <c r="B120" s="35" t="str">
        <f aca="false">IF(D120="","",VLOOKUP(D120, 'SKU Маскарпоне'!$A$1:$B$150, 2, 0))</f>
        <v/>
      </c>
      <c r="C120" s="35" t="str">
        <f aca="false">IF(D120="","",VLOOKUP(D120, 'SKU Маскарпоне'!$A$1:$D$150, 4, 0))</f>
        <v/>
      </c>
      <c r="E120" s="42"/>
      <c r="F120" s="34" t="str">
        <f aca="true">IF(I120="","",(INDIRECT("N" &amp; ROW() - 1) - M120))</f>
        <v/>
      </c>
      <c r="G120" s="35"/>
      <c r="H120" s="35" t="str">
        <f aca="true">IF(I120 = "-", INDIRECT("C" &amp; ROW() - 1) ,"")</f>
        <v/>
      </c>
      <c r="J120" s="37" t="n">
        <f aca="true">IF(I120 = "-", 0, INDIRECT("J" &amp; ROW() - 1) + E120)</f>
        <v>0</v>
      </c>
      <c r="K120" s="38" t="n">
        <f aca="true">IF(I120 = "-", INDIRECT("C" &amp; ROW() - 1),0)</f>
        <v>0</v>
      </c>
      <c r="L120" s="36" t="n">
        <f aca="false">IF(I120="-",1,0)</f>
        <v>0</v>
      </c>
      <c r="M120" s="36" t="n">
        <f aca="true">IF(K120 = 0, INDIRECT("N" &amp; ROW() - 1), K120)</f>
        <v>0</v>
      </c>
      <c r="Q120" s="35" t="str">
        <f aca="true">IF(P120 = "", "", P120 / INDIRECT("D" &amp; ROW() - 1) )</f>
        <v/>
      </c>
      <c r="R120" s="35" t="str">
        <f aca="true">IF(I120="-",IF(ISNUMBER(SEARCH(",", INDIRECT("B" &amp; ROW() - 1) )),1,""), "")</f>
        <v/>
      </c>
      <c r="AMI120" s="2"/>
      <c r="AMJ120" s="0"/>
    </row>
    <row r="121" s="36" customFormat="true" ht="13.5" hidden="false" customHeight="true" outlineLevel="0" collapsed="false">
      <c r="B121" s="35" t="str">
        <f aca="false">IF(D121="","",VLOOKUP(D121, 'SKU Маскарпоне'!$A$1:$B$150, 2, 0))</f>
        <v/>
      </c>
      <c r="C121" s="35" t="str">
        <f aca="false">IF(D121="","",VLOOKUP(D121, 'SKU Маскарпоне'!$A$1:$D$150, 4, 0))</f>
        <v/>
      </c>
      <c r="E121" s="42"/>
      <c r="F121" s="34" t="str">
        <f aca="true">IF(I121="","",(INDIRECT("N" &amp; ROW() - 1) - M121))</f>
        <v/>
      </c>
      <c r="G121" s="35"/>
      <c r="H121" s="35" t="str">
        <f aca="true">IF(I121 = "-", INDIRECT("C" &amp; ROW() - 1) ,"")</f>
        <v/>
      </c>
      <c r="J121" s="37" t="n">
        <f aca="true">IF(I121 = "-", 0, INDIRECT("J" &amp; ROW() - 1) + E121)</f>
        <v>0</v>
      </c>
      <c r="K121" s="38" t="n">
        <f aca="true">IF(I121 = "-", INDIRECT("C" &amp; ROW() - 1),0)</f>
        <v>0</v>
      </c>
      <c r="L121" s="36" t="n">
        <f aca="false">IF(I121="-",1,0)</f>
        <v>0</v>
      </c>
      <c r="M121" s="36" t="n">
        <f aca="true">IF(K121 = 0, INDIRECT("N" &amp; ROW() - 1), K121)</f>
        <v>0</v>
      </c>
      <c r="Q121" s="35" t="str">
        <f aca="true">IF(P121 = "", "", P121 / INDIRECT("D" &amp; ROW() - 1) )</f>
        <v/>
      </c>
      <c r="R121" s="35" t="str">
        <f aca="true">IF(I121="-",IF(ISNUMBER(SEARCH(",", INDIRECT("B" &amp; ROW() - 1) )),1,""), "")</f>
        <v/>
      </c>
      <c r="AMI121" s="2"/>
      <c r="AMJ121" s="0"/>
    </row>
    <row r="122" s="36" customFormat="true" ht="13.5" hidden="false" customHeight="true" outlineLevel="0" collapsed="false">
      <c r="B122" s="35" t="str">
        <f aca="false">IF(D122="","",VLOOKUP(D122, 'SKU Маскарпоне'!$A$1:$B$150, 2, 0))</f>
        <v/>
      </c>
      <c r="C122" s="35" t="str">
        <f aca="false">IF(D122="","",VLOOKUP(D122, 'SKU Маскарпоне'!$A$1:$D$150, 4, 0))</f>
        <v/>
      </c>
      <c r="E122" s="42"/>
      <c r="F122" s="34" t="str">
        <f aca="true">IF(I122="","",(INDIRECT("N" &amp; ROW() - 1) - M122))</f>
        <v/>
      </c>
      <c r="G122" s="35"/>
      <c r="H122" s="35" t="str">
        <f aca="true">IF(I122 = "-", INDIRECT("C" &amp; ROW() - 1) ,"")</f>
        <v/>
      </c>
      <c r="J122" s="37" t="n">
        <f aca="true">IF(I122 = "-", 0, INDIRECT("J" &amp; ROW() - 1) + E122)</f>
        <v>0</v>
      </c>
      <c r="K122" s="38" t="n">
        <f aca="true">IF(I122 = "-", INDIRECT("C" &amp; ROW() - 1),0)</f>
        <v>0</v>
      </c>
      <c r="L122" s="36" t="n">
        <f aca="false">IF(I122="-",1,0)</f>
        <v>0</v>
      </c>
      <c r="M122" s="36" t="n">
        <f aca="true">IF(K122 = 0, INDIRECT("N" &amp; ROW() - 1), K122)</f>
        <v>0</v>
      </c>
      <c r="Q122" s="35" t="str">
        <f aca="true">IF(P122 = "", "", P122 / INDIRECT("D" &amp; ROW() - 1) )</f>
        <v/>
      </c>
      <c r="R122" s="35" t="str">
        <f aca="true">IF(I122="-",IF(ISNUMBER(SEARCH(",", INDIRECT("B" &amp; ROW() - 1) )),1,""), "")</f>
        <v/>
      </c>
      <c r="AMI122" s="2"/>
      <c r="AMJ122" s="0"/>
    </row>
    <row r="123" s="36" customFormat="true" ht="13.5" hidden="false" customHeight="true" outlineLevel="0" collapsed="false">
      <c r="B123" s="35" t="str">
        <f aca="false">IF(D123="","",VLOOKUP(D123, 'SKU Маскарпоне'!$A$1:$B$150, 2, 0))</f>
        <v/>
      </c>
      <c r="C123" s="35" t="str">
        <f aca="false">IF(D123="","",VLOOKUP(D123, 'SKU Маскарпоне'!$A$1:$D$150, 4, 0))</f>
        <v/>
      </c>
      <c r="E123" s="42"/>
      <c r="F123" s="34" t="str">
        <f aca="true">IF(I123="","",(INDIRECT("N" &amp; ROW() - 1) - M123))</f>
        <v/>
      </c>
      <c r="G123" s="35"/>
      <c r="H123" s="35" t="str">
        <f aca="true">IF(I123 = "-", INDIRECT("C" &amp; ROW() - 1) ,"")</f>
        <v/>
      </c>
      <c r="J123" s="37" t="n">
        <f aca="true">IF(I123 = "-", 0, INDIRECT("J" &amp; ROW() - 1) + E123)</f>
        <v>0</v>
      </c>
      <c r="K123" s="38" t="n">
        <f aca="true">IF(I123 = "-", INDIRECT("C" &amp; ROW() - 1),0)</f>
        <v>0</v>
      </c>
      <c r="L123" s="36" t="n">
        <f aca="false">IF(I123="-",1,0)</f>
        <v>0</v>
      </c>
      <c r="M123" s="36" t="n">
        <f aca="true">IF(K123 = 0, INDIRECT("N" &amp; ROW() - 1), K123)</f>
        <v>0</v>
      </c>
      <c r="Q123" s="35" t="str">
        <f aca="true">IF(P123 = "", "", P123 / INDIRECT("D" &amp; ROW() - 1) )</f>
        <v/>
      </c>
      <c r="R123" s="35" t="str">
        <f aca="true">IF(I123="-",IF(ISNUMBER(SEARCH(",", INDIRECT("B" &amp; ROW() - 1) )),1,""), "")</f>
        <v/>
      </c>
      <c r="AMI123" s="2"/>
      <c r="AMJ123" s="0"/>
    </row>
    <row r="124" s="36" customFormat="true" ht="13.5" hidden="false" customHeight="true" outlineLevel="0" collapsed="false">
      <c r="B124" s="35" t="str">
        <f aca="false">IF(D124="","",VLOOKUP(D124, 'SKU Маскарпоне'!$A$1:$B$150, 2, 0))</f>
        <v/>
      </c>
      <c r="C124" s="35" t="str">
        <f aca="false">IF(D124="","",VLOOKUP(D124, 'SKU Маскарпоне'!$A$1:$D$150, 4, 0))</f>
        <v/>
      </c>
      <c r="E124" s="42"/>
      <c r="F124" s="34" t="str">
        <f aca="true">IF(I124="","",(INDIRECT("N" &amp; ROW() - 1) - M124))</f>
        <v/>
      </c>
      <c r="G124" s="35" t="str">
        <f aca="true">IF(I124 = "-", INDIRECT("D" &amp; ROW() - 1) * 1890,"")</f>
        <v/>
      </c>
      <c r="H124" s="35" t="str">
        <f aca="true">IF(I124 = "-", INDIRECT("C" &amp; ROW() - 1) ,"")</f>
        <v/>
      </c>
      <c r="Q124" s="35" t="str">
        <f aca="true">IF(P124 = "", "", P124 / INDIRECT("D" &amp; ROW() - 1) )</f>
        <v/>
      </c>
      <c r="R124" s="35" t="str">
        <f aca="true">IF(I124="-",IF(ISNUMBER(SEARCH(",", INDIRECT("B" &amp; ROW() - 1) )),1,""), "")</f>
        <v/>
      </c>
      <c r="AMI124" s="2"/>
      <c r="AMJ124" s="0"/>
    </row>
    <row r="125" s="36" customFormat="true" ht="13.5" hidden="false" customHeight="true" outlineLevel="0" collapsed="false">
      <c r="B125" s="35" t="str">
        <f aca="false">IF(D125="","",VLOOKUP(D125, 'SKU Маскарпоне'!$A$1:$B$150, 2, 0))</f>
        <v/>
      </c>
      <c r="C125" s="35" t="str">
        <f aca="false">IF(D125="","",VLOOKUP(D125, 'SKU Маскарпоне'!$A$1:$D$150, 4, 0))</f>
        <v/>
      </c>
      <c r="E125" s="42"/>
      <c r="F125" s="34" t="str">
        <f aca="true">IF(I125="","",(INDIRECT("N" &amp; ROW() - 1) - M125))</f>
        <v/>
      </c>
      <c r="G125" s="35" t="str">
        <f aca="true">IF(I125 = "-", INDIRECT("D" &amp; ROW() - 1) * 1890,"")</f>
        <v/>
      </c>
      <c r="H125" s="35" t="str">
        <f aca="true">IF(I125 = "-", INDIRECT("C" &amp; ROW() - 1) ,"")</f>
        <v/>
      </c>
      <c r="Q125" s="35" t="str">
        <f aca="true">IF(P125 = "", "", P125 / INDIRECT("D" &amp; ROW() - 1) )</f>
        <v/>
      </c>
      <c r="R125" s="35" t="str">
        <f aca="true">IF(I125="-",IF(ISNUMBER(SEARCH(",", INDIRECT("B" &amp; ROW() - 1) )),1,""), "")</f>
        <v/>
      </c>
      <c r="AMI125" s="2"/>
      <c r="AMJ125" s="0"/>
    </row>
    <row r="126" s="36" customFormat="true" ht="13.5" hidden="false" customHeight="true" outlineLevel="0" collapsed="false">
      <c r="B126" s="35" t="str">
        <f aca="false">IF(D126="","",VLOOKUP(D126, 'SKU Маскарпоне'!$A$1:$B$150, 2, 0))</f>
        <v/>
      </c>
      <c r="C126" s="35" t="str">
        <f aca="false">IF(D126="","",VLOOKUP(D126, 'SKU Маскарпоне'!$A$1:$D$150, 4, 0))</f>
        <v/>
      </c>
      <c r="E126" s="42"/>
      <c r="F126" s="34" t="str">
        <f aca="true">IF(I126="","",(INDIRECT("N" &amp; ROW() - 1) - M126))</f>
        <v/>
      </c>
      <c r="G126" s="35" t="str">
        <f aca="true">IF(I126 = "-", INDIRECT("D" &amp; ROW() - 1) * 1890,"")</f>
        <v/>
      </c>
      <c r="H126" s="35" t="str">
        <f aca="true">IF(I126 = "-", INDIRECT("C" &amp; ROW() - 1) ,"")</f>
        <v/>
      </c>
      <c r="Q126" s="35" t="str">
        <f aca="true">IF(P126 = "", "", P126 / INDIRECT("D" &amp; ROW() - 1) )</f>
        <v/>
      </c>
      <c r="R126" s="35" t="str">
        <f aca="true">IF(I126="-",IF(ISNUMBER(SEARCH(",", INDIRECT("B" &amp; ROW() - 1) )),1,""), "")</f>
        <v/>
      </c>
      <c r="AMI126" s="2"/>
      <c r="AMJ126" s="0"/>
    </row>
    <row r="127" s="36" customFormat="true" ht="13.5" hidden="false" customHeight="true" outlineLevel="0" collapsed="false">
      <c r="B127" s="35" t="str">
        <f aca="false">IF(D127="","",VLOOKUP(D127, 'SKU Маскарпоне'!$A$1:$B$150, 2, 0))</f>
        <v/>
      </c>
      <c r="C127" s="35" t="str">
        <f aca="false">IF(D127="","",VLOOKUP(D127, 'SKU Маскарпоне'!$A$1:$D$150, 4, 0))</f>
        <v/>
      </c>
      <c r="E127" s="42"/>
      <c r="F127" s="34" t="str">
        <f aca="true">IF(I127="","",(INDIRECT("N" &amp; ROW() - 1) - M127))</f>
        <v/>
      </c>
      <c r="G127" s="35" t="str">
        <f aca="true">IF(I127 = "-", INDIRECT("D" &amp; ROW() - 1) * 1890,"")</f>
        <v/>
      </c>
      <c r="H127" s="35" t="str">
        <f aca="true">IF(I127 = "-", INDIRECT("C" &amp; ROW() - 1) ,"")</f>
        <v/>
      </c>
      <c r="Q127" s="35" t="str">
        <f aca="true">IF(P127 = "", "", P127 / INDIRECT("D" &amp; ROW() - 1) )</f>
        <v/>
      </c>
      <c r="R127" s="35" t="str">
        <f aca="true">IF(I127="-",IF(ISNUMBER(SEARCH(",", INDIRECT("B" &amp; ROW() - 1) )),1,""), "")</f>
        <v/>
      </c>
      <c r="AMI127" s="2"/>
      <c r="AMJ127" s="0"/>
    </row>
    <row r="128" s="36" customFormat="true" ht="13.5" hidden="false" customHeight="true" outlineLevel="0" collapsed="false">
      <c r="B128" s="35" t="str">
        <f aca="false">IF(D128="","",VLOOKUP(D128, 'SKU Маскарпоне'!$A$1:$B$150, 2, 0))</f>
        <v/>
      </c>
      <c r="C128" s="35" t="str">
        <f aca="false">IF(D128="","",VLOOKUP(D128, 'SKU Маскарпоне'!$A$1:$D$150, 4, 0))</f>
        <v/>
      </c>
      <c r="E128" s="42"/>
      <c r="F128" s="34" t="str">
        <f aca="true">IF(I128="","",(INDIRECT("N" &amp; ROW() - 1) - M128))</f>
        <v/>
      </c>
      <c r="G128" s="35" t="str">
        <f aca="true">IF(I128 = "-", INDIRECT("D" &amp; ROW() - 1) * 1890,"")</f>
        <v/>
      </c>
      <c r="H128" s="35" t="str">
        <f aca="true">IF(I128 = "-", INDIRECT("C" &amp; ROW() - 1) ,"")</f>
        <v/>
      </c>
      <c r="Q128" s="35" t="str">
        <f aca="true">IF(P128 = "", "", P128 / INDIRECT("D" &amp; ROW() - 1) )</f>
        <v/>
      </c>
      <c r="R128" s="35" t="str">
        <f aca="true">IF(I128="-",IF(ISNUMBER(SEARCH(",", INDIRECT("B" &amp; ROW() - 1) )),1,""), "")</f>
        <v/>
      </c>
      <c r="AMI128" s="2"/>
      <c r="AMJ128" s="0"/>
    </row>
    <row r="129" s="36" customFormat="true" ht="13.5" hidden="false" customHeight="true" outlineLevel="0" collapsed="false">
      <c r="B129" s="35" t="str">
        <f aca="false">IF(D129="","",VLOOKUP(D129, 'SKU Маскарпоне'!$A$1:$B$150, 2, 0))</f>
        <v/>
      </c>
      <c r="C129" s="35" t="str">
        <f aca="false">IF(D129="","",VLOOKUP(D129, 'SKU Маскарпоне'!$A$1:$D$150, 4, 0))</f>
        <v/>
      </c>
      <c r="E129" s="42"/>
      <c r="F129" s="34" t="str">
        <f aca="true">IF(I129="","",(INDIRECT("N" &amp; ROW() - 1) - M129))</f>
        <v/>
      </c>
      <c r="G129" s="35" t="str">
        <f aca="true">IF(I129 = "-", INDIRECT("D" &amp; ROW() - 1) * 1890,"")</f>
        <v/>
      </c>
      <c r="H129" s="35" t="str">
        <f aca="true">IF(I129 = "-", INDIRECT("C" &amp; ROW() - 1) ,"")</f>
        <v/>
      </c>
      <c r="Q129" s="35" t="str">
        <f aca="true">IF(P129 = "", "", P129 / INDIRECT("D" &amp; ROW() - 1) )</f>
        <v/>
      </c>
      <c r="R129" s="35" t="str">
        <f aca="true">IF(I129="-",IF(ISNUMBER(SEARCH(",", INDIRECT("B" &amp; ROW() - 1) )),1,""), "")</f>
        <v/>
      </c>
      <c r="AMI129" s="2"/>
      <c r="AMJ129" s="0"/>
    </row>
    <row r="130" s="36" customFormat="true" ht="13.5" hidden="false" customHeight="true" outlineLevel="0" collapsed="false">
      <c r="B130" s="35" t="str">
        <f aca="false">IF(D130="","",VLOOKUP(D130, 'SKU Маскарпоне'!$A$1:$B$150, 2, 0))</f>
        <v/>
      </c>
      <c r="C130" s="35" t="str">
        <f aca="false">IF(D130="","",VLOOKUP(D130, 'SKU Маскарпоне'!$A$1:$D$150, 4, 0))</f>
        <v/>
      </c>
      <c r="E130" s="42"/>
      <c r="F130" s="34" t="str">
        <f aca="true">IF(I130="","",(INDIRECT("N" &amp; ROW() - 1) - M130))</f>
        <v/>
      </c>
      <c r="G130" s="35" t="str">
        <f aca="true">IF(I130 = "-", INDIRECT("D" &amp; ROW() - 1) * 1890,"")</f>
        <v/>
      </c>
      <c r="H130" s="35" t="str">
        <f aca="true">IF(I130 = "-", INDIRECT("C" &amp; ROW() - 1) ,"")</f>
        <v/>
      </c>
      <c r="Q130" s="35" t="str">
        <f aca="true">IF(P130 = "", "", P130 / INDIRECT("D" &amp; ROW() - 1) )</f>
        <v/>
      </c>
      <c r="R130" s="35" t="str">
        <f aca="true">IF(I130="-",IF(ISNUMBER(SEARCH(",", INDIRECT("B" &amp; ROW() - 1) )),1,""), "")</f>
        <v/>
      </c>
      <c r="AMI130" s="2"/>
      <c r="AMJ130" s="0"/>
    </row>
    <row r="131" s="36" customFormat="true" ht="13.5" hidden="false" customHeight="true" outlineLevel="0" collapsed="false">
      <c r="B131" s="35" t="str">
        <f aca="false">IF(D131="","",VLOOKUP(D131, 'SKU Маскарпоне'!$A$1:$B$150, 2, 0))</f>
        <v/>
      </c>
      <c r="C131" s="35" t="str">
        <f aca="false">IF(D131="","",VLOOKUP(D131, 'SKU Маскарпоне'!$A$1:$D$150, 4, 0))</f>
        <v/>
      </c>
      <c r="E131" s="42"/>
      <c r="F131" s="34" t="str">
        <f aca="true">IF(I131="","",(INDIRECT("N" &amp; ROW() - 1) - M131))</f>
        <v/>
      </c>
      <c r="G131" s="35" t="str">
        <f aca="true">IF(I131 = "-", INDIRECT("D" &amp; ROW() - 1) * 1890,"")</f>
        <v/>
      </c>
      <c r="H131" s="35" t="str">
        <f aca="true">IF(I131 = "-", INDIRECT("C" &amp; ROW() - 1) ,"")</f>
        <v/>
      </c>
      <c r="Q131" s="35" t="str">
        <f aca="true">IF(P131 = "", "", P131 / INDIRECT("D" &amp; ROW() - 1) )</f>
        <v/>
      </c>
      <c r="R131" s="35" t="str">
        <f aca="true">IF(I131="-",IF(ISNUMBER(SEARCH(",", INDIRECT("B" &amp; ROW() - 1) )),1,""), "")</f>
        <v/>
      </c>
      <c r="AMI131" s="2"/>
      <c r="AMJ131" s="0"/>
    </row>
    <row r="132" s="36" customFormat="true" ht="13.5" hidden="false" customHeight="true" outlineLevel="0" collapsed="false">
      <c r="B132" s="35" t="str">
        <f aca="false">IF(D132="","",VLOOKUP(D132, 'SKU Маскарпоне'!$A$1:$B$150, 2, 0))</f>
        <v/>
      </c>
      <c r="C132" s="35" t="str">
        <f aca="false">IF(D132="","",VLOOKUP(D132, 'SKU Маскарпоне'!$A$1:$D$150, 4, 0))</f>
        <v/>
      </c>
      <c r="E132" s="42"/>
      <c r="F132" s="34" t="str">
        <f aca="true">IF(I132="","",(INDIRECT("N" &amp; ROW() - 1) - M132))</f>
        <v/>
      </c>
      <c r="G132" s="35" t="str">
        <f aca="true">IF(I132 = "-", INDIRECT("D" &amp; ROW() - 1) * 1890,"")</f>
        <v/>
      </c>
      <c r="H132" s="35" t="str">
        <f aca="true">IF(I132 = "-", INDIRECT("C" &amp; ROW() - 1) ,"")</f>
        <v/>
      </c>
      <c r="Q132" s="35" t="str">
        <f aca="true">IF(P132 = "", "", P132 / INDIRECT("D" &amp; ROW() - 1) )</f>
        <v/>
      </c>
      <c r="R132" s="35" t="str">
        <f aca="true">IF(I132="-",IF(ISNUMBER(SEARCH(",", INDIRECT("B" &amp; ROW() - 1) )),1,""), "")</f>
        <v/>
      </c>
      <c r="AMI132" s="2"/>
      <c r="AMJ132" s="0"/>
    </row>
    <row r="133" s="36" customFormat="true" ht="13.5" hidden="false" customHeight="true" outlineLevel="0" collapsed="false">
      <c r="B133" s="35" t="str">
        <f aca="false">IF(D133="","",VLOOKUP(D133, 'SKU Маскарпоне'!$A$1:$B$150, 2, 0))</f>
        <v/>
      </c>
      <c r="C133" s="35" t="str">
        <f aca="false">IF(D133="","",VLOOKUP(D133, 'SKU Маскарпоне'!$A$1:$D$150, 4, 0))</f>
        <v/>
      </c>
      <c r="E133" s="42"/>
      <c r="F133" s="34" t="str">
        <f aca="true">IF(I133="","",(INDIRECT("N" &amp; ROW() - 1) - M133))</f>
        <v/>
      </c>
      <c r="G133" s="35" t="str">
        <f aca="true">IF(I133 = "-", INDIRECT("D" &amp; ROW() - 1) * 1890,"")</f>
        <v/>
      </c>
      <c r="H133" s="35" t="str">
        <f aca="true">IF(I133 = "-", INDIRECT("C" &amp; ROW() - 1) ,"")</f>
        <v/>
      </c>
      <c r="Q133" s="35" t="str">
        <f aca="true">IF(P133 = "", "", P133 / INDIRECT("D" &amp; ROW() - 1) )</f>
        <v/>
      </c>
      <c r="R133" s="35" t="str">
        <f aca="true">IF(I133="-",IF(ISNUMBER(SEARCH(",", INDIRECT("B" &amp; ROW() - 1) )),1,""), "")</f>
        <v/>
      </c>
      <c r="AMI133" s="2"/>
      <c r="AMJ133" s="0"/>
    </row>
    <row r="134" s="36" customFormat="true" ht="13.5" hidden="false" customHeight="true" outlineLevel="0" collapsed="false">
      <c r="B134" s="35" t="str">
        <f aca="false">IF(D134="","",VLOOKUP(D134, 'SKU Маскарпоне'!$A$1:$B$150, 2, 0))</f>
        <v/>
      </c>
      <c r="C134" s="35" t="str">
        <f aca="false">IF(D134="","",VLOOKUP(D134, 'SKU Маскарпоне'!$A$1:$D$150, 4, 0))</f>
        <v/>
      </c>
      <c r="E134" s="42"/>
      <c r="F134" s="34" t="str">
        <f aca="true">IF(I134="","",(INDIRECT("N" &amp; ROW() - 1) - M134))</f>
        <v/>
      </c>
      <c r="G134" s="35" t="str">
        <f aca="true">IF(I134 = "-", INDIRECT("D" &amp; ROW() - 1) * 1890,"")</f>
        <v/>
      </c>
      <c r="H134" s="35" t="str">
        <f aca="true">IF(I134 = "-", INDIRECT("C" &amp; ROW() - 1) ,"")</f>
        <v/>
      </c>
      <c r="Q134" s="35" t="str">
        <f aca="true">IF(P134 = "", "", P134 / INDIRECT("D" &amp; ROW() - 1) )</f>
        <v/>
      </c>
      <c r="R134" s="35" t="str">
        <f aca="true">IF(I134="-",IF(ISNUMBER(SEARCH(",", INDIRECT("B" &amp; ROW() - 1) )),1,""), "")</f>
        <v/>
      </c>
      <c r="AMI134" s="2"/>
      <c r="AMJ134" s="0"/>
    </row>
    <row r="135" s="36" customFormat="true" ht="13.5" hidden="false" customHeight="true" outlineLevel="0" collapsed="false">
      <c r="B135" s="35" t="str">
        <f aca="false">IF(D135="","",VLOOKUP(D135, 'SKU Маскарпоне'!$A$1:$B$150, 2, 0))</f>
        <v/>
      </c>
      <c r="C135" s="35" t="str">
        <f aca="false">IF(D135="","",VLOOKUP(D135, 'SKU Маскарпоне'!$A$1:$D$150, 4, 0))</f>
        <v/>
      </c>
      <c r="E135" s="42"/>
      <c r="F135" s="34" t="str">
        <f aca="true">IF(I135="","",(INDIRECT("N" &amp; ROW() - 1) - M135))</f>
        <v/>
      </c>
      <c r="G135" s="35" t="str">
        <f aca="true">IF(I135 = "-", INDIRECT("D" &amp; ROW() - 1) * 1890,"")</f>
        <v/>
      </c>
      <c r="H135" s="35" t="str">
        <f aca="true">IF(I135 = "-", INDIRECT("C" &amp; ROW() - 1) ,"")</f>
        <v/>
      </c>
      <c r="Q135" s="35" t="str">
        <f aca="true">IF(P135 = "", "", P135 / INDIRECT("D" &amp; ROW() - 1) )</f>
        <v/>
      </c>
      <c r="R135" s="35" t="str">
        <f aca="true">IF(I135="-",IF(ISNUMBER(SEARCH(",", INDIRECT("B" &amp; ROW() - 1) )),1,""), "")</f>
        <v/>
      </c>
      <c r="AMI135" s="2"/>
      <c r="AMJ135" s="0"/>
    </row>
    <row r="136" s="36" customFormat="true" ht="13.5" hidden="false" customHeight="true" outlineLevel="0" collapsed="false">
      <c r="B136" s="35" t="str">
        <f aca="false">IF(D136="","",VLOOKUP(D136, 'SKU Маскарпоне'!$A$1:$B$150, 2, 0))</f>
        <v/>
      </c>
      <c r="C136" s="35" t="str">
        <f aca="false">IF(D136="","",VLOOKUP(D136, 'SKU Маскарпоне'!$A$1:$D$150, 4, 0))</f>
        <v/>
      </c>
      <c r="E136" s="42"/>
      <c r="F136" s="34" t="str">
        <f aca="true">IF(I136="","",(INDIRECT("N" &amp; ROW() - 1) - M136))</f>
        <v/>
      </c>
      <c r="G136" s="35" t="str">
        <f aca="true">IF(I136 = "-", INDIRECT("D" &amp; ROW() - 1) * 1890,"")</f>
        <v/>
      </c>
      <c r="H136" s="35" t="str">
        <f aca="true">IF(I136 = "-", INDIRECT("C" &amp; ROW() - 1) ,"")</f>
        <v/>
      </c>
      <c r="Q136" s="35" t="str">
        <f aca="true">IF(P136 = "", "", P136 / INDIRECT("D" &amp; ROW() - 1) )</f>
        <v/>
      </c>
      <c r="R136" s="35" t="str">
        <f aca="true">IF(I136="-",IF(ISNUMBER(SEARCH(",", INDIRECT("B" &amp; ROW() - 1) )),1,""), "")</f>
        <v/>
      </c>
      <c r="AMI136" s="2"/>
      <c r="AMJ136" s="0"/>
    </row>
    <row r="137" s="36" customFormat="true" ht="13.5" hidden="false" customHeight="true" outlineLevel="0" collapsed="false">
      <c r="B137" s="35" t="str">
        <f aca="false">IF(D137="","",VLOOKUP(D137, 'SKU Маскарпоне'!$A$1:$B$150, 2, 0))</f>
        <v/>
      </c>
      <c r="C137" s="53" t="str">
        <f aca="false">IF(D137="","",VLOOKUP(D137, 'SKU Маскарпоне'!$A$1:$D$150, 4, 0))</f>
        <v/>
      </c>
      <c r="E137" s="42"/>
      <c r="F137" s="34" t="str">
        <f aca="true">IF(I137="","",(INDIRECT("N" &amp; ROW() - 1) - M137))</f>
        <v/>
      </c>
      <c r="G137" s="35" t="str">
        <f aca="true">IF(I137 = "-", INDIRECT("D" &amp; ROW() - 1) * 1890,"")</f>
        <v/>
      </c>
      <c r="H137" s="35" t="str">
        <f aca="true">IF(I137 = "-", INDIRECT("C" &amp; ROW() - 1) ,"")</f>
        <v/>
      </c>
      <c r="Q137" s="35" t="str">
        <f aca="true">IF(P137 = "", "", P137 / INDIRECT("D" &amp; ROW() - 1) )</f>
        <v/>
      </c>
      <c r="R137" s="35" t="str">
        <f aca="true">IF(I137="-",IF(ISNUMBER(SEARCH(",", INDIRECT("B" &amp; ROW() - 1) )),1,""), "")</f>
        <v/>
      </c>
      <c r="AMI137" s="2"/>
      <c r="AMJ137" s="0"/>
    </row>
    <row r="138" s="36" customFormat="true" ht="13.5" hidden="false" customHeight="true" outlineLevel="0" collapsed="false">
      <c r="B138" s="35" t="str">
        <f aca="false">IF(D138="","",VLOOKUP(D138, 'SKU Маскарпоне'!$A$1:$B$150, 2, 0))</f>
        <v/>
      </c>
      <c r="C138" s="53" t="str">
        <f aca="false">IF(D138="","",VLOOKUP(D138, 'SKU Маскарпоне'!$A$1:$D$150, 4, 0))</f>
        <v/>
      </c>
      <c r="E138" s="42"/>
      <c r="F138" s="34" t="str">
        <f aca="true">IF(I138="","",(INDIRECT("N" &amp; ROW() - 1) - M138))</f>
        <v/>
      </c>
      <c r="G138" s="35" t="str">
        <f aca="true">IF(I138 = "-", INDIRECT("D" &amp; ROW() - 1) * 1890,"")</f>
        <v/>
      </c>
      <c r="H138" s="35" t="str">
        <f aca="true">IF(I138 = "-", INDIRECT("C" &amp; ROW() - 1) ,"")</f>
        <v/>
      </c>
      <c r="Q138" s="35" t="str">
        <f aca="true">IF(P138 = "", "", P138 / INDIRECT("D" &amp; ROW() - 1) )</f>
        <v/>
      </c>
      <c r="R138" s="35" t="str">
        <f aca="true">IF(I138="-",IF(ISNUMBER(SEARCH(",", INDIRECT("B" &amp; ROW() - 1) )),1,""), "")</f>
        <v/>
      </c>
      <c r="AMI138" s="2"/>
      <c r="AMJ138" s="0"/>
    </row>
    <row r="139" s="36" customFormat="true" ht="13.5" hidden="false" customHeight="true" outlineLevel="0" collapsed="false">
      <c r="B139" s="35" t="str">
        <f aca="false">IF(D139="","",VLOOKUP(D139, 'SKU Маскарпоне'!$A$1:$B$150, 2, 0))</f>
        <v/>
      </c>
      <c r="C139" s="53" t="str">
        <f aca="false">IF(D139="","",VLOOKUP(D139, 'SKU Маскарпоне'!$A$1:$D$150, 4, 0))</f>
        <v/>
      </c>
      <c r="E139" s="42"/>
      <c r="F139" s="34" t="str">
        <f aca="true">IF(I139="","",(INDIRECT("N" &amp; ROW() - 1) - M139))</f>
        <v/>
      </c>
      <c r="G139" s="35" t="str">
        <f aca="true">IF(I139 = "-", INDIRECT("D" &amp; ROW() - 1) * 1890,"")</f>
        <v/>
      </c>
      <c r="H139" s="35" t="str">
        <f aca="true">IF(I139 = "-", INDIRECT("C" &amp; ROW() - 1) ,"")</f>
        <v/>
      </c>
      <c r="Q139" s="35" t="str">
        <f aca="true">IF(P139 = "", "", P139 / INDIRECT("D" &amp; ROW() - 1) )</f>
        <v/>
      </c>
      <c r="R139" s="35" t="str">
        <f aca="true">IF(I139="-",IF(ISNUMBER(SEARCH(",", INDIRECT("B" &amp; ROW() - 1) )),1,""), "")</f>
        <v/>
      </c>
      <c r="AMI139" s="2"/>
      <c r="AMJ139" s="0"/>
    </row>
    <row r="140" s="36" customFormat="true" ht="13.5" hidden="false" customHeight="true" outlineLevel="0" collapsed="false">
      <c r="B140" s="35" t="str">
        <f aca="false">IF(D140="","",VLOOKUP(D140, 'SKU Маскарпоне'!$A$1:$B$150, 2, 0))</f>
        <v/>
      </c>
      <c r="C140" s="53" t="str">
        <f aca="false">IF(D140="","",VLOOKUP(D140, 'SKU Маскарпоне'!$A$1:$D$150, 4, 0))</f>
        <v/>
      </c>
      <c r="E140" s="42"/>
      <c r="F140" s="34" t="str">
        <f aca="true">IF(I140="","",(INDIRECT("N" &amp; ROW() - 1) - M140))</f>
        <v/>
      </c>
      <c r="G140" s="35" t="str">
        <f aca="true">IF(I140 = "-", INDIRECT("D" &amp; ROW() - 1) * 1890,"")</f>
        <v/>
      </c>
      <c r="H140" s="35" t="str">
        <f aca="true">IF(I140 = "-", INDIRECT("C" &amp; ROW() - 1) ,"")</f>
        <v/>
      </c>
      <c r="Q140" s="35" t="str">
        <f aca="true">IF(P140 = "", "", P140 / INDIRECT("D" &amp; ROW() - 1) )</f>
        <v/>
      </c>
      <c r="R140" s="35" t="str">
        <f aca="true">IF(I140="-",IF(ISNUMBER(SEARCH(",", INDIRECT("B" &amp; ROW() - 1) )),1,""), "")</f>
        <v/>
      </c>
      <c r="AMI140" s="2"/>
      <c r="AMJ140" s="0"/>
    </row>
    <row r="141" s="36" customFormat="true" ht="13.5" hidden="false" customHeight="true" outlineLevel="0" collapsed="false">
      <c r="B141" s="35" t="str">
        <f aca="false">IF(D141="","",VLOOKUP(D141, 'SKU Маскарпоне'!$A$1:$B$150, 2, 0))</f>
        <v/>
      </c>
      <c r="C141" s="53" t="str">
        <f aca="false">IF(D141="","",VLOOKUP(D141, 'SKU Маскарпоне'!$A$1:$B$150, 3, 0))</f>
        <v/>
      </c>
      <c r="E141" s="42"/>
      <c r="F141" s="34" t="str">
        <f aca="true">IF(I141="","",(INDIRECT("N" &amp; ROW() - 1) - M141))</f>
        <v/>
      </c>
      <c r="G141" s="35" t="str">
        <f aca="true">IF(I141 = "-", INDIRECT("D" &amp; ROW() - 1) * 1890,"")</f>
        <v/>
      </c>
      <c r="H141" s="35" t="str">
        <f aca="true">IF(I141 = "-", INDIRECT("C" &amp; ROW() - 1) ,"")</f>
        <v/>
      </c>
      <c r="Q141" s="35" t="str">
        <f aca="true">IF(P141 = "", "", P141 / INDIRECT("D" &amp; ROW() - 1) )</f>
        <v/>
      </c>
      <c r="R141" s="35" t="str">
        <f aca="true">IF(I141="-",IF(ISNUMBER(SEARCH(",", INDIRECT("B" &amp; ROW() - 1) )),1,""), "")</f>
        <v/>
      </c>
      <c r="AMI141" s="2"/>
      <c r="AMJ141" s="0"/>
    </row>
    <row r="142" s="36" customFormat="true" ht="13.5" hidden="false" customHeight="true" outlineLevel="0" collapsed="false">
      <c r="B142" s="35" t="str">
        <f aca="false">IF(D142="","",VLOOKUP(D142, 'SKU Маскарпоне'!$A$1:$B$150, 2, 0))</f>
        <v/>
      </c>
      <c r="C142" s="53" t="str">
        <f aca="false">IF(D142="","",VLOOKUP(D142, 'SKU Маскарпоне'!$A$1:$B$150, 3, 0))</f>
        <v/>
      </c>
      <c r="E142" s="42"/>
      <c r="F142" s="34" t="str">
        <f aca="true">IF(I142="","",(INDIRECT("N" &amp; ROW() - 1) - M142))</f>
        <v/>
      </c>
      <c r="G142" s="35" t="str">
        <f aca="true">IF(I142 = "-", INDIRECT("D" &amp; ROW() - 1) * 1890,"")</f>
        <v/>
      </c>
      <c r="H142" s="35" t="str">
        <f aca="true">IF(I142 = "-", INDIRECT("C" &amp; ROW() - 1) ,"")</f>
        <v/>
      </c>
      <c r="Q142" s="35" t="str">
        <f aca="true">IF(P142 = "", "", P142 / INDIRECT("D" &amp; ROW() - 1) )</f>
        <v/>
      </c>
      <c r="R142" s="35" t="str">
        <f aca="true">IF(I142="-",IF(ISNUMBER(SEARCH(",", INDIRECT("B" &amp; ROW() - 1) )),1,""), "")</f>
        <v/>
      </c>
      <c r="AMI142" s="2"/>
      <c r="AMJ142" s="0"/>
    </row>
    <row r="143" s="36" customFormat="true" ht="13.5" hidden="false" customHeight="true" outlineLevel="0" collapsed="false">
      <c r="B143" s="35" t="str">
        <f aca="false">IF(D143="","",VLOOKUP(D143, 'SKU Маскарпоне'!$A$1:$B$150, 2, 0))</f>
        <v/>
      </c>
      <c r="C143" s="53" t="str">
        <f aca="false">IF(D143="","",VLOOKUP(D143, 'SKU Маскарпоне'!$A$1:$B$150, 3, 0))</f>
        <v/>
      </c>
      <c r="E143" s="42"/>
      <c r="F143" s="34" t="str">
        <f aca="true">IF(I143="","",(INDIRECT("N" &amp; ROW() - 1) - M143))</f>
        <v/>
      </c>
      <c r="G143" s="35" t="str">
        <f aca="true">IF(I143 = "-", INDIRECT("D" &amp; ROW() - 1) * 1890,"")</f>
        <v/>
      </c>
      <c r="H143" s="35" t="str">
        <f aca="true">IF(I143 = "-", INDIRECT("C" &amp; ROW() - 1) ,"")</f>
        <v/>
      </c>
      <c r="Q143" s="35" t="str">
        <f aca="true">IF(P143 = "", "", P143 / INDIRECT("D" &amp; ROW() - 1) )</f>
        <v/>
      </c>
      <c r="R143" s="35" t="str">
        <f aca="true">IF(I143="-",IF(ISNUMBER(SEARCH(",", INDIRECT("B" &amp; ROW() - 1) )),1,""), "")</f>
        <v/>
      </c>
      <c r="AMI143" s="2"/>
      <c r="AMJ143" s="0"/>
    </row>
    <row r="144" s="36" customFormat="true" ht="13.5" hidden="false" customHeight="true" outlineLevel="0" collapsed="false">
      <c r="B144" s="35" t="str">
        <f aca="false">IF(D144="","",VLOOKUP(D144, 'SKU Маскарпоне'!$A$1:$B$150, 2, 0))</f>
        <v/>
      </c>
      <c r="C144" s="53" t="str">
        <f aca="false">IF(D144="","",VLOOKUP(D144, 'SKU Маскарпоне'!$A$1:$B$150, 3, 0))</f>
        <v/>
      </c>
      <c r="E144" s="42"/>
      <c r="F144" s="34" t="str">
        <f aca="true">IF(I144="","",(INDIRECT("N" &amp; ROW() - 1) - M144))</f>
        <v/>
      </c>
      <c r="G144" s="35" t="str">
        <f aca="true">IF(I144 = "-", INDIRECT("D" &amp; ROW() - 1) * 1890,"")</f>
        <v/>
      </c>
      <c r="H144" s="35" t="str">
        <f aca="true">IF(I144 = "-", INDIRECT("C" &amp; ROW() - 1) ,"")</f>
        <v/>
      </c>
      <c r="Q144" s="35" t="str">
        <f aca="true">IF(P144 = "", "", P144 / INDIRECT("D" &amp; ROW() - 1) )</f>
        <v/>
      </c>
      <c r="R144" s="35" t="str">
        <f aca="true">IF(I144="-",IF(ISNUMBER(SEARCH(",", INDIRECT("B" &amp; ROW() - 1) )),1,""), "")</f>
        <v/>
      </c>
      <c r="AMI144" s="2"/>
      <c r="AMJ144" s="0"/>
    </row>
    <row r="145" s="36" customFormat="true" ht="13.5" hidden="false" customHeight="true" outlineLevel="0" collapsed="false">
      <c r="B145" s="35" t="str">
        <f aca="false">IF(D145="","",VLOOKUP(D145, 'SKU Маскарпоне'!$A$1:$B$150, 2, 0))</f>
        <v/>
      </c>
      <c r="C145" s="53" t="str">
        <f aca="false">IF(D145="","",VLOOKUP(D145, 'SKU Маскарпоне'!$A$1:$B$150, 3, 0))</f>
        <v/>
      </c>
      <c r="E145" s="42"/>
      <c r="F145" s="34" t="str">
        <f aca="true">IF(I145="","",(INDIRECT("N" &amp; ROW() - 1) - M145))</f>
        <v/>
      </c>
      <c r="G145" s="35" t="str">
        <f aca="true">IF(I145 = "-", INDIRECT("D" &amp; ROW() - 1) * 1890,"")</f>
        <v/>
      </c>
      <c r="H145" s="35" t="str">
        <f aca="true">IF(I145 = "-", INDIRECT("C" &amp; ROW() - 1) ,"")</f>
        <v/>
      </c>
      <c r="Q145" s="35" t="str">
        <f aca="true">IF(P145 = "", "", P145 / INDIRECT("D" &amp; ROW() - 1) )</f>
        <v/>
      </c>
      <c r="R145" s="35" t="str">
        <f aca="true">IF(I145="-",IF(ISNUMBER(SEARCH(",", INDIRECT("B" &amp; ROW() - 1) )),1,""), "")</f>
        <v/>
      </c>
      <c r="AMI145" s="2"/>
      <c r="AMJ145" s="0"/>
    </row>
    <row r="146" s="36" customFormat="true" ht="13.5" hidden="false" customHeight="true" outlineLevel="0" collapsed="false">
      <c r="B146" s="35" t="str">
        <f aca="false">IF(D146="","",VLOOKUP(D146, 'SKU Маскарпоне'!$A$1:$B$150, 2, 0))</f>
        <v/>
      </c>
      <c r="C146" s="53" t="str">
        <f aca="false">IF(D146="","",VLOOKUP(D146, 'SKU Маскарпоне'!$A$1:$B$150, 3, 0))</f>
        <v/>
      </c>
      <c r="E146" s="42"/>
      <c r="F146" s="34" t="str">
        <f aca="true">IF(I146="","",(INDIRECT("N" &amp; ROW() - 1) - M146))</f>
        <v/>
      </c>
      <c r="G146" s="35" t="str">
        <f aca="true">IF(I146 = "-", INDIRECT("D" &amp; ROW() - 1) * 1890,"")</f>
        <v/>
      </c>
      <c r="H146" s="35" t="str">
        <f aca="true">IF(I146 = "-", INDIRECT("C" &amp; ROW() - 1) ,"")</f>
        <v/>
      </c>
      <c r="Q146" s="35" t="str">
        <f aca="true">IF(P146 = "", "", P146 / INDIRECT("D" &amp; ROW() - 1) )</f>
        <v/>
      </c>
      <c r="R146" s="35" t="str">
        <f aca="true">IF(I146="-",IF(ISNUMBER(SEARCH(",", INDIRECT("B" &amp; ROW() - 1) )),1,""), "")</f>
        <v/>
      </c>
      <c r="AMI146" s="2"/>
      <c r="AMJ146" s="0"/>
    </row>
    <row r="147" s="36" customFormat="true" ht="13.5" hidden="false" customHeight="true" outlineLevel="0" collapsed="false">
      <c r="B147" s="35" t="str">
        <f aca="false">IF(D147="","",VLOOKUP(D147, 'SKU Маскарпоне'!$A$1:$B$150, 2, 0))</f>
        <v/>
      </c>
      <c r="C147" s="53" t="str">
        <f aca="false">IF(D147="","",VLOOKUP(D147, 'SKU Маскарпоне'!$A$1:$B$150, 3, 0))</f>
        <v/>
      </c>
      <c r="E147" s="42"/>
      <c r="F147" s="34" t="str">
        <f aca="true">IF(I147="","",(INDIRECT("N" &amp; ROW() - 1) - M147))</f>
        <v/>
      </c>
      <c r="G147" s="35" t="str">
        <f aca="true">IF(I147 = "-", INDIRECT("D" &amp; ROW() - 1) * 1890,"")</f>
        <v/>
      </c>
      <c r="H147" s="35" t="str">
        <f aca="true">IF(I147 = "-", INDIRECT("C" &amp; ROW() - 1) ,"")</f>
        <v/>
      </c>
      <c r="Q147" s="35" t="str">
        <f aca="true">IF(P147 = "", "", P147 / INDIRECT("D" &amp; ROW() - 1) )</f>
        <v/>
      </c>
      <c r="R147" s="35" t="str">
        <f aca="true">IF(I147="-",IF(ISNUMBER(SEARCH(",", INDIRECT("B" &amp; ROW() - 1) )),1,""), "")</f>
        <v/>
      </c>
      <c r="AMI147" s="2"/>
      <c r="AMJ147" s="0"/>
    </row>
    <row r="148" s="36" customFormat="true" ht="13.5" hidden="false" customHeight="true" outlineLevel="0" collapsed="false">
      <c r="B148" s="35" t="str">
        <f aca="false">IF(D148="","",VLOOKUP(D148, 'SKU Маскарпоне'!$A$1:$B$150, 2, 0))</f>
        <v/>
      </c>
      <c r="C148" s="53" t="str">
        <f aca="false">IF(D148="","",VLOOKUP(D148, 'SKU Маскарпоне'!$A$1:$B$150, 3, 0))</f>
        <v/>
      </c>
      <c r="E148" s="42"/>
      <c r="F148" s="34" t="str">
        <f aca="true">IF(I148="","",(INDIRECT("N" &amp; ROW() - 1) - M148))</f>
        <v/>
      </c>
      <c r="G148" s="35" t="str">
        <f aca="true">IF(I148 = "-", INDIRECT("D" &amp; ROW() - 1) * 1890,"")</f>
        <v/>
      </c>
      <c r="H148" s="35" t="str">
        <f aca="true">IF(I148 = "-", INDIRECT("C" &amp; ROW() - 1) ,"")</f>
        <v/>
      </c>
      <c r="Q148" s="35" t="str">
        <f aca="true">IF(P148 = "", "", P148 / INDIRECT("D" &amp; ROW() - 1) )</f>
        <v/>
      </c>
      <c r="R148" s="35" t="str">
        <f aca="true">IF(I148="-",IF(ISNUMBER(SEARCH(",", INDIRECT("B" &amp; ROW() - 1) )),1,""), "")</f>
        <v/>
      </c>
      <c r="AMI148" s="2"/>
      <c r="AMJ148" s="0"/>
    </row>
    <row r="149" s="36" customFormat="true" ht="13.5" hidden="false" customHeight="true" outlineLevel="0" collapsed="false">
      <c r="B149" s="35" t="str">
        <f aca="false">IF(D149="","",VLOOKUP(D149, 'SKU Маскарпоне'!$A$1:$B$150, 2, 0))</f>
        <v/>
      </c>
      <c r="C149" s="53" t="str">
        <f aca="false">IF(D149="","",VLOOKUP(D149, 'SKU Маскарпоне'!$A$1:$B$150, 3, 0))</f>
        <v/>
      </c>
      <c r="E149" s="42"/>
      <c r="F149" s="34" t="str">
        <f aca="true">IF(I149="","",(INDIRECT("N" &amp; ROW() - 1) - M149))</f>
        <v/>
      </c>
      <c r="G149" s="35" t="str">
        <f aca="true">IF(I149 = "-", INDIRECT("D" &amp; ROW() - 1) * 1890,"")</f>
        <v/>
      </c>
      <c r="H149" s="35" t="str">
        <f aca="true">IF(I149 = "-", INDIRECT("C" &amp; ROW() - 1) ,"")</f>
        <v/>
      </c>
      <c r="Q149" s="35" t="str">
        <f aca="true">IF(P149 = "", "", P149 / INDIRECT("D" &amp; ROW() - 1) )</f>
        <v/>
      </c>
      <c r="R149" s="35" t="str">
        <f aca="true">IF(I149="-",IF(ISNUMBER(SEARCH(",", INDIRECT("B" &amp; ROW() - 1) )),1,""), "")</f>
        <v/>
      </c>
      <c r="AMI149" s="2"/>
      <c r="AMJ149" s="0"/>
    </row>
    <row r="150" s="36" customFormat="true" ht="13.5" hidden="false" customHeight="true" outlineLevel="0" collapsed="false">
      <c r="B150" s="35" t="str">
        <f aca="false">IF(D150="","",VLOOKUP(D150, 'SKU Маскарпоне'!$A$1:$B$150, 2, 0))</f>
        <v/>
      </c>
      <c r="C150" s="53" t="str">
        <f aca="false">IF(D150="","",VLOOKUP(D150, 'SKU Маскарпоне'!$A$1:$B$150, 3, 0))</f>
        <v/>
      </c>
      <c r="E150" s="42"/>
      <c r="F150" s="34" t="str">
        <f aca="true">IF(I150="","",(INDIRECT("N" &amp; ROW() - 1) - M150))</f>
        <v/>
      </c>
      <c r="G150" s="35" t="str">
        <f aca="true">IF(I150 = "-", INDIRECT("D" &amp; ROW() - 1) * 1890,"")</f>
        <v/>
      </c>
      <c r="H150" s="35" t="str">
        <f aca="true">IF(I150 = "-", INDIRECT("C" &amp; ROW() - 1) ,"")</f>
        <v/>
      </c>
      <c r="Q150" s="35" t="str">
        <f aca="true">IF(P150 = "", "", P150 / INDIRECT("D" &amp; ROW() - 1) )</f>
        <v/>
      </c>
      <c r="R150" s="35" t="str">
        <f aca="true">IF(I150="-",IF(ISNUMBER(SEARCH(",", INDIRECT("B" &amp; ROW() - 1) )),1,""), "")</f>
        <v/>
      </c>
      <c r="AMI150" s="2"/>
      <c r="AMJ150" s="0"/>
    </row>
    <row r="151" s="36" customFormat="true" ht="13.5" hidden="false" customHeight="true" outlineLevel="0" collapsed="false">
      <c r="B151" s="35" t="str">
        <f aca="false">IF(D151="","",VLOOKUP(D151, 'SKU Маскарпоне'!$A$1:$B$150, 2, 0))</f>
        <v/>
      </c>
      <c r="C151" s="53" t="str">
        <f aca="false">IF(D151="","",VLOOKUP(D151, 'SKU Маскарпоне'!$A$1:$B$150, 3, 0))</f>
        <v/>
      </c>
      <c r="E151" s="42"/>
      <c r="F151" s="34" t="str">
        <f aca="true">IF(I151="","",(INDIRECT("N" &amp; ROW() - 1) - M151))</f>
        <v/>
      </c>
      <c r="G151" s="35" t="str">
        <f aca="true">IF(I151 = "-", INDIRECT("D" &amp; ROW() - 1) * 1890,"")</f>
        <v/>
      </c>
      <c r="H151" s="35" t="str">
        <f aca="true">IF(I151 = "-", INDIRECT("C" &amp; ROW() - 1) ,"")</f>
        <v/>
      </c>
      <c r="Q151" s="35" t="str">
        <f aca="true">IF(P151 = "", "", P151 / INDIRECT("D" &amp; ROW() - 1) )</f>
        <v/>
      </c>
      <c r="R151" s="35" t="str">
        <f aca="true">IF(I151="-",IF(ISNUMBER(SEARCH(",", INDIRECT("B" &amp; ROW() - 1) )),1,""), "")</f>
        <v/>
      </c>
      <c r="AMI151" s="2"/>
      <c r="AMJ151" s="0"/>
    </row>
    <row r="152" s="36" customFormat="true" ht="13.5" hidden="false" customHeight="true" outlineLevel="0" collapsed="false">
      <c r="B152" s="35" t="str">
        <f aca="false">IF(D152="","",VLOOKUP(D152, 'SKU Маскарпоне'!$A$1:$B$150, 2, 0))</f>
        <v/>
      </c>
      <c r="C152" s="53" t="str">
        <f aca="false">IF(D152="","",VLOOKUP(D152, 'SKU Маскарпоне'!$A$1:$B$150, 3, 0))</f>
        <v/>
      </c>
      <c r="E152" s="42"/>
      <c r="F152" s="34" t="str">
        <f aca="true">IF(I152="","",(INDIRECT("N" &amp; ROW() - 1) - M152))</f>
        <v/>
      </c>
      <c r="G152" s="35" t="str">
        <f aca="true">IF(I152 = "-", INDIRECT("D" &amp; ROW() - 1) * 1890,"")</f>
        <v/>
      </c>
      <c r="H152" s="35" t="str">
        <f aca="true">IF(I152 = "-", INDIRECT("C" &amp; ROW() - 1) ,"")</f>
        <v/>
      </c>
      <c r="Q152" s="35" t="str">
        <f aca="true">IF(P152 = "", "", P152 / INDIRECT("D" &amp; ROW() - 1) )</f>
        <v/>
      </c>
      <c r="R152" s="35" t="str">
        <f aca="true">IF(I152="-",IF(ISNUMBER(SEARCH(",", INDIRECT("B" &amp; ROW() - 1) )),1,""), "")</f>
        <v/>
      </c>
      <c r="AMI152" s="2"/>
      <c r="AMJ152" s="0"/>
    </row>
    <row r="153" s="36" customFormat="true" ht="13.5" hidden="false" customHeight="true" outlineLevel="0" collapsed="false">
      <c r="B153" s="35" t="str">
        <f aca="false">IF(D153="","",VLOOKUP(D153, 'SKU Маскарпоне'!$A$1:$B$150, 2, 0))</f>
        <v/>
      </c>
      <c r="C153" s="53" t="str">
        <f aca="false">IF(D153="","",VLOOKUP(D153, 'SKU Маскарпоне'!$A$1:$B$150, 3, 0))</f>
        <v/>
      </c>
      <c r="E153" s="42"/>
      <c r="F153" s="34" t="str">
        <f aca="true">IF(I153="","",(INDIRECT("N" &amp; ROW() - 1) - M153))</f>
        <v/>
      </c>
      <c r="G153" s="35" t="str">
        <f aca="true">IF(I153 = "-", INDIRECT("D" &amp; ROW() - 1) * 1890,"")</f>
        <v/>
      </c>
      <c r="H153" s="35" t="str">
        <f aca="true">IF(I153 = "-", INDIRECT("C" &amp; ROW() - 1) ,"")</f>
        <v/>
      </c>
      <c r="Q153" s="35" t="str">
        <f aca="true">IF(P153 = "", "", P153 / INDIRECT("D" &amp; ROW() - 1) )</f>
        <v/>
      </c>
      <c r="R153" s="35" t="str">
        <f aca="true">IF(I153="-",IF(ISNUMBER(SEARCH(",", INDIRECT("B" &amp; ROW() - 1) )),1,""), "")</f>
        <v/>
      </c>
      <c r="AMI153" s="2"/>
      <c r="AMJ153" s="0"/>
    </row>
    <row r="154" s="36" customFormat="true" ht="13.5" hidden="false" customHeight="true" outlineLevel="0" collapsed="false">
      <c r="B154" s="35" t="str">
        <f aca="false">IF(D154="","",VLOOKUP(D154, 'SKU Маскарпоне'!$A$1:$B$150, 2, 0))</f>
        <v/>
      </c>
      <c r="C154" s="53" t="str">
        <f aca="false">IF(D154="","",VLOOKUP(D154, 'SKU Маскарпоне'!$A$1:$B$150, 3, 0))</f>
        <v/>
      </c>
      <c r="E154" s="42"/>
      <c r="F154" s="34" t="str">
        <f aca="true">IF(I154="","",(INDIRECT("N" &amp; ROW() - 1) - M154))</f>
        <v/>
      </c>
      <c r="G154" s="35" t="str">
        <f aca="true">IF(I154 = "-", INDIRECT("D" &amp; ROW() - 1) * 1890,"")</f>
        <v/>
      </c>
      <c r="H154" s="35" t="str">
        <f aca="true">IF(I154 = "-", INDIRECT("C" &amp; ROW() - 1) ,"")</f>
        <v/>
      </c>
      <c r="Q154" s="35" t="str">
        <f aca="true">IF(P154 = "", "", P154 / INDIRECT("D" &amp; ROW() - 1) )</f>
        <v/>
      </c>
      <c r="R154" s="35" t="str">
        <f aca="true">IF(I154="-",IF(ISNUMBER(SEARCH(",", INDIRECT("B" &amp; ROW() - 1) )),1,""), "")</f>
        <v/>
      </c>
      <c r="AMI154" s="2"/>
      <c r="AMJ154" s="0"/>
    </row>
    <row r="155" s="36" customFormat="true" ht="13.5" hidden="false" customHeight="true" outlineLevel="0" collapsed="false">
      <c r="B155" s="35" t="str">
        <f aca="false">IF(D155="","",VLOOKUP(D155, 'SKU Маскарпоне'!$A$1:$B$150, 2, 0))</f>
        <v/>
      </c>
      <c r="C155" s="53" t="str">
        <f aca="false">IF(D155="","",VLOOKUP(D155, 'SKU Маскарпоне'!$A$1:$B$150, 3, 0))</f>
        <v/>
      </c>
      <c r="E155" s="42"/>
      <c r="F155" s="34" t="str">
        <f aca="true">IF(I155="","",(INDIRECT("N" &amp; ROW() - 1) - M155))</f>
        <v/>
      </c>
      <c r="G155" s="35" t="str">
        <f aca="true">IF(I155 = "-", INDIRECT("D" &amp; ROW() - 1) * 1890,"")</f>
        <v/>
      </c>
      <c r="H155" s="35" t="str">
        <f aca="true">IF(I155 = "-", INDIRECT("C" &amp; ROW() - 1) ,"")</f>
        <v/>
      </c>
      <c r="Q155" s="35" t="str">
        <f aca="true">IF(P155 = "", "", P155 / INDIRECT("D" &amp; ROW() - 1) )</f>
        <v/>
      </c>
      <c r="R155" s="35" t="str">
        <f aca="true">IF(I155="-",IF(ISNUMBER(SEARCH(",", INDIRECT("B" &amp; ROW() - 1) )),1,""), "")</f>
        <v/>
      </c>
      <c r="AMI155" s="2"/>
      <c r="AMJ155" s="0"/>
    </row>
    <row r="156" customFormat="false" ht="13.5" hidden="false" customHeight="true" outlineLevel="0" collapsed="false">
      <c r="B156" s="35" t="str">
        <f aca="false">IF(D156="","",VLOOKUP(D156, 'SKU Маскарпоне'!$A$1:$B$150, 2, 0))</f>
        <v/>
      </c>
      <c r="C156" s="53" t="str">
        <f aca="false">IF(D156="","",VLOOKUP(D156, 'SKU Маскарпоне'!$A$1:$B$150, 3, 0))</f>
        <v/>
      </c>
      <c r="E156" s="54"/>
      <c r="F156" s="55" t="str">
        <f aca="true">IF(I156="","",(INDIRECT("N" &amp; ROW() - 1) - M156))</f>
        <v/>
      </c>
      <c r="G156" s="56" t="str">
        <f aca="true">IF(I156 = "-", INDIRECT("D" &amp; ROW() - 1) * 1890,"")</f>
        <v/>
      </c>
      <c r="H156" s="56" t="str">
        <f aca="true">IF(I156 = "-", INDIRECT("C" &amp; ROW() - 1) ,"")</f>
        <v/>
      </c>
      <c r="Q156" s="57" t="str">
        <f aca="true">IF(P156 = "", "", P156 / INDIRECT("D" &amp; ROW() - 1) )</f>
        <v/>
      </c>
      <c r="R156" s="57" t="str">
        <f aca="true">IF(I156="-",IF(ISNUMBER(SEARCH(",", INDIRECT("B" &amp; ROW() - 1) )),1,""), "")</f>
        <v/>
      </c>
    </row>
    <row r="157" customFormat="false" ht="13.5" hidden="false" customHeight="true" outlineLevel="0" collapsed="false">
      <c r="B157" s="35" t="str">
        <f aca="false">IF(D157="","",VLOOKUP(D157, 'SKU Маскарпоне'!$A$1:$B$150, 2, 0))</f>
        <v/>
      </c>
      <c r="C157" s="53" t="str">
        <f aca="false">IF(D157="","",VLOOKUP(D157, 'SKU Маскарпоне'!$A$1:$B$150, 3, 0))</f>
        <v/>
      </c>
      <c r="E157" s="54"/>
      <c r="F157" s="55" t="str">
        <f aca="true">IF(I157="","",(INDIRECT("N" &amp; ROW() - 1) - M157))</f>
        <v/>
      </c>
      <c r="G157" s="56" t="str">
        <f aca="true">IF(I157 = "-", INDIRECT("D" &amp; ROW() - 1) * 1890,"")</f>
        <v/>
      </c>
      <c r="H157" s="56" t="str">
        <f aca="true">IF(I157 = "-", INDIRECT("C" &amp; ROW() - 1) ,"")</f>
        <v/>
      </c>
      <c r="Q157" s="57" t="str">
        <f aca="true">IF(P157 = "", "", P157 / INDIRECT("D" &amp; ROW() - 1) )</f>
        <v/>
      </c>
      <c r="R157" s="57" t="str">
        <f aca="true">IF(I157="-",IF(ISNUMBER(SEARCH(",", INDIRECT("B" &amp; ROW() - 1) )),1,""), "")</f>
        <v/>
      </c>
    </row>
    <row r="158" customFormat="false" ht="13.5" hidden="false" customHeight="true" outlineLevel="0" collapsed="false">
      <c r="B158" s="35" t="str">
        <f aca="false">IF(D158="","",VLOOKUP(D158, 'SKU Маскарпоне'!$A$1:$B$150, 2, 0))</f>
        <v/>
      </c>
      <c r="C158" s="53" t="str">
        <f aca="false">IF(D158="","",VLOOKUP(D158, 'SKU Маскарпоне'!$A$1:$B$150, 3, 0))</f>
        <v/>
      </c>
      <c r="E158" s="54"/>
      <c r="F158" s="55" t="str">
        <f aca="true">IF(I158="","",(INDIRECT("N" &amp; ROW() - 1) - M158))</f>
        <v/>
      </c>
      <c r="G158" s="56" t="str">
        <f aca="true">IF(I158 = "-", INDIRECT("D" &amp; ROW() - 1) * 1890,"")</f>
        <v/>
      </c>
      <c r="H158" s="56" t="str">
        <f aca="true">IF(I158 = "-", INDIRECT("C" &amp; ROW() - 1) ,"")</f>
        <v/>
      </c>
      <c r="Q158" s="57" t="str">
        <f aca="true">IF(P158 = "", "", P158 / INDIRECT("D" &amp; ROW() - 1) )</f>
        <v/>
      </c>
      <c r="R158" s="57" t="str">
        <f aca="true">IF(I158="-",IF(ISNUMBER(SEARCH(",", INDIRECT("B" &amp; ROW() - 1) )),1,""), "")</f>
        <v/>
      </c>
    </row>
    <row r="159" customFormat="false" ht="13.5" hidden="false" customHeight="true" outlineLevel="0" collapsed="false">
      <c r="B159" s="35" t="str">
        <f aca="false">IF(D159="","",VLOOKUP(D159, 'SKU Маскарпоне'!$A$1:$B$150, 2, 0))</f>
        <v/>
      </c>
      <c r="C159" s="53" t="str">
        <f aca="false">IF(D159="","",VLOOKUP(D159, 'SKU Маскарпоне'!$A$1:$B$150, 3, 0))</f>
        <v/>
      </c>
      <c r="E159" s="54"/>
      <c r="F159" s="55" t="str">
        <f aca="true">IF(I159="","",(INDIRECT("N" &amp; ROW() - 1) - M159))</f>
        <v/>
      </c>
      <c r="G159" s="56" t="str">
        <f aca="true">IF(I159 = "-", INDIRECT("D" &amp; ROW() - 1) * 1890,"")</f>
        <v/>
      </c>
      <c r="H159" s="56" t="str">
        <f aca="true">IF(I159 = "-", INDIRECT("C" &amp; ROW() - 1) ,"")</f>
        <v/>
      </c>
      <c r="Q159" s="57" t="str">
        <f aca="true">IF(P159 = "", "", P159 / INDIRECT("D" &amp; ROW() - 1) )</f>
        <v/>
      </c>
      <c r="R159" s="57" t="str">
        <f aca="true">IF(I159="-",IF(ISNUMBER(SEARCH(",", INDIRECT("B" &amp; ROW() - 1) )),1,""), "")</f>
        <v/>
      </c>
    </row>
    <row r="160" customFormat="false" ht="13.5" hidden="false" customHeight="true" outlineLevel="0" collapsed="false">
      <c r="B160" s="35" t="str">
        <f aca="false">IF(D160="","",VLOOKUP(D160, 'SKU Маскарпоне'!$A$1:$B$150, 2, 0))</f>
        <v/>
      </c>
      <c r="C160" s="53" t="str">
        <f aca="false">IF(D160="","",VLOOKUP(D160, 'SKU Маскарпоне'!$A$1:$B$150, 3, 0))</f>
        <v/>
      </c>
      <c r="E160" s="54"/>
      <c r="F160" s="55" t="str">
        <f aca="true">IF(I160="","",(INDIRECT("N" &amp; ROW() - 1) - M160))</f>
        <v/>
      </c>
      <c r="G160" s="56" t="str">
        <f aca="true">IF(I160 = "-", INDIRECT("D" &amp; ROW() - 1) * 1890,"")</f>
        <v/>
      </c>
      <c r="H160" s="56" t="str">
        <f aca="true">IF(I160 = "-", INDIRECT("C" &amp; ROW() - 1) ,"")</f>
        <v/>
      </c>
      <c r="Q160" s="57" t="str">
        <f aca="true">IF(P160 = "", "", P160 / INDIRECT("D" &amp; ROW() - 1) )</f>
        <v/>
      </c>
      <c r="R160" s="57" t="str">
        <f aca="true">IF(I160="-",IF(ISNUMBER(SEARCH(",", INDIRECT("B" &amp; ROW() - 1) )),1,""), "")</f>
        <v/>
      </c>
    </row>
    <row r="161" customFormat="false" ht="13.5" hidden="false" customHeight="true" outlineLevel="0" collapsed="false">
      <c r="B161" s="35" t="str">
        <f aca="false">IF(D161="","",VLOOKUP(D161, 'SKU Маскарпоне'!$A$1:$B$150, 2, 0))</f>
        <v/>
      </c>
      <c r="C161" s="53" t="str">
        <f aca="false">IF(D161="","",VLOOKUP(D161, 'SKU Маскарпоне'!$A$1:$B$150, 3, 0))</f>
        <v/>
      </c>
      <c r="E161" s="54"/>
      <c r="F161" s="55" t="str">
        <f aca="true">IF(I161="","",(INDIRECT("N" &amp; ROW() - 1) - M161))</f>
        <v/>
      </c>
      <c r="G161" s="56" t="str">
        <f aca="true">IF(I161 = "-", INDIRECT("D" &amp; ROW() - 1) * 1890,"")</f>
        <v/>
      </c>
      <c r="H161" s="56" t="str">
        <f aca="true">IF(I161 = "-", INDIRECT("C" &amp; ROW() - 1) ,"")</f>
        <v/>
      </c>
      <c r="Q161" s="57" t="str">
        <f aca="true">IF(P161 = "", "", P161 / INDIRECT("D" &amp; ROW() - 1) )</f>
        <v/>
      </c>
      <c r="R161" s="57" t="str">
        <f aca="true">IF(I161="-",IF(ISNUMBER(SEARCH(",", INDIRECT("B" &amp; ROW() - 1) )),1,""), "")</f>
        <v/>
      </c>
    </row>
    <row r="162" customFormat="false" ht="13.5" hidden="false" customHeight="true" outlineLevel="0" collapsed="false">
      <c r="B162" s="35" t="str">
        <f aca="false">IF(D162="","",VLOOKUP(D162, 'SKU Маскарпоне'!$A$1:$B$150, 2, 0))</f>
        <v/>
      </c>
      <c r="C162" s="53" t="str">
        <f aca="false">IF(D162="","",VLOOKUP(D162, 'SKU Маскарпоне'!$A$1:$B$150, 3, 0))</f>
        <v/>
      </c>
      <c r="E162" s="54"/>
      <c r="F162" s="55" t="str">
        <f aca="true">IF(I162="","",(INDIRECT("N" &amp; ROW() - 1) - M162))</f>
        <v/>
      </c>
      <c r="G162" s="56" t="str">
        <f aca="true">IF(I162 = "-", INDIRECT("D" &amp; ROW() - 1) * 1890,"")</f>
        <v/>
      </c>
      <c r="H162" s="56" t="str">
        <f aca="true">IF(I162 = "-", INDIRECT("C" &amp; ROW() - 1) ,"")</f>
        <v/>
      </c>
      <c r="Q162" s="57" t="str">
        <f aca="true">IF(P162 = "", "", P162 / INDIRECT("D" &amp; ROW() - 1) )</f>
        <v/>
      </c>
      <c r="R162" s="57" t="str">
        <f aca="true">IF(I162="-",IF(ISNUMBER(SEARCH(",", INDIRECT("B" &amp; ROW() - 1) )),1,""), "")</f>
        <v/>
      </c>
    </row>
    <row r="163" customFormat="false" ht="13.5" hidden="false" customHeight="true" outlineLevel="0" collapsed="false">
      <c r="B163" s="35" t="str">
        <f aca="false">IF(D163="","",VLOOKUP(D163, 'SKU Маскарпоне'!$A$1:$B$150, 2, 0))</f>
        <v/>
      </c>
      <c r="C163" s="53" t="str">
        <f aca="false">IF(D163="","",VLOOKUP(D163, 'SKU Маскарпоне'!$A$1:$B$150, 3, 0))</f>
        <v/>
      </c>
      <c r="E163" s="54"/>
      <c r="F163" s="55" t="str">
        <f aca="true">IF(I163="","",(INDIRECT("N" &amp; ROW() - 1) - M163))</f>
        <v/>
      </c>
      <c r="G163" s="56" t="str">
        <f aca="true">IF(I163 = "-", INDIRECT("D" &amp; ROW() - 1) * 1890,"")</f>
        <v/>
      </c>
      <c r="H163" s="56" t="str">
        <f aca="true">IF(I163 = "-", INDIRECT("C" &amp; ROW() - 1) ,"")</f>
        <v/>
      </c>
      <c r="Q163" s="57" t="str">
        <f aca="true">IF(P163 = "", "", P163 / INDIRECT("D" &amp; ROW() - 1) )</f>
        <v/>
      </c>
      <c r="R163" s="57" t="str">
        <f aca="true">IF(I163="-",IF(ISNUMBER(SEARCH(",", INDIRECT("B" &amp; ROW() - 1) )),1,""), "")</f>
        <v/>
      </c>
    </row>
    <row r="164" customFormat="false" ht="13.5" hidden="false" customHeight="true" outlineLevel="0" collapsed="false">
      <c r="B164" s="35" t="str">
        <f aca="false">IF(D164="","",VLOOKUP(D164, 'SKU Маскарпоне'!$A$1:$B$150, 2, 0))</f>
        <v/>
      </c>
      <c r="C164" s="53" t="str">
        <f aca="false">IF(D164="","",VLOOKUP(D164, 'SKU Маскарпоне'!$A$1:$B$150, 3, 0))</f>
        <v/>
      </c>
      <c r="E164" s="54"/>
      <c r="F164" s="55" t="str">
        <f aca="true">IF(I164="","",(INDIRECT("N" &amp; ROW() - 1) - M164))</f>
        <v/>
      </c>
      <c r="G164" s="56" t="str">
        <f aca="true">IF(I164 = "-", INDIRECT("D" &amp; ROW() - 1) * 1890,"")</f>
        <v/>
      </c>
      <c r="H164" s="56" t="str">
        <f aca="true">IF(I164 = "-", INDIRECT("C" &amp; ROW() - 1) ,"")</f>
        <v/>
      </c>
      <c r="Q164" s="57" t="str">
        <f aca="true">IF(P164 = "", "", P164 / INDIRECT("D" &amp; ROW() - 1) )</f>
        <v/>
      </c>
      <c r="R164" s="57" t="str">
        <f aca="true">IF(I164="-",IF(ISNUMBER(SEARCH(",", INDIRECT("B" &amp; ROW() - 1) )),1,""), "")</f>
        <v/>
      </c>
    </row>
    <row r="165" customFormat="false" ht="13.5" hidden="false" customHeight="true" outlineLevel="0" collapsed="false">
      <c r="B165" s="35" t="str">
        <f aca="false">IF(D165="","",VLOOKUP(D165, 'SKU Маскарпоне'!$A$1:$B$150, 2, 0))</f>
        <v/>
      </c>
      <c r="C165" s="53" t="str">
        <f aca="false">IF(D165="","",VLOOKUP(D165, 'SKU Маскарпоне'!$A$1:$B$150, 3, 0))</f>
        <v/>
      </c>
      <c r="E165" s="54"/>
      <c r="F165" s="55" t="str">
        <f aca="true">IF(I165="","",(INDIRECT("N" &amp; ROW() - 1) - M165))</f>
        <v/>
      </c>
      <c r="G165" s="56" t="str">
        <f aca="true">IF(I165 = "-", INDIRECT("D" &amp; ROW() - 1) * 1890,"")</f>
        <v/>
      </c>
      <c r="H165" s="56" t="str">
        <f aca="true">IF(I165 = "-", INDIRECT("C" &amp; ROW() - 1) ,"")</f>
        <v/>
      </c>
      <c r="Q165" s="57" t="str">
        <f aca="true">IF(P165 = "", "", P165 / INDIRECT("D" &amp; ROW() - 1) )</f>
        <v/>
      </c>
      <c r="R165" s="57" t="str">
        <f aca="true">IF(I165="-",IF(ISNUMBER(SEARCH(",", INDIRECT("B" &amp; ROW() - 1) )),1,""), "")</f>
        <v/>
      </c>
    </row>
    <row r="166" customFormat="false" ht="13.5" hidden="false" customHeight="true" outlineLevel="0" collapsed="false">
      <c r="B166" s="35" t="str">
        <f aca="false">IF(D166="","",VLOOKUP(D166, 'SKU Маскарпоне'!$A$1:$B$150, 2, 0))</f>
        <v/>
      </c>
      <c r="C166" s="53" t="str">
        <f aca="false">IF(D166="","",VLOOKUP(D166, 'SKU Маскарпоне'!$A$1:$B$150, 3, 0))</f>
        <v/>
      </c>
      <c r="E166" s="54"/>
      <c r="F166" s="55" t="str">
        <f aca="true">IF(I166="","",(INDIRECT("N" &amp; ROW() - 1) - M166))</f>
        <v/>
      </c>
      <c r="H166" s="56" t="str">
        <f aca="true">IF(I166 = "-", INDIRECT("C" &amp; ROW() - 1) ,"")</f>
        <v/>
      </c>
      <c r="Q166" s="57" t="str">
        <f aca="true">IF(P166 = "", "", P166 / INDIRECT("D" &amp; ROW() - 1) )</f>
        <v/>
      </c>
      <c r="R166" s="57" t="str">
        <f aca="true">IF(I166="-",IF(ISNUMBER(SEARCH(",", INDIRECT("B" &amp; ROW() - 1) )),1,""), "")</f>
        <v/>
      </c>
    </row>
    <row r="167" customFormat="false" ht="13.5" hidden="false" customHeight="true" outlineLevel="0" collapsed="false">
      <c r="B167" s="35" t="str">
        <f aca="false">IF(D167="","",VLOOKUP(D167, 'SKU Маскарпоне'!$A$1:$B$150, 2, 0))</f>
        <v/>
      </c>
      <c r="C167" s="53" t="str">
        <f aca="false">IF(D167="","",VLOOKUP(D167, 'SKU Маскарпоне'!$A$1:$B$150, 3, 0))</f>
        <v/>
      </c>
      <c r="E167" s="54"/>
      <c r="F167" s="55" t="str">
        <f aca="true">IF(I167="","",(INDIRECT("N" &amp; ROW() - 1) - M167))</f>
        <v/>
      </c>
      <c r="H167" s="56" t="str">
        <f aca="true">IF(I167 = "-", INDIRECT("C" &amp; ROW() - 1) ,"")</f>
        <v/>
      </c>
      <c r="Q167" s="57" t="str">
        <f aca="true">IF(P167 = "", "", P167 / INDIRECT("D" &amp; ROW() - 1) )</f>
        <v/>
      </c>
      <c r="R167" s="57" t="str">
        <f aca="true">IF(I167="-",IF(ISNUMBER(SEARCH(",", INDIRECT("B" &amp; ROW() - 1) )),1,""), "")</f>
        <v/>
      </c>
    </row>
    <row r="168" customFormat="false" ht="13.5" hidden="false" customHeight="true" outlineLevel="0" collapsed="false">
      <c r="B168" s="35" t="str">
        <f aca="false">IF(D168="","",VLOOKUP(D168, 'SKU Маскарпоне'!$A$1:$B$150, 2, 0))</f>
        <v/>
      </c>
      <c r="C168" s="53" t="str">
        <f aca="false">IF(D168="","",VLOOKUP(D168, 'SKU Маскарпоне'!$A$1:$B$150, 3, 0))</f>
        <v/>
      </c>
      <c r="E168" s="54"/>
      <c r="F168" s="55" t="str">
        <f aca="true">IF(I168="","",(INDIRECT("N" &amp; ROW() - 1) - M168))</f>
        <v/>
      </c>
      <c r="H168" s="56" t="str">
        <f aca="true">IF(I168 = "-", INDIRECT("C" &amp; ROW() - 1) ,"")</f>
        <v/>
      </c>
      <c r="Q168" s="57" t="str">
        <f aca="true">IF(P168 = "", "", P168 / INDIRECT("D" &amp; ROW() - 1) )</f>
        <v/>
      </c>
      <c r="R168" s="57" t="str">
        <f aca="true">IF(I168="-",IF(ISNUMBER(SEARCH(",", INDIRECT("B" &amp; ROW() - 1) )),1,""), "")</f>
        <v/>
      </c>
    </row>
    <row r="169" customFormat="false" ht="13.5" hidden="false" customHeight="true" outlineLevel="0" collapsed="false">
      <c r="B169" s="35" t="str">
        <f aca="false">IF(D169="","",VLOOKUP(D169, 'SKU Маскарпоне'!$A$1:$B$150, 2, 0))</f>
        <v/>
      </c>
      <c r="C169" s="53" t="str">
        <f aca="false">IF(D169="","",VLOOKUP(D169, 'SKU Маскарпоне'!$A$1:$B$150, 3, 0))</f>
        <v/>
      </c>
      <c r="E169" s="54"/>
      <c r="F169" s="55" t="str">
        <f aca="true">IF(I169="","",(INDIRECT("N" &amp; ROW() - 1) - M169))</f>
        <v/>
      </c>
      <c r="H169" s="56" t="str">
        <f aca="true">IF(I169 = "-", INDIRECT("C" &amp; ROW() - 1) ,"")</f>
        <v/>
      </c>
      <c r="Q169" s="57" t="str">
        <f aca="true">IF(P169 = "", "", P169 / INDIRECT("D" &amp; ROW() - 1) )</f>
        <v/>
      </c>
      <c r="R169" s="57" t="str">
        <f aca="true">IF(I169="-",IF(ISNUMBER(SEARCH(",", INDIRECT("B" &amp; ROW() - 1) )),1,""), "")</f>
        <v/>
      </c>
    </row>
    <row r="170" customFormat="false" ht="13.5" hidden="false" customHeight="true" outlineLevel="0" collapsed="false">
      <c r="B170" s="35" t="str">
        <f aca="false">IF(D170="","",VLOOKUP(D170, 'SKU Маскарпоне'!$A$1:$B$150, 2, 0))</f>
        <v/>
      </c>
      <c r="C170" s="53" t="str">
        <f aca="false">IF(D170="","",VLOOKUP(D170, 'SKU Маскарпоне'!$A$1:$B$150, 3, 0))</f>
        <v/>
      </c>
      <c r="E170" s="54"/>
      <c r="F170" s="55" t="str">
        <f aca="true">IF(I170="","",(INDIRECT("N" &amp; ROW() - 1) - M170))</f>
        <v/>
      </c>
      <c r="H170" s="56" t="str">
        <f aca="true">IF(I170 = "-", INDIRECT("C" &amp; ROW() - 1) ,"")</f>
        <v/>
      </c>
      <c r="Q170" s="57" t="str">
        <f aca="true">IF(P170 = "", "", P170 / INDIRECT("D" &amp; ROW() - 1) )</f>
        <v/>
      </c>
      <c r="R170" s="57" t="str">
        <f aca="true">IF(I170="-",IF(ISNUMBER(SEARCH(",", INDIRECT("B" &amp; ROW() - 1) )),1,""), "")</f>
        <v/>
      </c>
    </row>
    <row r="171" customFormat="false" ht="13.5" hidden="false" customHeight="true" outlineLevel="0" collapsed="false">
      <c r="B171" s="35" t="str">
        <f aca="false">IF(D171="","",VLOOKUP(D171, 'SKU Маскарпоне'!$A$1:$B$150, 2, 0))</f>
        <v/>
      </c>
      <c r="C171" s="53" t="str">
        <f aca="false">IF(D171="","",VLOOKUP(D171, 'SKU Маскарпоне'!$A$1:$B$150, 3, 0))</f>
        <v/>
      </c>
      <c r="E171" s="54"/>
      <c r="F171" s="55" t="str">
        <f aca="true">IF(I171="","",(INDIRECT("N" &amp; ROW() - 1) - M171))</f>
        <v/>
      </c>
      <c r="H171" s="56" t="str">
        <f aca="true">IF(I171 = "-", INDIRECT("C" &amp; ROW() - 1) ,"")</f>
        <v/>
      </c>
      <c r="Q171" s="57" t="str">
        <f aca="true">IF(P171 = "", "", P171 / INDIRECT("D" &amp; ROW() - 1) )</f>
        <v/>
      </c>
      <c r="R171" s="57" t="str">
        <f aca="true">IF(I171="-",IF(ISNUMBER(SEARCH(",", INDIRECT("B" &amp; ROW() - 1) )),1,""), "")</f>
        <v/>
      </c>
    </row>
    <row r="172" customFormat="false" ht="13.5" hidden="false" customHeight="true" outlineLevel="0" collapsed="false">
      <c r="B172" s="35" t="str">
        <f aca="false">IF(D172="","",VLOOKUP(D172, 'SKU Маскарпоне'!$A$1:$B$150, 2, 0))</f>
        <v/>
      </c>
      <c r="C172" s="53" t="str">
        <f aca="false">IF(D172="","",VLOOKUP(D172, 'SKU Маскарпоне'!$A$1:$B$150, 3, 0))</f>
        <v/>
      </c>
      <c r="E172" s="54"/>
      <c r="F172" s="55" t="str">
        <f aca="true">IF(I172="","",(INDIRECT("N" &amp; ROW() - 1) - M172))</f>
        <v/>
      </c>
      <c r="H172" s="56" t="str">
        <f aca="true">IF(I172 = "-", INDIRECT("C" &amp; ROW() - 1) ,"")</f>
        <v/>
      </c>
      <c r="Q172" s="57" t="str">
        <f aca="true">IF(P172 = "", "", P172 / INDIRECT("D" &amp; ROW() - 1) )</f>
        <v/>
      </c>
      <c r="R172" s="57" t="str">
        <f aca="true">IF(I172="-",IF(ISNUMBER(SEARCH(",", INDIRECT("B" &amp; ROW() - 1) )),1,""), "")</f>
        <v/>
      </c>
    </row>
    <row r="173" customFormat="false" ht="13.5" hidden="false" customHeight="true" outlineLevel="0" collapsed="false">
      <c r="B173" s="35" t="str">
        <f aca="false">IF(D173="","",VLOOKUP(D173, 'SKU Маскарпоне'!$A$1:$B$150, 2, 0))</f>
        <v/>
      </c>
      <c r="C173" s="53" t="str">
        <f aca="false">IF(D173="","",VLOOKUP(D173, 'SKU Маскарпоне'!$A$1:$B$150, 3, 0))</f>
        <v/>
      </c>
      <c r="E173" s="54"/>
      <c r="F173" s="55" t="str">
        <f aca="true">IF(I173="","",(INDIRECT("N" &amp; ROW() - 1) - M173))</f>
        <v/>
      </c>
      <c r="H173" s="56" t="str">
        <f aca="true">IF(I173 = "-", INDIRECT("C" &amp; ROW() - 1) ,"")</f>
        <v/>
      </c>
      <c r="Q173" s="57" t="str">
        <f aca="true">IF(P173 = "", "", P173 / INDIRECT("D" &amp; ROW() - 1) )</f>
        <v/>
      </c>
      <c r="R173" s="57" t="str">
        <f aca="true">IF(I173="-",IF(ISNUMBER(SEARCH(",", INDIRECT("B" &amp; ROW() - 1) )),1,""), "")</f>
        <v/>
      </c>
    </row>
    <row r="174" customFormat="false" ht="13.5" hidden="false" customHeight="true" outlineLevel="0" collapsed="false">
      <c r="B174" s="35" t="str">
        <f aca="false">IF(D174="","",VLOOKUP(D174, 'SKU Маскарпоне'!$A$1:$B$150, 2, 0))</f>
        <v/>
      </c>
      <c r="C174" s="53" t="str">
        <f aca="false">IF(D174="","",VLOOKUP(D174, 'SKU Маскарпоне'!$A$1:$B$150, 3, 0))</f>
        <v/>
      </c>
      <c r="E174" s="54"/>
      <c r="F174" s="55" t="str">
        <f aca="true">IF(I174="","",(INDIRECT("N" &amp; ROW() - 1) - M174))</f>
        <v/>
      </c>
      <c r="H174" s="56" t="str">
        <f aca="true">IF(I174 = "-", INDIRECT("C" &amp; ROW() - 1) ,"")</f>
        <v/>
      </c>
      <c r="Q174" s="57" t="str">
        <f aca="true">IF(P174 = "", "", P174 / INDIRECT("D" &amp; ROW() - 1) )</f>
        <v/>
      </c>
      <c r="R174" s="57" t="str">
        <f aca="true">IF(I174="-",IF(ISNUMBER(SEARCH(",", INDIRECT("B" &amp; ROW() - 1) )),1,""), "")</f>
        <v/>
      </c>
    </row>
    <row r="175" customFormat="false" ht="13.5" hidden="false" customHeight="true" outlineLevel="0" collapsed="false">
      <c r="B175" s="35" t="str">
        <f aca="false">IF(D175="","",VLOOKUP(D175, 'SKU Маскарпоне'!$A$1:$B$150, 2, 0))</f>
        <v/>
      </c>
      <c r="C175" s="53" t="str">
        <f aca="false">IF(D175="","",VLOOKUP(D175, 'SKU Маскарпоне'!$A$1:$B$150, 3, 0))</f>
        <v/>
      </c>
      <c r="E175" s="54"/>
      <c r="F175" s="55" t="str">
        <f aca="true">IF(I175="","",(INDIRECT("N" &amp; ROW() - 1) - M175))</f>
        <v/>
      </c>
      <c r="H175" s="56" t="str">
        <f aca="true">IF(I175 = "-", INDIRECT("C" &amp; ROW() - 1) ,"")</f>
        <v/>
      </c>
      <c r="Q175" s="57" t="str">
        <f aca="true">IF(P175 = "", "", P175 / INDIRECT("D" &amp; ROW() - 1) )</f>
        <v/>
      </c>
      <c r="R175" s="57" t="str">
        <f aca="true">IF(I175="-",IF(ISNUMBER(SEARCH(",", INDIRECT("B" &amp; ROW() - 1) )),1,""), "")</f>
        <v/>
      </c>
    </row>
    <row r="176" customFormat="false" ht="13.5" hidden="false" customHeight="true" outlineLevel="0" collapsed="false">
      <c r="B176" s="35" t="str">
        <f aca="false">IF(D176="","",VLOOKUP(D176, 'SKU Маскарпоне'!$A$1:$B$150, 2, 0))</f>
        <v/>
      </c>
      <c r="C176" s="53" t="str">
        <f aca="false">IF(D176="","",VLOOKUP(D176, 'SKU Маскарпоне'!$A$1:$B$150, 3, 0))</f>
        <v/>
      </c>
      <c r="E176" s="54"/>
      <c r="F176" s="55" t="str">
        <f aca="true">IF(I176="","",(INDIRECT("N" &amp; ROW() - 1) - M176))</f>
        <v/>
      </c>
      <c r="H176" s="56" t="str">
        <f aca="true">IF(I176 = "-", INDIRECT("C" &amp; ROW() - 1) ,"")</f>
        <v/>
      </c>
      <c r="Q176" s="57" t="str">
        <f aca="true">IF(P176 = "", "", P176 / INDIRECT("D" &amp; ROW() - 1) )</f>
        <v/>
      </c>
      <c r="R176" s="57" t="str">
        <f aca="true">IF(I176="-",IF(ISNUMBER(SEARCH(",", INDIRECT("B" &amp; ROW() - 1) )),1,""), "")</f>
        <v/>
      </c>
    </row>
    <row r="177" customFormat="false" ht="13.5" hidden="false" customHeight="true" outlineLevel="0" collapsed="false">
      <c r="B177" s="35" t="str">
        <f aca="false">IF(D177="","",VLOOKUP(D177, 'SKU Маскарпоне'!$A$1:$B$150, 2, 0))</f>
        <v/>
      </c>
      <c r="C177" s="53" t="str">
        <f aca="false">IF(D177="","",VLOOKUP(D177, 'SKU Маскарпоне'!$A$1:$B$150, 3, 0))</f>
        <v/>
      </c>
      <c r="E177" s="54"/>
      <c r="F177" s="55" t="str">
        <f aca="true">IF(I177="","",(INDIRECT("N" &amp; ROW() - 1) - M177))</f>
        <v/>
      </c>
      <c r="H177" s="56" t="str">
        <f aca="true">IF(I177 = "-", INDIRECT("C" &amp; ROW() - 1) ,"")</f>
        <v/>
      </c>
      <c r="Q177" s="57" t="str">
        <f aca="true">IF(P177 = "", "", P177 / INDIRECT("D" &amp; ROW() - 1) )</f>
        <v/>
      </c>
      <c r="R177" s="57" t="str">
        <f aca="true">IF(I177="-",IF(ISNUMBER(SEARCH(",", INDIRECT("B" &amp; ROW() - 1) )),1,""), "")</f>
        <v/>
      </c>
    </row>
    <row r="178" customFormat="false" ht="13.5" hidden="false" customHeight="true" outlineLevel="0" collapsed="false">
      <c r="B178" s="35" t="str">
        <f aca="false">IF(D178="","",VLOOKUP(D178, 'SKU Маскарпоне'!$A$1:$B$150, 2, 0))</f>
        <v/>
      </c>
      <c r="C178" s="53" t="str">
        <f aca="false">IF(D178="","",VLOOKUP(D178, 'SKU Маскарпоне'!$A$1:$B$150, 3, 0))</f>
        <v/>
      </c>
      <c r="E178" s="54"/>
      <c r="F178" s="55" t="str">
        <f aca="true">IF(I178="","",(INDIRECT("N" &amp; ROW() - 1) - M178))</f>
        <v/>
      </c>
      <c r="H178" s="56" t="str">
        <f aca="true">IF(I178 = "-", INDIRECT("C" &amp; ROW() - 1) ,"")</f>
        <v/>
      </c>
      <c r="Q178" s="57" t="str">
        <f aca="true">IF(P178 = "", "", P178 / INDIRECT("D" &amp; ROW() - 1) )</f>
        <v/>
      </c>
      <c r="R178" s="57" t="str">
        <f aca="true">IF(I178="-",IF(ISNUMBER(SEARCH(",", INDIRECT("B" &amp; ROW() - 1) )),1,""), "")</f>
        <v/>
      </c>
    </row>
    <row r="179" customFormat="false" ht="13.5" hidden="false" customHeight="true" outlineLevel="0" collapsed="false">
      <c r="B179" s="35" t="str">
        <f aca="false">IF(D179="","",VLOOKUP(D179, 'SKU Маскарпоне'!$A$1:$B$150, 2, 0))</f>
        <v/>
      </c>
      <c r="C179" s="53" t="str">
        <f aca="false">IF(D179="","",VLOOKUP(D179, 'SKU Маскарпоне'!$A$1:$B$150, 3, 0))</f>
        <v/>
      </c>
      <c r="E179" s="54"/>
      <c r="F179" s="55" t="str">
        <f aca="true">IF(I179="","",(INDIRECT("N" &amp; ROW() - 1) - M179))</f>
        <v/>
      </c>
      <c r="H179" s="56" t="str">
        <f aca="true">IF(I179 = "-", INDIRECT("C" &amp; ROW() - 1) ,"")</f>
        <v/>
      </c>
      <c r="Q179" s="57" t="str">
        <f aca="true">IF(P179 = "", "", P179 / INDIRECT("D" &amp; ROW() - 1) )</f>
        <v/>
      </c>
      <c r="R179" s="57" t="str">
        <f aca="true">IF(I179="-",IF(ISNUMBER(SEARCH(",", INDIRECT("B" &amp; ROW() - 1) )),1,""), "")</f>
        <v/>
      </c>
    </row>
    <row r="180" customFormat="false" ht="13.5" hidden="false" customHeight="true" outlineLevel="0" collapsed="false">
      <c r="B180" s="35" t="str">
        <f aca="false">IF(D180="","",VLOOKUP(D180, 'SKU Маскарпоне'!$A$1:$B$150, 2, 0))</f>
        <v/>
      </c>
      <c r="C180" s="53" t="str">
        <f aca="false">IF(D180="","",VLOOKUP(D180, 'SKU Маскарпоне'!$A$1:$B$150, 3, 0))</f>
        <v/>
      </c>
      <c r="E180" s="54"/>
      <c r="F180" s="55" t="str">
        <f aca="true">IF(I180="","",(INDIRECT("N" &amp; ROW() - 1) - M180))</f>
        <v/>
      </c>
      <c r="H180" s="56" t="str">
        <f aca="true">IF(I180 = "-", INDIRECT("C" &amp; ROW() - 1) ,"")</f>
        <v/>
      </c>
      <c r="Q180" s="57" t="str">
        <f aca="true">IF(P180 = "", "", P180 / INDIRECT("D" &amp; ROW() - 1) )</f>
        <v/>
      </c>
      <c r="R180" s="57" t="str">
        <f aca="true">IF(I180="-",IF(ISNUMBER(SEARCH(",", INDIRECT("B" &amp; ROW() - 1) )),1,""), "")</f>
        <v/>
      </c>
    </row>
    <row r="181" customFormat="false" ht="13.5" hidden="false" customHeight="true" outlineLevel="0" collapsed="false">
      <c r="B181" s="35" t="str">
        <f aca="false">IF(D181="","",VLOOKUP(D181, 'SKU Маскарпоне'!$A$1:$B$150, 2, 0))</f>
        <v/>
      </c>
      <c r="C181" s="53" t="str">
        <f aca="false">IF(D181="","",VLOOKUP(D181, 'SKU Маскарпоне'!$A$1:$B$150, 3, 0))</f>
        <v/>
      </c>
      <c r="E181" s="54"/>
      <c r="F181" s="55" t="str">
        <f aca="true">IF(I181="","",(INDIRECT("N" &amp; ROW() - 1) - M181))</f>
        <v/>
      </c>
      <c r="H181" s="56" t="str">
        <f aca="true">IF(I181 = "-", INDIRECT("C" &amp; ROW() - 1) ,"")</f>
        <v/>
      </c>
      <c r="Q181" s="57" t="str">
        <f aca="true">IF(P181 = "", "", P181 / INDIRECT("D" &amp; ROW() - 1) )</f>
        <v/>
      </c>
      <c r="R181" s="57" t="str">
        <f aca="true">IF(I181="-",IF(ISNUMBER(SEARCH(",", INDIRECT("B" &amp; ROW() - 1) )),1,""), "")</f>
        <v/>
      </c>
    </row>
    <row r="182" customFormat="false" ht="13.5" hidden="false" customHeight="true" outlineLevel="0" collapsed="false">
      <c r="B182" s="35" t="str">
        <f aca="false">IF(D182="","",VLOOKUP(D182, 'SKU Маскарпоне'!$A$1:$B$150, 2, 0))</f>
        <v/>
      </c>
      <c r="C182" s="53" t="str">
        <f aca="false">IF(D182="","",VLOOKUP(D182, 'SKU Маскарпоне'!$A$1:$B$150, 3, 0))</f>
        <v/>
      </c>
      <c r="E182" s="54"/>
      <c r="F182" s="55" t="str">
        <f aca="true">IF(I182="","",(INDIRECT("N" &amp; ROW() - 1) - M182))</f>
        <v/>
      </c>
      <c r="H182" s="56" t="str">
        <f aca="true">IF(I182 = "-", INDIRECT("C" &amp; ROW() - 1) ,"")</f>
        <v/>
      </c>
      <c r="Q182" s="57" t="str">
        <f aca="true">IF(P182 = "", "", P182 / INDIRECT("D" &amp; ROW() - 1) )</f>
        <v/>
      </c>
      <c r="R182" s="57" t="str">
        <f aca="true">IF(I182="-",IF(ISNUMBER(SEARCH(",", INDIRECT("B" &amp; ROW() - 1) )),1,""), "")</f>
        <v/>
      </c>
    </row>
    <row r="183" customFormat="false" ht="13.5" hidden="false" customHeight="true" outlineLevel="0" collapsed="false">
      <c r="B183" s="35" t="str">
        <f aca="false">IF(D183="","",VLOOKUP(D183, 'SKU Маскарпоне'!$A$1:$B$150, 2, 0))</f>
        <v/>
      </c>
      <c r="C183" s="53" t="str">
        <f aca="false">IF(D183="","",VLOOKUP(D183, 'SKU Маскарпоне'!$A$1:$B$150, 3, 0))</f>
        <v/>
      </c>
      <c r="E183" s="54"/>
      <c r="F183" s="55" t="str">
        <f aca="true">IF(I183="","",(INDIRECT("N" &amp; ROW() - 1) - M183))</f>
        <v/>
      </c>
      <c r="H183" s="56" t="str">
        <f aca="true">IF(I183 = "-", INDIRECT("C" &amp; ROW() - 1) ,"")</f>
        <v/>
      </c>
      <c r="Q183" s="57" t="str">
        <f aca="true">IF(P183 = "", "", P183 / INDIRECT("D" &amp; ROW() - 1) )</f>
        <v/>
      </c>
      <c r="R183" s="57" t="str">
        <f aca="true">IF(I183="-",IF(ISNUMBER(SEARCH(",", INDIRECT("B" &amp; ROW() - 1) )),1,""), "")</f>
        <v/>
      </c>
    </row>
    <row r="184" customFormat="false" ht="13.5" hidden="false" customHeight="true" outlineLevel="0" collapsed="false">
      <c r="B184" s="35" t="str">
        <f aca="false">IF(D184="","",VLOOKUP(D184, 'SKU Маскарпоне'!$A$1:$B$150, 2, 0))</f>
        <v/>
      </c>
      <c r="C184" s="53" t="str">
        <f aca="false">IF(D184="","",VLOOKUP(D184, 'SKU Маскарпоне'!$A$1:$B$150, 3, 0))</f>
        <v/>
      </c>
      <c r="E184" s="54"/>
      <c r="F184" s="55" t="str">
        <f aca="true">IF(I184="","",(INDIRECT("N" &amp; ROW() - 1) - M184))</f>
        <v/>
      </c>
      <c r="H184" s="56" t="str">
        <f aca="true">IF(I184 = "-", INDIRECT("C" &amp; ROW() - 1) ,"")</f>
        <v/>
      </c>
      <c r="Q184" s="57" t="str">
        <f aca="true">IF(P184 = "", "", P184 / INDIRECT("D" &amp; ROW() - 1) )</f>
        <v/>
      </c>
      <c r="R184" s="57" t="str">
        <f aca="true">IF(I184="-",IF(ISNUMBER(SEARCH(",", INDIRECT("B" &amp; ROW() - 1) )),1,""), "")</f>
        <v/>
      </c>
    </row>
    <row r="185" customFormat="false" ht="13.5" hidden="false" customHeight="true" outlineLevel="0" collapsed="false">
      <c r="B185" s="35" t="str">
        <f aca="false">IF(D185="","",VLOOKUP(D185, 'SKU Маскарпоне'!$A$1:$B$150, 2, 0))</f>
        <v/>
      </c>
      <c r="C185" s="53" t="str">
        <f aca="false">IF(D185="","",VLOOKUP(D185, 'SKU Маскарпоне'!$A$1:$B$150, 3, 0))</f>
        <v/>
      </c>
      <c r="E185" s="54"/>
      <c r="F185" s="55" t="str">
        <f aca="true">IF(I185="","",(INDIRECT("N" &amp; ROW() - 1) - M185))</f>
        <v/>
      </c>
      <c r="H185" s="56" t="str">
        <f aca="true">IF(I185 = "-", INDIRECT("C" &amp; ROW() - 1) ,"")</f>
        <v/>
      </c>
      <c r="Q185" s="57"/>
      <c r="R185" s="57" t="str">
        <f aca="true">IF(I185="-",IF(ISNUMBER(SEARCH(",", INDIRECT("B" &amp; ROW() - 1) )),1,""), "")</f>
        <v/>
      </c>
    </row>
    <row r="186" customFormat="false" ht="13.5" hidden="false" customHeight="true" outlineLevel="0" collapsed="false">
      <c r="B186" s="35" t="str">
        <f aca="false">IF(D186="","",VLOOKUP(D186, 'SKU Маскарпоне'!$A$1:$B$150, 2, 0))</f>
        <v/>
      </c>
      <c r="C186" s="53" t="str">
        <f aca="false">IF(D186="","",VLOOKUP(D186, 'SKU Маскарпоне'!$A$1:$B$150, 3, 0))</f>
        <v/>
      </c>
      <c r="E186" s="54"/>
      <c r="F186" s="55" t="str">
        <f aca="true">IF(I186="","",(INDIRECT("N" &amp; ROW() - 1) - M186))</f>
        <v/>
      </c>
      <c r="H186" s="56" t="str">
        <f aca="true">IF(I186 = "-", INDIRECT("C" &amp; ROW() - 1) ,"")</f>
        <v/>
      </c>
      <c r="Q186" s="57"/>
      <c r="R186" s="57" t="str">
        <f aca="true">IF(I186="-",IF(ISNUMBER(SEARCH(",", INDIRECT("B" &amp; ROW() - 1) )),1,""), "")</f>
        <v/>
      </c>
    </row>
    <row r="187" customFormat="false" ht="13.5" hidden="false" customHeight="true" outlineLevel="0" collapsed="false">
      <c r="B187" s="35" t="str">
        <f aca="false">IF(D187="","",VLOOKUP(D187, 'SKU Маскарпоне'!$A$1:$B$150, 2, 0))</f>
        <v/>
      </c>
      <c r="C187" s="53" t="str">
        <f aca="false">IF(D187="","",VLOOKUP(D187, 'SKU Маскарпоне'!$A$1:$B$150, 3, 0))</f>
        <v/>
      </c>
      <c r="E187" s="54"/>
      <c r="F187" s="55" t="str">
        <f aca="true">IF(I187="","",(INDIRECT("N" &amp; ROW() - 1) - M187))</f>
        <v/>
      </c>
      <c r="H187" s="56" t="str">
        <f aca="true">IF(I187 = "-", INDIRECT("C" &amp; ROW() - 1) ,"")</f>
        <v/>
      </c>
      <c r="Q187" s="57"/>
      <c r="R187" s="57" t="str">
        <f aca="true">IF(I187="-",IF(ISNUMBER(SEARCH(",", INDIRECT("B" &amp; ROW() - 1) )),1,""), "")</f>
        <v/>
      </c>
    </row>
    <row r="188" customFormat="false" ht="13.5" hidden="false" customHeight="true" outlineLevel="0" collapsed="false">
      <c r="B188" s="35" t="str">
        <f aca="false">IF(D188="","",VLOOKUP(D188, 'SKU Маскарпоне'!$A$1:$B$150, 2, 0))</f>
        <v/>
      </c>
      <c r="C188" s="53" t="str">
        <f aca="false">IF(D188="","",VLOOKUP(D188, 'SKU Маскарпоне'!$A$1:$B$150, 3, 0))</f>
        <v/>
      </c>
      <c r="E188" s="54"/>
      <c r="F188" s="55" t="str">
        <f aca="true">IF(I188="","",(INDIRECT("N" &amp; ROW() - 1) - M188))</f>
        <v/>
      </c>
      <c r="H188" s="56" t="str">
        <f aca="true">IF(I188 = "-", INDIRECT("C" &amp; ROW() - 1) ,"")</f>
        <v/>
      </c>
      <c r="Q188" s="57"/>
      <c r="R188" s="57" t="str">
        <f aca="true">IF(I188="-",IF(ISNUMBER(SEARCH(",", INDIRECT("B" &amp; ROW() - 1) )),1,""), "")</f>
        <v/>
      </c>
    </row>
    <row r="189" customFormat="false" ht="13.5" hidden="false" customHeight="true" outlineLevel="0" collapsed="false">
      <c r="B189" s="35" t="str">
        <f aca="false">IF(D189="","",VLOOKUP(D189, 'SKU Маскарпоне'!$A$1:$B$150, 2, 0))</f>
        <v/>
      </c>
      <c r="C189" s="53" t="str">
        <f aca="false">IF(D189="","",VLOOKUP(D189, 'SKU Маскарпоне'!$A$1:$B$150, 3, 0))</f>
        <v/>
      </c>
      <c r="E189" s="54"/>
      <c r="F189" s="55" t="str">
        <f aca="true">IF(I189="","",(INDIRECT("N" &amp; ROW() - 1) - M189))</f>
        <v/>
      </c>
      <c r="H189" s="56" t="str">
        <f aca="true">IF(I189 = "-", INDIRECT("C" &amp; ROW() - 1) ,"")</f>
        <v/>
      </c>
      <c r="Q189" s="57"/>
      <c r="R189" s="57" t="str">
        <f aca="true">IF(I189="-",IF(ISNUMBER(SEARCH(",", INDIRECT("B" &amp; ROW() - 1) )),1,""), "")</f>
        <v/>
      </c>
    </row>
    <row r="190" customFormat="false" ht="13.5" hidden="false" customHeight="true" outlineLevel="0" collapsed="false">
      <c r="B190" s="35" t="str">
        <f aca="false">IF(D190="","",VLOOKUP(D190, 'SKU Маскарпоне'!$A$1:$B$150, 2, 0))</f>
        <v/>
      </c>
      <c r="C190" s="53" t="str">
        <f aca="false">IF(D190="","",VLOOKUP(D190, 'SKU Маскарпоне'!$A$1:$B$150, 3, 0))</f>
        <v/>
      </c>
      <c r="E190" s="54"/>
      <c r="F190" s="55" t="str">
        <f aca="true">IF(I190="","",(INDIRECT("N" &amp; ROW() - 1) - M190))</f>
        <v/>
      </c>
      <c r="H190" s="56" t="str">
        <f aca="true">IF(I190 = "-", INDIRECT("C" &amp; ROW() - 1) ,"")</f>
        <v/>
      </c>
      <c r="Q190" s="57"/>
      <c r="R190" s="57" t="str">
        <f aca="true">IF(I190="-",IF(ISNUMBER(SEARCH(",", INDIRECT("B" &amp; ROW() - 1) )),1,""), "")</f>
        <v/>
      </c>
    </row>
    <row r="191" customFormat="false" ht="13.5" hidden="false" customHeight="true" outlineLevel="0" collapsed="false">
      <c r="B191" s="35" t="str">
        <f aca="false">IF(D191="","",VLOOKUP(D191, 'SKU Маскарпоне'!$A$1:$B$150, 2, 0))</f>
        <v/>
      </c>
      <c r="C191" s="53" t="str">
        <f aca="false">IF(D191="","",VLOOKUP(D191, 'SKU Маскарпоне'!$A$1:$B$150, 3, 0))</f>
        <v/>
      </c>
      <c r="E191" s="54"/>
      <c r="F191" s="55" t="str">
        <f aca="true">IF(I191="","",(INDIRECT("N" &amp; ROW() - 1) - M191))</f>
        <v/>
      </c>
      <c r="H191" s="56" t="str">
        <f aca="true">IF(I191 = "-", INDIRECT("C" &amp; ROW() - 1) ,"")</f>
        <v/>
      </c>
      <c r="Q191" s="57"/>
      <c r="R191" s="57" t="str">
        <f aca="true">IF(I191="-",IF(ISNUMBER(SEARCH(",", INDIRECT("B" &amp; ROW() - 1) )),1,""), "")</f>
        <v/>
      </c>
    </row>
    <row r="192" customFormat="false" ht="13.5" hidden="false" customHeight="true" outlineLevel="0" collapsed="false">
      <c r="B192" s="35" t="str">
        <f aca="false">IF(D192="","",VLOOKUP(D192, 'SKU Маскарпоне'!$A$1:$B$150, 2, 0))</f>
        <v/>
      </c>
      <c r="C192" s="53" t="str">
        <f aca="false">IF(D192="","",VLOOKUP(D192, 'SKU Маскарпоне'!$A$1:$B$150, 3, 0))</f>
        <v/>
      </c>
      <c r="E192" s="54"/>
      <c r="F192" s="55" t="str">
        <f aca="true">IF(I192="","",(INDIRECT("N" &amp; ROW() - 1) - M192))</f>
        <v/>
      </c>
      <c r="H192" s="56" t="str">
        <f aca="true">IF(I192 = "-", INDIRECT("C" &amp; ROW() - 1) ,"")</f>
        <v/>
      </c>
      <c r="Q192" s="57"/>
      <c r="R192" s="57" t="str">
        <f aca="true">IF(I192="-",IF(ISNUMBER(SEARCH(",", INDIRECT("B" &amp; ROW() - 1) )),1,""), "")</f>
        <v/>
      </c>
    </row>
    <row r="193" customFormat="false" ht="13.5" hidden="false" customHeight="true" outlineLevel="0" collapsed="false">
      <c r="B193" s="35" t="str">
        <f aca="false">IF(D193="","",VLOOKUP(D193, 'SKU Маскарпоне'!$A$1:$B$150, 2, 0))</f>
        <v/>
      </c>
      <c r="C193" s="53" t="str">
        <f aca="false">IF(D193="","",VLOOKUP(D193, 'SKU Маскарпоне'!$A$1:$B$150, 3, 0))</f>
        <v/>
      </c>
      <c r="E193" s="54"/>
      <c r="F193" s="55" t="str">
        <f aca="true">IF(I193="","",(INDIRECT("N" &amp; ROW() - 1) - M193))</f>
        <v/>
      </c>
      <c r="H193" s="56" t="str">
        <f aca="true">IF(I193 = "-", INDIRECT("C" &amp; ROW() - 1) ,"")</f>
        <v/>
      </c>
      <c r="Q193" s="57"/>
      <c r="R193" s="57" t="str">
        <f aca="true">IF(I193="-",IF(ISNUMBER(SEARCH(",", INDIRECT("B" &amp; ROW() - 1) )),1,""), "")</f>
        <v/>
      </c>
    </row>
    <row r="194" customFormat="false" ht="13.5" hidden="false" customHeight="true" outlineLevel="0" collapsed="false">
      <c r="B194" s="35" t="str">
        <f aca="false">IF(D194="","",VLOOKUP(D194, 'SKU Маскарпоне'!$A$1:$B$150, 2, 0))</f>
        <v/>
      </c>
      <c r="C194" s="53" t="str">
        <f aca="false">IF(D194="","",VLOOKUP(D194, 'SKU Маскарпоне'!$A$1:$B$150, 3, 0))</f>
        <v/>
      </c>
      <c r="E194" s="54"/>
      <c r="F194" s="55" t="str">
        <f aca="true">IF(I194="","",(INDIRECT("N" &amp; ROW() - 1) - M194))</f>
        <v/>
      </c>
      <c r="H194" s="56" t="str">
        <f aca="true">IF(I194 = "-", INDIRECT("C" &amp; ROW() - 1) ,"")</f>
        <v/>
      </c>
      <c r="Q194" s="57"/>
      <c r="R194" s="57" t="str">
        <f aca="true">IF(I194="-",IF(ISNUMBER(SEARCH(",", INDIRECT("B" &amp; ROW() - 1) )),1,""), "")</f>
        <v/>
      </c>
    </row>
    <row r="195" customFormat="false" ht="13.5" hidden="false" customHeight="true" outlineLevel="0" collapsed="false">
      <c r="B195" s="35" t="str">
        <f aca="false">IF(D195="","",VLOOKUP(D195, 'SKU Маскарпоне'!$A$1:$B$150, 2, 0))</f>
        <v/>
      </c>
      <c r="C195" s="53" t="str">
        <f aca="false">IF(D195="","",VLOOKUP(D195, 'SKU Маскарпоне'!$A$1:$B$150, 3, 0))</f>
        <v/>
      </c>
      <c r="E195" s="54"/>
      <c r="F195" s="55" t="str">
        <f aca="true">IF(I195="","",(INDIRECT("N" &amp; ROW() - 1) - M195))</f>
        <v/>
      </c>
      <c r="H195" s="56" t="str">
        <f aca="true">IF(I195 = "-", INDIRECT("C" &amp; ROW() - 1) ,"")</f>
        <v/>
      </c>
      <c r="Q195" s="57"/>
      <c r="R195" s="57" t="str">
        <f aca="true">IF(I195="-",IF(ISNUMBER(SEARCH(",", INDIRECT("B" &amp; ROW() - 1) )),1,""), "")</f>
        <v/>
      </c>
    </row>
    <row r="196" customFormat="false" ht="13.5" hidden="false" customHeight="true" outlineLevel="0" collapsed="false">
      <c r="B196" s="35" t="str">
        <f aca="false">IF(D196="","",VLOOKUP(D196, 'SKU Маскарпоне'!$A$1:$B$150, 2, 0))</f>
        <v/>
      </c>
      <c r="C196" s="53" t="str">
        <f aca="false">IF(D196="","",VLOOKUP(D196, 'SKU Маскарпоне'!$A$1:$B$150, 3, 0))</f>
        <v/>
      </c>
      <c r="E196" s="54"/>
      <c r="F196" s="55" t="str">
        <f aca="true">IF(I196="","",(INDIRECT("N" &amp; ROW() - 1) - M196))</f>
        <v/>
      </c>
      <c r="H196" s="56" t="str">
        <f aca="true">IF(I196 = "-", INDIRECT("C" &amp; ROW() - 1) ,"")</f>
        <v/>
      </c>
      <c r="Q196" s="57"/>
      <c r="R196" s="57" t="str">
        <f aca="true">IF(I196="-",IF(ISNUMBER(SEARCH(",", INDIRECT("B" &amp; ROW() - 1) )),1,""), "")</f>
        <v/>
      </c>
    </row>
    <row r="197" customFormat="false" ht="13.5" hidden="false" customHeight="true" outlineLevel="0" collapsed="false">
      <c r="B197" s="35" t="str">
        <f aca="false">IF(D197="","",VLOOKUP(D197, 'SKU Маскарпоне'!$A$1:$B$150, 2, 0))</f>
        <v/>
      </c>
      <c r="C197" s="53" t="str">
        <f aca="false">IF(D197="","",VLOOKUP(D197, 'SKU Маскарпоне'!$A$1:$B$150, 3, 0))</f>
        <v/>
      </c>
      <c r="E197" s="54"/>
      <c r="F197" s="55" t="str">
        <f aca="true">IF(I197="","",(INDIRECT("N" &amp; ROW() - 1) - M197))</f>
        <v/>
      </c>
      <c r="H197" s="56" t="str">
        <f aca="true">IF(I197 = "-", INDIRECT("C" &amp; ROW() - 1) ,"")</f>
        <v/>
      </c>
      <c r="Q197" s="57"/>
      <c r="R197" s="57" t="str">
        <f aca="true">IF(I197="-",IF(ISNUMBER(SEARCH(",", INDIRECT("B" &amp; ROW() - 1) )),1,""), "")</f>
        <v/>
      </c>
    </row>
    <row r="198" customFormat="false" ht="13.5" hidden="false" customHeight="true" outlineLevel="0" collapsed="false">
      <c r="B198" s="35" t="str">
        <f aca="false">IF(D198="","",VLOOKUP(D198, 'SKU Маскарпоне'!$A$1:$B$150, 2, 0))</f>
        <v/>
      </c>
      <c r="C198" s="53" t="str">
        <f aca="false">IF(D198="","",VLOOKUP(D198, 'SKU Маскарпоне'!$A$1:$B$150, 3, 0))</f>
        <v/>
      </c>
      <c r="E198" s="54"/>
      <c r="F198" s="54"/>
      <c r="H198" s="56" t="str">
        <f aca="true">IF(I198 = "-", INDIRECT("C" &amp; ROW() - 1) ,"")</f>
        <v/>
      </c>
      <c r="Q198" s="57"/>
      <c r="R198" s="57" t="str">
        <f aca="true">IF(I198="-",IF(ISNUMBER(SEARCH(",", INDIRECT("B" &amp; ROW() - 1) )),1,""), "")</f>
        <v/>
      </c>
    </row>
    <row r="199" customFormat="false" ht="13.5" hidden="false" customHeight="true" outlineLevel="0" collapsed="false">
      <c r="B199" s="35" t="str">
        <f aca="false">IF(D199="","",VLOOKUP(D199, 'SKU Маскарпоне'!$A$1:$B$150, 2, 0))</f>
        <v/>
      </c>
      <c r="C199" s="53" t="str">
        <f aca="false">IF(D199="","",VLOOKUP(D199, 'SKU Маскарпоне'!$A$1:$B$150, 3, 0))</f>
        <v/>
      </c>
      <c r="E199" s="54"/>
      <c r="F199" s="54"/>
      <c r="H199" s="56" t="str">
        <f aca="true">IF(I199 = "-", INDIRECT("C" &amp; ROW() - 1) ,"")</f>
        <v/>
      </c>
      <c r="Q199" s="57"/>
      <c r="R199" s="57" t="str">
        <f aca="true">IF(I199="-",IF(ISNUMBER(SEARCH(",", INDIRECT("B" &amp; ROW() - 1) )),1,""), "")</f>
        <v/>
      </c>
    </row>
    <row r="200" customFormat="false" ht="13.5" hidden="false" customHeight="true" outlineLevel="0" collapsed="false">
      <c r="B200" s="35" t="str">
        <f aca="false">IF(D200="","",VLOOKUP(D200, 'SKU Маскарпоне'!$A$1:$B$150, 2, 0))</f>
        <v/>
      </c>
      <c r="C200" s="53" t="str">
        <f aca="false">IF(D200="","",VLOOKUP(D200, 'SKU Маскарпоне'!$A$1:$B$150, 3, 0))</f>
        <v/>
      </c>
      <c r="E200" s="54"/>
      <c r="F200" s="54"/>
      <c r="H200" s="56" t="str">
        <f aca="true">IF(I200 = "-", INDIRECT("C" &amp; ROW() - 1) ,"")</f>
        <v/>
      </c>
      <c r="Q200" s="57"/>
      <c r="R200" s="57" t="str">
        <f aca="true">IF(I200="-",IF(ISNUMBER(SEARCH(",", INDIRECT("B" &amp; ROW() - 1) )),1,""), "")</f>
        <v/>
      </c>
    </row>
    <row r="201" customFormat="false" ht="13.5" hidden="false" customHeight="true" outlineLevel="0" collapsed="false">
      <c r="B201" s="35" t="str">
        <f aca="false">IF(D201="","",VLOOKUP(D201, 'SKU Маскарпоне'!$A$1:$B$150, 2, 0))</f>
        <v/>
      </c>
      <c r="C201" s="53" t="str">
        <f aca="false">IF(D201="","",VLOOKUP(D201, 'SKU Маскарпоне'!$A$1:$B$150, 3, 0))</f>
        <v/>
      </c>
      <c r="E201" s="54"/>
      <c r="F201" s="54"/>
      <c r="H201" s="56" t="str">
        <f aca="true">IF(I201 = "-", INDIRECT("C" &amp; ROW() - 1) ,"")</f>
        <v/>
      </c>
      <c r="Q201" s="57"/>
      <c r="R201" s="57" t="str">
        <f aca="true">IF(I201="-",IF(ISNUMBER(SEARCH(",", INDIRECT("B" &amp; ROW() - 1) )),1,""), "")</f>
        <v/>
      </c>
    </row>
    <row r="202" customFormat="false" ht="13.5" hidden="false" customHeight="true" outlineLevel="0" collapsed="false">
      <c r="B202" s="35" t="str">
        <f aca="false">IF(D202="","",VLOOKUP(D202, 'SKU Маскарпоне'!$A$1:$B$150, 2, 0))</f>
        <v/>
      </c>
      <c r="C202" s="53" t="str">
        <f aca="false">IF(D202="","",VLOOKUP(D202, 'SKU Маскарпоне'!$A$1:$B$150, 3, 0))</f>
        <v/>
      </c>
      <c r="E202" s="54"/>
      <c r="F202" s="54"/>
      <c r="H202" s="56" t="str">
        <f aca="true">IF(I202 = "-", INDIRECT("C" &amp; ROW() - 1) ,"")</f>
        <v/>
      </c>
      <c r="Q202" s="57"/>
      <c r="R202" s="57" t="str">
        <f aca="true">IF(I202="-",IF(ISNUMBER(SEARCH(",", INDIRECT("B" &amp; ROW() - 1) )),1,""), "")</f>
        <v/>
      </c>
    </row>
    <row r="203" customFormat="false" ht="13.5" hidden="false" customHeight="true" outlineLevel="0" collapsed="false">
      <c r="B203" s="35" t="str">
        <f aca="false">IF(D203="","",VLOOKUP(D203, 'SKU Маскарпоне'!$A$1:$B$150, 2, 0))</f>
        <v/>
      </c>
      <c r="C203" s="53" t="str">
        <f aca="false">IF(D203="","",VLOOKUP(D203, 'SKU Маскарпоне'!$A$1:$B$150, 3, 0))</f>
        <v/>
      </c>
      <c r="E203" s="54"/>
      <c r="F203" s="54"/>
      <c r="H203" s="56" t="str">
        <f aca="true">IF(I203 = "-", INDIRECT("C" &amp; ROW() - 1) ,"")</f>
        <v/>
      </c>
      <c r="Q203" s="57"/>
      <c r="R203" s="57" t="str">
        <f aca="true">IF(I203="-",IF(ISNUMBER(SEARCH(",", INDIRECT("B" &amp; ROW() - 1) )),1,""), "")</f>
        <v/>
      </c>
    </row>
    <row r="204" customFormat="false" ht="13.5" hidden="false" customHeight="true" outlineLevel="0" collapsed="false">
      <c r="B204" s="35" t="str">
        <f aca="false">IF(D204="","",VLOOKUP(D204, 'SKU Маскарпоне'!$A$1:$B$150, 2, 0))</f>
        <v/>
      </c>
      <c r="C204" s="53" t="str">
        <f aca="false">IF(D204="","",VLOOKUP(D204, 'SKU Маскарпоне'!$A$1:$B$150, 3, 0))</f>
        <v/>
      </c>
      <c r="E204" s="54"/>
      <c r="F204" s="54"/>
      <c r="H204" s="56" t="str">
        <f aca="true">IF(I204 = "-", INDIRECT("C" &amp; ROW() - 1) ,"")</f>
        <v/>
      </c>
      <c r="Q204" s="57"/>
      <c r="R204" s="57" t="str">
        <f aca="true">IF(I204="-",IF(ISNUMBER(SEARCH(",", INDIRECT("B" &amp; ROW() - 1) )),1,""), "")</f>
        <v/>
      </c>
    </row>
    <row r="205" customFormat="false" ht="13.5" hidden="false" customHeight="true" outlineLevel="0" collapsed="false">
      <c r="B205" s="35" t="str">
        <f aca="false">IF(D205="","",VLOOKUP(D205, 'SKU Маскарпоне'!$A$1:$B$150, 2, 0))</f>
        <v/>
      </c>
      <c r="C205" s="53" t="str">
        <f aca="false">IF(D205="","",VLOOKUP(D205, 'SKU Маскарпоне'!$A$1:$B$150, 3, 0))</f>
        <v/>
      </c>
      <c r="E205" s="54"/>
      <c r="F205" s="54"/>
      <c r="H205" s="56" t="str">
        <f aca="true">IF(I205 = "-", INDIRECT("C" &amp; ROW() - 1) ,"")</f>
        <v/>
      </c>
      <c r="Q205" s="57"/>
      <c r="R205" s="57" t="str">
        <f aca="true">IF(I205="-",IF(ISNUMBER(SEARCH(",", INDIRECT("B" &amp; ROW() - 1) )),1,""), "")</f>
        <v/>
      </c>
    </row>
    <row r="206" customFormat="false" ht="13.5" hidden="false" customHeight="true" outlineLevel="0" collapsed="false">
      <c r="B206" s="35" t="str">
        <f aca="false">IF(D206="","",VLOOKUP(D206, 'SKU Маскарпоне'!$A$1:$B$150, 2, 0))</f>
        <v/>
      </c>
      <c r="C206" s="53" t="str">
        <f aca="false">IF(D206="","",VLOOKUP(D206, 'SKU Маскарпоне'!$A$1:$B$150, 3, 0))</f>
        <v/>
      </c>
      <c r="E206" s="54"/>
      <c r="F206" s="54"/>
      <c r="H206" s="56" t="str">
        <f aca="true">IF(I206 = "-", INDIRECT("C" &amp; ROW() - 1) ,"")</f>
        <v/>
      </c>
      <c r="Q206" s="57"/>
      <c r="R206" s="57" t="str">
        <f aca="true">IF(I206="-",IF(ISNUMBER(SEARCH(",", INDIRECT("B" &amp; ROW() - 1) )),1,""), "")</f>
        <v/>
      </c>
    </row>
    <row r="207" customFormat="false" ht="13.5" hidden="false" customHeight="true" outlineLevel="0" collapsed="false">
      <c r="B207" s="35" t="str">
        <f aca="false">IF(D207="","",VLOOKUP(D207, 'SKU Маскарпоне'!$A$1:$B$150, 2, 0))</f>
        <v/>
      </c>
      <c r="C207" s="53" t="str">
        <f aca="false">IF(D207="","",VLOOKUP(D207, 'SKU Маскарпоне'!$A$1:$B$150, 3, 0))</f>
        <v/>
      </c>
      <c r="E207" s="54"/>
      <c r="F207" s="54"/>
      <c r="H207" s="56" t="str">
        <f aca="true">IF(I207 = "-", INDIRECT("C" &amp; ROW() - 1) ,"")</f>
        <v/>
      </c>
      <c r="Q207" s="57"/>
      <c r="R207" s="57" t="str">
        <f aca="true">IF(I207="-",IF(ISNUMBER(SEARCH(",", INDIRECT("B" &amp; ROW() - 1) )),1,""), "")</f>
        <v/>
      </c>
    </row>
    <row r="208" customFormat="false" ht="13.5" hidden="false" customHeight="true" outlineLevel="0" collapsed="false">
      <c r="B208" s="35" t="str">
        <f aca="false">IF(D208="","",VLOOKUP(D208, 'SKU Маскарпоне'!$A$1:$B$150, 2, 0))</f>
        <v/>
      </c>
      <c r="C208" s="53" t="str">
        <f aca="false">IF(D208="","",VLOOKUP(D208, 'SKU Маскарпоне'!$A$1:$B$150, 3, 0))</f>
        <v/>
      </c>
      <c r="E208" s="54"/>
      <c r="F208" s="54"/>
      <c r="H208" s="56" t="str">
        <f aca="true">IF(I208 = "-", INDIRECT("C" &amp; ROW() - 1) ,"")</f>
        <v/>
      </c>
      <c r="Q208" s="57"/>
      <c r="R208" s="57" t="str">
        <f aca="true">IF(I208="-",IF(ISNUMBER(SEARCH(",", INDIRECT("B" &amp; ROW() - 1) )),1,""), "")</f>
        <v/>
      </c>
    </row>
    <row r="209" customFormat="false" ht="13.5" hidden="false" customHeight="true" outlineLevel="0" collapsed="false">
      <c r="B209" s="35" t="str">
        <f aca="false">IF(D209="","",VLOOKUP(D209, 'SKU Маскарпоне'!$A$1:$B$150, 2, 0))</f>
        <v/>
      </c>
      <c r="C209" s="53" t="str">
        <f aca="false">IF(D209="","",VLOOKUP(D209, 'SKU Маскарпоне'!$A$1:$B$150, 3, 0))</f>
        <v/>
      </c>
      <c r="E209" s="54"/>
      <c r="F209" s="54"/>
      <c r="H209" s="56" t="str">
        <f aca="true">IF(I209 = "-", INDIRECT("C" &amp; ROW() - 1) ,"")</f>
        <v/>
      </c>
      <c r="Q209" s="57"/>
      <c r="R209" s="57" t="str">
        <f aca="true">IF(I209="-",IF(ISNUMBER(SEARCH(",", INDIRECT("B" &amp; ROW() - 1) )),1,""), "")</f>
        <v/>
      </c>
    </row>
    <row r="210" customFormat="false" ht="13.5" hidden="false" customHeight="true" outlineLevel="0" collapsed="false">
      <c r="B210" s="35" t="str">
        <f aca="false">IF(D210="","",VLOOKUP(D210, 'SKU Маскарпоне'!$A$1:$B$150, 2, 0))</f>
        <v/>
      </c>
      <c r="C210" s="53" t="str">
        <f aca="false">IF(D210="","",VLOOKUP(D210, 'SKU Маскарпоне'!$A$1:$B$150, 3, 0))</f>
        <v/>
      </c>
      <c r="E210" s="54"/>
      <c r="H210" s="56" t="str">
        <f aca="true">IF(I210 = "-", INDIRECT("C" &amp; ROW() - 1) ,"")</f>
        <v/>
      </c>
      <c r="Q210" s="57"/>
      <c r="R210" s="57" t="str">
        <f aca="true">IF(I210="-",IF(ISNUMBER(SEARCH(",", INDIRECT("B" &amp; ROW() - 1) )),1,""), "")</f>
        <v/>
      </c>
    </row>
    <row r="211" customFormat="false" ht="13.5" hidden="false" customHeight="true" outlineLevel="0" collapsed="false">
      <c r="B211" s="35" t="str">
        <f aca="false">IF(D211="","",VLOOKUP(D211, 'SKU Маскарпоне'!$A$1:$B$150, 2, 0))</f>
        <v/>
      </c>
      <c r="C211" s="53" t="str">
        <f aca="false">IF(D211="","",VLOOKUP(D211, 'SKU Маскарпоне'!$A$1:$B$150, 3, 0))</f>
        <v/>
      </c>
      <c r="E211" s="54"/>
      <c r="H211" s="56" t="str">
        <f aca="true">IF(I211 = "-", INDIRECT("C" &amp; ROW() - 1) ,"")</f>
        <v/>
      </c>
      <c r="Q211" s="57"/>
      <c r="R211" s="57" t="str">
        <f aca="true">IF(I211="-",IF(ISNUMBER(SEARCH(",", INDIRECT("B" &amp; ROW() - 1) )),1,""), "")</f>
        <v/>
      </c>
    </row>
    <row r="212" customFormat="false" ht="13.5" hidden="false" customHeight="true" outlineLevel="0" collapsed="false">
      <c r="B212" s="35" t="str">
        <f aca="false">IF(D212="","",VLOOKUP(D212, 'SKU Маскарпоне'!$A$1:$B$150, 2, 0))</f>
        <v/>
      </c>
      <c r="C212" s="53" t="str">
        <f aca="false">IF(D212="","",VLOOKUP(D212, 'SKU Маскарпоне'!$A$1:$B$150, 3, 0))</f>
        <v/>
      </c>
      <c r="E212" s="54"/>
      <c r="H212" s="56" t="str">
        <f aca="true">IF(I212 = "-", INDIRECT("C" &amp; ROW() - 1) ,"")</f>
        <v/>
      </c>
      <c r="Q212" s="57"/>
      <c r="R212" s="57" t="str">
        <f aca="true">IF(I212="-",IF(ISNUMBER(SEARCH(",", INDIRECT("B" &amp; ROW() - 1) )),1,""), "")</f>
        <v/>
      </c>
    </row>
    <row r="213" customFormat="false" ht="13.5" hidden="false" customHeight="true" outlineLevel="0" collapsed="false">
      <c r="B213" s="35" t="str">
        <f aca="false">IF(D213="","",VLOOKUP(D213, 'SKU Маскарпоне'!$A$1:$B$150, 2, 0))</f>
        <v/>
      </c>
      <c r="C213" s="53" t="str">
        <f aca="false">IF(D213="","",VLOOKUP(D213, 'SKU Маскарпоне'!$A$1:$B$150, 3, 0))</f>
        <v/>
      </c>
      <c r="E213" s="54"/>
      <c r="H213" s="56" t="str">
        <f aca="true">IF(I213 = "-", INDIRECT("C" &amp; ROW() - 1) ,"")</f>
        <v/>
      </c>
      <c r="Q213" s="57"/>
      <c r="R213" s="57" t="str">
        <f aca="true">IF(I213="-",IF(ISNUMBER(SEARCH(",", INDIRECT("B" &amp; ROW() - 1) )),1,""), "")</f>
        <v/>
      </c>
    </row>
    <row r="214" customFormat="false" ht="13.5" hidden="false" customHeight="true" outlineLevel="0" collapsed="false">
      <c r="B214" s="35" t="str">
        <f aca="false">IF(D214="","",VLOOKUP(D214, 'SKU Маскарпоне'!$A$1:$B$150, 2, 0))</f>
        <v/>
      </c>
      <c r="C214" s="53" t="str">
        <f aca="false">IF(D214="","",VLOOKUP(D214, 'SKU Маскарпоне'!$A$1:$B$150, 3, 0))</f>
        <v/>
      </c>
      <c r="E214" s="54"/>
      <c r="H214" s="56" t="str">
        <f aca="true">IF(I214 = "-", INDIRECT("C" &amp; ROW() - 1) ,"")</f>
        <v/>
      </c>
      <c r="Q214" s="57"/>
      <c r="R214" s="57" t="str">
        <f aca="true">IF(I214="-",IF(ISNUMBER(SEARCH(",", INDIRECT("B" &amp; ROW() - 1) )),1,""), "")</f>
        <v/>
      </c>
    </row>
    <row r="215" customFormat="false" ht="13.5" hidden="false" customHeight="true" outlineLevel="0" collapsed="false">
      <c r="B215" s="35" t="str">
        <f aca="false">IF(D215="","",VLOOKUP(D215, 'SKU Маскарпоне'!$A$1:$B$150, 2, 0))</f>
        <v/>
      </c>
      <c r="C215" s="53" t="str">
        <f aca="false">IF(D215="","",VLOOKUP(D215, 'SKU Маскарпоне'!$A$1:$B$150, 3, 0))</f>
        <v/>
      </c>
      <c r="E215" s="54"/>
      <c r="H215" s="56" t="str">
        <f aca="true">IF(I215 = "-", INDIRECT("C" &amp; ROW() - 1) ,"")</f>
        <v/>
      </c>
      <c r="Q215" s="57"/>
      <c r="R215" s="57" t="str">
        <f aca="true">IF(I215="-",IF(ISNUMBER(SEARCH(",", INDIRECT("B" &amp; ROW() - 1) )),1,""), "")</f>
        <v/>
      </c>
    </row>
    <row r="216" customFormat="false" ht="13.5" hidden="false" customHeight="true" outlineLevel="0" collapsed="false">
      <c r="B216" s="35" t="str">
        <f aca="false">IF(D216="","",VLOOKUP(D216, 'SKU Маскарпоне'!$A$1:$B$150, 2, 0))</f>
        <v/>
      </c>
      <c r="C216" s="53" t="str">
        <f aca="false">IF(D216="","",VLOOKUP(D216, 'SKU Маскарпоне'!$A$1:$B$150, 3, 0))</f>
        <v/>
      </c>
      <c r="E216" s="54"/>
      <c r="H216" s="56" t="str">
        <f aca="true">IF(I216 = "-", INDIRECT("C" &amp; ROW() - 1) ,"")</f>
        <v/>
      </c>
      <c r="Q216" s="57"/>
      <c r="R216" s="57" t="str">
        <f aca="true">IF(I216="-",IF(ISNUMBER(SEARCH(",", INDIRECT("B" &amp; ROW() - 1) )),1,""), "")</f>
        <v/>
      </c>
    </row>
    <row r="217" customFormat="false" ht="13.5" hidden="false" customHeight="true" outlineLevel="0" collapsed="false">
      <c r="B217" s="35" t="str">
        <f aca="false">IF(D217="","",VLOOKUP(D217, 'SKU Маскарпоне'!$A$1:$B$150, 2, 0))</f>
        <v/>
      </c>
      <c r="C217" s="53" t="str">
        <f aca="false">IF(D217="","",VLOOKUP(D217, 'SKU Маскарпоне'!$A$1:$B$150, 3, 0))</f>
        <v/>
      </c>
      <c r="E217" s="54"/>
      <c r="H217" s="56" t="str">
        <f aca="true">IF(I217 = "-", INDIRECT("C" &amp; ROW() - 1) ,"")</f>
        <v/>
      </c>
      <c r="Q217" s="57"/>
      <c r="R217" s="57" t="str">
        <f aca="true">IF(I217="-",IF(ISNUMBER(SEARCH(",", INDIRECT("B" &amp; ROW() - 1) )),1,""), "")</f>
        <v/>
      </c>
    </row>
    <row r="218" customFormat="false" ht="13.5" hidden="false" customHeight="true" outlineLevel="0" collapsed="false">
      <c r="B218" s="35" t="str">
        <f aca="false">IF(D218="","",VLOOKUP(D218, 'SKU Маскарпоне'!$A$1:$B$150, 2, 0))</f>
        <v/>
      </c>
      <c r="C218" s="53" t="str">
        <f aca="false">IF(D218="","",VLOOKUP(D218, 'SKU Маскарпоне'!$A$1:$B$150, 3, 0))</f>
        <v/>
      </c>
      <c r="E218" s="54"/>
      <c r="H218" s="56" t="str">
        <f aca="true">IF(I218 = "-", INDIRECT("C" &amp; ROW() - 1) ,"")</f>
        <v/>
      </c>
      <c r="Q218" s="57"/>
      <c r="R218" s="57" t="str">
        <f aca="true">IF(I218="-",IF(ISNUMBER(SEARCH(",", INDIRECT("B" &amp; ROW() - 1) )),1,""), "")</f>
        <v/>
      </c>
    </row>
    <row r="219" customFormat="false" ht="13.5" hidden="false" customHeight="true" outlineLevel="0" collapsed="false">
      <c r="B219" s="35" t="str">
        <f aca="false">IF(D219="","",VLOOKUP(D219, 'SKU Маскарпоне'!$A$1:$B$150, 2, 0))</f>
        <v/>
      </c>
      <c r="C219" s="53" t="str">
        <f aca="false">IF(D219="","",VLOOKUP(D219, 'SKU Маскарпоне'!$A$1:$B$150, 3, 0))</f>
        <v/>
      </c>
      <c r="E219" s="54"/>
      <c r="H219" s="56" t="str">
        <f aca="true">IF(I219 = "-", INDIRECT("C" &amp; ROW() - 1) ,"")</f>
        <v/>
      </c>
      <c r="Q219" s="57"/>
      <c r="R219" s="57" t="str">
        <f aca="true">IF(I219="-",IF(ISNUMBER(SEARCH(",", INDIRECT("B" &amp; ROW() - 1) )),1,""), "")</f>
        <v/>
      </c>
    </row>
    <row r="220" customFormat="false" ht="13.5" hidden="false" customHeight="true" outlineLevel="0" collapsed="false">
      <c r="B220" s="35" t="str">
        <f aca="false">IF(D220="","",VLOOKUP(D220, 'SKU Маскарпоне'!$A$1:$B$150, 2, 0))</f>
        <v/>
      </c>
      <c r="C220" s="53" t="str">
        <f aca="false">IF(D220="","",VLOOKUP(D220, 'SKU Маскарпоне'!$A$1:$B$150, 3, 0))</f>
        <v/>
      </c>
      <c r="E220" s="54"/>
      <c r="H220" s="56" t="str">
        <f aca="true">IF(I220 = "-", INDIRECT("C" &amp; ROW() - 1) ,"")</f>
        <v/>
      </c>
      <c r="Q220" s="57"/>
      <c r="R220" s="57" t="str">
        <f aca="true">IF(I220="-",IF(ISNUMBER(SEARCH(",", INDIRECT("B" &amp; ROW() - 1) )),1,""), "")</f>
        <v/>
      </c>
    </row>
    <row r="221" customFormat="false" ht="13.5" hidden="false" customHeight="true" outlineLevel="0" collapsed="false">
      <c r="B221" s="35" t="str">
        <f aca="false">IF(D221="","",VLOOKUP(D221, 'SKU Маскарпоне'!$A$1:$B$150, 2, 0))</f>
        <v/>
      </c>
      <c r="C221" s="53" t="str">
        <f aca="false">IF(D221="","",VLOOKUP(D221, 'SKU Маскарпоне'!$A$1:$B$150, 3, 0))</f>
        <v/>
      </c>
      <c r="E221" s="54"/>
      <c r="H221" s="56" t="str">
        <f aca="true">IF(I221 = "-", INDIRECT("C" &amp; ROW() - 1) ,"")</f>
        <v/>
      </c>
      <c r="Q221" s="57"/>
      <c r="R221" s="57" t="str">
        <f aca="true">IF(I221="-",IF(ISNUMBER(SEARCH(",", INDIRECT("B" &amp; ROW() - 1) )),1,""), "")</f>
        <v/>
      </c>
    </row>
    <row r="222" customFormat="false" ht="13.5" hidden="false" customHeight="true" outlineLevel="0" collapsed="false">
      <c r="B222" s="35" t="str">
        <f aca="false">IF(D222="","",VLOOKUP(D222, 'SKU Маскарпоне'!$A$1:$B$150, 2, 0))</f>
        <v/>
      </c>
      <c r="C222" s="53" t="str">
        <f aca="false">IF(D222="","",VLOOKUP(D222, 'SKU Маскарпоне'!$A$1:$B$150, 3, 0))</f>
        <v/>
      </c>
      <c r="E222" s="54"/>
      <c r="H222" s="56" t="str">
        <f aca="true">IF(I222 = "-", INDIRECT("C" &amp; ROW() - 1) ,"")</f>
        <v/>
      </c>
      <c r="Q222" s="57"/>
      <c r="R222" s="57" t="str">
        <f aca="true">IF(I222="-",IF(ISNUMBER(SEARCH(",", INDIRECT("B" &amp; ROW() - 1) )),1,""), "")</f>
        <v/>
      </c>
    </row>
    <row r="223" customFormat="false" ht="13.5" hidden="false" customHeight="true" outlineLevel="0" collapsed="false">
      <c r="B223" s="35" t="str">
        <f aca="false">IF(D223="","",VLOOKUP(D223, 'SKU Маскарпоне'!$A$1:$B$150, 2, 0))</f>
        <v/>
      </c>
      <c r="C223" s="53" t="str">
        <f aca="false">IF(D223="","",VLOOKUP(D223, 'SKU Маскарпоне'!$A$1:$B$150, 3, 0))</f>
        <v/>
      </c>
      <c r="E223" s="54"/>
      <c r="H223" s="56" t="str">
        <f aca="true">IF(I223 = "-", INDIRECT("C" &amp; ROW() - 1) ,"")</f>
        <v/>
      </c>
      <c r="Q223" s="57"/>
      <c r="R223" s="57" t="str">
        <f aca="true">IF(I223="-",IF(ISNUMBER(SEARCH(",", INDIRECT("B" &amp; ROW() - 1) )),1,""), "")</f>
        <v/>
      </c>
    </row>
    <row r="224" customFormat="false" ht="13.5" hidden="false" customHeight="true" outlineLevel="0" collapsed="false">
      <c r="B224" s="35" t="str">
        <f aca="false">IF(D224="","",VLOOKUP(D224, 'SKU Маскарпоне'!$A$1:$B$150, 2, 0))</f>
        <v/>
      </c>
      <c r="C224" s="53" t="str">
        <f aca="false">IF(D224="","",VLOOKUP(D224, 'SKU Маскарпоне'!$A$1:$B$150, 3, 0))</f>
        <v/>
      </c>
      <c r="E224" s="54"/>
      <c r="H224" s="56" t="str">
        <f aca="true">IF(I224 = "-", INDIRECT("C" &amp; ROW() - 1) ,"")</f>
        <v/>
      </c>
      <c r="Q224" s="57"/>
      <c r="R224" s="57" t="str">
        <f aca="true">IF(I224="-",IF(ISNUMBER(SEARCH(",", INDIRECT("B" &amp; ROW() - 1) )),1,""), "")</f>
        <v/>
      </c>
    </row>
    <row r="225" customFormat="false" ht="13.5" hidden="false" customHeight="true" outlineLevel="0" collapsed="false">
      <c r="B225" s="35" t="str">
        <f aca="false">IF(D225="","",VLOOKUP(D225, 'SKU Маскарпоне'!$A$1:$B$150, 2, 0))</f>
        <v/>
      </c>
      <c r="C225" s="53" t="str">
        <f aca="false">IF(D225="","",VLOOKUP(D225, 'SKU Маскарпоне'!$A$1:$B$150, 3, 0))</f>
        <v/>
      </c>
      <c r="E225" s="54"/>
      <c r="H225" s="56" t="str">
        <f aca="true">IF(I225 = "-", INDIRECT("C" &amp; ROW() - 1) ,"")</f>
        <v/>
      </c>
      <c r="Q225" s="57"/>
      <c r="R225" s="57" t="str">
        <f aca="true">IF(I225="-",IF(ISNUMBER(SEARCH(",", INDIRECT("B" &amp; ROW() - 1) )),1,""), "")</f>
        <v/>
      </c>
    </row>
    <row r="226" customFormat="false" ht="13.5" hidden="false" customHeight="true" outlineLevel="0" collapsed="false">
      <c r="B226" s="35" t="str">
        <f aca="false">IF(D226="","",VLOOKUP(D226, 'SKU Маскарпоне'!$A$1:$B$150, 2, 0))</f>
        <v/>
      </c>
      <c r="C226" s="53" t="str">
        <f aca="false">IF(D226="","",VLOOKUP(D226, 'SKU Маскарпоне'!$A$1:$B$150, 3, 0))</f>
        <v/>
      </c>
      <c r="E226" s="54"/>
      <c r="H226" s="56" t="str">
        <f aca="true">IF(I226 = "-", INDIRECT("C" &amp; ROW() - 1) ,"")</f>
        <v/>
      </c>
      <c r="Q226" s="57"/>
      <c r="R226" s="57" t="str">
        <f aca="true">IF(I226="-",IF(ISNUMBER(SEARCH(",", INDIRECT("B" &amp; ROW() - 1) )),1,""), "")</f>
        <v/>
      </c>
    </row>
    <row r="227" customFormat="false" ht="13.5" hidden="false" customHeight="true" outlineLevel="0" collapsed="false">
      <c r="B227" s="35" t="str">
        <f aca="false">IF(D227="","",VLOOKUP(D227, 'SKU Маскарпоне'!$A$1:$B$150, 2, 0))</f>
        <v/>
      </c>
      <c r="C227" s="53" t="str">
        <f aca="false">IF(D227="","",VLOOKUP(D227, 'SKU Маскарпоне'!$A$1:$B$150, 3, 0))</f>
        <v/>
      </c>
      <c r="E227" s="54"/>
      <c r="H227" s="56" t="str">
        <f aca="true">IF(I227 = "-", INDIRECT("C" &amp; ROW() - 1) ,"")</f>
        <v/>
      </c>
      <c r="Q227" s="57"/>
      <c r="R227" s="57" t="str">
        <f aca="true">IF(I227="-",IF(ISNUMBER(SEARCH(",", INDIRECT("B" &amp; ROW() - 1) )),1,""), "")</f>
        <v/>
      </c>
    </row>
    <row r="228" customFormat="false" ht="13.5" hidden="false" customHeight="true" outlineLevel="0" collapsed="false">
      <c r="B228" s="35" t="str">
        <f aca="false">IF(D228="","",VLOOKUP(D228, 'SKU Маскарпоне'!$A$1:$B$150, 2, 0))</f>
        <v/>
      </c>
      <c r="C228" s="53" t="str">
        <f aca="false">IF(D228="","",VLOOKUP(D228, 'SKU Маскарпоне'!$A$1:$B$150, 3, 0))</f>
        <v/>
      </c>
      <c r="E228" s="54"/>
      <c r="H228" s="56" t="str">
        <f aca="true">IF(I228 = "-", INDIRECT("C" &amp; ROW() - 1) ,"")</f>
        <v/>
      </c>
      <c r="Q228" s="57"/>
      <c r="R228" s="57" t="str">
        <f aca="true">IF(I228="-",IF(ISNUMBER(SEARCH(",", INDIRECT("B" &amp; ROW() - 1) )),1,""), "")</f>
        <v/>
      </c>
    </row>
    <row r="229" customFormat="false" ht="13.5" hidden="false" customHeight="true" outlineLevel="0" collapsed="false">
      <c r="B229" s="35" t="str">
        <f aca="false">IF(D229="","",VLOOKUP(D229, 'SKU Маскарпоне'!$A$1:$B$150, 2, 0))</f>
        <v/>
      </c>
      <c r="C229" s="53" t="str">
        <f aca="false">IF(D229="","",VLOOKUP(D229, 'SKU Маскарпоне'!$A$1:$B$150, 3, 0))</f>
        <v/>
      </c>
      <c r="E229" s="54"/>
      <c r="H229" s="56" t="str">
        <f aca="true">IF(I229 = "-", INDIRECT("C" &amp; ROW() - 1) ,"")</f>
        <v/>
      </c>
      <c r="Q229" s="57"/>
      <c r="R229" s="57" t="str">
        <f aca="true">IF(I229="-",IF(ISNUMBER(SEARCH(",", INDIRECT("B" &amp; ROW() - 1) )),1,""), "")</f>
        <v/>
      </c>
    </row>
    <row r="230" customFormat="false" ht="13.5" hidden="false" customHeight="true" outlineLevel="0" collapsed="false">
      <c r="B230" s="35" t="str">
        <f aca="false">IF(D230="","",VLOOKUP(D230, 'SKU Маскарпоне'!$A$1:$B$150, 2, 0))</f>
        <v/>
      </c>
      <c r="C230" s="53" t="str">
        <f aca="false">IF(D230="","",VLOOKUP(D230, 'SKU Маскарпоне'!$A$1:$B$150, 3, 0))</f>
        <v/>
      </c>
      <c r="E230" s="54"/>
      <c r="H230" s="56" t="str">
        <f aca="true">IF(I230 = "-", INDIRECT("C" &amp; ROW() - 1) ,"")</f>
        <v/>
      </c>
      <c r="Q230" s="57"/>
      <c r="R230" s="57"/>
    </row>
    <row r="231" customFormat="false" ht="13.5" hidden="false" customHeight="true" outlineLevel="0" collapsed="false">
      <c r="B231" s="35" t="str">
        <f aca="false">IF(D231="","",VLOOKUP(D231, 'SKU Маскарпоне'!$A$1:$B$150, 2, 0))</f>
        <v/>
      </c>
      <c r="C231" s="53" t="str">
        <f aca="false">IF(D231="","",VLOOKUP(D231, 'SKU Маскарпоне'!$A$1:$B$150, 3, 0))</f>
        <v/>
      </c>
      <c r="E231" s="54"/>
      <c r="H231" s="56" t="str">
        <f aca="true">IF(I231 = "-", INDIRECT("C" &amp; ROW() - 1) ,"")</f>
        <v/>
      </c>
      <c r="Q231" s="57"/>
      <c r="R231" s="57"/>
    </row>
    <row r="232" customFormat="false" ht="13.5" hidden="false" customHeight="true" outlineLevel="0" collapsed="false">
      <c r="B232" s="35" t="str">
        <f aca="false">IF(D232="","",VLOOKUP(D232, 'SKU Маскарпоне'!$A$1:$B$150, 2, 0))</f>
        <v/>
      </c>
      <c r="C232" s="53" t="str">
        <f aca="false">IF(D232="","",VLOOKUP(D232, 'SKU Маскарпоне'!$A$1:$B$150, 3, 0))</f>
        <v/>
      </c>
      <c r="E232" s="54"/>
      <c r="H232" s="56" t="str">
        <f aca="true">IF(I232 = "-", INDIRECT("C" &amp; ROW() - 1) ,"")</f>
        <v/>
      </c>
      <c r="Q232" s="57"/>
      <c r="R232" s="57"/>
    </row>
    <row r="233" customFormat="false" ht="13.5" hidden="false" customHeight="true" outlineLevel="0" collapsed="false">
      <c r="B233" s="35" t="str">
        <f aca="false">IF(D233="","",VLOOKUP(D233, 'SKU Маскарпоне'!$A$1:$B$150, 2, 0))</f>
        <v/>
      </c>
      <c r="C233" s="53" t="str">
        <f aca="false">IF(D233="","",VLOOKUP(D233, 'SKU Маскарпоне'!$A$1:$B$150, 3, 0))</f>
        <v/>
      </c>
      <c r="E233" s="54"/>
      <c r="H233" s="56" t="str">
        <f aca="true">IF(I233 = "-", INDIRECT("C" &amp; ROW() - 1) ,"")</f>
        <v/>
      </c>
      <c r="Q233" s="57"/>
      <c r="R233" s="57"/>
    </row>
    <row r="234" customFormat="false" ht="13.5" hidden="false" customHeight="true" outlineLevel="0" collapsed="false">
      <c r="B234" s="35" t="str">
        <f aca="false">IF(D234="","",VLOOKUP(D234, 'SKU Маскарпоне'!$A$1:$B$150, 2, 0))</f>
        <v/>
      </c>
      <c r="C234" s="53" t="str">
        <f aca="false">IF(D234="","",VLOOKUP(D234, 'SKU Маскарпоне'!$A$1:$B$150, 3, 0))</f>
        <v/>
      </c>
      <c r="E234" s="54"/>
      <c r="H234" s="56" t="str">
        <f aca="true">IF(I234 = "-", INDIRECT("C" &amp; ROW() - 1) ,"")</f>
        <v/>
      </c>
      <c r="Q234" s="57"/>
      <c r="R234" s="57"/>
    </row>
    <row r="235" customFormat="false" ht="13.5" hidden="false" customHeight="true" outlineLevel="0" collapsed="false">
      <c r="B235" s="35" t="str">
        <f aca="false">IF(D235="","",VLOOKUP(D235, 'SKU Маскарпоне'!$A$1:$B$150, 2, 0))</f>
        <v/>
      </c>
      <c r="C235" s="53" t="str">
        <f aca="false">IF(D235="","",VLOOKUP(D235, 'SKU Маскарпоне'!$A$1:$B$150, 3, 0))</f>
        <v/>
      </c>
      <c r="E235" s="54"/>
      <c r="H235" s="56" t="str">
        <f aca="true">IF(I235 = "-", INDIRECT("C" &amp; ROW() - 1) ,"")</f>
        <v/>
      </c>
      <c r="Q235" s="57"/>
      <c r="R235" s="57"/>
    </row>
    <row r="236" customFormat="false" ht="13.5" hidden="false" customHeight="true" outlineLevel="0" collapsed="false">
      <c r="B236" s="35" t="str">
        <f aca="false">IF(D236="","",VLOOKUP(D236, 'SKU Маскарпоне'!$A$1:$B$150, 2, 0))</f>
        <v/>
      </c>
      <c r="C236" s="53" t="str">
        <f aca="false">IF(D236="","",VLOOKUP(D236, 'SKU Маскарпоне'!$A$1:$B$150, 3, 0))</f>
        <v/>
      </c>
      <c r="E236" s="54"/>
      <c r="H236" s="56" t="str">
        <f aca="true">IF(I236 = "-", INDIRECT("C" &amp; ROW() - 1) ,"")</f>
        <v/>
      </c>
      <c r="Q236" s="57"/>
      <c r="R236" s="57"/>
    </row>
    <row r="237" customFormat="false" ht="13.5" hidden="false" customHeight="true" outlineLevel="0" collapsed="false">
      <c r="B237" s="35" t="str">
        <f aca="false">IF(D237="","",VLOOKUP(D237, 'SKU Маскарпоне'!$A$1:$B$150, 2, 0))</f>
        <v/>
      </c>
      <c r="C237" s="53" t="str">
        <f aca="false">IF(D237="","",VLOOKUP(D237, 'SKU Маскарпоне'!$A$1:$B$150, 3, 0))</f>
        <v/>
      </c>
      <c r="E237" s="54"/>
      <c r="H237" s="56" t="str">
        <f aca="true">IF(I237 = "-", INDIRECT("C" &amp; ROW() - 1) ,"")</f>
        <v/>
      </c>
      <c r="Q237" s="57"/>
      <c r="R237" s="57"/>
    </row>
    <row r="238" customFormat="false" ht="13.5" hidden="false" customHeight="true" outlineLevel="0" collapsed="false">
      <c r="B238" s="35" t="str">
        <f aca="false">IF(D238="","",VLOOKUP(D238, 'SKU Маскарпоне'!$A$1:$B$150, 2, 0))</f>
        <v/>
      </c>
      <c r="C238" s="53" t="str">
        <f aca="false">IF(D238="","",VLOOKUP(D238, 'SKU Маскарпоне'!$A$1:$B$150, 3, 0))</f>
        <v/>
      </c>
      <c r="E238" s="54"/>
      <c r="H238" s="56" t="str">
        <f aca="true">IF(I238 = "-", INDIRECT("C" &amp; ROW() - 1) ,"")</f>
        <v/>
      </c>
      <c r="Q238" s="57"/>
      <c r="R238" s="57"/>
    </row>
    <row r="239" customFormat="false" ht="13.5" hidden="false" customHeight="true" outlineLevel="0" collapsed="false">
      <c r="B239" s="35" t="str">
        <f aca="false">IF(D239="","",VLOOKUP(D239, 'SKU Маскарпоне'!$A$1:$B$150, 2, 0))</f>
        <v/>
      </c>
      <c r="C239" s="53" t="str">
        <f aca="false">IF(D239="","",VLOOKUP(D239, 'SKU Маскарпоне'!$A$1:$B$150, 3, 0))</f>
        <v/>
      </c>
      <c r="E239" s="54"/>
      <c r="H239" s="56" t="str">
        <f aca="true">IF(I239 = "-", INDIRECT("C" &amp; ROW() - 1) ,"")</f>
        <v/>
      </c>
      <c r="Q239" s="57"/>
      <c r="R239" s="57"/>
    </row>
    <row r="240" customFormat="false" ht="13.5" hidden="false" customHeight="true" outlineLevel="0" collapsed="false">
      <c r="B240" s="35" t="str">
        <f aca="false">IF(D240="","",VLOOKUP(D240, 'SKU Маскарпоне'!$A$1:$B$150, 2, 0))</f>
        <v/>
      </c>
      <c r="C240" s="53" t="str">
        <f aca="false">IF(D240="","",VLOOKUP(D240, 'SKU Маскарпоне'!$A$1:$B$150, 3, 0))</f>
        <v/>
      </c>
      <c r="E240" s="54"/>
      <c r="H240" s="56" t="str">
        <f aca="true">IF(I240 = "-", INDIRECT("C" &amp; ROW() - 1) ,"")</f>
        <v/>
      </c>
      <c r="Q240" s="57"/>
      <c r="R240" s="57"/>
    </row>
    <row r="241" customFormat="false" ht="13.5" hidden="false" customHeight="true" outlineLevel="0" collapsed="false">
      <c r="B241" s="35" t="str">
        <f aca="false">IF(D241="","",VLOOKUP(D241, 'SKU Маскарпоне'!$A$1:$B$150, 2, 0))</f>
        <v/>
      </c>
      <c r="C241" s="53" t="str">
        <f aca="false">IF(D241="","",VLOOKUP(D241, 'SKU Маскарпоне'!$A$1:$B$150, 3, 0))</f>
        <v/>
      </c>
      <c r="E241" s="54"/>
      <c r="H241" s="56" t="str">
        <f aca="true">IF(I241 = "-", INDIRECT("C" &amp; ROW() - 1) ,"")</f>
        <v/>
      </c>
      <c r="Q241" s="57"/>
      <c r="R241" s="57"/>
    </row>
    <row r="242" customFormat="false" ht="13.5" hidden="false" customHeight="true" outlineLevel="0" collapsed="false">
      <c r="B242" s="35" t="str">
        <f aca="false">IF(D242="","",VLOOKUP(D242, 'SKU Маскарпоне'!$A$1:$B$150, 2, 0))</f>
        <v/>
      </c>
      <c r="C242" s="53" t="str">
        <f aca="false">IF(D242="","",VLOOKUP(D242, 'SKU Маскарпоне'!$A$1:$B$150, 3, 0))</f>
        <v/>
      </c>
      <c r="E242" s="54"/>
      <c r="H242" s="56" t="str">
        <f aca="true">IF(I242 = "-", INDIRECT("C" &amp; ROW() - 1) ,"")</f>
        <v/>
      </c>
      <c r="Q242" s="57"/>
      <c r="R242" s="57"/>
    </row>
    <row r="243" customFormat="false" ht="13.5" hidden="false" customHeight="true" outlineLevel="0" collapsed="false">
      <c r="B243" s="35" t="str">
        <f aca="false">IF(D243="","",VLOOKUP(D243, 'SKU Маскарпоне'!$A$1:$B$150, 2, 0))</f>
        <v/>
      </c>
      <c r="C243" s="53" t="str">
        <f aca="false">IF(D243="","",VLOOKUP(D243, 'SKU Маскарпоне'!$A$1:$B$150, 3, 0))</f>
        <v/>
      </c>
      <c r="E243" s="54"/>
      <c r="H243" s="56" t="str">
        <f aca="true">IF(I243 = "-", INDIRECT("C" &amp; ROW() - 1) ,"")</f>
        <v/>
      </c>
      <c r="Q243" s="57"/>
      <c r="R243" s="57"/>
    </row>
    <row r="244" customFormat="false" ht="13.5" hidden="false" customHeight="true" outlineLevel="0" collapsed="false">
      <c r="B244" s="35" t="str">
        <f aca="false">IF(D244="","",VLOOKUP(D244, 'SKU Маскарпоне'!$A$1:$B$150, 2, 0))</f>
        <v/>
      </c>
      <c r="C244" s="53" t="str">
        <f aca="false">IF(D244="","",VLOOKUP(D244, 'SKU Маскарпоне'!$A$1:$B$150, 3, 0))</f>
        <v/>
      </c>
      <c r="E244" s="54"/>
      <c r="H244" s="56" t="str">
        <f aca="true">IF(I244 = "-", INDIRECT("C" &amp; ROW() - 1) ,"")</f>
        <v/>
      </c>
      <c r="Q244" s="57"/>
      <c r="R244" s="57"/>
    </row>
    <row r="245" customFormat="false" ht="13.5" hidden="false" customHeight="true" outlineLevel="0" collapsed="false">
      <c r="B245" s="35" t="str">
        <f aca="false">IF(D245="","",VLOOKUP(D245, 'SKU Маскарпоне'!$A$1:$B$150, 2, 0))</f>
        <v/>
      </c>
      <c r="C245" s="53" t="str">
        <f aca="false">IF(D245="","",VLOOKUP(D245, 'SKU Маскарпоне'!$A$1:$B$150, 3, 0))</f>
        <v/>
      </c>
      <c r="E245" s="54"/>
      <c r="H245" s="56" t="str">
        <f aca="true">IF(I245 = "-", INDIRECT("C" &amp; ROW() - 1) ,"")</f>
        <v/>
      </c>
      <c r="Q245" s="57"/>
      <c r="R245" s="57"/>
    </row>
    <row r="246" customFormat="false" ht="13.5" hidden="false" customHeight="true" outlineLevel="0" collapsed="false">
      <c r="B246" s="35" t="str">
        <f aca="false">IF(D246="","",VLOOKUP(D246, 'SKU Маскарпоне'!$A$1:$B$150, 2, 0))</f>
        <v/>
      </c>
      <c r="C246" s="53" t="str">
        <f aca="false">IF(D246="","",VLOOKUP(D246, 'SKU Маскарпоне'!$A$1:$B$150, 3, 0))</f>
        <v/>
      </c>
      <c r="E246" s="54"/>
      <c r="H246" s="56" t="str">
        <f aca="true">IF(I246 = "-", INDIRECT("C" &amp; ROW() - 1) ,"")</f>
        <v/>
      </c>
      <c r="Q246" s="57"/>
      <c r="R246" s="57"/>
    </row>
    <row r="247" customFormat="false" ht="13.5" hidden="false" customHeight="true" outlineLevel="0" collapsed="false">
      <c r="B247" s="35" t="str">
        <f aca="false">IF(D247="","",VLOOKUP(D247, 'SKU Маскарпоне'!$A$1:$B$150, 2, 0))</f>
        <v/>
      </c>
      <c r="C247" s="53" t="str">
        <f aca="false">IF(D247="","",VLOOKUP(D247, 'SKU Маскарпоне'!$A$1:$B$150, 3, 0))</f>
        <v/>
      </c>
      <c r="E247" s="54"/>
      <c r="H247" s="56" t="str">
        <f aca="true">IF(I247 = "-", INDIRECT("C" &amp; ROW() - 1) ,"")</f>
        <v/>
      </c>
      <c r="Q247" s="57"/>
      <c r="R247" s="57"/>
    </row>
    <row r="248" customFormat="false" ht="13.5" hidden="false" customHeight="true" outlineLevel="0" collapsed="false">
      <c r="B248" s="35" t="str">
        <f aca="false">IF(D248="","",VLOOKUP(D248, 'SKU Маскарпоне'!$A$1:$B$150, 2, 0))</f>
        <v/>
      </c>
      <c r="C248" s="53" t="str">
        <f aca="false">IF(D248="","",VLOOKUP(D248, 'SKU Маскарпоне'!$A$1:$B$150, 3, 0))</f>
        <v/>
      </c>
      <c r="E248" s="54"/>
      <c r="H248" s="56" t="str">
        <f aca="true">IF(I248 = "-", INDIRECT("C" &amp; ROW() - 1) ,"")</f>
        <v/>
      </c>
      <c r="Q248" s="57"/>
      <c r="R248" s="57"/>
    </row>
    <row r="249" customFormat="false" ht="13.5" hidden="false" customHeight="true" outlineLevel="0" collapsed="false">
      <c r="B249" s="35" t="str">
        <f aca="false">IF(D249="","",VLOOKUP(D249, 'SKU Маскарпоне'!$A$1:$B$150, 2, 0))</f>
        <v/>
      </c>
      <c r="C249" s="53" t="str">
        <f aca="false">IF(D249="","",VLOOKUP(D249, 'SKU Маскарпоне'!$A$1:$B$150, 3, 0))</f>
        <v/>
      </c>
      <c r="E249" s="54"/>
      <c r="H249" s="56" t="str">
        <f aca="true">IF(I249 = "-", INDIRECT("C" &amp; ROW() - 1) ,"")</f>
        <v/>
      </c>
      <c r="Q249" s="57"/>
      <c r="R249" s="57"/>
    </row>
    <row r="250" customFormat="false" ht="13.5" hidden="false" customHeight="true" outlineLevel="0" collapsed="false">
      <c r="B250" s="35" t="str">
        <f aca="false">IF(D250="","",VLOOKUP(D250, 'SKU Маскарпоне'!$A$1:$B$150, 2, 0))</f>
        <v/>
      </c>
      <c r="C250" s="53" t="str">
        <f aca="false">IF(D250="","",VLOOKUP(D250, 'SKU Маскарпоне'!$A$1:$B$150, 3, 0))</f>
        <v/>
      </c>
      <c r="E250" s="54"/>
      <c r="H250" s="56" t="str">
        <f aca="true">IF(I250 = "-", INDIRECT("C" &amp; ROW() - 1) ,"")</f>
        <v/>
      </c>
      <c r="Q250" s="57"/>
      <c r="R250" s="57"/>
    </row>
    <row r="251" customFormat="false" ht="13.5" hidden="false" customHeight="true" outlineLevel="0" collapsed="false">
      <c r="B251" s="35" t="str">
        <f aca="false">IF(D251="","",VLOOKUP(D251, 'SKU Маскарпоне'!$A$1:$B$150, 2, 0))</f>
        <v/>
      </c>
      <c r="C251" s="53" t="str">
        <f aca="false">IF(D251="","",VLOOKUP(D251, 'SKU Маскарпоне'!$A$1:$B$150, 3, 0))</f>
        <v/>
      </c>
      <c r="E251" s="54"/>
      <c r="H251" s="56" t="str">
        <f aca="true">IF(I251 = "-", INDIRECT("C" &amp; ROW() - 1) ,"")</f>
        <v/>
      </c>
      <c r="Q251" s="57"/>
      <c r="R251" s="57"/>
    </row>
    <row r="252" customFormat="false" ht="13.5" hidden="false" customHeight="true" outlineLevel="0" collapsed="false">
      <c r="B252" s="35" t="str">
        <f aca="false">IF(D252="","",VLOOKUP(D252, 'SKU Маскарпоне'!$A$1:$B$150, 2, 0))</f>
        <v/>
      </c>
      <c r="C252" s="53" t="str">
        <f aca="false">IF(D252="","",VLOOKUP(D252, 'SKU Маскарпоне'!$A$1:$B$150, 3, 0))</f>
        <v/>
      </c>
      <c r="E252" s="54"/>
      <c r="H252" s="56" t="str">
        <f aca="true">IF(I252 = "-", INDIRECT("C" &amp; ROW() - 1) ,"")</f>
        <v/>
      </c>
      <c r="Q252" s="57"/>
      <c r="R252" s="57"/>
    </row>
    <row r="253" customFormat="false" ht="13.5" hidden="false" customHeight="true" outlineLevel="0" collapsed="false">
      <c r="B253" s="35" t="str">
        <f aca="false">IF(D253="","",VLOOKUP(D253, 'SKU Маскарпоне'!$A$1:$B$150, 2, 0))</f>
        <v/>
      </c>
      <c r="C253" s="53" t="str">
        <f aca="false">IF(D253="","",VLOOKUP(D253, 'SKU Маскарпоне'!$A$1:$B$150, 3, 0))</f>
        <v/>
      </c>
      <c r="E253" s="54"/>
      <c r="H253" s="56" t="str">
        <f aca="true">IF(I253 = "-", INDIRECT("C" &amp; ROW() - 1) ,"")</f>
        <v/>
      </c>
      <c r="Q253" s="57"/>
      <c r="R253" s="57"/>
    </row>
    <row r="254" customFormat="false" ht="13.5" hidden="false" customHeight="true" outlineLevel="0" collapsed="false">
      <c r="B254" s="35" t="str">
        <f aca="false">IF(D254="","",VLOOKUP(D254, 'SKU Маскарпоне'!$A$1:$B$150, 2, 0))</f>
        <v/>
      </c>
      <c r="C254" s="53" t="str">
        <f aca="false">IF(D254="","",VLOOKUP(D254, 'SKU Маскарпоне'!$A$1:$B$150, 3, 0))</f>
        <v/>
      </c>
      <c r="E254" s="54"/>
      <c r="H254" s="56" t="str">
        <f aca="true">IF(I254 = "-", INDIRECT("C" &amp; ROW() - 1) ,"")</f>
        <v/>
      </c>
      <c r="Q254" s="57"/>
      <c r="R254" s="57"/>
    </row>
    <row r="255" customFormat="false" ht="13.5" hidden="false" customHeight="true" outlineLevel="0" collapsed="false">
      <c r="B255" s="35" t="str">
        <f aca="false">IF(D255="","",VLOOKUP(D255, 'SKU Маскарпоне'!$A$1:$B$150, 2, 0))</f>
        <v/>
      </c>
      <c r="C255" s="53" t="str">
        <f aca="false">IF(D255="","",VLOOKUP(D255, 'SKU Маскарпоне'!$A$1:$B$150, 3, 0))</f>
        <v/>
      </c>
      <c r="E255" s="54"/>
      <c r="H255" s="56" t="str">
        <f aca="true">IF(I255 = "-", INDIRECT("C" &amp; ROW() - 1) ,"")</f>
        <v/>
      </c>
      <c r="Q255" s="57"/>
      <c r="R255" s="57"/>
    </row>
    <row r="256" customFormat="false" ht="13.5" hidden="false" customHeight="true" outlineLevel="0" collapsed="false">
      <c r="B256" s="35" t="str">
        <f aca="false">IF(D256="","",VLOOKUP(D256, 'SKU Маскарпоне'!$A$1:$B$150, 2, 0))</f>
        <v/>
      </c>
      <c r="C256" s="53" t="str">
        <f aca="false">IF(D256="","",VLOOKUP(D256, 'SKU Маскарпоне'!$A$1:$B$150, 3, 0))</f>
        <v/>
      </c>
      <c r="E256" s="54"/>
      <c r="H256" s="56" t="str">
        <f aca="true">IF(I256 = "-", INDIRECT("C" &amp; ROW() - 1) ,"")</f>
        <v/>
      </c>
      <c r="Q256" s="57"/>
      <c r="R256" s="57"/>
    </row>
    <row r="257" customFormat="false" ht="13.5" hidden="false" customHeight="true" outlineLevel="0" collapsed="false">
      <c r="B257" s="35" t="str">
        <f aca="false">IF(D257="","",VLOOKUP(D257, 'SKU Маскарпоне'!$A$1:$B$150, 2, 0))</f>
        <v/>
      </c>
      <c r="C257" s="53" t="str">
        <f aca="false">IF(D257="","",VLOOKUP(D257, 'SKU Маскарпоне'!$A$1:$B$150, 3, 0))</f>
        <v/>
      </c>
      <c r="E257" s="54"/>
      <c r="H257" s="56" t="str">
        <f aca="true">IF(I257 = "-", INDIRECT("C" &amp; ROW() - 1) ,"")</f>
        <v/>
      </c>
      <c r="Q257" s="57"/>
      <c r="R257" s="57"/>
    </row>
    <row r="258" customFormat="false" ht="13.5" hidden="false" customHeight="true" outlineLevel="0" collapsed="false">
      <c r="B258" s="35" t="str">
        <f aca="false">IF(D258="","",VLOOKUP(D258, 'SKU Маскарпоне'!$A$1:$B$150, 2, 0))</f>
        <v/>
      </c>
      <c r="C258" s="53" t="str">
        <f aca="false">IF(D258="","",VLOOKUP(D258, 'SKU Маскарпоне'!$A$1:$B$150, 3, 0))</f>
        <v/>
      </c>
      <c r="E258" s="54"/>
      <c r="H258" s="56" t="str">
        <f aca="true">IF(I258 = "-", INDIRECT("C" &amp; ROW() - 1) ,"")</f>
        <v/>
      </c>
      <c r="Q258" s="57"/>
      <c r="R258" s="57"/>
    </row>
    <row r="259" customFormat="false" ht="13.5" hidden="false" customHeight="true" outlineLevel="0" collapsed="false">
      <c r="B259" s="35" t="str">
        <f aca="false">IF(D259="","",VLOOKUP(D259, 'SKU Маскарпоне'!$A$1:$B$150, 2, 0))</f>
        <v/>
      </c>
      <c r="C259" s="53" t="str">
        <f aca="false">IF(D259="","",VLOOKUP(D259, 'SKU Маскарпоне'!$A$1:$B$150, 3, 0))</f>
        <v/>
      </c>
      <c r="E259" s="54"/>
      <c r="H259" s="56" t="str">
        <f aca="true">IF(I259 = "-", INDIRECT("C" &amp; ROW() - 1) ,"")</f>
        <v/>
      </c>
      <c r="Q259" s="57"/>
      <c r="R259" s="57"/>
    </row>
    <row r="260" customFormat="false" ht="13.5" hidden="false" customHeight="true" outlineLevel="0" collapsed="false">
      <c r="B260" s="35" t="str">
        <f aca="false">IF(D260="","",VLOOKUP(D260, 'SKU Маскарпоне'!$A$1:$B$150, 2, 0))</f>
        <v/>
      </c>
      <c r="C260" s="53" t="str">
        <f aca="false">IF(D260="","",VLOOKUP(D260, 'SKU Маскарпоне'!$A$1:$B$150, 3, 0))</f>
        <v/>
      </c>
      <c r="E260" s="54"/>
      <c r="H260" s="56" t="str">
        <f aca="true">IF(I260 = "-", INDIRECT("C" &amp; ROW() - 1) ,"")</f>
        <v/>
      </c>
      <c r="Q260" s="57"/>
      <c r="R260" s="57"/>
    </row>
    <row r="261" customFormat="false" ht="13.5" hidden="false" customHeight="true" outlineLevel="0" collapsed="false">
      <c r="B261" s="35" t="str">
        <f aca="false">IF(D261="","",VLOOKUP(D261, 'SKU Маскарпоне'!$A$1:$B$150, 2, 0))</f>
        <v/>
      </c>
      <c r="C261" s="53" t="str">
        <f aca="false">IF(D261="","",VLOOKUP(D261, 'SKU Маскарпоне'!$A$1:$B$150, 3, 0))</f>
        <v/>
      </c>
      <c r="E261" s="54"/>
      <c r="H261" s="56" t="str">
        <f aca="true">IF(I261 = "-", INDIRECT("C" &amp; ROW() - 1) ,"")</f>
        <v/>
      </c>
      <c r="Q261" s="57"/>
      <c r="R261" s="57"/>
    </row>
    <row r="262" customFormat="false" ht="13.5" hidden="false" customHeight="true" outlineLevel="0" collapsed="false">
      <c r="B262" s="35" t="str">
        <f aca="false">IF(D262="","",VLOOKUP(D262, 'SKU Маскарпоне'!$A$1:$B$150, 2, 0))</f>
        <v/>
      </c>
      <c r="C262" s="53" t="str">
        <f aca="false">IF(D262="","",VLOOKUP(D262, 'SKU Маскарпоне'!$A$1:$B$150, 3, 0))</f>
        <v/>
      </c>
      <c r="E262" s="54"/>
      <c r="H262" s="56" t="str">
        <f aca="true">IF(I262 = "-", INDIRECT("C" &amp; ROW() - 1) ,"")</f>
        <v/>
      </c>
      <c r="Q262" s="57"/>
      <c r="R262" s="57"/>
    </row>
    <row r="263" customFormat="false" ht="13.5" hidden="false" customHeight="true" outlineLevel="0" collapsed="false">
      <c r="B263" s="35" t="str">
        <f aca="false">IF(D263="","",VLOOKUP(D263, 'SKU Маскарпоне'!$A$1:$B$150, 2, 0))</f>
        <v/>
      </c>
      <c r="C263" s="53" t="str">
        <f aca="false">IF(D263="","",VLOOKUP(D263, 'SKU Маскарпоне'!$A$1:$B$150, 3, 0))</f>
        <v/>
      </c>
      <c r="E263" s="54"/>
      <c r="H263" s="56" t="str">
        <f aca="true">IF(I263 = "-", INDIRECT("C" &amp; ROW() - 1) ,"")</f>
        <v/>
      </c>
      <c r="Q263" s="57"/>
      <c r="R263" s="57"/>
    </row>
    <row r="264" customFormat="false" ht="13.5" hidden="false" customHeight="true" outlineLevel="0" collapsed="false">
      <c r="B264" s="35" t="str">
        <f aca="false">IF(D264="","",VLOOKUP(D264, 'SKU Маскарпоне'!$A$1:$B$150, 2, 0))</f>
        <v/>
      </c>
      <c r="C264" s="53" t="str">
        <f aca="false">IF(D264="","",VLOOKUP(D264, 'SKU Маскарпоне'!$A$1:$B$150, 3, 0))</f>
        <v/>
      </c>
      <c r="E264" s="54"/>
      <c r="H264" s="56" t="str">
        <f aca="true">IF(I264 = "-", INDIRECT("C" &amp; ROW() - 1) ,"")</f>
        <v/>
      </c>
      <c r="Q264" s="57"/>
      <c r="R264" s="57"/>
    </row>
    <row r="265" customFormat="false" ht="13.5" hidden="false" customHeight="true" outlineLevel="0" collapsed="false">
      <c r="B265" s="35" t="str">
        <f aca="false">IF(D265="","",VLOOKUP(D265, 'SKU Маскарпоне'!$A$1:$B$150, 2, 0))</f>
        <v/>
      </c>
      <c r="C265" s="53" t="str">
        <f aca="false">IF(D265="","",VLOOKUP(D265, 'SKU Маскарпоне'!$A$1:$B$150, 3, 0))</f>
        <v/>
      </c>
      <c r="E265" s="54"/>
      <c r="H265" s="56" t="str">
        <f aca="true">IF(I265 = "-", INDIRECT("C" &amp; ROW() - 1) ,"")</f>
        <v/>
      </c>
      <c r="Q265" s="57"/>
      <c r="R265" s="57"/>
    </row>
    <row r="266" customFormat="false" ht="13.5" hidden="false" customHeight="true" outlineLevel="0" collapsed="false">
      <c r="B266" s="35" t="str">
        <f aca="false">IF(D266="","",VLOOKUP(D266, 'SKU Маскарпоне'!$A$1:$B$150, 2, 0))</f>
        <v/>
      </c>
      <c r="C266" s="53" t="str">
        <f aca="false">IF(D266="","",VLOOKUP(D266, 'SKU Маскарпоне'!$A$1:$B$150, 3, 0))</f>
        <v/>
      </c>
      <c r="E266" s="54"/>
      <c r="H266" s="56" t="str">
        <f aca="true">IF(I266 = "-", INDIRECT("C" &amp; ROW() - 1) ,"")</f>
        <v/>
      </c>
      <c r="Q266" s="57"/>
      <c r="R266" s="57"/>
    </row>
    <row r="267" customFormat="false" ht="13.5" hidden="false" customHeight="true" outlineLevel="0" collapsed="false">
      <c r="B267" s="35" t="str">
        <f aca="false">IF(D267="","",VLOOKUP(D267, 'SKU Маскарпоне'!$A$1:$B$150, 2, 0))</f>
        <v/>
      </c>
      <c r="C267" s="53" t="str">
        <f aca="false">IF(D267="","",VLOOKUP(D267, 'SKU Маскарпоне'!$A$1:$B$150, 3, 0))</f>
        <v/>
      </c>
      <c r="E267" s="54"/>
      <c r="H267" s="56" t="str">
        <f aca="true">IF(I267 = "-", INDIRECT("C" &amp; ROW() - 1) ,"")</f>
        <v/>
      </c>
      <c r="Q267" s="57"/>
      <c r="R267" s="57"/>
    </row>
    <row r="268" customFormat="false" ht="13.5" hidden="false" customHeight="true" outlineLevel="0" collapsed="false">
      <c r="B268" s="35" t="str">
        <f aca="false">IF(D268="","",VLOOKUP(D268, 'SKU Маскарпоне'!$A$1:$B$150, 2, 0))</f>
        <v/>
      </c>
      <c r="C268" s="53" t="str">
        <f aca="false">IF(D268="","",VLOOKUP(D268, 'SKU Маскарпоне'!$A$1:$B$150, 3, 0))</f>
        <v/>
      </c>
      <c r="E268" s="54"/>
      <c r="H268" s="56" t="str">
        <f aca="true">IF(I268 = "-", INDIRECT("C" &amp; ROW() - 1) ,"")</f>
        <v/>
      </c>
    </row>
    <row r="269" customFormat="false" ht="13.5" hidden="false" customHeight="true" outlineLevel="0" collapsed="false">
      <c r="B269" s="35" t="str">
        <f aca="false">IF(D269="","",VLOOKUP(D269, 'SKU Маскарпоне'!$A$1:$B$150, 2, 0))</f>
        <v/>
      </c>
      <c r="C269" s="53" t="str">
        <f aca="false">IF(D269="","",VLOOKUP(D269, 'SKU Маскарпоне'!$A$1:$B$150, 3, 0))</f>
        <v/>
      </c>
      <c r="E269" s="54"/>
      <c r="H269" s="56" t="str">
        <f aca="true">IF(I269 = "-", INDIRECT("C" &amp; ROW() - 1) ,"")</f>
        <v/>
      </c>
    </row>
    <row r="270" customFormat="false" ht="13.5" hidden="false" customHeight="true" outlineLevel="0" collapsed="false">
      <c r="B270" s="35" t="str">
        <f aca="false">IF(D270="","",VLOOKUP(D270, 'SKU Маскарпоне'!$A$1:$B$150, 2, 0))</f>
        <v/>
      </c>
      <c r="C270" s="53" t="str">
        <f aca="false">IF(D270="","",VLOOKUP(D270, 'SKU Маскарпоне'!$A$1:$B$150, 3, 0))</f>
        <v/>
      </c>
      <c r="E270" s="54"/>
      <c r="H270" s="56" t="str">
        <f aca="true">IF(I270 = "-", INDIRECT("C" &amp; ROW() - 1) ,"")</f>
        <v/>
      </c>
    </row>
    <row r="271" customFormat="false" ht="13.5" hidden="false" customHeight="true" outlineLevel="0" collapsed="false">
      <c r="B271" s="35" t="str">
        <f aca="false">IF(D271="","",VLOOKUP(D271, 'SKU Маскарпоне'!$A$1:$B$150, 2, 0))</f>
        <v/>
      </c>
      <c r="C271" s="53" t="str">
        <f aca="false">IF(D271="","",VLOOKUP(D271, 'SKU Маскарпоне'!$A$1:$B$150, 3, 0))</f>
        <v/>
      </c>
      <c r="E271" s="54"/>
      <c r="H271" s="56" t="str">
        <f aca="true">IF(I271 = "-", INDIRECT("C" &amp; ROW() - 1) ,"")</f>
        <v/>
      </c>
    </row>
    <row r="272" customFormat="false" ht="13.5" hidden="false" customHeight="true" outlineLevel="0" collapsed="false">
      <c r="B272" s="35" t="str">
        <f aca="false">IF(D272="","",VLOOKUP(D272, 'SKU Маскарпоне'!$A$1:$B$150, 2, 0))</f>
        <v/>
      </c>
      <c r="C272" s="53" t="str">
        <f aca="false">IF(D272="","",VLOOKUP(D272, 'SKU Маскарпоне'!$A$1:$B$150, 3, 0))</f>
        <v/>
      </c>
      <c r="E272" s="54"/>
      <c r="H272" s="56" t="str">
        <f aca="true">IF(I272 = "-", INDIRECT("C" &amp; ROW() - 1) ,"")</f>
        <v/>
      </c>
    </row>
    <row r="273" customFormat="false" ht="13.5" hidden="false" customHeight="true" outlineLevel="0" collapsed="false">
      <c r="B273" s="35" t="str">
        <f aca="false">IF(D273="","",VLOOKUP(D273, 'SKU Маскарпоне'!$A$1:$B$150, 2, 0))</f>
        <v/>
      </c>
      <c r="C273" s="53" t="str">
        <f aca="false">IF(D273="","",VLOOKUP(D273, 'SKU Маскарпоне'!$A$1:$B$150, 3, 0))</f>
        <v/>
      </c>
      <c r="E273" s="54"/>
      <c r="H273" s="56" t="str">
        <f aca="true">IF(I273 = "-", INDIRECT("C" &amp; ROW() - 1) ,"")</f>
        <v/>
      </c>
    </row>
    <row r="274" customFormat="false" ht="13.5" hidden="false" customHeight="true" outlineLevel="0" collapsed="false">
      <c r="B274" s="35" t="str">
        <f aca="false">IF(D274="","",VLOOKUP(D274, 'SKU Маскарпоне'!$A$1:$B$150, 2, 0))</f>
        <v/>
      </c>
      <c r="C274" s="53" t="str">
        <f aca="false">IF(D274="","",VLOOKUP(D274, 'SKU Маскарпоне'!$A$1:$B$150, 3, 0))</f>
        <v/>
      </c>
      <c r="E274" s="54"/>
      <c r="H274" s="56" t="str">
        <f aca="true">IF(I274 = "-", INDIRECT("C" &amp; ROW() - 1) ,"")</f>
        <v/>
      </c>
    </row>
    <row r="275" customFormat="false" ht="13.5" hidden="false" customHeight="true" outlineLevel="0" collapsed="false">
      <c r="B275" s="35" t="str">
        <f aca="false">IF(D275="","",VLOOKUP(D275, 'SKU Маскарпоне'!$A$1:$B$150, 2, 0))</f>
        <v/>
      </c>
      <c r="C275" s="53" t="str">
        <f aca="false">IF(D275="","",VLOOKUP(D275, 'SKU Маскарпоне'!$A$1:$B$150, 3, 0))</f>
        <v/>
      </c>
      <c r="E275" s="54"/>
      <c r="H275" s="56" t="str">
        <f aca="true">IF(I275 = "-", INDIRECT("C" &amp; ROW() - 1) ,"")</f>
        <v/>
      </c>
    </row>
    <row r="276" customFormat="false" ht="13.5" hidden="false" customHeight="true" outlineLevel="0" collapsed="false">
      <c r="B276" s="35" t="str">
        <f aca="false">IF(D276="","",VLOOKUP(D276, 'SKU Маскарпоне'!$A$1:$B$150, 2, 0))</f>
        <v/>
      </c>
      <c r="C276" s="53" t="str">
        <f aca="false">IF(D276="","",VLOOKUP(D276, 'SKU Маскарпоне'!$A$1:$B$150, 3, 0))</f>
        <v/>
      </c>
      <c r="E276" s="54"/>
      <c r="H276" s="56" t="str">
        <f aca="true">IF(I276 = "-", INDIRECT("C" &amp; ROW() - 1) ,"")</f>
        <v/>
      </c>
    </row>
    <row r="277" customFormat="false" ht="13.5" hidden="false" customHeight="true" outlineLevel="0" collapsed="false">
      <c r="B277" s="35" t="str">
        <f aca="false">IF(D277="","",VLOOKUP(D277, 'SKU Маскарпоне'!$A$1:$B$150, 2, 0))</f>
        <v/>
      </c>
      <c r="C277" s="53" t="str">
        <f aca="false">IF(D277="","",VLOOKUP(D277, 'SKU Маскарпоне'!$A$1:$B$150, 3, 0))</f>
        <v/>
      </c>
      <c r="E277" s="54"/>
      <c r="H277" s="56" t="str">
        <f aca="true">IF(I277 = "-", INDIRECT("C" &amp; ROW() - 1) ,"")</f>
        <v/>
      </c>
    </row>
    <row r="278" customFormat="false" ht="13.5" hidden="false" customHeight="true" outlineLevel="0" collapsed="false">
      <c r="B278" s="35" t="str">
        <f aca="false">IF(D278="","",VLOOKUP(D278, 'SKU Маскарпоне'!$A$1:$B$150, 2, 0))</f>
        <v/>
      </c>
      <c r="C278" s="53" t="str">
        <f aca="false">IF(D278="","",VLOOKUP(D278, 'SKU Маскарпоне'!$A$1:$B$150, 3, 0))</f>
        <v/>
      </c>
      <c r="E278" s="54"/>
      <c r="H278" s="56" t="str">
        <f aca="true">IF(I278 = "-", INDIRECT("C" &amp; ROW() - 1) ,"")</f>
        <v/>
      </c>
    </row>
    <row r="279" customFormat="false" ht="13.5" hidden="false" customHeight="true" outlineLevel="0" collapsed="false">
      <c r="B279" s="35" t="str">
        <f aca="false">IF(D279="","",VLOOKUP(D279, 'SKU Маскарпоне'!$A$1:$B$150, 2, 0))</f>
        <v/>
      </c>
      <c r="C279" s="53" t="str">
        <f aca="false">IF(D279="","",VLOOKUP(D279, 'SKU Маскарпоне'!$A$1:$B$150, 3, 0))</f>
        <v/>
      </c>
      <c r="E279" s="54"/>
      <c r="H279" s="56" t="str">
        <f aca="true">IF(I279 = "-", INDIRECT("C" &amp; ROW() - 1) ,"")</f>
        <v/>
      </c>
    </row>
    <row r="280" customFormat="false" ht="13.5" hidden="false" customHeight="true" outlineLevel="0" collapsed="false">
      <c r="B280" s="35" t="str">
        <f aca="false">IF(D280="","",VLOOKUP(D280, 'SKU Маскарпоне'!$A$1:$B$150, 2, 0))</f>
        <v/>
      </c>
      <c r="C280" s="53" t="str">
        <f aca="false">IF(D280="","",VLOOKUP(D280, 'SKU Маскарпоне'!$A$1:$B$150, 3, 0))</f>
        <v/>
      </c>
      <c r="E280" s="54"/>
      <c r="H280" s="56" t="str">
        <f aca="true">IF(I280 = "-", INDIRECT("C" &amp; ROW() - 1) ,"")</f>
        <v/>
      </c>
    </row>
    <row r="281" customFormat="false" ht="13.5" hidden="false" customHeight="true" outlineLevel="0" collapsed="false">
      <c r="B281" s="35" t="str">
        <f aca="false">IF(D281="","",VLOOKUP(D281, 'SKU Маскарпоне'!$A$1:$B$150, 2, 0))</f>
        <v/>
      </c>
      <c r="C281" s="53" t="str">
        <f aca="false">IF(D281="","",VLOOKUP(D281, 'SKU Маскарпоне'!$A$1:$B$150, 3, 0))</f>
        <v/>
      </c>
      <c r="E281" s="54"/>
      <c r="H281" s="56" t="str">
        <f aca="true">IF(I281 = "-", INDIRECT("C" &amp; ROW() - 1) ,"")</f>
        <v/>
      </c>
    </row>
    <row r="282" customFormat="false" ht="13.5" hidden="false" customHeight="true" outlineLevel="0" collapsed="false">
      <c r="B282" s="35" t="str">
        <f aca="false">IF(D282="","",VLOOKUP(D282, 'SKU Маскарпоне'!$A$1:$B$150, 2, 0))</f>
        <v/>
      </c>
      <c r="C282" s="53" t="str">
        <f aca="false">IF(D282="","",VLOOKUP(D282, 'SKU Маскарпоне'!$A$1:$B$150, 3, 0))</f>
        <v/>
      </c>
      <c r="E282" s="54"/>
      <c r="H282" s="56" t="str">
        <f aca="true">IF(I282 = "-", INDIRECT("C" &amp; ROW() - 1) ,"")</f>
        <v/>
      </c>
    </row>
    <row r="283" customFormat="false" ht="13.5" hidden="false" customHeight="true" outlineLevel="0" collapsed="false">
      <c r="B283" s="35" t="str">
        <f aca="false">IF(D283="","",VLOOKUP(D283, 'SKU Маскарпоне'!$A$1:$B$150, 2, 0))</f>
        <v/>
      </c>
      <c r="C283" s="53" t="str">
        <f aca="false">IF(D283="","",VLOOKUP(D283, 'SKU Маскарпоне'!$A$1:$B$150, 3, 0))</f>
        <v/>
      </c>
      <c r="E283" s="54"/>
      <c r="H283" s="56" t="str">
        <f aca="true">IF(I283 = "-", INDIRECT("C" &amp; ROW() - 1) ,"")</f>
        <v/>
      </c>
    </row>
    <row r="284" customFormat="false" ht="13.5" hidden="false" customHeight="true" outlineLevel="0" collapsed="false">
      <c r="B284" s="35" t="str">
        <f aca="false">IF(D284="","",VLOOKUP(D284, 'SKU Маскарпоне'!$A$1:$B$150, 2, 0))</f>
        <v/>
      </c>
      <c r="C284" s="53" t="str">
        <f aca="false">IF(D284="","",VLOOKUP(D284, 'SKU Маскарпоне'!$A$1:$B$150, 3, 0))</f>
        <v/>
      </c>
      <c r="E284" s="54"/>
      <c r="H284" s="56" t="str">
        <f aca="true">IF(I284 = "-", INDIRECT("C" &amp; ROW() - 1) ,"")</f>
        <v/>
      </c>
    </row>
    <row r="285" customFormat="false" ht="13.5" hidden="false" customHeight="true" outlineLevel="0" collapsed="false">
      <c r="B285" s="35" t="str">
        <f aca="false">IF(D285="","",VLOOKUP(D285, 'SKU Маскарпоне'!$A$1:$B$150, 2, 0))</f>
        <v/>
      </c>
      <c r="C285" s="53" t="str">
        <f aca="false">IF(D285="","",VLOOKUP(D285, 'SKU Маскарпоне'!$A$1:$B$150, 3, 0))</f>
        <v/>
      </c>
      <c r="E285" s="54"/>
      <c r="H285" s="56" t="str">
        <f aca="true">IF(I285 = "-", INDIRECT("C" &amp; ROW() - 1) ,"")</f>
        <v/>
      </c>
    </row>
    <row r="286" customFormat="false" ht="13.5" hidden="false" customHeight="true" outlineLevel="0" collapsed="false">
      <c r="B286" s="35" t="str">
        <f aca="false">IF(D286="","",VLOOKUP(D286, 'SKU Маскарпоне'!$A$1:$B$150, 2, 0))</f>
        <v/>
      </c>
      <c r="C286" s="53" t="str">
        <f aca="false">IF(D286="","",VLOOKUP(D286, 'SKU Маскарпоне'!$A$1:$B$150, 3, 0))</f>
        <v/>
      </c>
      <c r="E286" s="54"/>
      <c r="H286" s="56" t="str">
        <f aca="true">IF(I286 = "-", INDIRECT("C" &amp; ROW() - 1) ,"")</f>
        <v/>
      </c>
    </row>
    <row r="287" customFormat="false" ht="13.5" hidden="false" customHeight="true" outlineLevel="0" collapsed="false">
      <c r="B287" s="35" t="str">
        <f aca="false">IF(D287="","",VLOOKUP(D287, 'SKU Маскарпоне'!$A$1:$B$150, 2, 0))</f>
        <v/>
      </c>
      <c r="C287" s="53" t="str">
        <f aca="false">IF(D287="","",VLOOKUP(D287, 'SKU Маскарпоне'!$A$1:$B$150, 3, 0))</f>
        <v/>
      </c>
      <c r="E287" s="54"/>
      <c r="H287" s="56" t="str">
        <f aca="true">IF(I287 = "-", INDIRECT("C" &amp; ROW() - 1) ,"")</f>
        <v/>
      </c>
    </row>
    <row r="288" customFormat="false" ht="13.5" hidden="false" customHeight="true" outlineLevel="0" collapsed="false">
      <c r="B288" s="35" t="str">
        <f aca="false">IF(D288="","",VLOOKUP(D288, 'SKU Маскарпоне'!$A$1:$B$150, 2, 0))</f>
        <v/>
      </c>
      <c r="C288" s="53" t="str">
        <f aca="false">IF(D288="","",VLOOKUP(D288, 'SKU Маскарпоне'!$A$1:$B$150, 3, 0))</f>
        <v/>
      </c>
      <c r="E288" s="54"/>
      <c r="H288" s="56" t="str">
        <f aca="true">IF(I288 = "-", INDIRECT("C" &amp; ROW() - 1) ,"")</f>
        <v/>
      </c>
    </row>
    <row r="289" customFormat="false" ht="13.5" hidden="false" customHeight="true" outlineLevel="0" collapsed="false">
      <c r="B289" s="35" t="str">
        <f aca="false">IF(D289="","",VLOOKUP(D289, 'SKU Маскарпоне'!$A$1:$B$150, 2, 0))</f>
        <v/>
      </c>
      <c r="C289" s="53" t="str">
        <f aca="false">IF(D289="","",VLOOKUP(D289, 'SKU Маскарпоне'!$A$1:$B$150, 3, 0))</f>
        <v/>
      </c>
      <c r="E289" s="54"/>
      <c r="H289" s="56" t="str">
        <f aca="true">IF(I289 = "-", INDIRECT("C" &amp; ROW() - 1) ,"")</f>
        <v/>
      </c>
    </row>
    <row r="290" customFormat="false" ht="13.5" hidden="false" customHeight="true" outlineLevel="0" collapsed="false">
      <c r="B290" s="35" t="str">
        <f aca="false">IF(D290="","",VLOOKUP(D290, 'SKU Маскарпоне'!$A$1:$B$150, 2, 0))</f>
        <v/>
      </c>
      <c r="C290" s="53" t="str">
        <f aca="false">IF(D290="","",VLOOKUP(D290, 'SKU Маскарпоне'!$A$1:$B$150, 3, 0))</f>
        <v/>
      </c>
      <c r="E290" s="54"/>
      <c r="H290" s="56" t="str">
        <f aca="true">IF(I290 = "-", INDIRECT("C" &amp; ROW() - 1) ,"")</f>
        <v/>
      </c>
    </row>
    <row r="291" customFormat="false" ht="13.5" hidden="false" customHeight="true" outlineLevel="0" collapsed="false">
      <c r="B291" s="35" t="str">
        <f aca="false">IF(D291="","",VLOOKUP(D291, 'SKU Маскарпоне'!$A$1:$B$150, 2, 0))</f>
        <v/>
      </c>
      <c r="C291" s="53" t="str">
        <f aca="false">IF(D291="","",VLOOKUP(D291, 'SKU Маскарпоне'!$A$1:$B$150, 3, 0))</f>
        <v/>
      </c>
      <c r="E291" s="54"/>
      <c r="H291" s="56" t="str">
        <f aca="true">IF(I291 = "-", INDIRECT("C" &amp; ROW() - 1) ,"")</f>
        <v/>
      </c>
    </row>
    <row r="292" customFormat="false" ht="13.5" hidden="false" customHeight="true" outlineLevel="0" collapsed="false">
      <c r="B292" s="35" t="str">
        <f aca="false">IF(D292="","",VLOOKUP(D292, 'SKU Маскарпоне'!$A$1:$B$150, 2, 0))</f>
        <v/>
      </c>
      <c r="C292" s="53" t="str">
        <f aca="false">IF(D292="","",VLOOKUP(D292, 'SKU Маскарпоне'!$A$1:$B$150, 3, 0))</f>
        <v/>
      </c>
      <c r="E292" s="54"/>
      <c r="H292" s="56" t="str">
        <f aca="true">IF(I292 = "-", INDIRECT("C" &amp; ROW() - 1) ,"")</f>
        <v/>
      </c>
    </row>
    <row r="293" customFormat="false" ht="13.5" hidden="false" customHeight="true" outlineLevel="0" collapsed="false">
      <c r="B293" s="35" t="str">
        <f aca="false">IF(D293="","",VLOOKUP(D293, 'SKU Маскарпоне'!$A$1:$B$150, 2, 0))</f>
        <v/>
      </c>
      <c r="C293" s="53" t="str">
        <f aca="false">IF(D293="","",VLOOKUP(D293, 'SKU Маскарпоне'!$A$1:$B$150, 3, 0))</f>
        <v/>
      </c>
      <c r="E293" s="54"/>
      <c r="H293" s="56" t="str">
        <f aca="true">IF(I293 = "-", INDIRECT("C" &amp; ROW() - 1) ,"")</f>
        <v/>
      </c>
    </row>
    <row r="294" customFormat="false" ht="13.5" hidden="false" customHeight="true" outlineLevel="0" collapsed="false">
      <c r="B294" s="35" t="str">
        <f aca="false">IF(D294="","",VLOOKUP(D294, 'SKU Маскарпоне'!$A$1:$B$150, 2, 0))</f>
        <v/>
      </c>
      <c r="C294" s="53" t="str">
        <f aca="false">IF(D294="","",VLOOKUP(D294, 'SKU Маскарпоне'!$A$1:$B$150, 3, 0))</f>
        <v/>
      </c>
      <c r="E294" s="54"/>
      <c r="H294" s="56" t="str">
        <f aca="true">IF(I294 = "-", INDIRECT("C" &amp; ROW() - 1) ,"")</f>
        <v/>
      </c>
    </row>
    <row r="295" customFormat="false" ht="13.5" hidden="false" customHeight="true" outlineLevel="0" collapsed="false">
      <c r="B295" s="35" t="str">
        <f aca="false">IF(D295="","",VLOOKUP(D295, 'SKU Маскарпоне'!$A$1:$B$150, 2, 0))</f>
        <v/>
      </c>
      <c r="C295" s="53" t="str">
        <f aca="false">IF(D295="","",VLOOKUP(D295, 'SKU Маскарпоне'!$A$1:$B$150, 3, 0))</f>
        <v/>
      </c>
      <c r="E295" s="54"/>
      <c r="H295" s="56" t="str">
        <f aca="true">IF(I295 = "-", INDIRECT("C" &amp; ROW() - 1) ,"")</f>
        <v/>
      </c>
    </row>
    <row r="296" customFormat="false" ht="13.5" hidden="false" customHeight="true" outlineLevel="0" collapsed="false">
      <c r="B296" s="35" t="str">
        <f aca="false">IF(D296="","",VLOOKUP(D296, 'SKU Маскарпоне'!$A$1:$B$150, 2, 0))</f>
        <v/>
      </c>
      <c r="C296" s="53" t="str">
        <f aca="false">IF(D296="","",VLOOKUP(D296, 'SKU Маскарпоне'!$A$1:$B$150, 3, 0))</f>
        <v/>
      </c>
      <c r="E296" s="54"/>
      <c r="H296" s="56" t="str">
        <f aca="true">IF(I296 = "-", INDIRECT("C" &amp; ROW() - 1) ,"")</f>
        <v/>
      </c>
    </row>
    <row r="297" customFormat="false" ht="13.5" hidden="false" customHeight="true" outlineLevel="0" collapsed="false">
      <c r="B297" s="35" t="str">
        <f aca="false">IF(D297="","",VLOOKUP(D297, 'SKU Маскарпоне'!$A$1:$B$150, 2, 0))</f>
        <v/>
      </c>
      <c r="C297" s="53" t="str">
        <f aca="false">IF(D297="","",VLOOKUP(D297, 'SKU Маскарпоне'!$A$1:$B$150, 3, 0))</f>
        <v/>
      </c>
      <c r="E297" s="54"/>
      <c r="H297" s="56" t="str">
        <f aca="true">IF(I297 = "-", INDIRECT("C" &amp; ROW() - 1) ,"")</f>
        <v/>
      </c>
    </row>
    <row r="298" customFormat="false" ht="13.5" hidden="false" customHeight="true" outlineLevel="0" collapsed="false">
      <c r="B298" s="35" t="str">
        <f aca="false">IF(D298="","",VLOOKUP(D298, 'SKU Маскарпоне'!$A$1:$B$150, 2, 0))</f>
        <v/>
      </c>
      <c r="C298" s="53" t="str">
        <f aca="false">IF(D298="","",VLOOKUP(D298, 'SKU Маскарпоне'!$A$1:$B$150, 3, 0))</f>
        <v/>
      </c>
      <c r="E298" s="54"/>
      <c r="H298" s="56" t="str">
        <f aca="true">IF(I298 = "-", INDIRECT("C" &amp; ROW() - 1) ,"")</f>
        <v/>
      </c>
    </row>
    <row r="299" customFormat="false" ht="13.5" hidden="false" customHeight="true" outlineLevel="0" collapsed="false">
      <c r="B299" s="35" t="str">
        <f aca="false">IF(D299="","",VLOOKUP(D299, 'SKU Маскарпоне'!$A$1:$B$150, 2, 0))</f>
        <v/>
      </c>
      <c r="C299" s="53" t="str">
        <f aca="false">IF(D299="","",VLOOKUP(D299, 'SKU Маскарпоне'!$A$1:$B$150, 3, 0))</f>
        <v/>
      </c>
      <c r="E299" s="54"/>
      <c r="H299" s="56" t="str">
        <f aca="true">IF(I299 = "-", INDIRECT("C" &amp; ROW() - 1) ,"")</f>
        <v/>
      </c>
    </row>
    <row r="300" customFormat="false" ht="13.5" hidden="false" customHeight="true" outlineLevel="0" collapsed="false">
      <c r="B300" s="35" t="str">
        <f aca="false">IF(D300="","",VLOOKUP(D300, 'SKU Маскарпоне'!$A$1:$B$150, 2, 0))</f>
        <v/>
      </c>
      <c r="C300" s="53" t="str">
        <f aca="false">IF(D300="","",VLOOKUP(D300, 'SKU Маскарпоне'!$A$1:$B$150, 3, 0))</f>
        <v/>
      </c>
      <c r="E300" s="54"/>
      <c r="H300" s="56" t="str">
        <f aca="true">IF(I300 = "-", INDIRECT("C" &amp; ROW() - 1) ,"")</f>
        <v/>
      </c>
    </row>
    <row r="301" customFormat="false" ht="13.5" hidden="false" customHeight="true" outlineLevel="0" collapsed="false">
      <c r="B301" s="35" t="str">
        <f aca="false">IF(D301="","",VLOOKUP(D301, 'SKU Маскарпоне'!$A$1:$B$150, 2, 0))</f>
        <v/>
      </c>
      <c r="C301" s="53" t="str">
        <f aca="false">IF(D301="","",VLOOKUP(D301, 'SKU Маскарпоне'!$A$1:$B$150, 3, 0))</f>
        <v/>
      </c>
      <c r="E301" s="54"/>
      <c r="H301" s="56" t="str">
        <f aca="true">IF(I301 = "-", INDIRECT("C" &amp; ROW() - 1) ,"")</f>
        <v/>
      </c>
    </row>
    <row r="302" customFormat="false" ht="13.5" hidden="false" customHeight="true" outlineLevel="0" collapsed="false">
      <c r="B302" s="35" t="str">
        <f aca="false">IF(D302="","",VLOOKUP(D302, 'SKU Маскарпоне'!$A$1:$B$150, 2, 0))</f>
        <v/>
      </c>
      <c r="C302" s="53" t="str">
        <f aca="false">IF(D302="","",VLOOKUP(D302, 'SKU Маскарпоне'!$A$1:$B$150, 3, 0))</f>
        <v/>
      </c>
      <c r="E302" s="54"/>
      <c r="H302" s="56" t="str">
        <f aca="true">IF(I302 = "-", INDIRECT("C" &amp; ROW() - 1) ,"")</f>
        <v/>
      </c>
    </row>
    <row r="303" customFormat="false" ht="13.5" hidden="false" customHeight="true" outlineLevel="0" collapsed="false">
      <c r="B303" s="35" t="str">
        <f aca="false">IF(D303="","",VLOOKUP(D303, 'SKU Маскарпоне'!$A$1:$B$150, 2, 0))</f>
        <v/>
      </c>
      <c r="C303" s="53" t="str">
        <f aca="false">IF(D303="","",VLOOKUP(D303, 'SKU Маскарпоне'!$A$1:$B$150, 3, 0))</f>
        <v/>
      </c>
      <c r="E303" s="54"/>
      <c r="H303" s="56" t="str">
        <f aca="true">IF(I303 = "-", INDIRECT("C" &amp; ROW() - 1) ,"")</f>
        <v/>
      </c>
    </row>
    <row r="304" customFormat="false" ht="13.5" hidden="false" customHeight="true" outlineLevel="0" collapsed="false">
      <c r="B304" s="35" t="str">
        <f aca="false">IF(D304="","",VLOOKUP(D304, 'SKU Маскарпоне'!$A$1:$B$150, 2, 0))</f>
        <v/>
      </c>
      <c r="C304" s="53" t="str">
        <f aca="false">IF(D304="","",VLOOKUP(D304, 'SKU Маскарпоне'!$A$1:$B$150, 3, 0))</f>
        <v/>
      </c>
      <c r="E304" s="54"/>
      <c r="H304" s="56" t="str">
        <f aca="true">IF(I304 = "-", INDIRECT("C" &amp; ROW() - 1) ,"")</f>
        <v/>
      </c>
    </row>
    <row r="305" customFormat="false" ht="13.5" hidden="false" customHeight="true" outlineLevel="0" collapsed="false">
      <c r="B305" s="35" t="str">
        <f aca="false">IF(D305="","",VLOOKUP(D305, 'SKU Маскарпоне'!$A$1:$B$150, 2, 0))</f>
        <v/>
      </c>
      <c r="C305" s="53" t="str">
        <f aca="false">IF(D305="","",VLOOKUP(D305, 'SKU Маскарпоне'!$A$1:$B$150, 3, 0))</f>
        <v/>
      </c>
      <c r="E305" s="54"/>
      <c r="H305" s="56" t="str">
        <f aca="true">IF(I305 = "-", INDIRECT("C" &amp; ROW() - 1) ,"")</f>
        <v/>
      </c>
    </row>
    <row r="306" customFormat="false" ht="13.5" hidden="false" customHeight="true" outlineLevel="0" collapsed="false">
      <c r="B306" s="35" t="str">
        <f aca="false">IF(D306="","",VLOOKUP(D306, 'SKU Маскарпоне'!$A$1:$B$150, 2, 0))</f>
        <v/>
      </c>
      <c r="C306" s="53" t="str">
        <f aca="false">IF(D306="","",VLOOKUP(D306, 'SKU Маскарпоне'!$A$1:$B$150, 3, 0))</f>
        <v/>
      </c>
      <c r="E306" s="54"/>
      <c r="H306" s="56" t="str">
        <f aca="true">IF(I306 = "-", INDIRECT("C" &amp; ROW() - 1) ,"")</f>
        <v/>
      </c>
    </row>
    <row r="307" customFormat="false" ht="13.5" hidden="false" customHeight="true" outlineLevel="0" collapsed="false">
      <c r="B307" s="35" t="str">
        <f aca="false">IF(D307="","",VLOOKUP(D307, 'SKU Маскарпоне'!$A$1:$B$150, 2, 0))</f>
        <v/>
      </c>
      <c r="C307" s="53" t="str">
        <f aca="false">IF(D307="","",VLOOKUP(D307, 'SKU Маскарпоне'!$A$1:$B$150, 3, 0))</f>
        <v/>
      </c>
      <c r="E307" s="54"/>
      <c r="H307" s="56" t="str">
        <f aca="true">IF(I307 = "-", INDIRECT("C" &amp; ROW() - 1) ,"")</f>
        <v/>
      </c>
    </row>
    <row r="308" customFormat="false" ht="13.5" hidden="false" customHeight="true" outlineLevel="0" collapsed="false">
      <c r="B308" s="35" t="str">
        <f aca="false">IF(D308="","",VLOOKUP(D308, 'SKU Маскарпоне'!$A$1:$B$150, 2, 0))</f>
        <v/>
      </c>
      <c r="C308" s="53" t="str">
        <f aca="false">IF(D308="","",VLOOKUP(D308, 'SKU Маскарпоне'!$A$1:$B$150, 3, 0))</f>
        <v/>
      </c>
      <c r="E308" s="54"/>
      <c r="H308" s="56" t="str">
        <f aca="true">IF(I308 = "-", INDIRECT("C" &amp; ROW() - 1) ,"")</f>
        <v/>
      </c>
    </row>
    <row r="309" customFormat="false" ht="13.5" hidden="false" customHeight="true" outlineLevel="0" collapsed="false">
      <c r="B309" s="35" t="str">
        <f aca="false">IF(D309="","",VLOOKUP(D309, 'SKU Маскарпоне'!$A$1:$B$150, 2, 0))</f>
        <v/>
      </c>
      <c r="C309" s="53" t="str">
        <f aca="false">IF(D309="","",VLOOKUP(D309, 'SKU Маскарпоне'!$A$1:$B$150, 3, 0))</f>
        <v/>
      </c>
      <c r="E309" s="54"/>
      <c r="H309" s="56" t="str">
        <f aca="true">IF(I309 = "-", INDIRECT("C" &amp; ROW() - 1) ,"")</f>
        <v/>
      </c>
    </row>
    <row r="310" customFormat="false" ht="13.5" hidden="false" customHeight="true" outlineLevel="0" collapsed="false">
      <c r="B310" s="35" t="str">
        <f aca="false">IF(D310="","",VLOOKUP(D310, 'SKU Маскарпоне'!$A$1:$B$150, 2, 0))</f>
        <v/>
      </c>
      <c r="C310" s="53" t="str">
        <f aca="false">IF(D310="","",VLOOKUP(D310, 'SKU Маскарпоне'!$A$1:$B$150, 3, 0))</f>
        <v/>
      </c>
      <c r="E310" s="54"/>
      <c r="H310" s="56" t="str">
        <f aca="true">IF(I310 = "-", INDIRECT("C" &amp; ROW() - 1) ,"")</f>
        <v/>
      </c>
    </row>
    <row r="311" customFormat="false" ht="13.5" hidden="false" customHeight="true" outlineLevel="0" collapsed="false">
      <c r="B311" s="35" t="str">
        <f aca="false">IF(D311="","",VLOOKUP(D311, 'SKU Маскарпоне'!$A$1:$B$150, 2, 0))</f>
        <v/>
      </c>
      <c r="C311" s="53" t="str">
        <f aca="false">IF(D311="","",VLOOKUP(D311, 'SKU Маскарпоне'!$A$1:$B$150, 3, 0))</f>
        <v/>
      </c>
      <c r="E311" s="54"/>
      <c r="H311" s="56" t="str">
        <f aca="true">IF(I311 = "-", INDIRECT("C" &amp; ROW() - 1) ,"")</f>
        <v/>
      </c>
    </row>
    <row r="312" customFormat="false" ht="13.5" hidden="false" customHeight="true" outlineLevel="0" collapsed="false">
      <c r="B312" s="35" t="str">
        <f aca="false">IF(D312="","",VLOOKUP(D312, 'SKU Маскарпоне'!$A$1:$B$150, 2, 0))</f>
        <v/>
      </c>
      <c r="C312" s="53" t="str">
        <f aca="false">IF(D312="","",VLOOKUP(D312, 'SKU Маскарпоне'!$A$1:$B$150, 3, 0))</f>
        <v/>
      </c>
      <c r="E312" s="54"/>
      <c r="H312" s="56" t="str">
        <f aca="true">IF(I312 = "-", INDIRECT("C" &amp; ROW() - 1) ,"")</f>
        <v/>
      </c>
    </row>
    <row r="313" customFormat="false" ht="13.5" hidden="false" customHeight="true" outlineLevel="0" collapsed="false">
      <c r="B313" s="35" t="str">
        <f aca="false">IF(D313="","",VLOOKUP(D313, 'SKU Маскарпоне'!$A$1:$B$150, 2, 0))</f>
        <v/>
      </c>
      <c r="C313" s="53" t="str">
        <f aca="false">IF(D313="","",VLOOKUP(D313, 'SKU Маскарпоне'!$A$1:$B$150, 3, 0))</f>
        <v/>
      </c>
      <c r="E313" s="54"/>
      <c r="H313" s="56" t="str">
        <f aca="true">IF(I313 = "-", INDIRECT("C" &amp; ROW() - 1) ,"")</f>
        <v/>
      </c>
    </row>
    <row r="314" customFormat="false" ht="13.5" hidden="false" customHeight="true" outlineLevel="0" collapsed="false">
      <c r="B314" s="35" t="str">
        <f aca="false">IF(D314="","",VLOOKUP(D314, 'SKU Маскарпоне'!$A$1:$B$150, 2, 0))</f>
        <v/>
      </c>
      <c r="C314" s="53" t="str">
        <f aca="false">IF(D314="","",VLOOKUP(D314, 'SKU Маскарпоне'!$A$1:$B$150, 3, 0))</f>
        <v/>
      </c>
      <c r="E314" s="54"/>
      <c r="H314" s="56" t="str">
        <f aca="true">IF(I314 = "-", INDIRECT("C" &amp; ROW() - 1) ,"")</f>
        <v/>
      </c>
    </row>
    <row r="315" customFormat="false" ht="13.5" hidden="false" customHeight="true" outlineLevel="0" collapsed="false">
      <c r="B315" s="35" t="str">
        <f aca="false">IF(D315="","",VLOOKUP(D315, 'SKU Маскарпоне'!$A$1:$B$150, 2, 0))</f>
        <v/>
      </c>
      <c r="C315" s="53" t="str">
        <f aca="false">IF(D315="","",VLOOKUP(D315, 'SKU Маскарпоне'!$A$1:$B$150, 3, 0))</f>
        <v/>
      </c>
      <c r="E315" s="54"/>
      <c r="H315" s="56" t="str">
        <f aca="true">IF(I315 = "-", INDIRECT("C" &amp; ROW() - 1) ,"")</f>
        <v/>
      </c>
    </row>
    <row r="316" customFormat="false" ht="13.5" hidden="false" customHeight="true" outlineLevel="0" collapsed="false">
      <c r="B316" s="35" t="str">
        <f aca="false">IF(D316="","",VLOOKUP(D316, 'SKU Маскарпоне'!$A$1:$B$150, 2, 0))</f>
        <v/>
      </c>
      <c r="C316" s="53" t="str">
        <f aca="false">IF(D316="","",VLOOKUP(D316, 'SKU Маскарпоне'!$A$1:$B$150, 3, 0))</f>
        <v/>
      </c>
      <c r="E316" s="54"/>
      <c r="H316" s="56" t="str">
        <f aca="true">IF(I316 = "-", INDIRECT("C" &amp; ROW() - 1) ,"")</f>
        <v/>
      </c>
    </row>
    <row r="317" customFormat="false" ht="13.5" hidden="false" customHeight="true" outlineLevel="0" collapsed="false">
      <c r="B317" s="35" t="str">
        <f aca="false">IF(D317="","",VLOOKUP(D317, 'SKU Маскарпоне'!$A$1:$B$150, 2, 0))</f>
        <v/>
      </c>
      <c r="C317" s="53" t="str">
        <f aca="false">IF(D317="","",VLOOKUP(D317, 'SKU Маскарпоне'!$A$1:$B$150, 3, 0))</f>
        <v/>
      </c>
      <c r="E317" s="54"/>
      <c r="H317" s="56" t="str">
        <f aca="true">IF(I317 = "-", INDIRECT("C" &amp; ROW() - 1) ,"")</f>
        <v/>
      </c>
    </row>
    <row r="318" customFormat="false" ht="13.5" hidden="false" customHeight="true" outlineLevel="0" collapsed="false">
      <c r="B318" s="35" t="str">
        <f aca="false">IF(D318="","",VLOOKUP(D318, 'SKU Маскарпоне'!$A$1:$B$150, 2, 0))</f>
        <v/>
      </c>
      <c r="C318" s="53" t="str">
        <f aca="false">IF(D318="","",VLOOKUP(D318, 'SKU Маскарпоне'!$A$1:$B$150, 3, 0))</f>
        <v/>
      </c>
      <c r="E318" s="54"/>
      <c r="H318" s="56" t="str">
        <f aca="true">IF(I318 = "-", INDIRECT("C" &amp; ROW() - 1) ,"")</f>
        <v/>
      </c>
    </row>
    <row r="319" customFormat="false" ht="13.5" hidden="false" customHeight="true" outlineLevel="0" collapsed="false">
      <c r="B319" s="35" t="str">
        <f aca="false">IF(D319="","",VLOOKUP(D319, 'SKU Маскарпоне'!$A$1:$B$150, 2, 0))</f>
        <v/>
      </c>
      <c r="C319" s="53" t="str">
        <f aca="false">IF(D319="","",VLOOKUP(D319, 'SKU Маскарпоне'!$A$1:$B$150, 3, 0))</f>
        <v/>
      </c>
      <c r="E319" s="54"/>
      <c r="H319" s="56" t="str">
        <f aca="true">IF(I319 = "-", INDIRECT("C" &amp; ROW() - 1) ,"")</f>
        <v/>
      </c>
    </row>
    <row r="320" customFormat="false" ht="13.5" hidden="false" customHeight="true" outlineLevel="0" collapsed="false">
      <c r="B320" s="35" t="str">
        <f aca="false">IF(D320="","",VLOOKUP(D320, 'SKU Маскарпоне'!$A$1:$B$150, 2, 0))</f>
        <v/>
      </c>
      <c r="C320" s="53" t="str">
        <f aca="false">IF(D320="","",VLOOKUP(D320, 'SKU Маскарпоне'!$A$1:$B$150, 3, 0))</f>
        <v/>
      </c>
      <c r="E320" s="54"/>
      <c r="H320" s="56" t="str">
        <f aca="true">IF(I320 = "-", INDIRECT("C" &amp; ROW() - 1) ,"")</f>
        <v/>
      </c>
    </row>
    <row r="321" customFormat="false" ht="13.5" hidden="false" customHeight="true" outlineLevel="0" collapsed="false">
      <c r="B321" s="35" t="str">
        <f aca="false">IF(D321="","",VLOOKUP(D321, 'SKU Маскарпоне'!$A$1:$B$150, 2, 0))</f>
        <v/>
      </c>
      <c r="C321" s="53" t="str">
        <f aca="false">IF(D321="","",VLOOKUP(D321, 'SKU Маскарпоне'!$A$1:$B$150, 3, 0))</f>
        <v/>
      </c>
      <c r="E321" s="54"/>
      <c r="H321" s="56" t="str">
        <f aca="true">IF(I321 = "-", INDIRECT("C" &amp; ROW() - 1) ,"")</f>
        <v/>
      </c>
    </row>
    <row r="322" customFormat="false" ht="13.5" hidden="false" customHeight="true" outlineLevel="0" collapsed="false">
      <c r="B322" s="35" t="str">
        <f aca="false">IF(D322="","",VLOOKUP(D322, 'SKU Маскарпоне'!$A$1:$B$150, 2, 0))</f>
        <v/>
      </c>
      <c r="C322" s="53" t="str">
        <f aca="false">IF(D322="","",VLOOKUP(D322, 'SKU Маскарпоне'!$A$1:$B$150, 3, 0))</f>
        <v/>
      </c>
      <c r="H322" s="56" t="str">
        <f aca="true">IF(I322 = "-", INDIRECT("C" &amp; ROW() - 1) ,"")</f>
        <v/>
      </c>
    </row>
    <row r="323" customFormat="false" ht="13.5" hidden="false" customHeight="true" outlineLevel="0" collapsed="false">
      <c r="B323" s="35" t="str">
        <f aca="false">IF(D323="","",VLOOKUP(D323, 'SKU Маскарпоне'!$A$1:$B$150, 2, 0))</f>
        <v/>
      </c>
      <c r="C323" s="53" t="str">
        <f aca="false">IF(D323="","",VLOOKUP(D323, 'SKU Маскарпоне'!$A$1:$B$150, 3, 0))</f>
        <v/>
      </c>
      <c r="H323" s="56" t="str">
        <f aca="true">IF(I323 = "-", INDIRECT("C" &amp; ROW() - 1) ,"")</f>
        <v/>
      </c>
    </row>
    <row r="324" customFormat="false" ht="13.5" hidden="false" customHeight="true" outlineLevel="0" collapsed="false">
      <c r="B324" s="35" t="str">
        <f aca="false">IF(D324="","",VLOOKUP(D324, 'SKU Маскарпоне'!$A$1:$B$150, 2, 0))</f>
        <v/>
      </c>
      <c r="C324" s="53" t="str">
        <f aca="false">IF(D324="","",VLOOKUP(D324, 'SKU Маскарпоне'!$A$1:$B$150, 3, 0))</f>
        <v/>
      </c>
      <c r="H324" s="56" t="str">
        <f aca="true">IF(I324 = "-", INDIRECT("C" &amp; ROW() - 1) ,"")</f>
        <v/>
      </c>
    </row>
    <row r="325" customFormat="false" ht="13.5" hidden="false" customHeight="true" outlineLevel="0" collapsed="false">
      <c r="B325" s="35" t="str">
        <f aca="false">IF(D325="","",VLOOKUP(D325, 'SKU Маскарпоне'!$A$1:$B$150, 2, 0))</f>
        <v/>
      </c>
      <c r="C325" s="53" t="str">
        <f aca="false">IF(D325="","",VLOOKUP(D325, 'SKU Маскарпоне'!$A$1:$B$150, 3, 0))</f>
        <v/>
      </c>
      <c r="H325" s="56" t="str">
        <f aca="true">IF(I325 = "-", INDIRECT("C" &amp; ROW() - 1) ,"")</f>
        <v/>
      </c>
    </row>
    <row r="326" customFormat="false" ht="13.5" hidden="false" customHeight="true" outlineLevel="0" collapsed="false">
      <c r="B326" s="35" t="str">
        <f aca="false">IF(D326="","",VLOOKUP(D326, 'SKU Маскарпоне'!$A$1:$B$150, 2, 0))</f>
        <v/>
      </c>
      <c r="C326" s="53" t="str">
        <f aca="false">IF(D326="","",VLOOKUP(D326, 'SKU Маскарпоне'!$A$1:$B$150, 3, 0))</f>
        <v/>
      </c>
      <c r="H326" s="56" t="str">
        <f aca="true">IF(I326 = "-", INDIRECT("C" &amp; ROW() - 1) ,"")</f>
        <v/>
      </c>
    </row>
    <row r="327" customFormat="false" ht="13.5" hidden="false" customHeight="true" outlineLevel="0" collapsed="false">
      <c r="B327" s="35" t="str">
        <f aca="false">IF(D327="","",VLOOKUP(D327, 'SKU Маскарпоне'!$A$1:$B$150, 2, 0))</f>
        <v/>
      </c>
      <c r="C327" s="53" t="str">
        <f aca="false">IF(D327="","",VLOOKUP(D327, 'SKU Маскарпоне'!$A$1:$B$150, 3, 0))</f>
        <v/>
      </c>
    </row>
    <row r="328" customFormat="false" ht="13.5" hidden="false" customHeight="true" outlineLevel="0" collapsed="false">
      <c r="B328" s="35" t="str">
        <f aca="false">IF(D328="","",VLOOKUP(D328, 'SKU Маскарпоне'!$A$1:$B$150, 2, 0))</f>
        <v/>
      </c>
      <c r="C328" s="53" t="str">
        <f aca="false">IF(D328="","",VLOOKUP(D328, 'SKU Маскарпоне'!$A$1:$B$150, 3, 0))</f>
        <v/>
      </c>
    </row>
    <row r="329" customFormat="false" ht="13.5" hidden="false" customHeight="true" outlineLevel="0" collapsed="false">
      <c r="B329" s="35" t="str">
        <f aca="false">IF(D329="","",VLOOKUP(D329, 'SKU Маскарпоне'!$A$1:$B$150, 2, 0))</f>
        <v/>
      </c>
      <c r="C329" s="53" t="str">
        <f aca="false">IF(D329="","",VLOOKUP(D329, 'SKU Маскарпоне'!$A$1:$B$150, 3, 0))</f>
        <v/>
      </c>
    </row>
    <row r="330" customFormat="false" ht="13.5" hidden="false" customHeight="true" outlineLevel="0" collapsed="false">
      <c r="B330" s="35" t="str">
        <f aca="false">IF(D330="","",VLOOKUP(D330, 'SKU Маскарпоне'!$A$1:$B$150, 2, 0))</f>
        <v/>
      </c>
      <c r="C330" s="53" t="str">
        <f aca="false">IF(D330="","",VLOOKUP(D330, 'SKU Маскарпоне'!$A$1:$B$150, 3, 0))</f>
        <v/>
      </c>
    </row>
    <row r="331" customFormat="false" ht="13.5" hidden="false" customHeight="true" outlineLevel="0" collapsed="false">
      <c r="B331" s="35" t="str">
        <f aca="false">IF(D331="","",VLOOKUP(D331, 'SKU Маскарпоне'!$A$1:$B$150, 2, 0))</f>
        <v/>
      </c>
      <c r="C331" s="53" t="str">
        <f aca="false">IF(D331="","",VLOOKUP(D331, 'SKU Маскарпоне'!$A$1:$B$150, 3, 0))</f>
        <v/>
      </c>
    </row>
    <row r="332" customFormat="false" ht="13.5" hidden="false" customHeight="true" outlineLevel="0" collapsed="false">
      <c r="B332" s="35" t="str">
        <f aca="false">IF(D332="","",VLOOKUP(D332, 'SKU Маскарпоне'!$A$1:$B$150, 2, 0))</f>
        <v/>
      </c>
      <c r="C332" s="53" t="str">
        <f aca="false">IF(D332="","",VLOOKUP(D332, 'SKU Маскарпоне'!$A$1:$B$150, 3, 0))</f>
        <v/>
      </c>
    </row>
    <row r="333" customFormat="false" ht="13.5" hidden="false" customHeight="true" outlineLevel="0" collapsed="false">
      <c r="B333" s="35" t="str">
        <f aca="false">IF(D333="","",VLOOKUP(D333, 'SKU Маскарпоне'!$A$1:$B$150, 2, 0))</f>
        <v/>
      </c>
      <c r="C333" s="53" t="str">
        <f aca="false">IF(D333="","",VLOOKUP(D333, 'SKU Маскарпоне'!$A$1:$B$150, 3, 0))</f>
        <v/>
      </c>
    </row>
    <row r="334" customFormat="false" ht="13.5" hidden="false" customHeight="true" outlineLevel="0" collapsed="false">
      <c r="B334" s="35" t="str">
        <f aca="false">IF(D334="","",VLOOKUP(D334, 'SKU Маскарпоне'!$A$1:$B$150, 2, 0))</f>
        <v/>
      </c>
      <c r="C334" s="53" t="str">
        <f aca="false">IF(D334="","",VLOOKUP(D334, 'SKU Маскарпоне'!$A$1:$B$150, 3, 0))</f>
        <v/>
      </c>
    </row>
    <row r="335" customFormat="false" ht="13.5" hidden="false" customHeight="true" outlineLevel="0" collapsed="false">
      <c r="B335" s="35" t="str">
        <f aca="false">IF(D335="","",VLOOKUP(D335, 'SKU Маскарпоне'!$A$1:$B$150, 2, 0))</f>
        <v/>
      </c>
      <c r="C335" s="53" t="str">
        <f aca="false">IF(D335="","",VLOOKUP(D335, 'SKU Маскарпоне'!$A$1:$B$150, 3, 0))</f>
        <v/>
      </c>
    </row>
    <row r="336" customFormat="false" ht="13.5" hidden="false" customHeight="true" outlineLevel="0" collapsed="false">
      <c r="C336" s="53" t="str">
        <f aca="false">IF(D336="","",VLOOKUP(D336, 'SKU Маскарпоне'!$A$1:$B$150, 3, 0))</f>
        <v/>
      </c>
    </row>
    <row r="337" customFormat="false" ht="13.5" hidden="false" customHeight="true" outlineLevel="0" collapsed="false">
      <c r="C337" s="53" t="str">
        <f aca="false">IF(D337="","",VLOOKUP(D337, 'SKU Маскарпоне'!$A$1:$B$150, 3, 0))</f>
        <v/>
      </c>
    </row>
    <row r="338" customFormat="false" ht="13.5" hidden="false" customHeight="true" outlineLevel="0" collapsed="false">
      <c r="C338" s="53" t="str">
        <f aca="false">IF(D338="","",VLOOKUP(D338, 'SKU Маскарпоне'!$A$1:$B$150, 3, 0))</f>
        <v/>
      </c>
    </row>
    <row r="339" customFormat="false" ht="13.5" hidden="false" customHeight="true" outlineLevel="0" collapsed="false">
      <c r="C339" s="53" t="str">
        <f aca="false">IF(D339="","",VLOOKUP(D339, 'SKU Маскарпоне'!$A$1:$B$150, 3, 0))</f>
        <v/>
      </c>
    </row>
    <row r="340" customFormat="false" ht="13.5" hidden="false" customHeight="true" outlineLevel="0" collapsed="false">
      <c r="C340" s="53" t="str">
        <f aca="false">IF(D340="","",VLOOKUP(D340, 'SKU Маскарпоне'!$A$1:$B$150, 3, 0))</f>
        <v/>
      </c>
    </row>
    <row r="341" customFormat="false" ht="13.5" hidden="false" customHeight="true" outlineLevel="0" collapsed="false">
      <c r="C341" s="53" t="str">
        <f aca="false">IF(D341="","",VLOOKUP(D341, 'SKU Маскарпоне'!$A$1:$B$150, 3, 0))</f>
        <v/>
      </c>
    </row>
    <row r="342" customFormat="false" ht="13.5" hidden="false" customHeight="true" outlineLevel="0" collapsed="false">
      <c r="C342" s="53" t="str">
        <f aca="false">IF(D342="","",VLOOKUP(D342, 'SKU Маскарпоне'!$A$1:$B$150, 3, 0))</f>
        <v/>
      </c>
    </row>
    <row r="343" customFormat="false" ht="13.5" hidden="false" customHeight="true" outlineLevel="0" collapsed="false">
      <c r="C343" s="53" t="str">
        <f aca="false">IF(D343="","",VLOOKUP(D343, 'SKU Маскарпоне'!$A$1:$B$150, 3, 0))</f>
        <v/>
      </c>
    </row>
    <row r="344" customFormat="false" ht="13.5" hidden="false" customHeight="true" outlineLevel="0" collapsed="false">
      <c r="C344" s="53" t="str">
        <f aca="false">IF(D344="","",VLOOKUP(D344, 'SKU Маскарпоне'!$A$1:$B$150, 3, 0))</f>
        <v/>
      </c>
    </row>
    <row r="345" customFormat="false" ht="13.5" hidden="false" customHeight="true" outlineLevel="0" collapsed="false">
      <c r="C345" s="53" t="str">
        <f aca="false">IF(D345="","",VLOOKUP(D345, 'SKU Маскарпоне'!$A$1:$B$150, 3, 0))</f>
        <v/>
      </c>
    </row>
    <row r="346" customFormat="false" ht="13.5" hidden="false" customHeight="true" outlineLevel="0" collapsed="false">
      <c r="C346" s="53" t="str">
        <f aca="false">IF(D346="","",VLOOKUP(D346, 'SKU Маскарпоне'!$A$1:$B$150, 3, 0))</f>
        <v/>
      </c>
    </row>
    <row r="347" customFormat="false" ht="13.5" hidden="false" customHeight="true" outlineLevel="0" collapsed="false">
      <c r="C347" s="53" t="str">
        <f aca="false">IF(D347="","",VLOOKUP(D347, 'SKU Маскарпоне'!$A$1:$B$150, 3, 0))</f>
        <v/>
      </c>
    </row>
    <row r="348" customFormat="false" ht="13.5" hidden="false" customHeight="true" outlineLevel="0" collapsed="false">
      <c r="C348" s="53" t="str">
        <f aca="false">IF(D348="","",VLOOKUP(D348, 'SKU Маскарпоне'!$A$1:$B$150, 3, 0))</f>
        <v/>
      </c>
    </row>
    <row r="349" customFormat="false" ht="13.5" hidden="false" customHeight="true" outlineLevel="0" collapsed="false">
      <c r="C349" s="53" t="str">
        <f aca="false">IF(D349="","",VLOOKUP(D349, 'SKU Маскарпоне'!$A$1:$B$150, 3, 0))</f>
        <v/>
      </c>
    </row>
    <row r="350" customFormat="false" ht="13.5" hidden="false" customHeight="true" outlineLevel="0" collapsed="false">
      <c r="C350" s="53" t="str">
        <f aca="false">IF(D350="","",VLOOKUP(D350, 'SKU Маскарпоне'!$A$1:$B$150, 3, 0))</f>
        <v/>
      </c>
    </row>
    <row r="351" customFormat="false" ht="13.5" hidden="false" customHeight="true" outlineLevel="0" collapsed="false">
      <c r="C351" s="53" t="str">
        <f aca="false">IF(D351="","",VLOOKUP(D351, 'SKU Маскарпоне'!$A$1:$B$150, 3, 0))</f>
        <v/>
      </c>
    </row>
    <row r="352" customFormat="false" ht="13.5" hidden="false" customHeight="true" outlineLevel="0" collapsed="false">
      <c r="C352" s="53" t="str">
        <f aca="false">IF(D352="","",VLOOKUP(D352, 'SKU Маскарпоне'!$A$1:$B$150, 3, 0))</f>
        <v/>
      </c>
    </row>
    <row r="353" customFormat="false" ht="13.5" hidden="false" customHeight="true" outlineLevel="0" collapsed="false">
      <c r="C353" s="53" t="str">
        <f aca="false">IF(D353="","",VLOOKUP(D353, 'SKU Маскарпоне'!$A$1:$B$150, 3, 0))</f>
        <v/>
      </c>
    </row>
    <row r="354" customFormat="false" ht="13.5" hidden="false" customHeight="true" outlineLevel="0" collapsed="false">
      <c r="C354" s="53" t="str">
        <f aca="false">IF(D354="","",VLOOKUP(D354, 'SKU Маскарпоне'!$A$1:$B$150, 3, 0))</f>
        <v/>
      </c>
    </row>
    <row r="355" customFormat="false" ht="13.5" hidden="false" customHeight="true" outlineLevel="0" collapsed="false">
      <c r="C355" s="53" t="str">
        <f aca="false">IF(D355="","",VLOOKUP(D355, 'SKU Маскарпоне'!$A$1:$B$150, 3, 0))</f>
        <v/>
      </c>
    </row>
    <row r="356" customFormat="false" ht="13.5" hidden="false" customHeight="true" outlineLevel="0" collapsed="false">
      <c r="C356" s="53" t="str">
        <f aca="false">IF(D356="","",VLOOKUP(D356, 'SKU Маскарпоне'!$A$1:$B$150, 3, 0))</f>
        <v/>
      </c>
    </row>
    <row r="357" customFormat="false" ht="13.5" hidden="false" customHeight="true" outlineLevel="0" collapsed="false">
      <c r="C357" s="53" t="str">
        <f aca="false">IF(D357="","",VLOOKUP(D357, 'SKU Маскарпоне'!$A$1:$B$150, 3, 0))</f>
        <v/>
      </c>
    </row>
    <row r="358" customFormat="false" ht="13.5" hidden="false" customHeight="true" outlineLevel="0" collapsed="false">
      <c r="C358" s="53" t="str">
        <f aca="false">IF(D358="","",VLOOKUP(D358, 'SKU Маскарпоне'!$A$1:$B$150, 3, 0))</f>
        <v/>
      </c>
    </row>
    <row r="359" customFormat="false" ht="13.5" hidden="false" customHeight="true" outlineLevel="0" collapsed="false">
      <c r="C359" s="53" t="str">
        <f aca="false">IF(D359="","",VLOOKUP(D359, 'SKU Маскарпоне'!$A$1:$B$150, 3, 0))</f>
        <v/>
      </c>
    </row>
    <row r="360" customFormat="false" ht="13.5" hidden="false" customHeight="true" outlineLevel="0" collapsed="false">
      <c r="C360" s="53" t="str">
        <f aca="false">IF(D360="","",VLOOKUP(D360, 'SKU Маскарпоне'!$A$1:$B$150, 3, 0))</f>
        <v/>
      </c>
    </row>
    <row r="361" customFormat="false" ht="13.5" hidden="false" customHeight="true" outlineLevel="0" collapsed="false">
      <c r="C361" s="53" t="str">
        <f aca="false">IF(D361="","",VLOOKUP(D361, 'SKU Маскарпоне'!$A$1:$B$150, 3, 0))</f>
        <v/>
      </c>
    </row>
    <row r="362" customFormat="false" ht="13.5" hidden="false" customHeight="true" outlineLevel="0" collapsed="false">
      <c r="C362" s="53" t="str">
        <f aca="false">IF(D362="","",VLOOKUP(D362, 'SKU Маскарпоне'!$A$1:$B$150, 3, 0))</f>
        <v/>
      </c>
    </row>
    <row r="363" customFormat="false" ht="13.5" hidden="false" customHeight="true" outlineLevel="0" collapsed="false">
      <c r="C363" s="53" t="str">
        <f aca="false">IF(D363="","",VLOOKUP(D363, 'SKU Маскарпоне'!$A$1:$B$150, 3, 0))</f>
        <v/>
      </c>
    </row>
    <row r="364" customFormat="false" ht="13.5" hidden="false" customHeight="true" outlineLevel="0" collapsed="false">
      <c r="C364" s="53" t="str">
        <f aca="false">IF(D364="","",VLOOKUP(D364, 'SKU Маскарпоне'!$A$1:$B$150, 3, 0))</f>
        <v/>
      </c>
    </row>
    <row r="365" customFormat="false" ht="13.5" hidden="false" customHeight="true" outlineLevel="0" collapsed="false">
      <c r="C365" s="53" t="str">
        <f aca="false">IF(D365="","",VLOOKUP(D365, 'SKU Маскарпоне'!$A$1:$B$150, 3, 0))</f>
        <v/>
      </c>
    </row>
    <row r="366" customFormat="false" ht="13.5" hidden="false" customHeight="true" outlineLevel="0" collapsed="false">
      <c r="C366" s="53" t="str">
        <f aca="false">IF(D366="","",VLOOKUP(D366, 'SKU Маскарпоне'!$A$1:$B$150, 3, 0))</f>
        <v/>
      </c>
    </row>
    <row r="367" customFormat="false" ht="13.5" hidden="false" customHeight="true" outlineLevel="0" collapsed="false">
      <c r="C367" s="53" t="str">
        <f aca="false">IF(D367="","",VLOOKUP(D367, 'SKU Маскарпоне'!$A$1:$B$150, 3, 0))</f>
        <v/>
      </c>
    </row>
    <row r="368" customFormat="false" ht="13.5" hidden="false" customHeight="true" outlineLevel="0" collapsed="false">
      <c r="C368" s="53" t="str">
        <f aca="false">IF(D368="","",VLOOKUP(D368, 'SKU Маскарпоне'!$A$1:$B$150, 3, 0))</f>
        <v/>
      </c>
    </row>
    <row r="369" customFormat="false" ht="13.5" hidden="false" customHeight="true" outlineLevel="0" collapsed="false">
      <c r="C369" s="53" t="str">
        <f aca="false">IF(D369="","",VLOOKUP(D369, 'SKU Маскарпоне'!$A$1:$B$150, 3, 0))</f>
        <v/>
      </c>
    </row>
    <row r="370" customFormat="false" ht="13.5" hidden="false" customHeight="true" outlineLevel="0" collapsed="false">
      <c r="C370" s="53" t="str">
        <f aca="false">IF(D370="","",VLOOKUP(D370, 'SKU Маскарпоне'!$A$1:$B$150, 3, 0))</f>
        <v/>
      </c>
    </row>
    <row r="371" customFormat="false" ht="13.5" hidden="false" customHeight="true" outlineLevel="0" collapsed="false">
      <c r="C371" s="53" t="str">
        <f aca="false">IF(D371="","",VLOOKUP(D371, 'SKU Маскарпоне'!$A$1:$B$150, 3, 0))</f>
        <v/>
      </c>
    </row>
    <row r="372" customFormat="false" ht="13.5" hidden="false" customHeight="true" outlineLevel="0" collapsed="false">
      <c r="C372" s="53" t="str">
        <f aca="false">IF(D372="","",VLOOKUP(D372, 'SKU Маскарпоне'!$A$1:$B$150, 3, 0))</f>
        <v/>
      </c>
    </row>
    <row r="373" customFormat="false" ht="13.5" hidden="false" customHeight="true" outlineLevel="0" collapsed="false">
      <c r="C373" s="53" t="str">
        <f aca="false">IF(D373="","",VLOOKUP(D373, 'SKU Маскарпоне'!$A$1:$B$150, 3, 0))</f>
        <v/>
      </c>
    </row>
    <row r="374" customFormat="false" ht="13.5" hidden="false" customHeight="true" outlineLevel="0" collapsed="false">
      <c r="C374" s="53" t="str">
        <f aca="false">IF(D374="","",VLOOKUP(D374, 'SKU Маскарпоне'!$A$1:$B$150, 3, 0))</f>
        <v/>
      </c>
    </row>
    <row r="375" customFormat="false" ht="13.5" hidden="false" customHeight="true" outlineLevel="0" collapsed="false">
      <c r="C375" s="53" t="str">
        <f aca="false">IF(D375="","",VLOOKUP(D375, 'SKU Маскарпоне'!$A$1:$B$150, 3, 0))</f>
        <v/>
      </c>
    </row>
    <row r="376" customFormat="false" ht="13.5" hidden="false" customHeight="true" outlineLevel="0" collapsed="false">
      <c r="C376" s="53" t="str">
        <f aca="false">IF(D376="","",VLOOKUP(D376, 'SKU Маскарпоне'!$A$1:$B$150, 3, 0))</f>
        <v/>
      </c>
    </row>
    <row r="377" customFormat="false" ht="13.5" hidden="false" customHeight="true" outlineLevel="0" collapsed="false">
      <c r="C377" s="53" t="str">
        <f aca="false">IF(D377="","",VLOOKUP(D377, 'SKU Маскарпоне'!$A$1:$B$150, 3, 0))</f>
        <v/>
      </c>
    </row>
    <row r="378" customFormat="false" ht="13.5" hidden="false" customHeight="true" outlineLevel="0" collapsed="false">
      <c r="C378" s="53" t="str">
        <f aca="false">IF(D378="","",VLOOKUP(D378, 'SKU Маскарпоне'!$A$1:$B$150, 3, 0))</f>
        <v/>
      </c>
    </row>
    <row r="379" customFormat="false" ht="13.5" hidden="false" customHeight="true" outlineLevel="0" collapsed="false">
      <c r="C379" s="53" t="str">
        <f aca="false">IF(D379="","",VLOOKUP(D379, 'SKU Маскарпоне'!$A$1:$B$150, 3, 0))</f>
        <v/>
      </c>
    </row>
    <row r="380" customFormat="false" ht="13.5" hidden="false" customHeight="true" outlineLevel="0" collapsed="false">
      <c r="C380" s="53" t="str">
        <f aca="false">IF(D380="","",VLOOKUP(D380, 'SKU Маскарпоне'!$A$1:$B$150, 3, 0))</f>
        <v/>
      </c>
    </row>
    <row r="381" customFormat="false" ht="13.5" hidden="false" customHeight="true" outlineLevel="0" collapsed="false">
      <c r="C381" s="53" t="str">
        <f aca="false">IF(D381="","",VLOOKUP(D381, 'SKU Маскарпоне'!$A$1:$B$150, 3, 0))</f>
        <v/>
      </c>
    </row>
    <row r="382" customFormat="false" ht="13.5" hidden="false" customHeight="true" outlineLevel="0" collapsed="false">
      <c r="C382" s="53" t="str">
        <f aca="false">IF(D382="","",VLOOKUP(D382, 'SKU Маскарпоне'!$A$1:$B$150, 3, 0))</f>
        <v/>
      </c>
    </row>
    <row r="383" customFormat="false" ht="13.5" hidden="false" customHeight="true" outlineLevel="0" collapsed="false">
      <c r="C383" s="53" t="str">
        <f aca="false">IF(D383="","",VLOOKUP(D383, 'SKU Маскарпоне'!$A$1:$B$150, 3, 0))</f>
        <v/>
      </c>
    </row>
    <row r="384" customFormat="false" ht="13.5" hidden="false" customHeight="true" outlineLevel="0" collapsed="false">
      <c r="C384" s="53" t="str">
        <f aca="false">IF(D384="","",VLOOKUP(D384, 'SKU Маскарпоне'!$A$1:$B$150, 3, 0))</f>
        <v/>
      </c>
    </row>
    <row r="385" customFormat="false" ht="13.5" hidden="false" customHeight="true" outlineLevel="0" collapsed="false">
      <c r="C385" s="53" t="str">
        <f aca="false">IF(D385="","",VLOOKUP(D385, 'SKU Маскарпоне'!$A$1:$B$150, 3, 0))</f>
        <v/>
      </c>
    </row>
    <row r="386" customFormat="false" ht="13.5" hidden="false" customHeight="true" outlineLevel="0" collapsed="false">
      <c r="C386" s="53" t="str">
        <f aca="false">IF(D386="","",VLOOKUP(D386, 'SKU Маскарпоне'!$A$1:$B$150, 3, 0))</f>
        <v/>
      </c>
    </row>
    <row r="387" customFormat="false" ht="13.5" hidden="false" customHeight="true" outlineLevel="0" collapsed="false">
      <c r="C387" s="53" t="str">
        <f aca="false">IF(D387="","",VLOOKUP(D387, 'SKU Маскарпоне'!$A$1:$B$150, 3, 0))</f>
        <v/>
      </c>
    </row>
    <row r="388" customFormat="false" ht="13.5" hidden="false" customHeight="true" outlineLevel="0" collapsed="false">
      <c r="C388" s="53" t="str">
        <f aca="false">IF(D388="","",VLOOKUP(D388, 'SKU Маскарпоне'!$A$1:$B$150, 3, 0))</f>
        <v/>
      </c>
    </row>
    <row r="389" customFormat="false" ht="13.5" hidden="false" customHeight="true" outlineLevel="0" collapsed="false">
      <c r="C389" s="53" t="str">
        <f aca="false">IF(D389="","",VLOOKUP(D389, 'SKU Маскарпоне'!$A$1:$B$150, 3, 0))</f>
        <v/>
      </c>
    </row>
    <row r="390" customFormat="false" ht="13.5" hidden="false" customHeight="true" outlineLevel="0" collapsed="false">
      <c r="C390" s="53" t="str">
        <f aca="false">IF(D390="","",VLOOKUP(D390, 'SKU Маскарпоне'!$A$1:$B$150, 3, 0))</f>
        <v/>
      </c>
    </row>
    <row r="391" customFormat="false" ht="13.5" hidden="false" customHeight="true" outlineLevel="0" collapsed="false">
      <c r="C391" s="53" t="str">
        <f aca="false">IF(D391="","",VLOOKUP(D391, 'SKU Маскарпоне'!$A$1:$B$150, 3, 0))</f>
        <v/>
      </c>
    </row>
    <row r="392" customFormat="false" ht="13.5" hidden="false" customHeight="true" outlineLevel="0" collapsed="false">
      <c r="C392" s="53" t="str">
        <f aca="false">IF(D392="","",VLOOKUP(D392, 'SKU Маскарпоне'!$A$1:$B$150, 3, 0))</f>
        <v/>
      </c>
    </row>
    <row r="393" customFormat="false" ht="13.5" hidden="false" customHeight="true" outlineLevel="0" collapsed="false">
      <c r="C393" s="53" t="str">
        <f aca="false">IF(D393="","",VLOOKUP(D393, 'SKU Маскарпоне'!$A$1:$B$150, 3, 0))</f>
        <v/>
      </c>
    </row>
    <row r="394" customFormat="false" ht="13.5" hidden="false" customHeight="true" outlineLevel="0" collapsed="false">
      <c r="C394" s="53" t="str">
        <f aca="false">IF(D394="","",VLOOKUP(D394, 'SKU Маскарпоне'!$A$1:$B$150, 3, 0))</f>
        <v/>
      </c>
    </row>
    <row r="395" customFormat="false" ht="13.5" hidden="false" customHeight="true" outlineLevel="0" collapsed="false">
      <c r="C395" s="53" t="str">
        <f aca="false">IF(D395="","",VLOOKUP(D395, 'SKU Маскарпоне'!$A$1:$B$150, 3, 0))</f>
        <v/>
      </c>
    </row>
    <row r="396" customFormat="false" ht="13.5" hidden="false" customHeight="true" outlineLevel="0" collapsed="false">
      <c r="C396" s="53" t="str">
        <f aca="false">IF(D396="","",VLOOKUP(D396, 'SKU Маскарпоне'!$A$1:$B$150, 3, 0))</f>
        <v/>
      </c>
    </row>
    <row r="397" customFormat="false" ht="13.5" hidden="false" customHeight="true" outlineLevel="0" collapsed="false">
      <c r="C397" s="53" t="str">
        <f aca="false">IF(D397="","",VLOOKUP(D397, 'SKU Маскарпоне'!$A$1:$B$150, 3, 0))</f>
        <v/>
      </c>
    </row>
    <row r="398" customFormat="false" ht="13.5" hidden="false" customHeight="true" outlineLevel="0" collapsed="false">
      <c r="C398" s="53" t="str">
        <f aca="false">IF(D398="","",VLOOKUP(D398, 'SKU Маскарпоне'!$A$1:$B$150, 3, 0))</f>
        <v/>
      </c>
    </row>
    <row r="399" customFormat="false" ht="13.5" hidden="false" customHeight="true" outlineLevel="0" collapsed="false">
      <c r="C399" s="53" t="str">
        <f aca="false">IF(D399="","",VLOOKUP(D399, 'SKU Маскарпоне'!$A$1:$B$150, 3, 0))</f>
        <v/>
      </c>
    </row>
    <row r="400" customFormat="false" ht="13.5" hidden="false" customHeight="true" outlineLevel="0" collapsed="false">
      <c r="C400" s="53" t="str">
        <f aca="false">IF(D400="","",VLOOKUP(D400, 'SKU Маскарпоне'!$A$1:$B$150, 3, 0))</f>
        <v/>
      </c>
    </row>
    <row r="401" customFormat="false" ht="13.5" hidden="false" customHeight="true" outlineLevel="0" collapsed="false">
      <c r="C401" s="53" t="str">
        <f aca="false">IF(D401="","",VLOOKUP(D401, 'SKU Маскарпоне'!$A$1:$B$150, 3, 0))</f>
        <v/>
      </c>
    </row>
    <row r="402" customFormat="false" ht="13.5" hidden="false" customHeight="true" outlineLevel="0" collapsed="false">
      <c r="C402" s="53" t="str">
        <f aca="false">IF(D402="","",VLOOKUP(D402, 'SKU Маскарпоне'!$A$1:$B$150, 3, 0))</f>
        <v/>
      </c>
    </row>
    <row r="403" customFormat="false" ht="13.5" hidden="false" customHeight="true" outlineLevel="0" collapsed="false">
      <c r="C403" s="53" t="str">
        <f aca="false">IF(D403="","",VLOOKUP(D403, 'SKU Маскарпоне'!$A$1:$B$150, 3, 0))</f>
        <v/>
      </c>
    </row>
    <row r="404" customFormat="false" ht="13.5" hidden="false" customHeight="true" outlineLevel="0" collapsed="false">
      <c r="C404" s="53" t="str">
        <f aca="false">IF(D404="","",VLOOKUP(D404, 'SKU Маскарпоне'!$A$1:$B$150, 3, 0))</f>
        <v/>
      </c>
    </row>
    <row r="405" customFormat="false" ht="13.5" hidden="false" customHeight="true" outlineLevel="0" collapsed="false">
      <c r="C405" s="53" t="str">
        <f aca="false">IF(D405="","",VLOOKUP(D405, 'SKU Маскарпоне'!$A$1:$B$150, 3, 0))</f>
        <v/>
      </c>
    </row>
    <row r="406" customFormat="false" ht="13.5" hidden="false" customHeight="true" outlineLevel="0" collapsed="false">
      <c r="C406" s="53" t="str">
        <f aca="false">IF(D406="","",VLOOKUP(D406, 'SKU Маскарпоне'!$A$1:$B$150, 3, 0))</f>
        <v/>
      </c>
    </row>
    <row r="407" customFormat="false" ht="13.5" hidden="false" customHeight="true" outlineLevel="0" collapsed="false">
      <c r="C407" s="53" t="str">
        <f aca="false">IF(D407="","",VLOOKUP(D407, 'SKU Маскарпоне'!$A$1:$B$150, 3, 0))</f>
        <v/>
      </c>
    </row>
    <row r="408" customFormat="false" ht="13.5" hidden="false" customHeight="true" outlineLevel="0" collapsed="false">
      <c r="C408" s="53" t="str">
        <f aca="false">IF(D408="","",VLOOKUP(D408, 'SKU Маскарпоне'!$A$1:$B$150, 3, 0))</f>
        <v/>
      </c>
    </row>
    <row r="409" customFormat="false" ht="13.5" hidden="false" customHeight="true" outlineLevel="0" collapsed="false">
      <c r="C409" s="53" t="str">
        <f aca="false">IF(D409="","",VLOOKUP(D409, 'SKU Маскарпоне'!$A$1:$B$150, 3, 0))</f>
        <v/>
      </c>
    </row>
    <row r="410" customFormat="false" ht="13.5" hidden="false" customHeight="true" outlineLevel="0" collapsed="false">
      <c r="C410" s="53" t="str">
        <f aca="false">IF(D410="","",VLOOKUP(D410, 'SKU Маскарпоне'!$A$1:$B$150, 3, 0))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B3:B33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F5:F1048576">
    <cfRule type="expression" priority="20" aboveAverage="0" equalAverage="0" bottom="0" percent="0" rank="0" text="" dxfId="2">
      <formula>IF(H124="",0, F124)  &lt; - 0.05* IF(H124="",0,H124)</formula>
    </cfRule>
    <cfRule type="expression" priority="21" aboveAverage="0" equalAverage="0" bottom="0" percent="0" rank="0" text="" dxfId="3">
      <formula>AND(IF(H124="",0, F124)  &gt;= - 0.05* IF(H124="",0,H124), IF(H124="",0, F124) &lt; 0)</formula>
    </cfRule>
    <cfRule type="expression" priority="22" aboveAverage="0" equalAverage="0" bottom="0" percent="0" rank="0" text="" dxfId="3">
      <formula>AND(IF(H124="",0, F124)  &lt;= 0.05* IF(H124="",0,H124), IF(H124="",0, F124) &gt; 0)</formula>
    </cfRule>
    <cfRule type="expression" priority="23" aboveAverage="0" equalAverage="0" bottom="0" percent="0" rank="0" text="" dxfId="4">
      <formula>IF(H124="",0,F124)  &gt; 0.05* IF(H124="",0,H124)</formula>
    </cfRule>
  </conditionalFormatting>
  <conditionalFormatting sqref="F2">
    <cfRule type="expression" priority="24" aboveAverage="0" equalAverage="0" bottom="0" percent="0" rank="0" text="" dxfId="5">
      <formula>SUMIF(F3:F123,"&gt;0")-SUMIF(F3:F123,"&lt;0") &gt; 1</formula>
    </cfRule>
    <cfRule type="expression" priority="25" aboveAverage="0" equalAverage="0" bottom="0" percent="0" rank="0" text="" dxfId="2">
      <formula>IF(H2="",0, F2)  &lt; - 0.05* IF(H2="",0,H2)</formula>
    </cfRule>
    <cfRule type="expression" priority="26" aboveAverage="0" equalAverage="0" bottom="0" percent="0" rank="0" text="" dxfId="3">
      <formula>AND(IF(H2="",0, F2)  &gt;= - 0.05* IF(H2="",0,H2), IF(H2="",0, F2) &lt; 0)</formula>
    </cfRule>
    <cfRule type="expression" priority="27" aboveAverage="0" equalAverage="0" bottom="0" percent="0" rank="0" text="" dxfId="3">
      <formula>AND(IF(H2="",0, F2)  &lt;= 0.05* IF(H2="",0,H2), IF(H2="",0, F2) &gt; 0)</formula>
    </cfRule>
    <cfRule type="expression" priority="28" aboveAverage="0" equalAverage="0" bottom="0" percent="0" rank="0" text="" dxfId="4">
      <formula>IF(H2="",0,F2)  &gt; 0.05* IF(H2="",0,H2)</formula>
    </cfRule>
  </conditionalFormatting>
  <conditionalFormatting sqref="F3:F19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conditionalFormatting sqref="C2:C410">
    <cfRule type="expression" priority="41" aboveAverage="0" equalAverage="0" bottom="0" percent="0" rank="0" text="" dxfId="0">
      <formula>$B1&lt;&gt;#ref!</formula>
    </cfRule>
    <cfRule type="expression" priority="42" aboveAverage="0" equalAverage="0" bottom="0" percent="0" rank="0" text="" dxfId="1">
      <formula>$B1&lt;&gt;#ref!</formula>
    </cfRule>
    <cfRule type="expression" priority="43" aboveAverage="0" equalAverage="0" bottom="0" percent="0" rank="0" text="" dxfId="0">
      <formula>$B1&lt;&gt;#ref!</formula>
    </cfRule>
    <cfRule type="expression" priority="44" aboveAverage="0" equalAverage="0" bottom="0" percent="0" rank="0" text="" dxfId="1">
      <formula>$B1&lt;&gt;#ref!</formula>
    </cfRule>
    <cfRule type="expression" priority="45" aboveAverage="0" equalAverage="0" bottom="0" percent="0" rank="0" text="" dxfId="0">
      <formula>$B1&lt;&gt;#ref!</formula>
    </cfRule>
    <cfRule type="expression" priority="46" aboveAverage="0" equalAverage="0" bottom="0" percent="0" rank="0" text="" dxfId="1">
      <formula>$B1&lt;&gt;#ref!</formula>
    </cfRule>
    <cfRule type="expression" priority="47" aboveAverage="0" equalAverage="0" bottom="0" percent="0" rank="0" text="" dxfId="0">
      <formula>$B1&lt;&gt;#ref!</formula>
    </cfRule>
    <cfRule type="expression" priority="48" aboveAverage="0" equalAverage="0" bottom="0" percent="0" rank="0" text="" dxfId="1">
      <formula>$B1&lt;&gt;#ref!</formula>
    </cfRule>
    <cfRule type="expression" priority="49" aboveAverage="0" equalAverage="0" bottom="0" percent="0" rank="0" text="" dxfId="0">
      <formula>$B1&lt;&gt;#ref!</formula>
    </cfRule>
    <cfRule type="expression" priority="50" aboveAverage="0" equalAverage="0" bottom="0" percent="0" rank="0" text="" dxfId="1">
      <formula>$B1&lt;&gt;#ref!</formula>
    </cfRule>
    <cfRule type="expression" priority="51" aboveAverage="0" equalAverage="0" bottom="0" percent="0" rank="0" text="" dxfId="0">
      <formula>$B1&lt;&gt;#ref!</formula>
    </cfRule>
    <cfRule type="expression" priority="52" aboveAverage="0" equalAverage="0" bottom="0" percent="0" rank="0" text="" dxfId="1">
      <formula>$B1&lt;&gt;#ref!</formula>
    </cfRule>
    <cfRule type="expression" priority="53" aboveAverage="0" equalAverage="0" bottom="0" percent="0" rank="0" text="" dxfId="0">
      <formula>$B1&lt;&gt;#ref!</formula>
    </cfRule>
    <cfRule type="expression" priority="54" aboveAverage="0" equalAverage="0" bottom="0" percent="0" rank="0" text="" dxfId="1">
      <formula>$B1&lt;&gt;#ref!</formula>
    </cfRule>
    <cfRule type="expression" priority="55" aboveAverage="0" equalAverage="0" bottom="0" percent="0" rank="0" text="" dxfId="0">
      <formula>$B1&lt;&gt;#ref!</formula>
    </cfRule>
    <cfRule type="expression" priority="56" aboveAverage="0" equalAverage="0" bottom="0" percent="0" rank="0" text="" dxfId="1">
      <formula>$B1&lt;&gt;#ref!</formula>
    </cfRule>
    <cfRule type="expression" priority="57" aboveAverage="0" equalAverage="0" bottom="0" percent="0" rank="0" text="" dxfId="0">
      <formula>$B1&lt;&gt;#ref!</formula>
    </cfRule>
    <cfRule type="expression" priority="58" aboveAverage="0" equalAverage="0" bottom="0" percent="0" rank="0" text="" dxfId="1">
      <formula>$B1&lt;&gt;#ref!</formula>
    </cfRule>
  </conditionalFormatting>
  <dataValidations count="4">
    <dataValidation allowBlank="false" errorStyle="stop" operator="between" showDropDown="false" showErrorMessage="true" showInputMessage="true" sqref="D3:D100" type="list">
      <formula1>'SKU Маскарпоне'!$A$1:$A$50</formula1>
      <formula2>0</formula2>
    </dataValidation>
    <dataValidation allowBlank="false" errorStyle="stop" operator="between" showDropDown="false" showErrorMessage="false" showInputMessage="true" sqref="B3:B335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C137:C410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C3:C136" type="list">
      <formula1>'SKU Маскарпоне'!$D$1:$D$150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7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F64" activeCellId="0" sqref="F64"/>
    </sheetView>
  </sheetViews>
  <sheetFormatPr defaultColWidth="9.171875" defaultRowHeight="12.75" zeroHeight="false" outlineLevelRow="0" outlineLevelCol="0"/>
  <sheetData>
    <row r="1" customFormat="false" ht="12.75" hidden="false" customHeight="false" outlineLevel="0" collapsed="false">
      <c r="A1" s="39" t="s">
        <v>408</v>
      </c>
      <c r="B1" s="39" t="s">
        <v>408</v>
      </c>
      <c r="C1" s="39" t="s">
        <v>408</v>
      </c>
      <c r="E1" s="0" t="s">
        <v>409</v>
      </c>
      <c r="F1" s="0" t="s">
        <v>410</v>
      </c>
    </row>
    <row r="2" customFormat="false" ht="13.8" hidden="false" customHeight="false" outlineLevel="0" collapsed="false">
      <c r="A2" s="39" t="s">
        <v>132</v>
      </c>
      <c r="B2" s="39" t="s">
        <v>371</v>
      </c>
      <c r="C2" s="39" t="n">
        <v>1</v>
      </c>
      <c r="D2" s="39" t="n">
        <v>370</v>
      </c>
      <c r="E2" s="0" t="n">
        <f aca="false">D2 / 1000</f>
        <v>0.37</v>
      </c>
      <c r="F2" s="0" t="n">
        <v>0</v>
      </c>
    </row>
    <row r="3" customFormat="false" ht="13.8" hidden="false" customHeight="false" outlineLevel="0" collapsed="false">
      <c r="A3" s="39" t="s">
        <v>411</v>
      </c>
      <c r="B3" s="39" t="s">
        <v>371</v>
      </c>
      <c r="C3" s="39" t="n">
        <v>1</v>
      </c>
      <c r="D3" s="39" t="n">
        <v>370</v>
      </c>
      <c r="E3" s="0" t="n">
        <f aca="false">D3 / 1000</f>
        <v>0.37</v>
      </c>
      <c r="F3" s="0" t="n">
        <v>0</v>
      </c>
    </row>
    <row r="4" customFormat="false" ht="13.8" hidden="false" customHeight="false" outlineLevel="0" collapsed="false">
      <c r="A4" s="39" t="s">
        <v>412</v>
      </c>
      <c r="B4" s="39" t="s">
        <v>371</v>
      </c>
      <c r="C4" s="39" t="n">
        <v>1</v>
      </c>
      <c r="D4" s="39" t="n">
        <v>370</v>
      </c>
      <c r="E4" s="0" t="n">
        <f aca="false">D4 / 1000</f>
        <v>0.37</v>
      </c>
      <c r="F4" s="0" t="n">
        <v>0</v>
      </c>
    </row>
    <row r="5" customFormat="false" ht="13.8" hidden="false" customHeight="false" outlineLevel="0" collapsed="false">
      <c r="A5" s="39" t="s">
        <v>127</v>
      </c>
      <c r="B5" s="39" t="s">
        <v>371</v>
      </c>
      <c r="C5" s="39" t="n">
        <v>1</v>
      </c>
      <c r="D5" s="39" t="n">
        <v>370</v>
      </c>
      <c r="E5" s="0" t="n">
        <f aca="false">D5 / 1000</f>
        <v>0.37</v>
      </c>
      <c r="F5" s="0" t="n">
        <v>0</v>
      </c>
    </row>
    <row r="6" customFormat="false" ht="13.8" hidden="false" customHeight="false" outlineLevel="0" collapsed="false">
      <c r="A6" s="39" t="s">
        <v>131</v>
      </c>
      <c r="B6" s="39" t="s">
        <v>371</v>
      </c>
      <c r="C6" s="39" t="n">
        <v>1</v>
      </c>
      <c r="D6" s="39" t="n">
        <v>370</v>
      </c>
      <c r="E6" s="0" t="n">
        <f aca="false">D6 / 1000</f>
        <v>0.37</v>
      </c>
      <c r="F6" s="0" t="n">
        <v>0</v>
      </c>
    </row>
    <row r="7" customFormat="false" ht="13.8" hidden="false" customHeight="false" outlineLevel="0" collapsed="false">
      <c r="A7" s="39" t="s">
        <v>413</v>
      </c>
      <c r="B7" s="39" t="s">
        <v>371</v>
      </c>
      <c r="C7" s="39" t="n">
        <v>1</v>
      </c>
      <c r="D7" s="39" t="n">
        <v>370</v>
      </c>
      <c r="E7" s="0" t="n">
        <f aca="false">D7 / 1000</f>
        <v>0.37</v>
      </c>
      <c r="F7" s="0" t="n">
        <v>0</v>
      </c>
    </row>
    <row r="8" customFormat="false" ht="13.8" hidden="false" customHeight="false" outlineLevel="0" collapsed="false">
      <c r="A8" s="39" t="s">
        <v>133</v>
      </c>
      <c r="B8" s="39" t="s">
        <v>371</v>
      </c>
      <c r="C8" s="39" t="n">
        <v>1</v>
      </c>
      <c r="D8" s="39" t="n">
        <v>370</v>
      </c>
      <c r="E8" s="0" t="n">
        <f aca="false">D8 / 1000</f>
        <v>0.37</v>
      </c>
      <c r="F8" s="0" t="n">
        <v>0</v>
      </c>
    </row>
    <row r="9" customFormat="false" ht="13.8" hidden="false" customHeight="false" outlineLevel="0" collapsed="false">
      <c r="A9" s="39" t="s">
        <v>129</v>
      </c>
      <c r="B9" s="39" t="s">
        <v>371</v>
      </c>
      <c r="C9" s="39" t="n">
        <v>1</v>
      </c>
      <c r="D9" s="39" t="n">
        <v>370</v>
      </c>
      <c r="E9" s="0" t="n">
        <f aca="false">D9 / 1000</f>
        <v>0.37</v>
      </c>
      <c r="F9" s="0" t="n">
        <v>0</v>
      </c>
    </row>
    <row r="10" customFormat="false" ht="13.8" hidden="false" customHeight="false" outlineLevel="0" collapsed="false">
      <c r="A10" s="39" t="s">
        <v>126</v>
      </c>
      <c r="B10" s="39" t="s">
        <v>374</v>
      </c>
      <c r="C10" s="39" t="n">
        <v>1</v>
      </c>
      <c r="D10" s="39" t="n">
        <v>370</v>
      </c>
      <c r="E10" s="0" t="n">
        <f aca="false">D10 / 1000</f>
        <v>0.37</v>
      </c>
      <c r="F10" s="0" t="n">
        <v>0</v>
      </c>
    </row>
    <row r="11" customFormat="false" ht="13.8" hidden="false" customHeight="false" outlineLevel="0" collapsed="false">
      <c r="A11" s="39" t="s">
        <v>130</v>
      </c>
      <c r="B11" s="39" t="s">
        <v>371</v>
      </c>
      <c r="C11" s="39" t="n">
        <v>1</v>
      </c>
      <c r="D11" s="39" t="n">
        <v>370</v>
      </c>
      <c r="E11" s="0" t="n">
        <f aca="false">D11 / 1000</f>
        <v>0.37</v>
      </c>
      <c r="F11" s="0" t="n">
        <v>0</v>
      </c>
    </row>
    <row r="12" customFormat="false" ht="13.8" hidden="false" customHeight="false" outlineLevel="0" collapsed="false">
      <c r="A12" s="39" t="s">
        <v>414</v>
      </c>
      <c r="B12" s="39" t="s">
        <v>374</v>
      </c>
      <c r="C12" s="39" t="n">
        <v>1</v>
      </c>
      <c r="D12" s="39" t="n">
        <v>370</v>
      </c>
      <c r="E12" s="0" t="n">
        <f aca="false">D12 / 1000</f>
        <v>0.37</v>
      </c>
      <c r="F12" s="0" t="n">
        <v>0</v>
      </c>
    </row>
    <row r="13" customFormat="false" ht="13.8" hidden="false" customHeight="false" outlineLevel="0" collapsed="false">
      <c r="A13" s="39" t="s">
        <v>128</v>
      </c>
      <c r="B13" s="39" t="s">
        <v>371</v>
      </c>
      <c r="C13" s="39" t="n">
        <v>1</v>
      </c>
      <c r="D13" s="39" t="n">
        <v>370</v>
      </c>
      <c r="E13" s="0" t="n">
        <f aca="false">D13 / 1000</f>
        <v>0.37</v>
      </c>
      <c r="F13" s="0" t="n">
        <v>0</v>
      </c>
    </row>
    <row r="14" customFormat="false" ht="13.8" hidden="false" customHeight="false" outlineLevel="0" collapsed="false">
      <c r="A14" s="39" t="s">
        <v>138</v>
      </c>
      <c r="B14" s="39" t="s">
        <v>392</v>
      </c>
      <c r="C14" s="39" t="n">
        <v>1.07</v>
      </c>
      <c r="D14" s="39" t="n">
        <v>395</v>
      </c>
      <c r="E14" s="0" t="n">
        <f aca="false">D14 / 1000</f>
        <v>0.395</v>
      </c>
      <c r="F14" s="0" t="n">
        <v>0</v>
      </c>
    </row>
    <row r="15" customFormat="false" ht="13.8" hidden="false" customHeight="false" outlineLevel="0" collapsed="false">
      <c r="A15" s="39" t="s">
        <v>139</v>
      </c>
      <c r="B15" s="39" t="s">
        <v>392</v>
      </c>
      <c r="C15" s="39" t="n">
        <v>1.07</v>
      </c>
      <c r="D15" s="39" t="n">
        <v>395</v>
      </c>
      <c r="E15" s="0" t="n">
        <f aca="false">D15 / 1000</f>
        <v>0.395</v>
      </c>
      <c r="F15" s="0" t="n">
        <v>0</v>
      </c>
    </row>
    <row r="16" customFormat="false" ht="13.8" hidden="false" customHeight="false" outlineLevel="0" collapsed="false">
      <c r="A16" s="39" t="s">
        <v>136</v>
      </c>
      <c r="B16" s="39" t="s">
        <v>383</v>
      </c>
      <c r="C16" s="39" t="n">
        <v>1.07</v>
      </c>
      <c r="D16" s="39" t="n">
        <v>395</v>
      </c>
      <c r="E16" s="0" t="n">
        <f aca="false">D16 / 1000</f>
        <v>0.395</v>
      </c>
      <c r="F16" s="0" t="n">
        <v>0</v>
      </c>
    </row>
    <row r="17" customFormat="false" ht="13.8" hidden="false" customHeight="false" outlineLevel="0" collapsed="false">
      <c r="A17" s="39" t="s">
        <v>415</v>
      </c>
      <c r="B17" s="39" t="s">
        <v>383</v>
      </c>
      <c r="C17" s="39" t="n">
        <v>1.07</v>
      </c>
      <c r="D17" s="39" t="n">
        <v>395</v>
      </c>
      <c r="E17" s="0" t="n">
        <f aca="false">D17 / 1000</f>
        <v>0.395</v>
      </c>
      <c r="F17" s="0" t="n">
        <v>0</v>
      </c>
    </row>
    <row r="18" customFormat="false" ht="13.8" hidden="false" customHeight="false" outlineLevel="0" collapsed="false">
      <c r="A18" s="39" t="s">
        <v>141</v>
      </c>
      <c r="B18" s="39" t="s">
        <v>383</v>
      </c>
      <c r="C18" s="39" t="n">
        <v>1.07</v>
      </c>
      <c r="D18" s="39" t="n">
        <v>395</v>
      </c>
      <c r="E18" s="0" t="n">
        <f aca="false">D18 / 1000</f>
        <v>0.395</v>
      </c>
      <c r="F18" s="0" t="n">
        <v>0</v>
      </c>
    </row>
    <row r="19" customFormat="false" ht="13.8" hidden="false" customHeight="false" outlineLevel="0" collapsed="false">
      <c r="A19" s="39" t="s">
        <v>137</v>
      </c>
      <c r="B19" s="39" t="s">
        <v>386</v>
      </c>
      <c r="C19" s="39" t="n">
        <v>1.07</v>
      </c>
      <c r="D19" s="39" t="n">
        <v>395</v>
      </c>
      <c r="E19" s="0" t="n">
        <f aca="false">D19 / 1000</f>
        <v>0.395</v>
      </c>
      <c r="F19" s="0" t="n">
        <v>0</v>
      </c>
    </row>
    <row r="20" customFormat="false" ht="13.8" hidden="false" customHeight="false" outlineLevel="0" collapsed="false">
      <c r="A20" s="39" t="s">
        <v>135</v>
      </c>
      <c r="B20" s="39" t="s">
        <v>388</v>
      </c>
      <c r="C20" s="39" t="n">
        <v>1.07</v>
      </c>
      <c r="D20" s="39" t="n">
        <v>395</v>
      </c>
      <c r="E20" s="0" t="n">
        <f aca="false">D20 / 1000</f>
        <v>0.395</v>
      </c>
      <c r="F20" s="0" t="n">
        <v>0</v>
      </c>
    </row>
    <row r="21" customFormat="false" ht="13.8" hidden="false" customHeight="false" outlineLevel="0" collapsed="false">
      <c r="A21" s="39" t="s">
        <v>140</v>
      </c>
      <c r="B21" s="39" t="s">
        <v>388</v>
      </c>
      <c r="C21" s="39" t="n">
        <v>1.07</v>
      </c>
      <c r="D21" s="39" t="n">
        <v>395</v>
      </c>
      <c r="E21" s="0" t="n">
        <f aca="false">D21 / 1000</f>
        <v>0.395</v>
      </c>
      <c r="F21" s="0" t="n">
        <v>0</v>
      </c>
    </row>
    <row r="22" customFormat="false" ht="13.8" hidden="false" customHeight="false" outlineLevel="0" collapsed="false">
      <c r="A22" s="39" t="s">
        <v>124</v>
      </c>
      <c r="B22" s="39" t="s">
        <v>350</v>
      </c>
      <c r="C22" s="39" t="n">
        <v>1</v>
      </c>
      <c r="D22" s="39" t="n">
        <v>600</v>
      </c>
      <c r="E22" s="0" t="n">
        <f aca="false">D22 / 1000</f>
        <v>0.6</v>
      </c>
      <c r="F22" s="0" t="n">
        <v>0</v>
      </c>
    </row>
    <row r="23" customFormat="false" ht="13.8" hidden="false" customHeight="false" outlineLevel="0" collapsed="false">
      <c r="A23" s="39" t="s">
        <v>125</v>
      </c>
      <c r="B23" s="39" t="s">
        <v>350</v>
      </c>
      <c r="C23" s="39" t="n">
        <v>1</v>
      </c>
      <c r="D23" s="39" t="n">
        <v>600</v>
      </c>
      <c r="E23" s="0" t="n">
        <f aca="false">D23 / 1000</f>
        <v>0.6</v>
      </c>
      <c r="F23" s="0" t="n">
        <v>0</v>
      </c>
    </row>
    <row r="24" customFormat="false" ht="13.8" hidden="false" customHeight="false" outlineLevel="0" collapsed="false">
      <c r="A24" s="39" t="s">
        <v>122</v>
      </c>
      <c r="B24" s="39" t="s">
        <v>350</v>
      </c>
      <c r="C24" s="39" t="n">
        <v>1</v>
      </c>
      <c r="D24" s="39" t="n">
        <v>600</v>
      </c>
      <c r="E24" s="0" t="n">
        <f aca="false">D24 / 1000</f>
        <v>0.6</v>
      </c>
      <c r="F24" s="0" t="n">
        <v>0</v>
      </c>
    </row>
    <row r="25" customFormat="false" ht="13.8" hidden="false" customHeight="false" outlineLevel="0" collapsed="false">
      <c r="A25" s="39" t="s">
        <v>123</v>
      </c>
      <c r="B25" s="39" t="s">
        <v>350</v>
      </c>
      <c r="C25" s="39" t="n">
        <v>1</v>
      </c>
      <c r="D25" s="39" t="n">
        <v>600</v>
      </c>
      <c r="E25" s="0" t="n">
        <f aca="false">D25 / 1000</f>
        <v>0.6</v>
      </c>
      <c r="F25" s="0" t="n">
        <v>0</v>
      </c>
    </row>
    <row r="26" customFormat="false" ht="13.8" hidden="false" customHeight="false" outlineLevel="0" collapsed="false">
      <c r="A26" s="39" t="s">
        <v>120</v>
      </c>
      <c r="B26" s="39" t="s">
        <v>350</v>
      </c>
      <c r="C26" s="39" t="n">
        <v>1</v>
      </c>
      <c r="D26" s="39" t="n">
        <v>600</v>
      </c>
      <c r="E26" s="0" t="n">
        <f aca="false">D26 / 1000</f>
        <v>0.6</v>
      </c>
      <c r="F26" s="0" t="n">
        <v>0</v>
      </c>
    </row>
    <row r="27" customFormat="false" ht="13.8" hidden="false" customHeight="false" outlineLevel="0" collapsed="false">
      <c r="A27" s="39" t="s">
        <v>118</v>
      </c>
      <c r="B27" s="39" t="s">
        <v>350</v>
      </c>
      <c r="C27" s="39" t="n">
        <v>1</v>
      </c>
      <c r="D27" s="39" t="n">
        <v>600</v>
      </c>
      <c r="E27" s="0" t="n">
        <f aca="false">D27 / 1000</f>
        <v>0.6</v>
      </c>
      <c r="F27" s="0" t="n">
        <v>0</v>
      </c>
    </row>
    <row r="28" customFormat="false" ht="13.8" hidden="false" customHeight="false" outlineLevel="0" collapsed="false">
      <c r="A28" s="39" t="s">
        <v>416</v>
      </c>
      <c r="B28" s="39" t="s">
        <v>350</v>
      </c>
      <c r="C28" s="39" t="n">
        <v>1</v>
      </c>
      <c r="D28" s="39" t="n">
        <v>600</v>
      </c>
      <c r="E28" s="0" t="n">
        <f aca="false">D28 / 1000</f>
        <v>0.6</v>
      </c>
      <c r="F28" s="0" t="n">
        <v>0</v>
      </c>
    </row>
    <row r="29" customFormat="false" ht="13.8" hidden="false" customHeight="false" outlineLevel="0" collapsed="false">
      <c r="A29" s="39" t="s">
        <v>116</v>
      </c>
      <c r="B29" s="39" t="s">
        <v>350</v>
      </c>
      <c r="C29" s="39" t="n">
        <v>1</v>
      </c>
      <c r="D29" s="39" t="n">
        <v>600</v>
      </c>
      <c r="E29" s="0" t="n">
        <f aca="false">D29 / 1000</f>
        <v>0.6</v>
      </c>
      <c r="F29" s="0" t="n">
        <v>0</v>
      </c>
    </row>
    <row r="30" customFormat="false" ht="13.8" hidden="false" customHeight="false" outlineLevel="0" collapsed="false">
      <c r="A30" s="39" t="s">
        <v>119</v>
      </c>
      <c r="B30" s="39" t="s">
        <v>350</v>
      </c>
      <c r="C30" s="39" t="n">
        <v>1</v>
      </c>
      <c r="D30" s="39" t="n">
        <v>600</v>
      </c>
      <c r="E30" s="0" t="n">
        <f aca="false">D30 / 1000</f>
        <v>0.6</v>
      </c>
      <c r="F30" s="0" t="n">
        <v>0</v>
      </c>
    </row>
    <row r="31" customFormat="false" ht="13.8" hidden="false" customHeight="false" outlineLevel="0" collapsed="false">
      <c r="A31" s="39" t="s">
        <v>117</v>
      </c>
      <c r="B31" s="39" t="s">
        <v>350</v>
      </c>
      <c r="C31" s="39" t="n">
        <v>1</v>
      </c>
      <c r="D31" s="39" t="n">
        <v>600</v>
      </c>
      <c r="E31" s="0" t="n">
        <f aca="false">D31 / 1000</f>
        <v>0.6</v>
      </c>
      <c r="F31" s="0" t="n">
        <v>0</v>
      </c>
    </row>
    <row r="32" customFormat="false" ht="13.8" hidden="false" customHeight="false" outlineLevel="0" collapsed="false">
      <c r="A32" s="39" t="s">
        <v>114</v>
      </c>
      <c r="B32" s="39" t="s">
        <v>360</v>
      </c>
      <c r="C32" s="39" t="n">
        <v>1.5</v>
      </c>
      <c r="D32" s="39" t="n">
        <v>900</v>
      </c>
      <c r="E32" s="0" t="n">
        <f aca="false">D32 / 1000</f>
        <v>0.9</v>
      </c>
      <c r="F32" s="0" t="n">
        <v>0</v>
      </c>
    </row>
    <row r="33" customFormat="false" ht="13.8" hidden="false" customHeight="false" outlineLevel="0" collapsed="false">
      <c r="A33" s="39" t="s">
        <v>417</v>
      </c>
      <c r="B33" s="39" t="s">
        <v>360</v>
      </c>
      <c r="C33" s="39" t="n">
        <v>1.5</v>
      </c>
      <c r="D33" s="39" t="n">
        <v>900</v>
      </c>
      <c r="E33" s="0" t="n">
        <f aca="false">D33 / 1000</f>
        <v>0.9</v>
      </c>
      <c r="F33" s="0" t="n">
        <v>0</v>
      </c>
    </row>
    <row r="34" customFormat="false" ht="13.8" hidden="false" customHeight="false" outlineLevel="0" collapsed="false">
      <c r="A34" s="39" t="s">
        <v>115</v>
      </c>
      <c r="B34" s="39" t="s">
        <v>360</v>
      </c>
      <c r="C34" s="39" t="n">
        <v>1.5</v>
      </c>
      <c r="D34" s="39" t="n">
        <v>900</v>
      </c>
      <c r="E34" s="0" t="n">
        <f aca="false">D34 / 1000</f>
        <v>0.9</v>
      </c>
      <c r="F34" s="0" t="n">
        <v>0</v>
      </c>
    </row>
    <row r="35" customFormat="false" ht="13.8" hidden="false" customHeight="false" outlineLevel="0" collapsed="false">
      <c r="A35" s="39" t="s">
        <v>113</v>
      </c>
      <c r="B35" s="39" t="s">
        <v>360</v>
      </c>
      <c r="C35" s="39" t="n">
        <v>1.5</v>
      </c>
      <c r="D35" s="39" t="n">
        <v>900</v>
      </c>
      <c r="E35" s="0" t="n">
        <f aca="false">D35 / 1000</f>
        <v>0.9</v>
      </c>
      <c r="F35" s="0" t="n">
        <v>0</v>
      </c>
    </row>
    <row r="36" customFormat="false" ht="13.8" hidden="false" customHeight="false" outlineLevel="0" collapsed="false">
      <c r="A36" s="39" t="s">
        <v>134</v>
      </c>
      <c r="B36" s="39" t="s">
        <v>371</v>
      </c>
      <c r="C36" s="39" t="n">
        <v>1</v>
      </c>
      <c r="D36" s="39" t="n">
        <v>370</v>
      </c>
      <c r="E36" s="0" t="n">
        <f aca="false">D36 / 1000</f>
        <v>0.37</v>
      </c>
      <c r="F36" s="0" t="n">
        <v>0</v>
      </c>
    </row>
    <row r="37" customFormat="false" ht="13.8" hidden="false" customHeight="false" outlineLevel="0" collapsed="false">
      <c r="A37" s="39" t="s">
        <v>121</v>
      </c>
      <c r="B37" s="39" t="s">
        <v>350</v>
      </c>
      <c r="C37" s="39" t="n">
        <v>1</v>
      </c>
      <c r="D37" s="39" t="n">
        <v>600</v>
      </c>
      <c r="E37" s="0" t="n">
        <f aca="false">D37 / 1000</f>
        <v>0.6</v>
      </c>
      <c r="F37" s="0" t="n">
        <v>0</v>
      </c>
    </row>
    <row r="38" customFormat="false" ht="13.8" hidden="false" customHeight="false" outlineLevel="0" collapsed="false">
      <c r="A38" s="39" t="s">
        <v>153</v>
      </c>
      <c r="B38" s="39" t="s">
        <v>378</v>
      </c>
      <c r="C38" s="39" t="n">
        <v>1</v>
      </c>
      <c r="D38" s="39" t="n">
        <v>370</v>
      </c>
      <c r="E38" s="0" t="n">
        <f aca="false">D38 / 1000</f>
        <v>0.37</v>
      </c>
      <c r="F38" s="0" t="n">
        <v>0</v>
      </c>
    </row>
    <row r="39" customFormat="false" ht="13.8" hidden="false" customHeight="false" outlineLevel="0" collapsed="false">
      <c r="A39" s="39" t="s">
        <v>418</v>
      </c>
      <c r="B39" s="39" t="s">
        <v>378</v>
      </c>
      <c r="C39" s="39" t="n">
        <v>1</v>
      </c>
      <c r="D39" s="39" t="n">
        <v>370</v>
      </c>
      <c r="E39" s="0" t="n">
        <f aca="false">D39 / 1000</f>
        <v>0.37</v>
      </c>
      <c r="F39" s="0" t="n">
        <v>0</v>
      </c>
    </row>
    <row r="40" customFormat="false" ht="13.8" hidden="false" customHeight="false" outlineLevel="0" collapsed="false">
      <c r="A40" s="39" t="s">
        <v>419</v>
      </c>
      <c r="B40" s="39" t="s">
        <v>378</v>
      </c>
      <c r="C40" s="39" t="n">
        <v>1</v>
      </c>
      <c r="D40" s="39" t="n">
        <v>370</v>
      </c>
      <c r="E40" s="0" t="n">
        <f aca="false">D40 / 1000</f>
        <v>0.37</v>
      </c>
      <c r="F40" s="0" t="n">
        <v>0</v>
      </c>
    </row>
    <row r="41" customFormat="false" ht="13.8" hidden="false" customHeight="false" outlineLevel="0" collapsed="false">
      <c r="A41" s="39" t="s">
        <v>142</v>
      </c>
      <c r="B41" s="39" t="s">
        <v>363</v>
      </c>
      <c r="C41" s="39" t="n">
        <v>1</v>
      </c>
      <c r="D41" s="0" t="n">
        <v>400</v>
      </c>
      <c r="E41" s="0" t="n">
        <v>1</v>
      </c>
      <c r="F41" s="0" t="n">
        <v>-100</v>
      </c>
    </row>
    <row r="42" customFormat="false" ht="13.8" hidden="false" customHeight="false" outlineLevel="0" collapsed="false">
      <c r="A42" s="39" t="s">
        <v>143</v>
      </c>
      <c r="B42" s="39" t="s">
        <v>363</v>
      </c>
      <c r="C42" s="39" t="n">
        <v>1</v>
      </c>
      <c r="D42" s="0" t="n">
        <v>400</v>
      </c>
      <c r="E42" s="0" t="n">
        <v>1</v>
      </c>
      <c r="F42" s="0" t="n">
        <v>-100</v>
      </c>
    </row>
    <row r="43" customFormat="false" ht="13.8" hidden="false" customHeight="false" outlineLevel="0" collapsed="false">
      <c r="A43" s="39" t="s">
        <v>146</v>
      </c>
      <c r="B43" s="39" t="s">
        <v>363</v>
      </c>
      <c r="C43" s="39" t="n">
        <v>1</v>
      </c>
      <c r="D43" s="0" t="n">
        <v>400</v>
      </c>
      <c r="E43" s="0" t="n">
        <v>1</v>
      </c>
      <c r="F43" s="0" t="n">
        <v>-100</v>
      </c>
    </row>
    <row r="44" customFormat="false" ht="13.8" hidden="false" customHeight="false" outlineLevel="0" collapsed="false">
      <c r="A44" s="39" t="s">
        <v>144</v>
      </c>
      <c r="B44" s="39" t="s">
        <v>363</v>
      </c>
      <c r="C44" s="39" t="n">
        <v>1</v>
      </c>
      <c r="D44" s="0" t="n">
        <v>400</v>
      </c>
      <c r="E44" s="0" t="n">
        <v>1</v>
      </c>
      <c r="F44" s="0" t="n">
        <v>-100</v>
      </c>
    </row>
    <row r="45" customFormat="false" ht="13.8" hidden="false" customHeight="false" outlineLevel="0" collapsed="false">
      <c r="A45" s="39" t="s">
        <v>145</v>
      </c>
      <c r="B45" s="39" t="s">
        <v>363</v>
      </c>
      <c r="C45" s="39" t="n">
        <v>1</v>
      </c>
      <c r="D45" s="0" t="n">
        <v>400</v>
      </c>
      <c r="E45" s="0" t="n">
        <v>1</v>
      </c>
      <c r="F45" s="0" t="n">
        <v>-100</v>
      </c>
    </row>
    <row r="46" customFormat="false" ht="13.8" hidden="false" customHeight="false" outlineLevel="0" collapsed="false">
      <c r="A46" s="39" t="s">
        <v>148</v>
      </c>
      <c r="B46" s="39" t="s">
        <v>378</v>
      </c>
      <c r="C46" s="39" t="n">
        <v>1.42</v>
      </c>
      <c r="D46" s="39" t="n">
        <v>525</v>
      </c>
      <c r="E46" s="0" t="n">
        <f aca="false">D46 / 1000</f>
        <v>0.525</v>
      </c>
      <c r="F46" s="0" t="n">
        <v>0</v>
      </c>
    </row>
    <row r="47" customFormat="false" ht="13.8" hidden="false" customHeight="false" outlineLevel="0" collapsed="false">
      <c r="A47" s="39" t="s">
        <v>150</v>
      </c>
      <c r="B47" s="39" t="s">
        <v>378</v>
      </c>
      <c r="C47" s="39" t="n">
        <v>1.42</v>
      </c>
      <c r="D47" s="39" t="n">
        <v>525</v>
      </c>
      <c r="E47" s="0" t="n">
        <f aca="false">D47 / 1000</f>
        <v>0.525</v>
      </c>
      <c r="F47" s="0" t="n">
        <v>0</v>
      </c>
    </row>
    <row r="48" customFormat="false" ht="13.8" hidden="false" customHeight="false" outlineLevel="0" collapsed="false">
      <c r="A48" s="39" t="s">
        <v>420</v>
      </c>
      <c r="B48" s="39" t="s">
        <v>378</v>
      </c>
      <c r="C48" s="39" t="n">
        <v>1.42</v>
      </c>
      <c r="D48" s="39" t="n">
        <v>525</v>
      </c>
      <c r="E48" s="0" t="n">
        <f aca="false">D48 / 1000</f>
        <v>0.525</v>
      </c>
      <c r="F48" s="0" t="n">
        <v>0</v>
      </c>
    </row>
    <row r="49" customFormat="false" ht="13.8" hidden="false" customHeight="false" outlineLevel="0" collapsed="false">
      <c r="A49" s="39" t="s">
        <v>147</v>
      </c>
      <c r="B49" s="39" t="s">
        <v>378</v>
      </c>
      <c r="C49" s="39" t="n">
        <v>1.42</v>
      </c>
      <c r="D49" s="39" t="n">
        <v>525</v>
      </c>
      <c r="E49" s="0" t="n">
        <f aca="false">D49 / 1000</f>
        <v>0.525</v>
      </c>
      <c r="F49" s="0" t="n">
        <v>0</v>
      </c>
    </row>
    <row r="50" customFormat="false" ht="13.8" hidden="false" customHeight="false" outlineLevel="0" collapsed="false">
      <c r="A50" s="39" t="s">
        <v>149</v>
      </c>
      <c r="B50" s="39" t="s">
        <v>378</v>
      </c>
      <c r="C50" s="39" t="n">
        <v>1.42</v>
      </c>
      <c r="D50" s="39" t="n">
        <v>525</v>
      </c>
      <c r="E50" s="0" t="n">
        <f aca="false">D50 / 1000</f>
        <v>0.525</v>
      </c>
      <c r="F50" s="0" t="n">
        <v>0</v>
      </c>
    </row>
    <row r="51" customFormat="false" ht="13.8" hidden="false" customHeight="false" outlineLevel="0" collapsed="false">
      <c r="A51" s="39" t="s">
        <v>421</v>
      </c>
      <c r="B51" s="39" t="s">
        <v>378</v>
      </c>
      <c r="C51" s="39" t="n">
        <v>1.42</v>
      </c>
      <c r="D51" s="39" t="n">
        <v>525</v>
      </c>
      <c r="E51" s="0" t="n">
        <f aca="false">D51 / 1000</f>
        <v>0.525</v>
      </c>
      <c r="F51" s="0" t="n">
        <v>0</v>
      </c>
    </row>
    <row r="52" customFormat="false" ht="13.8" hidden="false" customHeight="false" outlineLevel="0" collapsed="false">
      <c r="A52" s="39" t="s">
        <v>152</v>
      </c>
      <c r="B52" s="39" t="s">
        <v>397</v>
      </c>
      <c r="C52" s="39" t="n">
        <v>1.42</v>
      </c>
      <c r="D52" s="39" t="n">
        <v>525</v>
      </c>
      <c r="E52" s="0" t="n">
        <f aca="false">D52 / 1000</f>
        <v>0.525</v>
      </c>
      <c r="F52" s="0" t="n">
        <v>0</v>
      </c>
    </row>
    <row r="53" customFormat="false" ht="13.8" hidden="false" customHeight="false" outlineLevel="0" collapsed="false">
      <c r="A53" s="39" t="s">
        <v>151</v>
      </c>
      <c r="B53" s="39" t="s">
        <v>378</v>
      </c>
      <c r="C53" s="39" t="n">
        <v>1.42</v>
      </c>
      <c r="D53" s="39" t="n">
        <v>525</v>
      </c>
      <c r="E53" s="0" t="n">
        <f aca="false">D53 / 1000</f>
        <v>0.525</v>
      </c>
      <c r="F53" s="0" t="n">
        <v>0</v>
      </c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75" zeroHeight="false" outlineLevelRow="0" outlineLevelCol="0"/>
  <cols>
    <col collapsed="false" customWidth="true" hidden="false" outlineLevel="0" max="1" min="1" style="2" width="18.19"/>
    <col collapsed="false" customWidth="true" hidden="false" outlineLevel="0" max="2" min="2" style="2" width="18.08"/>
    <col collapsed="false" customWidth="true" hidden="false" outlineLevel="0" max="3" min="3" style="2" width="18.19"/>
  </cols>
  <sheetData>
    <row r="1" customFormat="false" ht="12.75" hidden="false" customHeight="true" outlineLevel="0" collapsed="false">
      <c r="A1" s="2" t="s">
        <v>351</v>
      </c>
      <c r="B1" s="2" t="s">
        <v>422</v>
      </c>
      <c r="C1" s="2" t="s">
        <v>364</v>
      </c>
    </row>
    <row r="2" customFormat="false" ht="13.5" hidden="false" customHeight="true" outlineLevel="0" collapsed="false"/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75" zeroHeight="false" outlineLevelRow="0" outlineLevelCol="0"/>
  <sheetData>
    <row r="1" s="59" customFormat="true" ht="13.5" hidden="false" customHeight="true" outlineLevel="0" collapsed="false">
      <c r="A1" s="58"/>
      <c r="B1" s="58" t="s">
        <v>423</v>
      </c>
      <c r="C1" s="58" t="s">
        <v>424</v>
      </c>
      <c r="D1" s="58" t="s">
        <v>425</v>
      </c>
      <c r="E1" s="58" t="s">
        <v>426</v>
      </c>
      <c r="F1" s="58" t="s">
        <v>427</v>
      </c>
      <c r="G1" s="58" t="s">
        <v>428</v>
      </c>
      <c r="H1" s="58" t="s">
        <v>429</v>
      </c>
      <c r="I1" s="58" t="s">
        <v>430</v>
      </c>
      <c r="J1" s="58" t="s">
        <v>431</v>
      </c>
      <c r="K1" s="58" t="s">
        <v>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2023-09-06T21:26:41Z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