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rsenijkadaner/Downloads/"/>
    </mc:Choice>
  </mc:AlternateContent>
  <xr:revisionPtr revIDLastSave="0" documentId="13_ncr:1_{7C0133AF-60ED-7E46-9B55-B688C72CDC69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2" l="1"/>
  <c r="T53" i="2"/>
  <c r="R53" i="2"/>
  <c r="A53" i="2"/>
  <c r="X52" i="2"/>
  <c r="N52" i="2" s="1"/>
  <c r="V52" i="2"/>
  <c r="U52" i="2"/>
  <c r="T52" i="2"/>
  <c r="R52" i="2"/>
  <c r="Q52" i="2"/>
  <c r="P52" i="2"/>
  <c r="J52" i="2"/>
  <c r="V51" i="2"/>
  <c r="T51" i="2"/>
  <c r="R51" i="2"/>
  <c r="A51" i="2"/>
  <c r="X50" i="2"/>
  <c r="N50" i="2" s="1"/>
  <c r="V50" i="2"/>
  <c r="U50" i="2"/>
  <c r="T50" i="2"/>
  <c r="R50" i="2"/>
  <c r="Q50" i="2"/>
  <c r="P50" i="2"/>
  <c r="J50" i="2"/>
  <c r="U53" i="2"/>
  <c r="U51" i="2"/>
  <c r="W52" i="2" l="1"/>
  <c r="W53" i="2"/>
  <c r="P53" i="2" s="1"/>
  <c r="W50" i="2"/>
  <c r="N53" i="2"/>
  <c r="W51" i="2"/>
  <c r="P51" i="2" s="1"/>
  <c r="N51" i="2"/>
  <c r="X126" i="2" l="1"/>
  <c r="N126" i="2" s="1"/>
  <c r="V126" i="2"/>
  <c r="U126" i="2"/>
  <c r="T126" i="2"/>
  <c r="R126" i="2"/>
  <c r="Q126" i="2"/>
  <c r="P126" i="2"/>
  <c r="J126" i="2"/>
  <c r="X125" i="2"/>
  <c r="N125" i="2" s="1"/>
  <c r="V125" i="2"/>
  <c r="U125" i="2"/>
  <c r="T125" i="2"/>
  <c r="R125" i="2"/>
  <c r="Q125" i="2"/>
  <c r="P125" i="2"/>
  <c r="J125" i="2"/>
  <c r="X124" i="2"/>
  <c r="N124" i="2" s="1"/>
  <c r="V124" i="2"/>
  <c r="U124" i="2"/>
  <c r="T124" i="2"/>
  <c r="R124" i="2"/>
  <c r="Q124" i="2"/>
  <c r="P124" i="2"/>
  <c r="J124" i="2"/>
  <c r="X123" i="2"/>
  <c r="N123" i="2" s="1"/>
  <c r="V123" i="2"/>
  <c r="U123" i="2"/>
  <c r="T123" i="2"/>
  <c r="R123" i="2"/>
  <c r="Q123" i="2"/>
  <c r="P123" i="2"/>
  <c r="J123" i="2"/>
  <c r="X122" i="2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V47" i="2"/>
  <c r="T47" i="2"/>
  <c r="R47" i="2"/>
  <c r="A47" i="2"/>
  <c r="X46" i="2"/>
  <c r="N46" i="2" s="1"/>
  <c r="V46" i="2"/>
  <c r="U46" i="2"/>
  <c r="T46" i="2"/>
  <c r="R46" i="2"/>
  <c r="Q46" i="2"/>
  <c r="P46" i="2"/>
  <c r="J46" i="2"/>
  <c r="V45" i="2"/>
  <c r="T45" i="2"/>
  <c r="R45" i="2"/>
  <c r="A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V39" i="2"/>
  <c r="T39" i="2"/>
  <c r="R39" i="2"/>
  <c r="A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V29" i="2"/>
  <c r="T29" i="2"/>
  <c r="R29" i="2"/>
  <c r="A29" i="2"/>
  <c r="X28" i="2"/>
  <c r="N28" i="2" s="1"/>
  <c r="V28" i="2"/>
  <c r="U28" i="2"/>
  <c r="T28" i="2"/>
  <c r="R28" i="2"/>
  <c r="Q28" i="2"/>
  <c r="P28" i="2"/>
  <c r="J28" i="2"/>
  <c r="V27" i="2"/>
  <c r="T27" i="2"/>
  <c r="R27" i="2"/>
  <c r="A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V23" i="2"/>
  <c r="T23" i="2"/>
  <c r="R23" i="2"/>
  <c r="A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V13" i="2"/>
  <c r="T13" i="2"/>
  <c r="R13" i="2"/>
  <c r="A13" i="2"/>
  <c r="X12" i="2"/>
  <c r="N12" i="2" s="1"/>
  <c r="V12" i="2"/>
  <c r="U12" i="2"/>
  <c r="T12" i="2"/>
  <c r="R12" i="2"/>
  <c r="Q12" i="2"/>
  <c r="P12" i="2"/>
  <c r="J12" i="2"/>
  <c r="V11" i="2"/>
  <c r="T11" i="2"/>
  <c r="R11" i="2"/>
  <c r="A11" i="2"/>
  <c r="X10" i="2"/>
  <c r="N10" i="2" s="1"/>
  <c r="V10" i="2"/>
  <c r="U10" i="2"/>
  <c r="T10" i="2"/>
  <c r="R10" i="2"/>
  <c r="Q10" i="2"/>
  <c r="P10" i="2"/>
  <c r="J10" i="2"/>
  <c r="V9" i="2"/>
  <c r="T9" i="2"/>
  <c r="R9" i="2"/>
  <c r="A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V5" i="2"/>
  <c r="T5" i="2"/>
  <c r="R5" i="2"/>
  <c r="A5" i="2"/>
  <c r="X4" i="2"/>
  <c r="N4" i="2" s="1"/>
  <c r="V4" i="2"/>
  <c r="U4" i="2"/>
  <c r="T4" i="2"/>
  <c r="R4" i="2"/>
  <c r="Q4" i="2"/>
  <c r="P4" i="2"/>
  <c r="J4" i="2"/>
  <c r="V3" i="2"/>
  <c r="T3" i="2"/>
  <c r="R3" i="2"/>
  <c r="A3" i="2"/>
  <c r="X2" i="2"/>
  <c r="N2" i="2" s="1"/>
  <c r="V2" i="2"/>
  <c r="U2" i="2"/>
  <c r="T2" i="2"/>
  <c r="R2" i="2"/>
  <c r="Q2" i="2"/>
  <c r="P2" i="2"/>
  <c r="J2" i="2"/>
  <c r="U41" i="2"/>
  <c r="U21" i="2"/>
  <c r="A22" i="2"/>
  <c r="A2" i="2"/>
  <c r="A10" i="2"/>
  <c r="A52" i="2"/>
  <c r="A12" i="2"/>
  <c r="A42" i="2"/>
  <c r="U35" i="2"/>
  <c r="U3" i="2"/>
  <c r="U13" i="2"/>
  <c r="U45" i="2"/>
  <c r="U39" i="2"/>
  <c r="A40" i="2"/>
  <c r="U19" i="2"/>
  <c r="A4" i="2"/>
  <c r="A16" i="2"/>
  <c r="A6" i="2"/>
  <c r="A50" i="2"/>
  <c r="U7" i="2"/>
  <c r="A8" i="2"/>
  <c r="U15" i="2"/>
  <c r="U37" i="2"/>
  <c r="A36" i="2"/>
  <c r="A18" i="2"/>
  <c r="U33" i="2"/>
  <c r="A32" i="2"/>
  <c r="A38" i="2"/>
  <c r="U27" i="2"/>
  <c r="U25" i="2"/>
  <c r="A48" i="2"/>
  <c r="U29" i="2"/>
  <c r="A24" i="2"/>
  <c r="U11" i="2"/>
  <c r="A46" i="2"/>
  <c r="U31" i="2"/>
  <c r="A14" i="2"/>
  <c r="U9" i="2"/>
  <c r="A28" i="2"/>
  <c r="A34" i="2"/>
  <c r="U49" i="2"/>
  <c r="A44" i="2"/>
  <c r="A30" i="2"/>
  <c r="U43" i="2"/>
  <c r="U23" i="2"/>
  <c r="A26" i="2"/>
  <c r="U5" i="2"/>
  <c r="U17" i="2"/>
  <c r="U47" i="2"/>
  <c r="A20" i="2"/>
  <c r="S2" i="2"/>
  <c r="W54" i="2" l="1"/>
  <c r="W58" i="2"/>
  <c r="W61" i="2"/>
  <c r="W62" i="2"/>
  <c r="W66" i="2"/>
  <c r="W69" i="2"/>
  <c r="W70" i="2"/>
  <c r="W74" i="2"/>
  <c r="W77" i="2"/>
  <c r="W78" i="2"/>
  <c r="W82" i="2"/>
  <c r="W85" i="2"/>
  <c r="W86" i="2"/>
  <c r="W90" i="2"/>
  <c r="W91" i="2"/>
  <c r="W93" i="2"/>
  <c r="W94" i="2"/>
  <c r="W97" i="2"/>
  <c r="W98" i="2"/>
  <c r="W99" i="2"/>
  <c r="W101" i="2"/>
  <c r="W105" i="2"/>
  <c r="W106" i="2"/>
  <c r="W107" i="2"/>
  <c r="W109" i="2"/>
  <c r="W111" i="2"/>
  <c r="W113" i="2"/>
  <c r="W114" i="2"/>
  <c r="W115" i="2"/>
  <c r="W117" i="2"/>
  <c r="W121" i="2"/>
  <c r="W122" i="2"/>
  <c r="W123" i="2"/>
  <c r="W125" i="2"/>
  <c r="W63" i="2"/>
  <c r="W64" i="2"/>
  <c r="W76" i="2"/>
  <c r="W84" i="2"/>
  <c r="W55" i="2"/>
  <c r="W56" i="2"/>
  <c r="W60" i="2"/>
  <c r="W4" i="2"/>
  <c r="W12" i="2"/>
  <c r="W20" i="2"/>
  <c r="W24" i="2"/>
  <c r="W28" i="2"/>
  <c r="W32" i="2"/>
  <c r="W36" i="2"/>
  <c r="W40" i="2"/>
  <c r="W44" i="2"/>
  <c r="W71" i="2"/>
  <c r="W72" i="2"/>
  <c r="W95" i="2"/>
  <c r="W100" i="2"/>
  <c r="W102" i="2"/>
  <c r="W103" i="2"/>
  <c r="W104" i="2"/>
  <c r="W48" i="2"/>
  <c r="W87" i="2"/>
  <c r="W88" i="2"/>
  <c r="W65" i="2"/>
  <c r="W79" i="2"/>
  <c r="W68" i="2"/>
  <c r="W81" i="2"/>
  <c r="W96" i="2"/>
  <c r="W57" i="2"/>
  <c r="W73" i="2"/>
  <c r="W116" i="2"/>
  <c r="W67" i="2"/>
  <c r="W92" i="2"/>
  <c r="W110" i="2"/>
  <c r="W112" i="2"/>
  <c r="W2" i="2"/>
  <c r="W6" i="2"/>
  <c r="W14" i="2"/>
  <c r="W22" i="2"/>
  <c r="W26" i="2"/>
  <c r="W30" i="2"/>
  <c r="W34" i="2"/>
  <c r="W38" i="2"/>
  <c r="W46" i="2"/>
  <c r="W124" i="2"/>
  <c r="W126" i="2"/>
  <c r="W80" i="2"/>
  <c r="W89" i="2"/>
  <c r="W108" i="2"/>
  <c r="W118" i="2"/>
  <c r="W119" i="2"/>
  <c r="W120" i="2"/>
  <c r="W17" i="2"/>
  <c r="P17" i="2" s="1"/>
  <c r="N5" i="2"/>
  <c r="N15" i="2"/>
  <c r="W15" i="2"/>
  <c r="P15" i="2" s="1"/>
  <c r="N9" i="2"/>
  <c r="W9" i="2"/>
  <c r="P9" i="2" s="1"/>
  <c r="N13" i="2"/>
  <c r="N7" i="2"/>
  <c r="W7" i="2"/>
  <c r="P7" i="2" s="1"/>
  <c r="N23" i="2"/>
  <c r="N27" i="2"/>
  <c r="N31" i="2"/>
  <c r="W35" i="2"/>
  <c r="P35" i="2" s="1"/>
  <c r="N35" i="2"/>
  <c r="W39" i="2"/>
  <c r="P39" i="2" s="1"/>
  <c r="N39" i="2"/>
  <c r="W41" i="2"/>
  <c r="P41" i="2" s="1"/>
  <c r="W43" i="2"/>
  <c r="P43" i="2" s="1"/>
  <c r="W49" i="2"/>
  <c r="P49" i="2" s="1"/>
  <c r="N49" i="2"/>
  <c r="W3" i="2"/>
  <c r="P3" i="2" s="1"/>
  <c r="N11" i="2"/>
  <c r="W19" i="2"/>
  <c r="P19" i="2" s="1"/>
  <c r="W23" i="2"/>
  <c r="P23" i="2" s="1"/>
  <c r="W27" i="2"/>
  <c r="P27" i="2" s="1"/>
  <c r="W31" i="2"/>
  <c r="P31" i="2" s="1"/>
  <c r="N43" i="2"/>
  <c r="N47" i="2"/>
  <c r="W5" i="2"/>
  <c r="P5" i="2" s="1"/>
  <c r="W13" i="2"/>
  <c r="P13" i="2" s="1"/>
  <c r="N17" i="2"/>
  <c r="N21" i="2"/>
  <c r="N25" i="2"/>
  <c r="N29" i="2"/>
  <c r="N33" i="2"/>
  <c r="N37" i="2"/>
  <c r="N41" i="2"/>
  <c r="N45" i="2"/>
  <c r="N3" i="2"/>
  <c r="W10" i="2"/>
  <c r="N19" i="2"/>
  <c r="W42" i="2"/>
  <c r="W59" i="2"/>
  <c r="W8" i="2"/>
  <c r="W11" i="2"/>
  <c r="P11" i="2" s="1"/>
  <c r="W21" i="2"/>
  <c r="P21" i="2" s="1"/>
  <c r="W25" i="2"/>
  <c r="P25" i="2" s="1"/>
  <c r="W29" i="2"/>
  <c r="P29" i="2" s="1"/>
  <c r="W33" i="2"/>
  <c r="P33" i="2" s="1"/>
  <c r="W37" i="2"/>
  <c r="P37" i="2" s="1"/>
  <c r="W45" i="2"/>
  <c r="P45" i="2" s="1"/>
  <c r="W47" i="2"/>
  <c r="P47" i="2" s="1"/>
  <c r="W75" i="2"/>
  <c r="W18" i="2"/>
  <c r="W83" i="2"/>
  <c r="W16" i="2"/>
  <c r="Q13" i="2"/>
  <c r="Q11" i="2"/>
  <c r="Q49" i="2"/>
  <c r="Q23" i="2"/>
  <c r="Q5" i="2"/>
  <c r="Q21" i="2"/>
  <c r="Q51" i="2"/>
  <c r="Q37" i="2"/>
  <c r="Q45" i="2"/>
  <c r="Q19" i="2"/>
  <c r="Q43" i="2"/>
  <c r="Q27" i="2"/>
  <c r="Q31" i="2"/>
  <c r="Q41" i="2"/>
  <c r="Q17" i="2"/>
  <c r="Q9" i="2"/>
  <c r="Q47" i="2"/>
  <c r="Q35" i="2"/>
  <c r="Q25" i="2"/>
  <c r="Q39" i="2"/>
  <c r="Q29" i="2"/>
  <c r="Q33" i="2"/>
  <c r="Q53" i="2"/>
  <c r="Q7" i="2"/>
  <c r="Q15" i="2"/>
  <c r="Q3" i="2"/>
  <c r="S53" i="2" l="1"/>
  <c r="S51" i="2"/>
  <c r="S49" i="2"/>
  <c r="S47" i="2"/>
  <c r="S45" i="2"/>
  <c r="S37" i="2"/>
  <c r="S33" i="2"/>
  <c r="S29" i="2"/>
  <c r="S25" i="2"/>
  <c r="S21" i="2"/>
  <c r="S5" i="2"/>
  <c r="S43" i="2"/>
  <c r="S11" i="2"/>
  <c r="S19" i="2"/>
  <c r="S17" i="2"/>
  <c r="S41" i="2"/>
  <c r="S7" i="2"/>
  <c r="S39" i="2"/>
  <c r="S35" i="2"/>
  <c r="S31" i="2"/>
  <c r="S27" i="2"/>
  <c r="S23" i="2"/>
  <c r="S13" i="2"/>
  <c r="S9" i="2"/>
  <c r="S3" i="2"/>
  <c r="S15" i="2"/>
  <c r="S36" i="2"/>
  <c r="S30" i="2"/>
  <c r="S22" i="2"/>
  <c r="S44" i="2"/>
  <c r="S40" i="2"/>
  <c r="S48" i="2"/>
  <c r="S42" i="2"/>
  <c r="J37" i="2"/>
  <c r="X31" i="2"/>
  <c r="X3" i="2"/>
  <c r="S6" i="2"/>
  <c r="S10" i="2"/>
  <c r="X11" i="2" s="1"/>
  <c r="S28" i="2"/>
  <c r="S16" i="2"/>
  <c r="X17" i="2" s="1"/>
  <c r="J23" i="2"/>
  <c r="S52" i="2"/>
  <c r="J53" i="2" s="1"/>
  <c r="X37" i="2"/>
  <c r="J45" i="2"/>
  <c r="S14" i="2"/>
  <c r="X43" i="2"/>
  <c r="S38" i="2"/>
  <c r="J39" i="2" s="1"/>
  <c r="S12" i="2"/>
  <c r="J13" i="2" s="1"/>
  <c r="S46" i="2"/>
  <c r="J47" i="2" s="1"/>
  <c r="X39" i="2"/>
  <c r="X13" i="2"/>
  <c r="X23" i="2"/>
  <c r="X53" i="2"/>
  <c r="S20" i="2"/>
  <c r="S32" i="2"/>
  <c r="J7" i="2"/>
  <c r="J21" i="2"/>
  <c r="J15" i="2"/>
  <c r="J33" i="2"/>
  <c r="J41" i="2"/>
  <c r="S24" i="2"/>
  <c r="J25" i="2" s="1"/>
  <c r="S26" i="2"/>
  <c r="X27" i="2" s="1"/>
  <c r="X7" i="2"/>
  <c r="X21" i="2"/>
  <c r="X15" i="2"/>
  <c r="X33" i="2"/>
  <c r="X41" i="2"/>
  <c r="S8" i="2"/>
  <c r="J9" i="2" s="1"/>
  <c r="J31" i="2"/>
  <c r="X25" i="2"/>
  <c r="J17" i="2"/>
  <c r="S18" i="2"/>
  <c r="J43" i="2"/>
  <c r="S4" i="2"/>
  <c r="X9" i="2"/>
  <c r="J27" i="2"/>
  <c r="S54" i="2"/>
  <c r="J11" i="2"/>
  <c r="X45" i="2"/>
  <c r="X47" i="2"/>
  <c r="S50" i="2"/>
  <c r="S34" i="2"/>
  <c r="J3" i="2"/>
  <c r="X49" i="2"/>
  <c r="J49" i="2"/>
  <c r="X29" i="2"/>
  <c r="J29" i="2"/>
  <c r="J19" i="2"/>
  <c r="X19" i="2"/>
  <c r="X5" i="2"/>
  <c r="J5" i="2"/>
  <c r="X51" i="2"/>
  <c r="J51" i="2"/>
  <c r="X35" i="2"/>
  <c r="J35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</calcChain>
</file>

<file path=xl/sharedStrings.xml><?xml version="1.0" encoding="utf-8"?>
<sst xmlns="http://schemas.openxmlformats.org/spreadsheetml/2006/main" count="2212" uniqueCount="289">
  <si>
    <t>График наливов</t>
  </si>
  <si>
    <t>03.09.2023</t>
  </si>
  <si>
    <t>23-1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</si>
  <si>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</si>
  <si>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</si>
  <si>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</si>
  <si>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</si>
  <si>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</si>
  <si>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</si>
  <si>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</si>
  <si>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</si>
  <si>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</si>
  <si>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</si>
  <si>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</si>
  <si>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</si>
  <si>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</si>
  <si>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</si>
  <si>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</si>
  <si>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</si>
  <si>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</si>
  <si>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</si>
  <si>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</si>
  <si>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</si>
  <si>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</si>
  <si>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</si>
  <si>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</si>
  <si>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</si>
  <si>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</si>
  <si>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</si>
  <si>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</si>
  <si>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</si>
  <si>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</si>
  <si>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</si>
  <si>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</si>
  <si>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</si>
  <si>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</si>
  <si>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</si>
  <si>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</si>
  <si>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</si>
  <si>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</si>
  <si>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</si>
  <si>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</si>
  <si>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</si>
  <si>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</si>
  <si>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</si>
  <si>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</si>
  <si>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</si>
  <si>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</si>
  <si>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</si>
  <si>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</si>
  <si>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</si>
  <si>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</si>
  <si>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</si>
  <si>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</si>
  <si>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</si>
  <si>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</si>
  <si>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</si>
  <si>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</si>
  <si>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Смена 1</t>
  </si>
  <si>
    <t>Смена 2</t>
  </si>
  <si>
    <t>Сыроизготовитель №1 Poly 1</t>
  </si>
  <si>
    <t>58 налив</t>
  </si>
  <si>
    <t>3.2 Сакко  8350кг</t>
  </si>
  <si>
    <t>60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</si>
  <si>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</si>
  <si>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</si>
  <si>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</si>
  <si>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</si>
  <si>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</si>
  <si>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</si>
  <si>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59 налив</t>
  </si>
  <si>
    <t>61 налив</t>
  </si>
  <si>
    <t>68 налив</t>
  </si>
  <si>
    <t>2.7 Альче  8300кг</t>
  </si>
  <si>
    <t>73 налив</t>
  </si>
  <si>
    <t>78 налив</t>
  </si>
  <si>
    <t>Мойка термизатора</t>
  </si>
  <si>
    <t>Короткая мойка</t>
  </si>
  <si>
    <t>Полная мойка</t>
  </si>
  <si>
    <t>Сыроизготовитель №1 Poly 3</t>
  </si>
  <si>
    <t>62 налив</t>
  </si>
  <si>
    <t>64 налив</t>
  </si>
  <si>
    <t>66 налив</t>
  </si>
  <si>
    <t>69 налив</t>
  </si>
  <si>
    <t>71 налив</t>
  </si>
  <si>
    <t>74 налив</t>
  </si>
  <si>
    <t>76 налив</t>
  </si>
  <si>
    <t>79 налив</t>
  </si>
  <si>
    <t>81 налив</t>
  </si>
  <si>
    <t>Сыроизготовитель №1 Poly 4</t>
  </si>
  <si>
    <t>63 налив</t>
  </si>
  <si>
    <t>65 налив</t>
  </si>
  <si>
    <t>67 налив</t>
  </si>
  <si>
    <t>70 налив</t>
  </si>
  <si>
    <t>72 налив</t>
  </si>
  <si>
    <t>75 налив</t>
  </si>
  <si>
    <t>77 налив</t>
  </si>
  <si>
    <t>80 налив</t>
  </si>
  <si>
    <t>23+1</t>
  </si>
  <si>
    <t>0+2</t>
  </si>
  <si>
    <t>1+2</t>
  </si>
  <si>
    <t>2+2</t>
  </si>
  <si>
    <t>3+2</t>
  </si>
  <si>
    <t>4+2</t>
  </si>
  <si>
    <t>Линия плавления моцареллы в воде №1</t>
  </si>
  <si>
    <t>подача и вымешивание</t>
  </si>
  <si>
    <t>58</t>
  </si>
  <si>
    <t xml:space="preserve"> 0.008</t>
  </si>
  <si>
    <t>59</t>
  </si>
  <si>
    <t>60</t>
  </si>
  <si>
    <t>61</t>
  </si>
  <si>
    <t>плавление/формирование</t>
  </si>
  <si>
    <t>охлаждение</t>
  </si>
  <si>
    <t>Чильеджина 0.008</t>
  </si>
  <si>
    <t>Pretto</t>
  </si>
  <si>
    <t>Линия плавления моцареллы в рассоле №2</t>
  </si>
  <si>
    <t>62</t>
  </si>
  <si>
    <t xml:space="preserve"> 0.28</t>
  </si>
  <si>
    <t xml:space="preserve"> 1.2</t>
  </si>
  <si>
    <t>посолка</t>
  </si>
  <si>
    <t>71</t>
  </si>
  <si>
    <t xml:space="preserve"> 0.46</t>
  </si>
  <si>
    <t>Сулугуни 0.28</t>
  </si>
  <si>
    <t>Для пиццы 0.46</t>
  </si>
  <si>
    <t>Для пиццы 1.2</t>
  </si>
  <si>
    <t>Умалат</t>
  </si>
  <si>
    <t>Unagrande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</si>
  <si>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</si>
  <si>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</si>
  <si>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</si>
  <si>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</si>
  <si>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</si>
  <si>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</si>
  <si>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</si>
  <si>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</si>
  <si>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</si>
  <si>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</si>
  <si>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</si>
  <si>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</si>
  <si>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</si>
  <si>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</si>
  <si>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</si>
  <si>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</si>
  <si>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</si>
  <si>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</si>
  <si>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</si>
  <si>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</si>
  <si>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</si>
  <si>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</si>
  <si>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Сакко</t>
  </si>
  <si>
    <t>Чильеджина</t>
  </si>
  <si>
    <t>0.008</t>
  </si>
  <si>
    <t>Вода: 8</t>
  </si>
  <si>
    <t>Мультиголова</t>
  </si>
  <si>
    <t>Моцарелла в воде Чильеджина "Pretto", 45%, 0,1/0,18 кг, ф/п, (8 шт)</t>
  </si>
  <si>
    <t>-</t>
  </si>
  <si>
    <t>2.7, Альче</t>
  </si>
  <si>
    <t>Сулугуни</t>
  </si>
  <si>
    <t>0.28</t>
  </si>
  <si>
    <t>Соль: 280</t>
  </si>
  <si>
    <t>Ульма</t>
  </si>
  <si>
    <t>Сулугуни "Умалат", 45%, 0,28 кг, т/ф, (8 шт)</t>
  </si>
  <si>
    <t>Для пиццы</t>
  </si>
  <si>
    <t>0.46</t>
  </si>
  <si>
    <t>Соль: 460</t>
  </si>
  <si>
    <t>САККАРДО</t>
  </si>
  <si>
    <t>Моцарелла для пиццы "Unagrande", 45%, 0,46 кг, в/у</t>
  </si>
  <si>
    <t>1.2</t>
  </si>
  <si>
    <t>Соль: 1200</t>
  </si>
  <si>
    <t>Моцарелла "Pretto", 45%, 1,2 кг, т/ф (8 шт)</t>
  </si>
  <si>
    <t>Длинная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</si>
  <si>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</si>
  <si>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</si>
  <si>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</si>
  <si>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</si>
  <si>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</si>
  <si>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</si>
  <si>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</si>
  <si>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</si>
  <si>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</si>
  <si>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0,15 кг, ф/п (кубики)</t>
  </si>
  <si>
    <t>Моцарелла "Pretto", 45%, 0,37 кг, т/ф</t>
  </si>
  <si>
    <t>Моцарелла "Unagrande", 45%, 0,12 кг, ф/п (кубики)</t>
  </si>
  <si>
    <t>Моцарелла "Unagrande", 45%, 0,5 кг, ф/п (кубики)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</si>
  <si>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</si>
  <si>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</si>
  <si>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</si>
  <si>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без лактозы «Вкусвилл», 45%, 0,1 кг, ф/п (кубики)</t>
  </si>
  <si>
    <t>2.7, Альче, без лактозы</t>
  </si>
  <si>
    <t>Моцарелла без лактозы для сэндвичей "Unagrande", 45%, 0,28 кг, т/ф (6 шт)</t>
  </si>
  <si>
    <t>Моцарелла без лактозы для сэндвичей "Unagrande", 45%, 0,28 кг, т/ф (8 шт)</t>
  </si>
  <si>
    <t>Моцарелла в воде Грандиоза "Unagrande", 45%, 0,2/0,36 кг, ф/п</t>
  </si>
  <si>
    <t>3.2, Biotec</t>
  </si>
  <si>
    <t>Моцарелла в воде Грандиоза "Unagrande", 50%, 0,2/0,36 кг, ф/п</t>
  </si>
  <si>
    <t>Моцарелла в воде Фиор Ди Латте "Aventino", 45%, 0,1/0,18 кг, ф/п</t>
  </si>
  <si>
    <t>Моцарелла в воде Фиор Ди Латте "Fine Life", 45%, 0,125/0,225 кг, ф/п</t>
  </si>
  <si>
    <t>Моцарелла в воде Фиор Ди Латте "Metro Chef" 45%, 0,125/0,225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</si>
  <si>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</si>
  <si>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</si>
  <si>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</si>
  <si>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"Pretto", 45%, 1/1,6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</si>
  <si>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</si>
  <si>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</si>
  <si>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</si>
  <si>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</si>
  <si>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"ВкусВилл", 50%, 0,125/0,225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</si>
  <si>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</si>
  <si>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</si>
  <si>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</si>
  <si>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</si>
  <si>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3.2, Biotec, без лактозы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</si>
  <si>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</si>
  <si>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 (6 шт)</t>
  </si>
  <si>
    <t>Моцарелла в воде Фиор Ди Латте без лактозы “Unagrande", 45%, 0,125/0,225 кг, ф/п (8 шт)</t>
  </si>
  <si>
    <t>Моцарелла в воде Чильеджина "Aventino", 45%, 0,1/0,18 кг, ф/п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</si>
  <si>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</si>
  <si>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</si>
  <si>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</si>
  <si>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</si>
  <si>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</si>
  <si>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</si>
  <si>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</si>
  <si>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</si>
  <si>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</si>
  <si>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</si>
  <si>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 xml:space="preserve">Моцарелла в воде Чильеджина «SPAR», 45%, 0,1/0,18 кг, ф/п  </t>
  </si>
  <si>
    <t>Моцарелла в воде Чильеджина без лактозы "Unagrande", 45%, 0,125/0,225 кг, ф/п (6 шт)</t>
  </si>
  <si>
    <t>Моцарелла в воде Чильеджина без лактозы "Unagrande", 45%, 0,125/0,225 кг, ф/п (8 шт)</t>
  </si>
  <si>
    <t>Моцарелла в воде Чильеджина без лактозы "Красная птица", 45%, 0,125/0,225 кг, ф/п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</si>
  <si>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</si>
  <si>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</si>
  <si>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</si>
  <si>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</si>
  <si>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</si>
  <si>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</si>
  <si>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для пиццы "SORIMA" 45%, 1,2 кг, т/ф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</si>
  <si>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</si>
  <si>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</si>
  <si>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</si>
  <si>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</si>
  <si>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</si>
  <si>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</si>
  <si>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</si>
  <si>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</si>
  <si>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</si>
  <si>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</si>
  <si>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</si>
  <si>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7,5 гр Эсперсен, 45%, кг, пл/л</t>
  </si>
  <si>
    <t>Моцарелла палочки без лактозы «ВкусВилл», 45%, 0,12 кг, т/ф</t>
  </si>
  <si>
    <t>Моцарелла шары "Metro Chef", 45%, кг, в/у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</si>
  <si>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</si>
  <si>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</si>
  <si>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</si>
  <si>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</si>
  <si>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</si>
  <si>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</si>
  <si>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0,28 кг, т/ф</t>
  </si>
  <si>
    <t>Сулугуни "Foodfest", 45%, 0,37 кг, т/ф</t>
  </si>
  <si>
    <t>Сулугуни "ВкусВилл", 45%, 0,28 кг, т/ф</t>
  </si>
  <si>
    <t>Сулугуни "Зеленая линия", 45%, 0,28 кг, т/ф</t>
  </si>
  <si>
    <t>Сулугуни "Лента Fresh", 45%, 0,2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</si>
  <si>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</si>
  <si>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</si>
  <si>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</si>
  <si>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</si>
  <si>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0,37 кг, т/ф, (6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</si>
  <si>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</si>
  <si>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</si>
  <si>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</si>
  <si>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</si>
  <si>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</si>
  <si>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Сулугуни палочки "Умалат", 45%, 3,5 кг, п/л</t>
  </si>
  <si>
    <t>Сулугуни палочки без лактозы "Умалат", 45%, 0,12 кг, т/ф</t>
  </si>
  <si>
    <t>{"first_batch_ids":{"mozzarella":58},"date":"2023-09-03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</si>
  <si>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</si>
  <si>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</si>
  <si>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</si>
  <si>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</si>
  <si>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</si>
  <si>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</si>
  <si>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</si>
  <si>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</si>
  <si>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Н0000094727</t>
  </si>
  <si>
    <t>Задание на упаковку линии пиццы Моцарелльный цех</t>
  </si>
  <si>
    <t>Н0000095251</t>
  </si>
  <si>
    <t>Н0000079372</t>
  </si>
  <si>
    <t>Н0000081879</t>
  </si>
  <si>
    <t>83 налив</t>
  </si>
  <si>
    <t>82 налив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</si>
</sst>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2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0" fontId="7" fillId="0" borderId="1" xfId="0" applyFont="1" applyBorder="1"/>
    <xf numFmtId="0" fontId="0" fillId="0" borderId="1" xfId="0" applyBorder="1"/>
    <xf numFmtId="0" fontId="12" fillId="18" borderId="1" xfId="0" applyFont="1" applyFill="1" applyBorder="1" applyAlignment="1">
      <alignment horizontal="center" vertical="center" wrapText="1"/>
    </xf>
    <xf numFmtId="0" fontId="10" fillId="18" borderId="1" xfId="0" applyFont="1" applyFill="1" applyBorder="1"/>
    <xf numFmtId="0" fontId="10" fillId="0" borderId="1" xfId="0" applyFont="1" applyBorder="1"/>
    <xf numFmtId="0" fontId="0" fillId="0" borderId="1" xfId="0" applyBorder="1" applyAlignment="1"/>
    <xf numFmtId="0" fontId="8" fillId="14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5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14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7" fillId="1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0" fillId="18" borderId="1" xfId="0" applyFont="1" applyFill="1" applyBorder="1"/>
  </cellXfs>
  <cellStyles count="1">
    <cellStyle name="Normal" xfId="0" builtinId="0"/>
  </cellStyles>
  <dxfs count="1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X219"/>
  <sheetViews>
    <sheetView tabSelected="1" topLeftCell="FK24" zoomScale="61" zoomScaleNormal="40" workbookViewId="0">
      <selection activeCell="JJ46" sqref="JJ46"/>
    </sheetView>
  </sheetViews>
  <sheetFormatPr baseColWidth="10" defaultColWidth="8.83203125" defaultRowHeight="15" x14ac:dyDescent="0.2"/>
  <cols>
    <col min="1" max="4" width="21" style="16" customWidth="1"/>
    <col min="5" max="63" width="2.33203125" style="16" customWidth="1"/>
    <col min="64" max="64" width="2.83203125" style="16" customWidth="1"/>
    <col min="65" max="576" width="2.33203125" style="16" customWidth="1"/>
    <col min="577" max="1025" width="8.5" style="16" customWidth="1"/>
    <col min="1026" max="1026" width="8.83203125" style="16" customWidth="1"/>
    <col min="1027" max="16384" width="8.83203125" style="16"/>
  </cols>
  <sheetData>
    <row r="1" spans="2:570" ht="25" customHeight="1" x14ac:dyDescent="0.2">
      <c r="C1" s="25" t="s">
        <v>0</v>
      </c>
      <c r="D1" s="23" t="s">
        <v>1</v>
      </c>
      <c r="E1" s="65" t="s">
        <v>2</v>
      </c>
      <c r="F1" s="64" t="s">
        <v>3</v>
      </c>
      <c r="G1" s="64" t="s">
        <v>4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5" t="s">
        <v>14</v>
      </c>
      <c r="R1" s="64" t="s">
        <v>3</v>
      </c>
      <c r="S1" s="64" t="s">
        <v>4</v>
      </c>
      <c r="T1" s="64" t="s">
        <v>5</v>
      </c>
      <c r="U1" s="64" t="s">
        <v>6</v>
      </c>
      <c r="V1" s="64" t="s">
        <v>7</v>
      </c>
      <c r="W1" s="64" t="s">
        <v>8</v>
      </c>
      <c r="X1" s="64" t="s">
        <v>9</v>
      </c>
      <c r="Y1" s="64" t="s">
        <v>10</v>
      </c>
      <c r="Z1" s="64" t="s">
        <v>11</v>
      </c>
      <c r="AA1" s="64" t="s">
        <v>12</v>
      </c>
      <c r="AB1" s="64" t="s">
        <v>13</v>
      </c>
      <c r="AC1" s="65" t="s">
        <v>15</v>
      </c>
      <c r="AD1" s="64" t="s">
        <v>3</v>
      </c>
      <c r="AE1" s="64" t="s">
        <v>4</v>
      </c>
      <c r="AF1" s="64" t="s">
        <v>5</v>
      </c>
      <c r="AG1" s="64" t="s">
        <v>6</v>
      </c>
      <c r="AH1" s="64" t="s">
        <v>7</v>
      </c>
      <c r="AI1" s="64" t="s">
        <v>8</v>
      </c>
      <c r="AJ1" s="64" t="s">
        <v>9</v>
      </c>
      <c r="AK1" s="64" t="s">
        <v>10</v>
      </c>
      <c r="AL1" s="64" t="s">
        <v>11</v>
      </c>
      <c r="AM1" s="64" t="s">
        <v>12</v>
      </c>
      <c r="AN1" s="64" t="s">
        <v>13</v>
      </c>
      <c r="AO1" s="65" t="s">
        <v>16</v>
      </c>
      <c r="AP1" s="64" t="s">
        <v>3</v>
      </c>
      <c r="AQ1" s="64" t="s">
        <v>4</v>
      </c>
      <c r="AR1" s="64" t="s">
        <v>5</v>
      </c>
      <c r="AS1" s="64" t="s">
        <v>6</v>
      </c>
      <c r="AT1" s="64" t="s">
        <v>7</v>
      </c>
      <c r="AU1" s="64" t="s">
        <v>8</v>
      </c>
      <c r="AV1" s="64" t="s">
        <v>9</v>
      </c>
      <c r="AW1" s="64" t="s">
        <v>10</v>
      </c>
      <c r="AX1" s="64" t="s">
        <v>11</v>
      </c>
      <c r="AY1" s="64" t="s">
        <v>12</v>
      </c>
      <c r="AZ1" s="64" t="s">
        <v>13</v>
      </c>
      <c r="BA1" s="65" t="s">
        <v>17</v>
      </c>
      <c r="BB1" s="64" t="s">
        <v>3</v>
      </c>
      <c r="BC1" s="64" t="s">
        <v>4</v>
      </c>
      <c r="BD1" s="64" t="s">
        <v>5</v>
      </c>
      <c r="BE1" s="64" t="s">
        <v>6</v>
      </c>
      <c r="BF1" s="64" t="s">
        <v>7</v>
      </c>
      <c r="BG1" s="64" t="s">
        <v>8</v>
      </c>
      <c r="BH1" s="64" t="s">
        <v>9</v>
      </c>
      <c r="BI1" s="64" t="s">
        <v>10</v>
      </c>
      <c r="BJ1" s="64" t="s">
        <v>11</v>
      </c>
      <c r="BK1" s="64" t="s">
        <v>12</v>
      </c>
      <c r="BL1" s="64" t="s">
        <v>13</v>
      </c>
      <c r="BM1" s="65" t="s">
        <v>18</v>
      </c>
      <c r="BN1" s="64" t="s">
        <v>3</v>
      </c>
      <c r="BO1" s="64" t="s">
        <v>4</v>
      </c>
      <c r="BP1" s="64" t="s">
        <v>5</v>
      </c>
      <c r="BQ1" s="64" t="s">
        <v>6</v>
      </c>
      <c r="BR1" s="64" t="s">
        <v>7</v>
      </c>
      <c r="BS1" s="64" t="s">
        <v>8</v>
      </c>
      <c r="BT1" s="64" t="s">
        <v>9</v>
      </c>
      <c r="BU1" s="64" t="s">
        <v>10</v>
      </c>
      <c r="BV1" s="64" t="s">
        <v>11</v>
      </c>
      <c r="BW1" s="64" t="s">
        <v>12</v>
      </c>
      <c r="BX1" s="64" t="s">
        <v>13</v>
      </c>
      <c r="BY1" s="65" t="s">
        <v>19</v>
      </c>
      <c r="BZ1" s="64" t="s">
        <v>3</v>
      </c>
      <c r="CA1" s="64" t="s">
        <v>4</v>
      </c>
      <c r="CB1" s="64" t="s">
        <v>5</v>
      </c>
      <c r="CC1" s="64" t="s">
        <v>6</v>
      </c>
      <c r="CD1" s="64" t="s">
        <v>7</v>
      </c>
      <c r="CE1" s="64" t="s">
        <v>8</v>
      </c>
      <c r="CF1" s="64" t="s">
        <v>9</v>
      </c>
      <c r="CG1" s="64" t="s">
        <v>10</v>
      </c>
      <c r="CH1" s="64" t="s">
        <v>11</v>
      </c>
      <c r="CI1" s="64" t="s">
        <v>12</v>
      </c>
      <c r="CJ1" s="64" t="s">
        <v>13</v>
      </c>
      <c r="CK1" s="65" t="s">
        <v>20</v>
      </c>
      <c r="CL1" s="64" t="s">
        <v>3</v>
      </c>
      <c r="CM1" s="64" t="s">
        <v>4</v>
      </c>
      <c r="CN1" s="64" t="s">
        <v>5</v>
      </c>
      <c r="CO1" s="64" t="s">
        <v>6</v>
      </c>
      <c r="CP1" s="64" t="s">
        <v>7</v>
      </c>
      <c r="CQ1" s="64" t="s">
        <v>8</v>
      </c>
      <c r="CR1" s="64" t="s">
        <v>9</v>
      </c>
      <c r="CS1" s="64" t="s">
        <v>10</v>
      </c>
      <c r="CT1" s="64" t="s">
        <v>11</v>
      </c>
      <c r="CU1" s="64" t="s">
        <v>12</v>
      </c>
      <c r="CV1" s="64" t="s">
        <v>13</v>
      </c>
      <c r="CW1" s="65" t="s">
        <v>21</v>
      </c>
      <c r="CX1" s="64" t="s">
        <v>3</v>
      </c>
      <c r="CY1" s="64" t="s">
        <v>4</v>
      </c>
      <c r="CZ1" s="64" t="s">
        <v>5</v>
      </c>
      <c r="DA1" s="64" t="s">
        <v>6</v>
      </c>
      <c r="DB1" s="64" t="s">
        <v>7</v>
      </c>
      <c r="DC1" s="64" t="s">
        <v>8</v>
      </c>
      <c r="DD1" s="64" t="s">
        <v>9</v>
      </c>
      <c r="DE1" s="64" t="s">
        <v>10</v>
      </c>
      <c r="DF1" s="64" t="s">
        <v>11</v>
      </c>
      <c r="DG1" s="64" t="s">
        <v>12</v>
      </c>
      <c r="DH1" s="64" t="s">
        <v>13</v>
      </c>
      <c r="DI1" s="65" t="s">
        <v>22</v>
      </c>
      <c r="DJ1" s="64" t="s">
        <v>3</v>
      </c>
      <c r="DK1" s="64" t="s">
        <v>4</v>
      </c>
      <c r="DL1" s="64" t="s">
        <v>5</v>
      </c>
      <c r="DM1" s="64" t="s">
        <v>6</v>
      </c>
      <c r="DN1" s="64" t="s">
        <v>7</v>
      </c>
      <c r="DO1" s="64" t="s">
        <v>8</v>
      </c>
      <c r="DP1" s="64" t="s">
        <v>9</v>
      </c>
      <c r="DQ1" s="64" t="s">
        <v>10</v>
      </c>
      <c r="DR1" s="64" t="s">
        <v>11</v>
      </c>
      <c r="DS1" s="64" t="s">
        <v>12</v>
      </c>
      <c r="DT1" s="64" t="s">
        <v>13</v>
      </c>
      <c r="DU1" s="65" t="s">
        <v>23</v>
      </c>
      <c r="DV1" s="64" t="s">
        <v>3</v>
      </c>
      <c r="DW1" s="64" t="s">
        <v>4</v>
      </c>
      <c r="DX1" s="64" t="s">
        <v>5</v>
      </c>
      <c r="DY1" s="64" t="s">
        <v>6</v>
      </c>
      <c r="DZ1" s="64" t="s">
        <v>7</v>
      </c>
      <c r="EA1" s="64" t="s">
        <v>8</v>
      </c>
      <c r="EB1" s="64" t="s">
        <v>9</v>
      </c>
      <c r="EC1" s="64" t="s">
        <v>10</v>
      </c>
      <c r="ED1" s="64" t="s">
        <v>11</v>
      </c>
      <c r="EE1" s="64" t="s">
        <v>12</v>
      </c>
      <c r="EF1" s="64" t="s">
        <v>13</v>
      </c>
      <c r="EG1" s="65" t="s">
        <v>4</v>
      </c>
      <c r="EH1" s="64" t="s">
        <v>3</v>
      </c>
      <c r="EI1" s="64" t="s">
        <v>4</v>
      </c>
      <c r="EJ1" s="64" t="s">
        <v>5</v>
      </c>
      <c r="EK1" s="64" t="s">
        <v>6</v>
      </c>
      <c r="EL1" s="64" t="s">
        <v>7</v>
      </c>
      <c r="EM1" s="64" t="s">
        <v>8</v>
      </c>
      <c r="EN1" s="64" t="s">
        <v>9</v>
      </c>
      <c r="EO1" s="64" t="s">
        <v>10</v>
      </c>
      <c r="EP1" s="64" t="s">
        <v>11</v>
      </c>
      <c r="EQ1" s="64" t="s">
        <v>12</v>
      </c>
      <c r="ER1" s="64" t="s">
        <v>13</v>
      </c>
      <c r="ES1" s="65" t="s">
        <v>24</v>
      </c>
      <c r="ET1" s="64" t="s">
        <v>3</v>
      </c>
      <c r="EU1" s="64" t="s">
        <v>4</v>
      </c>
      <c r="EV1" s="64" t="s">
        <v>5</v>
      </c>
      <c r="EW1" s="64" t="s">
        <v>6</v>
      </c>
      <c r="EX1" s="64" t="s">
        <v>7</v>
      </c>
      <c r="EY1" s="64" t="s">
        <v>8</v>
      </c>
      <c r="EZ1" s="64" t="s">
        <v>9</v>
      </c>
      <c r="FA1" s="64" t="s">
        <v>10</v>
      </c>
      <c r="FB1" s="64" t="s">
        <v>11</v>
      </c>
      <c r="FC1" s="64" t="s">
        <v>12</v>
      </c>
      <c r="FD1" s="64" t="s">
        <v>13</v>
      </c>
      <c r="FE1" s="65" t="s">
        <v>25</v>
      </c>
      <c r="FF1" s="64" t="s">
        <v>3</v>
      </c>
      <c r="FG1" s="64" t="s">
        <v>4</v>
      </c>
      <c r="FH1" s="64" t="s">
        <v>5</v>
      </c>
      <c r="FI1" s="64" t="s">
        <v>6</v>
      </c>
      <c r="FJ1" s="64" t="s">
        <v>7</v>
      </c>
      <c r="FK1" s="64" t="s">
        <v>8</v>
      </c>
      <c r="FL1" s="64" t="s">
        <v>9</v>
      </c>
      <c r="FM1" s="64" t="s">
        <v>10</v>
      </c>
      <c r="FN1" s="64" t="s">
        <v>11</v>
      </c>
      <c r="FO1" s="64" t="s">
        <v>12</v>
      </c>
      <c r="FP1" s="64" t="s">
        <v>13</v>
      </c>
      <c r="FQ1" s="65" t="s">
        <v>26</v>
      </c>
      <c r="FR1" s="64" t="s">
        <v>3</v>
      </c>
      <c r="FS1" s="64" t="s">
        <v>4</v>
      </c>
      <c r="FT1" s="64" t="s">
        <v>5</v>
      </c>
      <c r="FU1" s="64" t="s">
        <v>6</v>
      </c>
      <c r="FV1" s="64" t="s">
        <v>7</v>
      </c>
      <c r="FW1" s="64" t="s">
        <v>8</v>
      </c>
      <c r="FX1" s="64" t="s">
        <v>9</v>
      </c>
      <c r="FY1" s="64" t="s">
        <v>10</v>
      </c>
      <c r="FZ1" s="64" t="s">
        <v>11</v>
      </c>
      <c r="GA1" s="64" t="s">
        <v>12</v>
      </c>
      <c r="GB1" s="64" t="s">
        <v>13</v>
      </c>
      <c r="GC1" s="65" t="s">
        <v>27</v>
      </c>
      <c r="GD1" s="64" t="s">
        <v>3</v>
      </c>
      <c r="GE1" s="64" t="s">
        <v>4</v>
      </c>
      <c r="GF1" s="64" t="s">
        <v>5</v>
      </c>
      <c r="GG1" s="64" t="s">
        <v>6</v>
      </c>
      <c r="GH1" s="64" t="s">
        <v>7</v>
      </c>
      <c r="GI1" s="64" t="s">
        <v>8</v>
      </c>
      <c r="GJ1" s="64" t="s">
        <v>9</v>
      </c>
      <c r="GK1" s="64" t="s">
        <v>10</v>
      </c>
      <c r="GL1" s="64" t="s">
        <v>11</v>
      </c>
      <c r="GM1" s="64" t="s">
        <v>12</v>
      </c>
      <c r="GN1" s="64" t="s">
        <v>13</v>
      </c>
      <c r="GO1" s="65" t="s">
        <v>5</v>
      </c>
      <c r="GP1" s="64" t="s">
        <v>3</v>
      </c>
      <c r="GQ1" s="64" t="s">
        <v>4</v>
      </c>
      <c r="GR1" s="64" t="s">
        <v>5</v>
      </c>
      <c r="GS1" s="64" t="s">
        <v>6</v>
      </c>
      <c r="GT1" s="64" t="s">
        <v>7</v>
      </c>
      <c r="GU1" s="64" t="s">
        <v>8</v>
      </c>
      <c r="GV1" s="64" t="s">
        <v>9</v>
      </c>
      <c r="GW1" s="64" t="s">
        <v>10</v>
      </c>
      <c r="GX1" s="64" t="s">
        <v>11</v>
      </c>
      <c r="GY1" s="64" t="s">
        <v>12</v>
      </c>
      <c r="GZ1" s="64" t="s">
        <v>13</v>
      </c>
      <c r="HA1" s="65" t="s">
        <v>28</v>
      </c>
      <c r="HB1" s="64" t="s">
        <v>3</v>
      </c>
      <c r="HC1" s="64" t="s">
        <v>4</v>
      </c>
      <c r="HD1" s="64" t="s">
        <v>5</v>
      </c>
      <c r="HE1" s="64" t="s">
        <v>6</v>
      </c>
      <c r="HF1" s="64" t="s">
        <v>7</v>
      </c>
      <c r="HG1" s="64" t="s">
        <v>8</v>
      </c>
      <c r="HH1" s="64" t="s">
        <v>9</v>
      </c>
      <c r="HI1" s="64" t="s">
        <v>10</v>
      </c>
      <c r="HJ1" s="64" t="s">
        <v>11</v>
      </c>
      <c r="HK1" s="64" t="s">
        <v>12</v>
      </c>
      <c r="HL1" s="64" t="s">
        <v>13</v>
      </c>
      <c r="HM1" s="65" t="s">
        <v>29</v>
      </c>
      <c r="HN1" s="64" t="s">
        <v>3</v>
      </c>
      <c r="HO1" s="64" t="s">
        <v>4</v>
      </c>
      <c r="HP1" s="64" t="s">
        <v>5</v>
      </c>
      <c r="HQ1" s="64" t="s">
        <v>6</v>
      </c>
      <c r="HR1" s="64" t="s">
        <v>7</v>
      </c>
      <c r="HS1" s="64" t="s">
        <v>8</v>
      </c>
      <c r="HT1" s="64" t="s">
        <v>9</v>
      </c>
      <c r="HU1" s="64" t="s">
        <v>10</v>
      </c>
      <c r="HV1" s="64" t="s">
        <v>11</v>
      </c>
      <c r="HW1" s="64" t="s">
        <v>12</v>
      </c>
      <c r="HX1" s="64" t="s">
        <v>13</v>
      </c>
      <c r="HY1" s="65" t="s">
        <v>30</v>
      </c>
      <c r="HZ1" s="64" t="s">
        <v>3</v>
      </c>
      <c r="IA1" s="64" t="s">
        <v>4</v>
      </c>
      <c r="IB1" s="64" t="s">
        <v>5</v>
      </c>
      <c r="IC1" s="64" t="s">
        <v>6</v>
      </c>
      <c r="ID1" s="64" t="s">
        <v>7</v>
      </c>
      <c r="IE1" s="64" t="s">
        <v>8</v>
      </c>
      <c r="IF1" s="64" t="s">
        <v>9</v>
      </c>
      <c r="IG1" s="64" t="s">
        <v>10</v>
      </c>
      <c r="IH1" s="64" t="s">
        <v>11</v>
      </c>
      <c r="II1" s="64" t="s">
        <v>12</v>
      </c>
      <c r="IJ1" s="64" t="s">
        <v>13</v>
      </c>
      <c r="IK1" s="65" t="s">
        <v>31</v>
      </c>
      <c r="IL1" s="64" t="s">
        <v>3</v>
      </c>
      <c r="IM1" s="64" t="s">
        <v>4</v>
      </c>
      <c r="IN1" s="64" t="s">
        <v>5</v>
      </c>
      <c r="IO1" s="64" t="s">
        <v>6</v>
      </c>
      <c r="IP1" s="64" t="s">
        <v>7</v>
      </c>
      <c r="IQ1" s="64" t="s">
        <v>8</v>
      </c>
      <c r="IR1" s="64" t="s">
        <v>9</v>
      </c>
      <c r="IS1" s="64" t="s">
        <v>10</v>
      </c>
      <c r="IT1" s="64" t="s">
        <v>11</v>
      </c>
      <c r="IU1" s="64" t="s">
        <v>12</v>
      </c>
      <c r="IV1" s="64" t="s">
        <v>13</v>
      </c>
      <c r="IW1" s="65" t="s">
        <v>6</v>
      </c>
      <c r="IX1" s="64" t="s">
        <v>3</v>
      </c>
      <c r="IY1" s="64" t="s">
        <v>4</v>
      </c>
      <c r="IZ1" s="64" t="s">
        <v>5</v>
      </c>
      <c r="JA1" s="64" t="s">
        <v>6</v>
      </c>
      <c r="JB1" s="64" t="s">
        <v>7</v>
      </c>
      <c r="JC1" s="64" t="s">
        <v>8</v>
      </c>
      <c r="JD1" s="64" t="s">
        <v>9</v>
      </c>
      <c r="JE1" s="64" t="s">
        <v>10</v>
      </c>
      <c r="JF1" s="64" t="s">
        <v>11</v>
      </c>
      <c r="JG1" s="64" t="s">
        <v>12</v>
      </c>
      <c r="JH1" s="64" t="s">
        <v>13</v>
      </c>
      <c r="JI1" s="65" t="s">
        <v>32</v>
      </c>
      <c r="JJ1" s="64" t="s">
        <v>3</v>
      </c>
      <c r="JK1" s="64" t="s">
        <v>4</v>
      </c>
      <c r="JL1" s="64" t="s">
        <v>5</v>
      </c>
      <c r="JM1" s="64" t="s">
        <v>6</v>
      </c>
      <c r="JN1" s="64" t="s">
        <v>7</v>
      </c>
      <c r="JO1" s="64" t="s">
        <v>8</v>
      </c>
      <c r="JP1" s="64" t="s">
        <v>9</v>
      </c>
      <c r="JQ1" s="64" t="s">
        <v>10</v>
      </c>
      <c r="JR1" s="64" t="s">
        <v>11</v>
      </c>
      <c r="JS1" s="64" t="s">
        <v>12</v>
      </c>
      <c r="JT1" s="64" t="s">
        <v>13</v>
      </c>
      <c r="JU1" s="65" t="s">
        <v>33</v>
      </c>
      <c r="JV1" s="64" t="s">
        <v>3</v>
      </c>
      <c r="JW1" s="64" t="s">
        <v>4</v>
      </c>
      <c r="JX1" s="64" t="s">
        <v>5</v>
      </c>
      <c r="JY1" s="64" t="s">
        <v>6</v>
      </c>
      <c r="JZ1" s="64" t="s">
        <v>7</v>
      </c>
      <c r="KA1" s="64" t="s">
        <v>8</v>
      </c>
      <c r="KB1" s="64" t="s">
        <v>9</v>
      </c>
      <c r="KC1" s="64" t="s">
        <v>10</v>
      </c>
      <c r="KD1" s="64" t="s">
        <v>11</v>
      </c>
      <c r="KE1" s="64" t="s">
        <v>12</v>
      </c>
      <c r="KF1" s="64" t="s">
        <v>13</v>
      </c>
      <c r="KG1" s="65" t="s">
        <v>34</v>
      </c>
      <c r="KH1" s="64" t="s">
        <v>3</v>
      </c>
      <c r="KI1" s="64" t="s">
        <v>4</v>
      </c>
      <c r="KJ1" s="64" t="s">
        <v>5</v>
      </c>
      <c r="KK1" s="64" t="s">
        <v>6</v>
      </c>
      <c r="KL1" s="64" t="s">
        <v>7</v>
      </c>
      <c r="KM1" s="64" t="s">
        <v>8</v>
      </c>
      <c r="KN1" s="64" t="s">
        <v>9</v>
      </c>
      <c r="KO1" s="64" t="s">
        <v>10</v>
      </c>
      <c r="KP1" s="64" t="s">
        <v>11</v>
      </c>
      <c r="KQ1" s="64" t="s">
        <v>12</v>
      </c>
      <c r="KR1" s="64" t="s">
        <v>13</v>
      </c>
      <c r="KS1" s="65" t="s">
        <v>35</v>
      </c>
      <c r="KT1" s="64" t="s">
        <v>3</v>
      </c>
      <c r="KU1" s="64" t="s">
        <v>4</v>
      </c>
      <c r="KV1" s="64" t="s">
        <v>5</v>
      </c>
      <c r="KW1" s="64" t="s">
        <v>6</v>
      </c>
      <c r="KX1" s="64" t="s">
        <v>7</v>
      </c>
      <c r="KY1" s="64" t="s">
        <v>8</v>
      </c>
      <c r="KZ1" s="64" t="s">
        <v>9</v>
      </c>
      <c r="LA1" s="64" t="s">
        <v>10</v>
      </c>
      <c r="LB1" s="64" t="s">
        <v>11</v>
      </c>
      <c r="LC1" s="64" t="s">
        <v>12</v>
      </c>
      <c r="LD1" s="64" t="s">
        <v>13</v>
      </c>
      <c r="LE1" s="65" t="s">
        <v>36</v>
      </c>
      <c r="LF1" s="64" t="s">
        <v>3</v>
      </c>
      <c r="LG1" s="64" t="s">
        <v>4</v>
      </c>
      <c r="LH1" s="64" t="s">
        <v>5</v>
      </c>
      <c r="LI1" s="64" t="s">
        <v>6</v>
      </c>
      <c r="LJ1" s="64" t="s">
        <v>7</v>
      </c>
      <c r="LK1" s="64" t="s">
        <v>8</v>
      </c>
      <c r="LL1" s="64" t="s">
        <v>9</v>
      </c>
      <c r="LM1" s="64" t="s">
        <v>10</v>
      </c>
      <c r="LN1" s="64" t="s">
        <v>11</v>
      </c>
      <c r="LO1" s="64" t="s">
        <v>12</v>
      </c>
      <c r="LP1" s="64" t="s">
        <v>13</v>
      </c>
      <c r="LQ1" s="65" t="s">
        <v>37</v>
      </c>
      <c r="LR1" s="64" t="s">
        <v>3</v>
      </c>
      <c r="LS1" s="64" t="s">
        <v>4</v>
      </c>
      <c r="LT1" s="64" t="s">
        <v>5</v>
      </c>
      <c r="LU1" s="64" t="s">
        <v>6</v>
      </c>
      <c r="LV1" s="64" t="s">
        <v>7</v>
      </c>
      <c r="LW1" s="64" t="s">
        <v>8</v>
      </c>
      <c r="LX1" s="64" t="s">
        <v>9</v>
      </c>
      <c r="LY1" s="64" t="s">
        <v>10</v>
      </c>
      <c r="LZ1" s="64" t="s">
        <v>11</v>
      </c>
      <c r="MA1" s="64" t="s">
        <v>12</v>
      </c>
      <c r="MB1" s="64" t="s">
        <v>13</v>
      </c>
      <c r="MC1" s="65" t="s">
        <v>38</v>
      </c>
      <c r="MD1" s="64" t="s">
        <v>3</v>
      </c>
      <c r="ME1" s="64" t="s">
        <v>4</v>
      </c>
      <c r="MF1" s="64" t="s">
        <v>5</v>
      </c>
      <c r="MG1" s="64" t="s">
        <v>6</v>
      </c>
      <c r="MH1" s="64" t="s">
        <v>7</v>
      </c>
      <c r="MI1" s="64" t="s">
        <v>8</v>
      </c>
      <c r="MJ1" s="64" t="s">
        <v>9</v>
      </c>
      <c r="MK1" s="64" t="s">
        <v>10</v>
      </c>
      <c r="ML1" s="64" t="s">
        <v>11</v>
      </c>
      <c r="MM1" s="64" t="s">
        <v>12</v>
      </c>
      <c r="MN1" s="64" t="s">
        <v>13</v>
      </c>
      <c r="MO1" s="65" t="s">
        <v>39</v>
      </c>
      <c r="MP1" s="64" t="s">
        <v>3</v>
      </c>
      <c r="MQ1" s="64" t="s">
        <v>4</v>
      </c>
      <c r="MR1" s="64" t="s">
        <v>5</v>
      </c>
      <c r="MS1" s="64" t="s">
        <v>6</v>
      </c>
      <c r="MT1" s="64" t="s">
        <v>7</v>
      </c>
      <c r="MU1" s="64" t="s">
        <v>8</v>
      </c>
      <c r="MV1" s="64" t="s">
        <v>9</v>
      </c>
      <c r="MW1" s="64" t="s">
        <v>10</v>
      </c>
      <c r="MX1" s="64" t="s">
        <v>11</v>
      </c>
      <c r="MY1" s="64" t="s">
        <v>12</v>
      </c>
      <c r="MZ1" s="64" t="s">
        <v>13</v>
      </c>
      <c r="NA1" s="65" t="s">
        <v>40</v>
      </c>
      <c r="NB1" s="64" t="s">
        <v>3</v>
      </c>
      <c r="NC1" s="64" t="s">
        <v>4</v>
      </c>
      <c r="ND1" s="64" t="s">
        <v>5</v>
      </c>
      <c r="NE1" s="64" t="s">
        <v>6</v>
      </c>
      <c r="NF1" s="64" t="s">
        <v>7</v>
      </c>
      <c r="NG1" s="64" t="s">
        <v>8</v>
      </c>
      <c r="NH1" s="64" t="s">
        <v>9</v>
      </c>
      <c r="NI1" s="64" t="s">
        <v>10</v>
      </c>
      <c r="NJ1" s="64" t="s">
        <v>11</v>
      </c>
      <c r="NK1" s="64" t="s">
        <v>12</v>
      </c>
      <c r="NL1" s="64" t="s">
        <v>13</v>
      </c>
      <c r="NM1" s="65" t="s">
        <v>41</v>
      </c>
      <c r="NN1" s="64" t="s">
        <v>3</v>
      </c>
      <c r="NO1" s="64" t="s">
        <v>4</v>
      </c>
      <c r="NP1" s="64" t="s">
        <v>5</v>
      </c>
      <c r="NQ1" s="64" t="s">
        <v>6</v>
      </c>
      <c r="NR1" s="64" t="s">
        <v>7</v>
      </c>
      <c r="NS1" s="64" t="s">
        <v>8</v>
      </c>
      <c r="NT1" s="64" t="s">
        <v>9</v>
      </c>
      <c r="NU1" s="64" t="s">
        <v>10</v>
      </c>
      <c r="NV1" s="64" t="s">
        <v>11</v>
      </c>
      <c r="NW1" s="64" t="s">
        <v>12</v>
      </c>
      <c r="NX1" s="64" t="s">
        <v>13</v>
      </c>
      <c r="NY1" s="65" t="s">
        <v>42</v>
      </c>
      <c r="NZ1" s="64" t="s">
        <v>3</v>
      </c>
      <c r="OA1" s="64" t="s">
        <v>4</v>
      </c>
      <c r="OB1" s="64" t="s">
        <v>5</v>
      </c>
      <c r="OC1" s="64" t="s">
        <v>6</v>
      </c>
      <c r="OD1" s="64" t="s">
        <v>7</v>
      </c>
      <c r="OE1" s="64" t="s">
        <v>8</v>
      </c>
      <c r="OF1" s="64" t="s">
        <v>9</v>
      </c>
      <c r="OG1" s="64" t="s">
        <v>10</v>
      </c>
      <c r="OH1" s="64" t="s">
        <v>11</v>
      </c>
      <c r="OI1" s="64" t="s">
        <v>12</v>
      </c>
      <c r="OJ1" s="64" t="s">
        <v>13</v>
      </c>
      <c r="OK1" s="65" t="s">
        <v>43</v>
      </c>
      <c r="OL1" s="64" t="s">
        <v>3</v>
      </c>
      <c r="OM1" s="64" t="s">
        <v>4</v>
      </c>
      <c r="ON1" s="64" t="s">
        <v>5</v>
      </c>
      <c r="OO1" s="64" t="s">
        <v>6</v>
      </c>
      <c r="OP1" s="64" t="s">
        <v>7</v>
      </c>
      <c r="OQ1" s="64" t="s">
        <v>8</v>
      </c>
      <c r="OR1" s="64" t="s">
        <v>9</v>
      </c>
      <c r="OS1" s="64" t="s">
        <v>10</v>
      </c>
      <c r="OT1" s="64" t="s">
        <v>11</v>
      </c>
      <c r="OU1" s="64" t="s">
        <v>12</v>
      </c>
      <c r="OV1" s="64" t="s">
        <v>13</v>
      </c>
      <c r="OW1" s="65" t="s">
        <v>44</v>
      </c>
      <c r="OX1" s="64" t="s">
        <v>3</v>
      </c>
      <c r="OY1" s="64" t="s">
        <v>4</v>
      </c>
      <c r="OZ1" s="64" t="s">
        <v>5</v>
      </c>
      <c r="PA1" s="64" t="s">
        <v>6</v>
      </c>
      <c r="PB1" s="64" t="s">
        <v>7</v>
      </c>
      <c r="PC1" s="64" t="s">
        <v>8</v>
      </c>
      <c r="PD1" s="64" t="s">
        <v>9</v>
      </c>
      <c r="PE1" s="64" t="s">
        <v>10</v>
      </c>
      <c r="PF1" s="64" t="s">
        <v>11</v>
      </c>
      <c r="PG1" s="64" t="s">
        <v>12</v>
      </c>
      <c r="PH1" s="64" t="s">
        <v>13</v>
      </c>
      <c r="PI1" s="65" t="s">
        <v>45</v>
      </c>
      <c r="PJ1" s="64" t="s">
        <v>3</v>
      </c>
      <c r="PK1" s="64" t="s">
        <v>4</v>
      </c>
      <c r="PL1" s="64" t="s">
        <v>5</v>
      </c>
      <c r="PM1" s="64" t="s">
        <v>6</v>
      </c>
      <c r="PN1" s="64" t="s">
        <v>7</v>
      </c>
      <c r="PO1" s="64" t="s">
        <v>8</v>
      </c>
      <c r="PP1" s="64" t="s">
        <v>9</v>
      </c>
      <c r="PQ1" s="64" t="s">
        <v>10</v>
      </c>
      <c r="PR1" s="64" t="s">
        <v>11</v>
      </c>
      <c r="PS1" s="64" t="s">
        <v>12</v>
      </c>
      <c r="PT1" s="64" t="s">
        <v>13</v>
      </c>
      <c r="PU1" s="65" t="s">
        <v>46</v>
      </c>
      <c r="PV1" s="64" t="s">
        <v>3</v>
      </c>
      <c r="PW1" s="64" t="s">
        <v>4</v>
      </c>
      <c r="PX1" s="64" t="s">
        <v>5</v>
      </c>
      <c r="PY1" s="64" t="s">
        <v>6</v>
      </c>
      <c r="PZ1" s="64" t="s">
        <v>7</v>
      </c>
      <c r="QA1" s="64" t="s">
        <v>8</v>
      </c>
      <c r="QB1" s="64" t="s">
        <v>9</v>
      </c>
      <c r="QC1" s="64" t="s">
        <v>10</v>
      </c>
      <c r="QD1" s="64" t="s">
        <v>11</v>
      </c>
      <c r="QE1" s="64" t="s">
        <v>12</v>
      </c>
      <c r="QF1" s="64" t="s">
        <v>13</v>
      </c>
      <c r="QG1" s="65" t="s">
        <v>47</v>
      </c>
      <c r="QH1" s="64" t="s">
        <v>3</v>
      </c>
      <c r="QI1" s="64" t="s">
        <v>4</v>
      </c>
      <c r="QJ1" s="64" t="s">
        <v>5</v>
      </c>
      <c r="QK1" s="64" t="s">
        <v>6</v>
      </c>
      <c r="QL1" s="64" t="s">
        <v>7</v>
      </c>
      <c r="QM1" s="64" t="s">
        <v>8</v>
      </c>
      <c r="QN1" s="64" t="s">
        <v>9</v>
      </c>
      <c r="QO1" s="64" t="s">
        <v>10</v>
      </c>
      <c r="QP1" s="64" t="s">
        <v>11</v>
      </c>
      <c r="QQ1" s="64" t="s">
        <v>12</v>
      </c>
      <c r="QR1" s="64" t="s">
        <v>13</v>
      </c>
      <c r="QS1" s="65" t="s">
        <v>48</v>
      </c>
      <c r="QT1" s="64" t="s">
        <v>3</v>
      </c>
      <c r="QU1" s="64" t="s">
        <v>4</v>
      </c>
      <c r="QV1" s="64" t="s">
        <v>5</v>
      </c>
      <c r="QW1" s="64" t="s">
        <v>6</v>
      </c>
      <c r="QX1" s="64" t="s">
        <v>7</v>
      </c>
      <c r="QY1" s="64" t="s">
        <v>8</v>
      </c>
      <c r="QZ1" s="64" t="s">
        <v>9</v>
      </c>
      <c r="RA1" s="64" t="s">
        <v>10</v>
      </c>
      <c r="RB1" s="64" t="s">
        <v>11</v>
      </c>
      <c r="RC1" s="64" t="s">
        <v>12</v>
      </c>
      <c r="RD1" s="64" t="s">
        <v>13</v>
      </c>
      <c r="RE1" s="65" t="s">
        <v>49</v>
      </c>
      <c r="RF1" s="64" t="s">
        <v>3</v>
      </c>
      <c r="RG1" s="64" t="s">
        <v>4</v>
      </c>
      <c r="RH1" s="64" t="s">
        <v>5</v>
      </c>
      <c r="RI1" s="64" t="s">
        <v>6</v>
      </c>
      <c r="RJ1" s="64" t="s">
        <v>7</v>
      </c>
      <c r="RK1" s="64" t="s">
        <v>8</v>
      </c>
      <c r="RL1" s="64" t="s">
        <v>9</v>
      </c>
      <c r="RM1" s="64" t="s">
        <v>10</v>
      </c>
      <c r="RN1" s="64" t="s">
        <v>11</v>
      </c>
      <c r="RO1" s="64" t="s">
        <v>12</v>
      </c>
      <c r="RP1" s="64" t="s">
        <v>13</v>
      </c>
      <c r="RQ1" s="65" t="s">
        <v>50</v>
      </c>
      <c r="RR1" s="64" t="s">
        <v>3</v>
      </c>
      <c r="RS1" s="64" t="s">
        <v>4</v>
      </c>
      <c r="RT1" s="64" t="s">
        <v>5</v>
      </c>
      <c r="RU1" s="64" t="s">
        <v>6</v>
      </c>
      <c r="RV1" s="64" t="s">
        <v>7</v>
      </c>
      <c r="RW1" s="64" t="s">
        <v>8</v>
      </c>
      <c r="RX1" s="64" t="s">
        <v>9</v>
      </c>
      <c r="RY1" s="64" t="s">
        <v>10</v>
      </c>
      <c r="RZ1" s="64" t="s">
        <v>11</v>
      </c>
      <c r="SA1" s="64" t="s">
        <v>12</v>
      </c>
      <c r="SB1" s="64" t="s">
        <v>13</v>
      </c>
      <c r="SC1" s="65" t="s">
        <v>51</v>
      </c>
      <c r="SD1" s="64" t="s">
        <v>3</v>
      </c>
      <c r="SE1" s="64" t="s">
        <v>4</v>
      </c>
      <c r="SF1" s="64" t="s">
        <v>5</v>
      </c>
      <c r="SG1" s="64" t="s">
        <v>6</v>
      </c>
      <c r="SH1" s="64" t="s">
        <v>7</v>
      </c>
      <c r="SI1" s="64" t="s">
        <v>8</v>
      </c>
      <c r="SJ1" s="64" t="s">
        <v>9</v>
      </c>
      <c r="SK1" s="64" t="s">
        <v>10</v>
      </c>
      <c r="SL1" s="64" t="s">
        <v>11</v>
      </c>
      <c r="SM1" s="64" t="s">
        <v>12</v>
      </c>
      <c r="SN1" s="64" t="s">
        <v>13</v>
      </c>
      <c r="SO1" s="65" t="s">
        <v>52</v>
      </c>
      <c r="SP1" s="64" t="s">
        <v>3</v>
      </c>
      <c r="SQ1" s="64" t="s">
        <v>4</v>
      </c>
      <c r="SR1" s="64" t="s">
        <v>5</v>
      </c>
      <c r="SS1" s="64" t="s">
        <v>6</v>
      </c>
      <c r="ST1" s="64" t="s">
        <v>7</v>
      </c>
      <c r="SU1" s="64" t="s">
        <v>8</v>
      </c>
      <c r="SV1" s="64" t="s">
        <v>9</v>
      </c>
      <c r="SW1" s="64" t="s">
        <v>10</v>
      </c>
      <c r="SX1" s="64" t="s">
        <v>11</v>
      </c>
      <c r="SY1" s="64" t="s">
        <v>12</v>
      </c>
      <c r="SZ1" s="64" t="s">
        <v>13</v>
      </c>
      <c r="TA1" s="65" t="s">
        <v>53</v>
      </c>
      <c r="TB1" s="64" t="s">
        <v>3</v>
      </c>
      <c r="TC1" s="64" t="s">
        <v>4</v>
      </c>
      <c r="TD1" s="64" t="s">
        <v>5</v>
      </c>
      <c r="TE1" s="64" t="s">
        <v>6</v>
      </c>
      <c r="TF1" s="64" t="s">
        <v>7</v>
      </c>
      <c r="TG1" s="64" t="s">
        <v>8</v>
      </c>
      <c r="TH1" s="64" t="s">
        <v>9</v>
      </c>
      <c r="TI1" s="64" t="s">
        <v>10</v>
      </c>
      <c r="TJ1" s="64" t="s">
        <v>11</v>
      </c>
      <c r="TK1" s="64" t="s">
        <v>12</v>
      </c>
      <c r="TL1" s="64" t="s">
        <v>13</v>
      </c>
      <c r="TM1" s="65" t="s">
        <v>54</v>
      </c>
      <c r="TN1" s="64" t="s">
        <v>3</v>
      </c>
      <c r="TO1" s="64" t="s">
        <v>4</v>
      </c>
      <c r="TP1" s="64" t="s">
        <v>5</v>
      </c>
      <c r="TQ1" s="64" t="s">
        <v>6</v>
      </c>
      <c r="TR1" s="64" t="s">
        <v>7</v>
      </c>
      <c r="TS1" s="64" t="s">
        <v>8</v>
      </c>
      <c r="TT1" s="64" t="s">
        <v>9</v>
      </c>
      <c r="TU1" s="64" t="s">
        <v>10</v>
      </c>
      <c r="TV1" s="64" t="s">
        <v>11</v>
      </c>
      <c r="TW1" s="64" t="s">
        <v>12</v>
      </c>
      <c r="TX1" s="64" t="s">
        <v>13</v>
      </c>
      <c r="TY1" s="65" t="s">
        <v>55</v>
      </c>
      <c r="TZ1" s="64" t="s">
        <v>3</v>
      </c>
      <c r="UA1" s="64" t="s">
        <v>4</v>
      </c>
      <c r="UB1" s="64" t="s">
        <v>5</v>
      </c>
      <c r="UC1" s="64" t="s">
        <v>6</v>
      </c>
      <c r="UD1" s="64" t="s">
        <v>7</v>
      </c>
      <c r="UE1" s="64" t="s">
        <v>8</v>
      </c>
      <c r="UF1" s="64" t="s">
        <v>9</v>
      </c>
      <c r="UG1" s="64" t="s">
        <v>10</v>
      </c>
      <c r="UH1" s="64" t="s">
        <v>11</v>
      </c>
      <c r="UI1" s="64" t="s">
        <v>12</v>
      </c>
      <c r="UJ1" s="64" t="s">
        <v>13</v>
      </c>
      <c r="UK1" s="65" t="s">
        <v>56</v>
      </c>
      <c r="UL1" s="64" t="s">
        <v>3</v>
      </c>
      <c r="UM1" s="64" t="s">
        <v>4</v>
      </c>
      <c r="UN1" s="64" t="s">
        <v>5</v>
      </c>
      <c r="UO1" s="64" t="s">
        <v>6</v>
      </c>
      <c r="UP1" s="64" t="s">
        <v>7</v>
      </c>
      <c r="UQ1" s="64" t="s">
        <v>8</v>
      </c>
      <c r="UR1" s="64" t="s">
        <v>9</v>
      </c>
      <c r="US1" s="64" t="s">
        <v>10</v>
      </c>
      <c r="UT1" s="64" t="s">
        <v>11</v>
      </c>
      <c r="UU1" s="64" t="s">
        <v>12</v>
      </c>
      <c r="UV1" s="64" t="s">
        <v>13</v>
      </c>
      <c r="UW1" s="65" t="s">
        <v>57</v>
      </c>
      <c r="UX1" s="64" t="s">
        <v>3</v>
      </c>
    </row>
    <row r="2" spans="2:570" ht="25" customHeight="1" x14ac:dyDescent="0.2">
      <c r="W2" s="31" t="s">
        <v>58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3" t="s">
        <v>59</v>
      </c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5"/>
    </row>
    <row r="3" spans="2:570" ht="25" customHeight="1" x14ac:dyDescent="0.2">
      <c r="B3" s="67" t="s">
        <v>60</v>
      </c>
      <c r="C3" s="24"/>
      <c r="D3" s="24"/>
      <c r="AH3" s="23" t="s">
        <v>61</v>
      </c>
      <c r="AI3" s="24"/>
      <c r="AJ3" s="24"/>
      <c r="AK3" s="24"/>
      <c r="AL3" s="24"/>
      <c r="AM3" s="24"/>
      <c r="AN3" s="24"/>
      <c r="AO3" s="25" t="s">
        <v>62</v>
      </c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L3" s="23" t="s">
        <v>63</v>
      </c>
      <c r="BM3" s="24"/>
      <c r="BN3" s="24"/>
      <c r="BO3" s="24"/>
      <c r="BP3" s="24"/>
      <c r="BQ3" s="24"/>
      <c r="BR3" s="24"/>
      <c r="BS3" s="25" t="s">
        <v>62</v>
      </c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</row>
    <row r="4" spans="2:570" ht="25" customHeight="1" x14ac:dyDescent="0.2">
      <c r="B4" s="24"/>
      <c r="C4" s="24"/>
      <c r="D4" s="24"/>
      <c r="AH4" s="26" t="s">
        <v>64</v>
      </c>
      <c r="AI4" s="24"/>
      <c r="AJ4" s="24"/>
      <c r="AK4" s="24"/>
      <c r="AL4" s="24"/>
      <c r="AM4" s="24"/>
      <c r="AN4" s="24"/>
      <c r="AO4" s="27" t="s">
        <v>65</v>
      </c>
      <c r="AP4" s="24"/>
      <c r="AQ4" s="24"/>
      <c r="AR4" s="24"/>
      <c r="AS4" s="28" t="s">
        <v>66</v>
      </c>
      <c r="AT4" s="24"/>
      <c r="AU4" s="24"/>
      <c r="AV4" s="24"/>
      <c r="AW4" s="24"/>
      <c r="AX4" s="24"/>
      <c r="AY4" s="24"/>
      <c r="AZ4" s="66" t="s">
        <v>67</v>
      </c>
      <c r="BA4" s="29" t="s">
        <v>68</v>
      </c>
      <c r="BB4" s="24"/>
      <c r="BC4" s="24"/>
      <c r="BD4" s="30"/>
      <c r="BE4" s="24"/>
      <c r="BL4" s="26" t="s">
        <v>64</v>
      </c>
      <c r="BM4" s="24"/>
      <c r="BN4" s="24"/>
      <c r="BO4" s="24"/>
      <c r="BP4" s="24"/>
      <c r="BQ4" s="24"/>
      <c r="BR4" s="24"/>
      <c r="BS4" s="27" t="s">
        <v>65</v>
      </c>
      <c r="BT4" s="24"/>
      <c r="BU4" s="24"/>
      <c r="BV4" s="24"/>
      <c r="BW4" s="28" t="s">
        <v>66</v>
      </c>
      <c r="BX4" s="24"/>
      <c r="BY4" s="24"/>
      <c r="BZ4" s="24"/>
      <c r="CA4" s="24"/>
      <c r="CB4" s="24"/>
      <c r="CC4" s="24"/>
      <c r="CD4" s="66" t="s">
        <v>67</v>
      </c>
      <c r="CE4" s="29" t="s">
        <v>68</v>
      </c>
      <c r="CF4" s="24"/>
      <c r="CG4" s="24"/>
      <c r="CH4" s="30"/>
      <c r="CI4" s="24"/>
    </row>
    <row r="5" spans="2:570" ht="25" customHeight="1" x14ac:dyDescent="0.2"/>
    <row r="6" spans="2:570" ht="25" customHeight="1" x14ac:dyDescent="0.2"/>
    <row r="7" spans="2:570" ht="25" customHeight="1" x14ac:dyDescent="0.2">
      <c r="B7" s="67" t="s">
        <v>69</v>
      </c>
      <c r="C7" s="24"/>
      <c r="D7" s="24"/>
      <c r="AW7" s="23" t="s">
        <v>70</v>
      </c>
      <c r="AX7" s="24"/>
      <c r="AY7" s="24"/>
      <c r="AZ7" s="24"/>
      <c r="BA7" s="24"/>
      <c r="BB7" s="24"/>
      <c r="BC7" s="24"/>
      <c r="BD7" s="25" t="s">
        <v>62</v>
      </c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CH7" s="23" t="s">
        <v>71</v>
      </c>
      <c r="CI7" s="24"/>
      <c r="CJ7" s="24"/>
      <c r="CK7" s="24"/>
      <c r="CL7" s="24"/>
      <c r="CM7" s="24"/>
      <c r="CN7" s="24"/>
      <c r="CO7" s="25" t="s">
        <v>62</v>
      </c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EB7" s="23" t="s">
        <v>83</v>
      </c>
      <c r="EC7" s="24"/>
      <c r="ED7" s="24"/>
      <c r="EE7" s="24"/>
      <c r="EF7" s="24"/>
      <c r="EG7" s="24"/>
      <c r="EH7" s="24"/>
      <c r="EI7" s="25" t="s">
        <v>73</v>
      </c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FF7" s="23" t="s">
        <v>94</v>
      </c>
      <c r="FG7" s="24"/>
      <c r="FH7" s="24"/>
      <c r="FI7" s="24"/>
      <c r="FJ7" s="24"/>
      <c r="FK7" s="24"/>
      <c r="FL7" s="24"/>
      <c r="FM7" s="25" t="s">
        <v>73</v>
      </c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G7" s="23" t="s">
        <v>95</v>
      </c>
      <c r="GH7" s="24"/>
      <c r="GI7" s="24"/>
      <c r="GJ7" s="24"/>
      <c r="GK7" s="24"/>
      <c r="GL7" s="24"/>
      <c r="GM7" s="24"/>
      <c r="GN7" s="25" t="s">
        <v>73</v>
      </c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I7" s="23" t="s">
        <v>75</v>
      </c>
      <c r="HJ7" s="24"/>
      <c r="HK7" s="24"/>
      <c r="HL7" s="24"/>
      <c r="HM7" s="24"/>
      <c r="HN7" s="24"/>
      <c r="HO7" s="24"/>
      <c r="HP7" s="25" t="s">
        <v>73</v>
      </c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J7" s="23" t="s">
        <v>88</v>
      </c>
      <c r="IK7" s="24"/>
      <c r="IL7" s="24"/>
      <c r="IM7" s="24"/>
      <c r="IN7" s="24"/>
      <c r="IO7" s="24"/>
      <c r="IP7" s="24"/>
      <c r="IQ7" s="25" t="s">
        <v>73</v>
      </c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</row>
    <row r="8" spans="2:570" ht="25" customHeight="1" x14ac:dyDescent="0.2">
      <c r="B8" s="24"/>
      <c r="C8" s="24"/>
      <c r="D8" s="24"/>
      <c r="AW8" s="26" t="s">
        <v>64</v>
      </c>
      <c r="AX8" s="24"/>
      <c r="AY8" s="24"/>
      <c r="AZ8" s="24"/>
      <c r="BA8" s="24"/>
      <c r="BB8" s="24"/>
      <c r="BC8" s="24"/>
      <c r="BD8" s="27" t="s">
        <v>65</v>
      </c>
      <c r="BE8" s="24"/>
      <c r="BF8" s="24"/>
      <c r="BG8" s="24"/>
      <c r="BH8" s="28" t="s">
        <v>66</v>
      </c>
      <c r="BI8" s="24"/>
      <c r="BJ8" s="24"/>
      <c r="BK8" s="24"/>
      <c r="BL8" s="24"/>
      <c r="BM8" s="24"/>
      <c r="BN8" s="24"/>
      <c r="BO8" s="66" t="s">
        <v>67</v>
      </c>
      <c r="BP8" s="29" t="s">
        <v>68</v>
      </c>
      <c r="BQ8" s="24"/>
      <c r="BR8" s="24"/>
      <c r="BS8" s="30"/>
      <c r="BT8" s="24"/>
      <c r="CH8" s="26" t="s">
        <v>64</v>
      </c>
      <c r="CI8" s="24"/>
      <c r="CJ8" s="24"/>
      <c r="CK8" s="24"/>
      <c r="CL8" s="24"/>
      <c r="CM8" s="24"/>
      <c r="CN8" s="24"/>
      <c r="CO8" s="27" t="s">
        <v>65</v>
      </c>
      <c r="CP8" s="24"/>
      <c r="CQ8" s="24"/>
      <c r="CR8" s="24"/>
      <c r="CS8" s="28" t="s">
        <v>66</v>
      </c>
      <c r="CT8" s="24"/>
      <c r="CU8" s="24"/>
      <c r="CV8" s="24"/>
      <c r="CW8" s="24"/>
      <c r="CX8" s="24"/>
      <c r="CY8" s="24"/>
      <c r="CZ8" s="66" t="s">
        <v>67</v>
      </c>
      <c r="DA8" s="29" t="s">
        <v>68</v>
      </c>
      <c r="DB8" s="24"/>
      <c r="DC8" s="24"/>
      <c r="DD8" s="30"/>
      <c r="DE8" s="24"/>
      <c r="EB8" s="26" t="s">
        <v>64</v>
      </c>
      <c r="EC8" s="24"/>
      <c r="ED8" s="24"/>
      <c r="EE8" s="24"/>
      <c r="EF8" s="24"/>
      <c r="EG8" s="24"/>
      <c r="EH8" s="24"/>
      <c r="EI8" s="27" t="s">
        <v>65</v>
      </c>
      <c r="EJ8" s="24"/>
      <c r="EK8" s="24"/>
      <c r="EL8" s="24"/>
      <c r="EM8" s="28" t="s">
        <v>66</v>
      </c>
      <c r="EN8" s="24"/>
      <c r="EO8" s="24"/>
      <c r="EP8" s="24"/>
      <c r="EQ8" s="66" t="s">
        <v>67</v>
      </c>
      <c r="ER8" s="29" t="s">
        <v>68</v>
      </c>
      <c r="ES8" s="24"/>
      <c r="ET8" s="24"/>
      <c r="EU8" s="30"/>
      <c r="EV8" s="24"/>
      <c r="FF8" s="26" t="s">
        <v>64</v>
      </c>
      <c r="FG8" s="24"/>
      <c r="FH8" s="24"/>
      <c r="FI8" s="24"/>
      <c r="FJ8" s="24"/>
      <c r="FK8" s="24"/>
      <c r="FL8" s="24"/>
      <c r="FM8" s="27" t="s">
        <v>65</v>
      </c>
      <c r="FN8" s="24"/>
      <c r="FO8" s="24"/>
      <c r="FP8" s="24"/>
      <c r="FQ8" s="28" t="s">
        <v>66</v>
      </c>
      <c r="FR8" s="24"/>
      <c r="FS8" s="24"/>
      <c r="FT8" s="24"/>
      <c r="FU8" s="66" t="s">
        <v>67</v>
      </c>
      <c r="FV8" s="29" t="s">
        <v>68</v>
      </c>
      <c r="FW8" s="24"/>
      <c r="FX8" s="24"/>
      <c r="FY8" s="30"/>
      <c r="FZ8" s="24"/>
      <c r="GG8" s="26" t="s">
        <v>64</v>
      </c>
      <c r="GH8" s="24"/>
      <c r="GI8" s="24"/>
      <c r="GJ8" s="24"/>
      <c r="GK8" s="24"/>
      <c r="GL8" s="24"/>
      <c r="GM8" s="24"/>
      <c r="GN8" s="27" t="s">
        <v>65</v>
      </c>
      <c r="GO8" s="24"/>
      <c r="GP8" s="24"/>
      <c r="GQ8" s="24"/>
      <c r="GR8" s="28" t="s">
        <v>66</v>
      </c>
      <c r="GS8" s="24"/>
      <c r="GT8" s="24"/>
      <c r="GU8" s="24"/>
      <c r="GV8" s="66" t="s">
        <v>67</v>
      </c>
      <c r="GW8" s="29" t="s">
        <v>68</v>
      </c>
      <c r="GX8" s="24"/>
      <c r="GY8" s="24"/>
      <c r="GZ8" s="30"/>
      <c r="HA8" s="24"/>
      <c r="HI8" s="26" t="s">
        <v>64</v>
      </c>
      <c r="HJ8" s="24"/>
      <c r="HK8" s="24"/>
      <c r="HL8" s="24"/>
      <c r="HM8" s="24"/>
      <c r="HN8" s="24"/>
      <c r="HO8" s="24"/>
      <c r="HP8" s="27" t="s">
        <v>65</v>
      </c>
      <c r="HQ8" s="24"/>
      <c r="HR8" s="24"/>
      <c r="HS8" s="24"/>
      <c r="HT8" s="28" t="s">
        <v>66</v>
      </c>
      <c r="HU8" s="24"/>
      <c r="HV8" s="24"/>
      <c r="HW8" s="24"/>
      <c r="HX8" s="66" t="s">
        <v>67</v>
      </c>
      <c r="HY8" s="29" t="s">
        <v>68</v>
      </c>
      <c r="HZ8" s="24"/>
      <c r="IA8" s="24"/>
      <c r="IB8" s="30"/>
      <c r="IC8" s="24"/>
      <c r="IJ8" s="26" t="s">
        <v>64</v>
      </c>
      <c r="IK8" s="24"/>
      <c r="IL8" s="24"/>
      <c r="IM8" s="24"/>
      <c r="IN8" s="24"/>
      <c r="IO8" s="24"/>
      <c r="IP8" s="24"/>
      <c r="IQ8" s="27" t="s">
        <v>65</v>
      </c>
      <c r="IR8" s="24"/>
      <c r="IS8" s="24"/>
      <c r="IT8" s="24"/>
      <c r="IU8" s="28" t="s">
        <v>66</v>
      </c>
      <c r="IV8" s="24"/>
      <c r="IW8" s="24"/>
      <c r="IX8" s="24"/>
      <c r="IY8" s="66" t="s">
        <v>67</v>
      </c>
      <c r="IZ8" s="29" t="s">
        <v>68</v>
      </c>
      <c r="JA8" s="24"/>
      <c r="JB8" s="24"/>
      <c r="JC8" s="30"/>
      <c r="JD8" s="24"/>
    </row>
    <row r="9" spans="2:570" ht="25" customHeight="1" x14ac:dyDescent="0.2"/>
    <row r="10" spans="2:570" ht="25" customHeight="1" x14ac:dyDescent="0.2"/>
    <row r="11" spans="2:570" ht="25" customHeight="1" x14ac:dyDescent="0.2">
      <c r="B11" s="23" t="s">
        <v>76</v>
      </c>
      <c r="C11" s="24"/>
      <c r="D11" s="24"/>
      <c r="FA11" s="55" t="s">
        <v>77</v>
      </c>
      <c r="FB11" s="55"/>
      <c r="FC11" s="55"/>
      <c r="FD11" s="55"/>
      <c r="FE11" s="55"/>
      <c r="FF11" s="20"/>
      <c r="FG11" s="20"/>
      <c r="FH11" s="20"/>
      <c r="JI11" s="55" t="s">
        <v>78</v>
      </c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</row>
    <row r="12" spans="2:570" ht="25" customHeight="1" x14ac:dyDescent="0.2">
      <c r="B12" s="24"/>
      <c r="C12" s="24"/>
      <c r="D12" s="24"/>
      <c r="FA12" s="55"/>
      <c r="FB12" s="55"/>
      <c r="FC12" s="55"/>
      <c r="FD12" s="55"/>
      <c r="FE12" s="55"/>
      <c r="FF12" s="20"/>
      <c r="FG12" s="20"/>
      <c r="FH12" s="20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</row>
    <row r="13" spans="2:570" ht="25" customHeight="1" x14ac:dyDescent="0.2"/>
    <row r="14" spans="2:570" ht="25" customHeight="1" x14ac:dyDescent="0.2"/>
    <row r="15" spans="2:570" ht="25" customHeight="1" x14ac:dyDescent="0.2">
      <c r="B15" s="67" t="s">
        <v>79</v>
      </c>
      <c r="C15" s="24"/>
      <c r="D15" s="24"/>
      <c r="BD15" s="23" t="s">
        <v>80</v>
      </c>
      <c r="BE15" s="24"/>
      <c r="BF15" s="24"/>
      <c r="BG15" s="24"/>
      <c r="BH15" s="24"/>
      <c r="BI15" s="24"/>
      <c r="BJ15" s="24"/>
      <c r="BK15" s="25" t="s">
        <v>73</v>
      </c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CA15" s="23" t="s">
        <v>81</v>
      </c>
      <c r="CB15" s="24"/>
      <c r="CC15" s="24"/>
      <c r="CD15" s="24"/>
      <c r="CE15" s="24"/>
      <c r="CF15" s="24"/>
      <c r="CG15" s="24"/>
      <c r="CH15" s="25" t="s">
        <v>73</v>
      </c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W15" s="23" t="s">
        <v>82</v>
      </c>
      <c r="CX15" s="24"/>
      <c r="CY15" s="24"/>
      <c r="CZ15" s="24"/>
      <c r="DA15" s="24"/>
      <c r="DB15" s="24"/>
      <c r="DC15" s="24"/>
      <c r="DD15" s="25" t="s">
        <v>73</v>
      </c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S15" s="23" t="s">
        <v>72</v>
      </c>
      <c r="DT15" s="24"/>
      <c r="DU15" s="24"/>
      <c r="DV15" s="24"/>
      <c r="DW15" s="24"/>
      <c r="DX15" s="24"/>
      <c r="DY15" s="24"/>
      <c r="DZ15" s="25" t="s">
        <v>73</v>
      </c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T15" s="23" t="s">
        <v>84</v>
      </c>
      <c r="EU15" s="24"/>
      <c r="EV15" s="24"/>
      <c r="EW15" s="24"/>
      <c r="EX15" s="24"/>
      <c r="EY15" s="24"/>
      <c r="EZ15" s="24"/>
      <c r="FA15" s="25" t="s">
        <v>73</v>
      </c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3" t="s">
        <v>74</v>
      </c>
      <c r="FP15" s="24"/>
      <c r="FQ15" s="24"/>
      <c r="FR15" s="24"/>
      <c r="FS15" s="24"/>
      <c r="FT15" s="24"/>
      <c r="FU15" s="24"/>
      <c r="FV15" s="25" t="s">
        <v>73</v>
      </c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Q15" s="23" t="s">
        <v>86</v>
      </c>
      <c r="GR15" s="24"/>
      <c r="GS15" s="24"/>
      <c r="GT15" s="24"/>
      <c r="GU15" s="24"/>
      <c r="GV15" s="24"/>
      <c r="GW15" s="24"/>
      <c r="GX15" s="25" t="s">
        <v>73</v>
      </c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R15" s="23" t="s">
        <v>87</v>
      </c>
      <c r="HS15" s="24"/>
      <c r="HT15" s="24"/>
      <c r="HU15" s="24"/>
      <c r="HV15" s="24"/>
      <c r="HW15" s="24"/>
      <c r="HX15" s="24"/>
      <c r="HY15" s="25" t="s">
        <v>73</v>
      </c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S15" s="23" t="s">
        <v>288</v>
      </c>
      <c r="IT15" s="24"/>
      <c r="IU15" s="24"/>
      <c r="IV15" s="24"/>
      <c r="IW15" s="24"/>
      <c r="IX15" s="24"/>
      <c r="IY15" s="24"/>
      <c r="IZ15" s="25" t="s">
        <v>73</v>
      </c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</row>
    <row r="16" spans="2:570" ht="25" customHeight="1" x14ac:dyDescent="0.2">
      <c r="B16" s="24"/>
      <c r="C16" s="24"/>
      <c r="D16" s="24"/>
      <c r="BD16" s="26" t="s">
        <v>64</v>
      </c>
      <c r="BE16" s="24"/>
      <c r="BF16" s="24"/>
      <c r="BG16" s="24"/>
      <c r="BH16" s="24"/>
      <c r="BI16" s="24"/>
      <c r="BJ16" s="24"/>
      <c r="BK16" s="27" t="s">
        <v>65</v>
      </c>
      <c r="BL16" s="24"/>
      <c r="BM16" s="24"/>
      <c r="BN16" s="24"/>
      <c r="BO16" s="28" t="s">
        <v>66</v>
      </c>
      <c r="BP16" s="24"/>
      <c r="BQ16" s="24"/>
      <c r="BR16" s="24"/>
      <c r="BS16" s="66" t="s">
        <v>67</v>
      </c>
      <c r="BT16" s="29" t="s">
        <v>68</v>
      </c>
      <c r="BU16" s="24"/>
      <c r="BV16" s="24"/>
      <c r="BW16" s="30"/>
      <c r="BX16" s="24"/>
      <c r="CA16" s="26" t="s">
        <v>64</v>
      </c>
      <c r="CB16" s="24"/>
      <c r="CC16" s="24"/>
      <c r="CD16" s="24"/>
      <c r="CE16" s="24"/>
      <c r="CF16" s="24"/>
      <c r="CG16" s="24"/>
      <c r="CH16" s="27" t="s">
        <v>65</v>
      </c>
      <c r="CI16" s="24"/>
      <c r="CJ16" s="24"/>
      <c r="CK16" s="24"/>
      <c r="CL16" s="28" t="s">
        <v>66</v>
      </c>
      <c r="CM16" s="24"/>
      <c r="CN16" s="24"/>
      <c r="CO16" s="24"/>
      <c r="CP16" s="66" t="s">
        <v>67</v>
      </c>
      <c r="CQ16" s="29" t="s">
        <v>68</v>
      </c>
      <c r="CR16" s="24"/>
      <c r="CS16" s="24"/>
      <c r="CT16" s="30"/>
      <c r="CU16" s="24"/>
      <c r="CW16" s="26" t="s">
        <v>64</v>
      </c>
      <c r="CX16" s="24"/>
      <c r="CY16" s="24"/>
      <c r="CZ16" s="24"/>
      <c r="DA16" s="24"/>
      <c r="DB16" s="24"/>
      <c r="DC16" s="24"/>
      <c r="DD16" s="27" t="s">
        <v>65</v>
      </c>
      <c r="DE16" s="24"/>
      <c r="DF16" s="24"/>
      <c r="DG16" s="24"/>
      <c r="DH16" s="28" t="s">
        <v>66</v>
      </c>
      <c r="DI16" s="24"/>
      <c r="DJ16" s="24"/>
      <c r="DK16" s="24"/>
      <c r="DL16" s="66" t="s">
        <v>67</v>
      </c>
      <c r="DM16" s="29" t="s">
        <v>68</v>
      </c>
      <c r="DN16" s="24"/>
      <c r="DO16" s="24"/>
      <c r="DP16" s="30"/>
      <c r="DQ16" s="24"/>
      <c r="DS16" s="26" t="s">
        <v>64</v>
      </c>
      <c r="DT16" s="24"/>
      <c r="DU16" s="24"/>
      <c r="DV16" s="24"/>
      <c r="DW16" s="24"/>
      <c r="DX16" s="24"/>
      <c r="DY16" s="24"/>
      <c r="DZ16" s="27" t="s">
        <v>65</v>
      </c>
      <c r="EA16" s="24"/>
      <c r="EB16" s="24"/>
      <c r="EC16" s="24"/>
      <c r="ED16" s="28" t="s">
        <v>66</v>
      </c>
      <c r="EE16" s="24"/>
      <c r="EF16" s="24"/>
      <c r="EG16" s="24"/>
      <c r="EH16" s="66" t="s">
        <v>67</v>
      </c>
      <c r="EI16" s="29" t="s">
        <v>68</v>
      </c>
      <c r="EJ16" s="24"/>
      <c r="EK16" s="24"/>
      <c r="EL16" s="30"/>
      <c r="EM16" s="24"/>
      <c r="ET16" s="26" t="s">
        <v>64</v>
      </c>
      <c r="EU16" s="24"/>
      <c r="EV16" s="24"/>
      <c r="EW16" s="24"/>
      <c r="EX16" s="24"/>
      <c r="EY16" s="24"/>
      <c r="EZ16" s="24"/>
      <c r="FA16" s="27" t="s">
        <v>65</v>
      </c>
      <c r="FB16" s="24"/>
      <c r="FC16" s="24"/>
      <c r="FD16" s="24"/>
      <c r="FE16" s="28" t="s">
        <v>66</v>
      </c>
      <c r="FF16" s="24"/>
      <c r="FG16" s="24"/>
      <c r="FH16" s="24"/>
      <c r="FI16" s="66" t="s">
        <v>67</v>
      </c>
      <c r="FJ16" s="29" t="s">
        <v>68</v>
      </c>
      <c r="FK16" s="24"/>
      <c r="FL16" s="24"/>
      <c r="FM16" s="30"/>
      <c r="FN16" s="24"/>
      <c r="FO16" s="26" t="s">
        <v>64</v>
      </c>
      <c r="FP16" s="24"/>
      <c r="FQ16" s="24"/>
      <c r="FR16" s="24"/>
      <c r="FS16" s="24"/>
      <c r="FT16" s="24"/>
      <c r="FU16" s="24"/>
      <c r="FV16" s="27" t="s">
        <v>65</v>
      </c>
      <c r="FW16" s="24"/>
      <c r="FX16" s="24"/>
      <c r="FY16" s="24"/>
      <c r="FZ16" s="28" t="s">
        <v>66</v>
      </c>
      <c r="GA16" s="24"/>
      <c r="GB16" s="24"/>
      <c r="GC16" s="24"/>
      <c r="GD16" s="66" t="s">
        <v>67</v>
      </c>
      <c r="GE16" s="29" t="s">
        <v>68</v>
      </c>
      <c r="GF16" s="24"/>
      <c r="GG16" s="24"/>
      <c r="GH16" s="30"/>
      <c r="GI16" s="24"/>
      <c r="GQ16" s="26" t="s">
        <v>64</v>
      </c>
      <c r="GR16" s="24"/>
      <c r="GS16" s="24"/>
      <c r="GT16" s="24"/>
      <c r="GU16" s="24"/>
      <c r="GV16" s="24"/>
      <c r="GW16" s="24"/>
      <c r="GX16" s="27" t="s">
        <v>65</v>
      </c>
      <c r="GY16" s="24"/>
      <c r="GZ16" s="24"/>
      <c r="HA16" s="24"/>
      <c r="HB16" s="28" t="s">
        <v>66</v>
      </c>
      <c r="HC16" s="24"/>
      <c r="HD16" s="24"/>
      <c r="HE16" s="24"/>
      <c r="HF16" s="66" t="s">
        <v>67</v>
      </c>
      <c r="HG16" s="29" t="s">
        <v>68</v>
      </c>
      <c r="HH16" s="24"/>
      <c r="HI16" s="24"/>
      <c r="HJ16" s="30"/>
      <c r="HK16" s="24"/>
      <c r="HR16" s="26" t="s">
        <v>64</v>
      </c>
      <c r="HS16" s="24"/>
      <c r="HT16" s="24"/>
      <c r="HU16" s="24"/>
      <c r="HV16" s="24"/>
      <c r="HW16" s="24"/>
      <c r="HX16" s="24"/>
      <c r="HY16" s="27" t="s">
        <v>65</v>
      </c>
      <c r="HZ16" s="24"/>
      <c r="IA16" s="24"/>
      <c r="IB16" s="24"/>
      <c r="IC16" s="28" t="s">
        <v>66</v>
      </c>
      <c r="ID16" s="24"/>
      <c r="IE16" s="24"/>
      <c r="IF16" s="24"/>
      <c r="IG16" s="66" t="s">
        <v>67</v>
      </c>
      <c r="IH16" s="29" t="s">
        <v>68</v>
      </c>
      <c r="II16" s="24"/>
      <c r="IJ16" s="24"/>
      <c r="IK16" s="30"/>
      <c r="IL16" s="24"/>
      <c r="IS16" s="26" t="s">
        <v>64</v>
      </c>
      <c r="IT16" s="24"/>
      <c r="IU16" s="24"/>
      <c r="IV16" s="24"/>
      <c r="IW16" s="24"/>
      <c r="IX16" s="24"/>
      <c r="IY16" s="24"/>
      <c r="IZ16" s="27" t="s">
        <v>65</v>
      </c>
      <c r="JA16" s="24"/>
      <c r="JB16" s="24"/>
      <c r="JC16" s="24"/>
      <c r="JD16" s="28" t="s">
        <v>66</v>
      </c>
      <c r="JE16" s="24"/>
      <c r="JF16" s="24"/>
      <c r="JG16" s="24"/>
      <c r="JH16" s="22" t="s">
        <v>67</v>
      </c>
      <c r="JI16" s="29" t="s">
        <v>68</v>
      </c>
      <c r="JJ16" s="24"/>
      <c r="JK16" s="24"/>
      <c r="JL16" s="30"/>
      <c r="JM16" s="24"/>
    </row>
    <row r="17" spans="2:570" ht="25" customHeight="1" x14ac:dyDescent="0.2"/>
    <row r="18" spans="2:570" ht="25" customHeight="1" x14ac:dyDescent="0.2"/>
    <row r="19" spans="2:570" ht="25" customHeight="1" x14ac:dyDescent="0.2">
      <c r="B19" s="67" t="s">
        <v>89</v>
      </c>
      <c r="C19" s="24"/>
      <c r="D19" s="24"/>
      <c r="BS19" s="23" t="s">
        <v>90</v>
      </c>
      <c r="BT19" s="24"/>
      <c r="BU19" s="24"/>
      <c r="BV19" s="24"/>
      <c r="BW19" s="24"/>
      <c r="BX19" s="24"/>
      <c r="BY19" s="24"/>
      <c r="BZ19" s="25" t="s">
        <v>73</v>
      </c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O19" s="23" t="s">
        <v>91</v>
      </c>
      <c r="CP19" s="24"/>
      <c r="CQ19" s="24"/>
      <c r="CR19" s="24"/>
      <c r="CS19" s="24"/>
      <c r="CT19" s="24"/>
      <c r="CU19" s="24"/>
      <c r="CV19" s="25" t="s">
        <v>73</v>
      </c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3" t="s">
        <v>92</v>
      </c>
      <c r="DK19" s="24"/>
      <c r="DL19" s="24"/>
      <c r="DM19" s="24"/>
      <c r="DN19" s="24"/>
      <c r="DO19" s="24"/>
      <c r="DP19" s="24"/>
      <c r="DQ19" s="25" t="s">
        <v>73</v>
      </c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K19" s="23" t="s">
        <v>93</v>
      </c>
      <c r="EL19" s="24"/>
      <c r="EM19" s="24"/>
      <c r="EN19" s="24"/>
      <c r="EO19" s="24"/>
      <c r="EP19" s="24"/>
      <c r="EQ19" s="24"/>
      <c r="ER19" s="25" t="s">
        <v>73</v>
      </c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X19" s="23" t="s">
        <v>85</v>
      </c>
      <c r="FY19" s="24"/>
      <c r="FZ19" s="24"/>
      <c r="GA19" s="24"/>
      <c r="GB19" s="24"/>
      <c r="GC19" s="24"/>
      <c r="GD19" s="24"/>
      <c r="GE19" s="25" t="s">
        <v>73</v>
      </c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Z19" s="23" t="s">
        <v>96</v>
      </c>
      <c r="HA19" s="24"/>
      <c r="HB19" s="24"/>
      <c r="HC19" s="24"/>
      <c r="HD19" s="24"/>
      <c r="HE19" s="24"/>
      <c r="HF19" s="24"/>
      <c r="HG19" s="25" t="s">
        <v>73</v>
      </c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IA19" s="23" t="s">
        <v>97</v>
      </c>
      <c r="IB19" s="24"/>
      <c r="IC19" s="24"/>
      <c r="ID19" s="24"/>
      <c r="IE19" s="24"/>
      <c r="IF19" s="24"/>
      <c r="IG19" s="24"/>
      <c r="IH19" s="25" t="s">
        <v>73</v>
      </c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JB19" s="23" t="s">
        <v>287</v>
      </c>
      <c r="JC19" s="24"/>
      <c r="JD19" s="24"/>
      <c r="JE19" s="24"/>
      <c r="JF19" s="24"/>
      <c r="JG19" s="24"/>
      <c r="JH19" s="24"/>
      <c r="JI19" s="25" t="s">
        <v>73</v>
      </c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</row>
    <row r="20" spans="2:570" ht="25" customHeight="1" x14ac:dyDescent="0.2">
      <c r="B20" s="24"/>
      <c r="C20" s="24"/>
      <c r="D20" s="24"/>
      <c r="BS20" s="26" t="s">
        <v>64</v>
      </c>
      <c r="BT20" s="24"/>
      <c r="BU20" s="24"/>
      <c r="BV20" s="24"/>
      <c r="BW20" s="24"/>
      <c r="BX20" s="24"/>
      <c r="BY20" s="24"/>
      <c r="BZ20" s="27" t="s">
        <v>65</v>
      </c>
      <c r="CA20" s="24"/>
      <c r="CB20" s="24"/>
      <c r="CC20" s="24"/>
      <c r="CD20" s="28" t="s">
        <v>66</v>
      </c>
      <c r="CE20" s="24"/>
      <c r="CF20" s="24"/>
      <c r="CG20" s="24"/>
      <c r="CH20" s="66" t="s">
        <v>67</v>
      </c>
      <c r="CI20" s="29" t="s">
        <v>68</v>
      </c>
      <c r="CJ20" s="24"/>
      <c r="CK20" s="24"/>
      <c r="CL20" s="30"/>
      <c r="CM20" s="24"/>
      <c r="CO20" s="26" t="s">
        <v>64</v>
      </c>
      <c r="CP20" s="24"/>
      <c r="CQ20" s="24"/>
      <c r="CR20" s="24"/>
      <c r="CS20" s="24"/>
      <c r="CT20" s="24"/>
      <c r="CU20" s="24"/>
      <c r="CV20" s="27" t="s">
        <v>65</v>
      </c>
      <c r="CW20" s="24"/>
      <c r="CX20" s="24"/>
      <c r="CY20" s="24"/>
      <c r="CZ20" s="28" t="s">
        <v>66</v>
      </c>
      <c r="DA20" s="24"/>
      <c r="DB20" s="24"/>
      <c r="DC20" s="24"/>
      <c r="DD20" s="66" t="s">
        <v>67</v>
      </c>
      <c r="DE20" s="29" t="s">
        <v>68</v>
      </c>
      <c r="DF20" s="24"/>
      <c r="DG20" s="24"/>
      <c r="DH20" s="30"/>
      <c r="DI20" s="24"/>
      <c r="DJ20" s="26" t="s">
        <v>64</v>
      </c>
      <c r="DK20" s="24"/>
      <c r="DL20" s="24"/>
      <c r="DM20" s="24"/>
      <c r="DN20" s="24"/>
      <c r="DO20" s="24"/>
      <c r="DP20" s="24"/>
      <c r="DQ20" s="27" t="s">
        <v>65</v>
      </c>
      <c r="DR20" s="24"/>
      <c r="DS20" s="24"/>
      <c r="DT20" s="24"/>
      <c r="DU20" s="28" t="s">
        <v>66</v>
      </c>
      <c r="DV20" s="24"/>
      <c r="DW20" s="24"/>
      <c r="DX20" s="24"/>
      <c r="DY20" s="66" t="s">
        <v>67</v>
      </c>
      <c r="DZ20" s="29" t="s">
        <v>68</v>
      </c>
      <c r="EA20" s="24"/>
      <c r="EB20" s="24"/>
      <c r="EC20" s="30"/>
      <c r="ED20" s="24"/>
      <c r="EK20" s="26" t="s">
        <v>64</v>
      </c>
      <c r="EL20" s="24"/>
      <c r="EM20" s="24"/>
      <c r="EN20" s="24"/>
      <c r="EO20" s="24"/>
      <c r="EP20" s="24"/>
      <c r="EQ20" s="24"/>
      <c r="ER20" s="27" t="s">
        <v>65</v>
      </c>
      <c r="ES20" s="24"/>
      <c r="ET20" s="24"/>
      <c r="EU20" s="24"/>
      <c r="EV20" s="28" t="s">
        <v>66</v>
      </c>
      <c r="EW20" s="24"/>
      <c r="EX20" s="24"/>
      <c r="EY20" s="24"/>
      <c r="EZ20" s="66" t="s">
        <v>67</v>
      </c>
      <c r="FA20" s="29" t="s">
        <v>68</v>
      </c>
      <c r="FB20" s="24"/>
      <c r="FC20" s="24"/>
      <c r="FD20" s="30"/>
      <c r="FE20" s="24"/>
      <c r="FX20" s="26" t="s">
        <v>64</v>
      </c>
      <c r="FY20" s="24"/>
      <c r="FZ20" s="24"/>
      <c r="GA20" s="24"/>
      <c r="GB20" s="24"/>
      <c r="GC20" s="24"/>
      <c r="GD20" s="24"/>
      <c r="GE20" s="27" t="s">
        <v>65</v>
      </c>
      <c r="GF20" s="24"/>
      <c r="GG20" s="24"/>
      <c r="GH20" s="24"/>
      <c r="GI20" s="28" t="s">
        <v>66</v>
      </c>
      <c r="GJ20" s="24"/>
      <c r="GK20" s="24"/>
      <c r="GL20" s="24"/>
      <c r="GM20" s="66" t="s">
        <v>67</v>
      </c>
      <c r="GN20" s="29" t="s">
        <v>68</v>
      </c>
      <c r="GO20" s="24"/>
      <c r="GP20" s="24"/>
      <c r="GQ20" s="30"/>
      <c r="GR20" s="24"/>
      <c r="GZ20" s="26" t="s">
        <v>64</v>
      </c>
      <c r="HA20" s="24"/>
      <c r="HB20" s="24"/>
      <c r="HC20" s="24"/>
      <c r="HD20" s="24"/>
      <c r="HE20" s="24"/>
      <c r="HF20" s="24"/>
      <c r="HG20" s="27" t="s">
        <v>65</v>
      </c>
      <c r="HH20" s="24"/>
      <c r="HI20" s="24"/>
      <c r="HJ20" s="24"/>
      <c r="HK20" s="28" t="s">
        <v>66</v>
      </c>
      <c r="HL20" s="24"/>
      <c r="HM20" s="24"/>
      <c r="HN20" s="24"/>
      <c r="HO20" s="66" t="s">
        <v>67</v>
      </c>
      <c r="HP20" s="29" t="s">
        <v>68</v>
      </c>
      <c r="HQ20" s="24"/>
      <c r="HR20" s="24"/>
      <c r="HS20" s="30"/>
      <c r="HT20" s="24"/>
      <c r="IA20" s="26" t="s">
        <v>64</v>
      </c>
      <c r="IB20" s="24"/>
      <c r="IC20" s="24"/>
      <c r="ID20" s="24"/>
      <c r="IE20" s="24"/>
      <c r="IF20" s="24"/>
      <c r="IG20" s="24"/>
      <c r="IH20" s="27" t="s">
        <v>65</v>
      </c>
      <c r="II20" s="24"/>
      <c r="IJ20" s="24"/>
      <c r="IK20" s="24"/>
      <c r="IL20" s="28" t="s">
        <v>66</v>
      </c>
      <c r="IM20" s="24"/>
      <c r="IN20" s="24"/>
      <c r="IO20" s="24"/>
      <c r="IP20" s="66" t="s">
        <v>67</v>
      </c>
      <c r="IQ20" s="29" t="s">
        <v>68</v>
      </c>
      <c r="IR20" s="24"/>
      <c r="IS20" s="24"/>
      <c r="IT20" s="30"/>
      <c r="IU20" s="24"/>
      <c r="JB20" s="26" t="s">
        <v>64</v>
      </c>
      <c r="JC20" s="24"/>
      <c r="JD20" s="24"/>
      <c r="JE20" s="24"/>
      <c r="JF20" s="24"/>
      <c r="JG20" s="24"/>
      <c r="JH20" s="24"/>
      <c r="JI20" s="27" t="s">
        <v>65</v>
      </c>
      <c r="JJ20" s="24"/>
      <c r="JK20" s="24"/>
      <c r="JL20" s="24"/>
      <c r="JM20" s="28" t="s">
        <v>66</v>
      </c>
      <c r="JN20" s="24"/>
      <c r="JO20" s="24"/>
      <c r="JP20" s="24"/>
      <c r="JQ20" s="22" t="s">
        <v>67</v>
      </c>
      <c r="JR20" s="29" t="s">
        <v>68</v>
      </c>
      <c r="JS20" s="24"/>
      <c r="JT20" s="24"/>
      <c r="JU20" s="30"/>
      <c r="JV20" s="24"/>
    </row>
    <row r="21" spans="2:570" ht="25" customHeight="1" x14ac:dyDescent="0.2"/>
    <row r="22" spans="2:570" ht="25" customHeight="1" x14ac:dyDescent="0.2"/>
    <row r="23" spans="2:570" ht="25" customHeight="1" x14ac:dyDescent="0.2">
      <c r="C23" s="25" t="s">
        <v>0</v>
      </c>
      <c r="D23" s="23" t="s">
        <v>1</v>
      </c>
      <c r="E23" s="65" t="s">
        <v>19</v>
      </c>
      <c r="F23" s="64" t="s">
        <v>3</v>
      </c>
      <c r="G23" s="64" t="s">
        <v>4</v>
      </c>
      <c r="H23" s="64" t="s">
        <v>5</v>
      </c>
      <c r="I23" s="64" t="s">
        <v>6</v>
      </c>
      <c r="J23" s="64" t="s">
        <v>7</v>
      </c>
      <c r="K23" s="64" t="s">
        <v>8</v>
      </c>
      <c r="L23" s="64" t="s">
        <v>9</v>
      </c>
      <c r="M23" s="64" t="s">
        <v>10</v>
      </c>
      <c r="N23" s="64" t="s">
        <v>11</v>
      </c>
      <c r="O23" s="64" t="s">
        <v>12</v>
      </c>
      <c r="P23" s="64" t="s">
        <v>13</v>
      </c>
      <c r="Q23" s="65" t="s">
        <v>20</v>
      </c>
      <c r="R23" s="64" t="s">
        <v>3</v>
      </c>
      <c r="S23" s="64" t="s">
        <v>4</v>
      </c>
      <c r="T23" s="64" t="s">
        <v>5</v>
      </c>
      <c r="U23" s="64" t="s">
        <v>6</v>
      </c>
      <c r="V23" s="64" t="s">
        <v>7</v>
      </c>
      <c r="W23" s="64" t="s">
        <v>8</v>
      </c>
      <c r="X23" s="64" t="s">
        <v>9</v>
      </c>
      <c r="Y23" s="64" t="s">
        <v>10</v>
      </c>
      <c r="Z23" s="64" t="s">
        <v>11</v>
      </c>
      <c r="AA23" s="64" t="s">
        <v>12</v>
      </c>
      <c r="AB23" s="64" t="s">
        <v>13</v>
      </c>
      <c r="AC23" s="65" t="s">
        <v>21</v>
      </c>
      <c r="AD23" s="64" t="s">
        <v>3</v>
      </c>
      <c r="AE23" s="64" t="s">
        <v>4</v>
      </c>
      <c r="AF23" s="64" t="s">
        <v>5</v>
      </c>
      <c r="AG23" s="64" t="s">
        <v>6</v>
      </c>
      <c r="AH23" s="64" t="s">
        <v>7</v>
      </c>
      <c r="AI23" s="64" t="s">
        <v>8</v>
      </c>
      <c r="AJ23" s="64" t="s">
        <v>9</v>
      </c>
      <c r="AK23" s="64" t="s">
        <v>10</v>
      </c>
      <c r="AL23" s="64" t="s">
        <v>11</v>
      </c>
      <c r="AM23" s="64" t="s">
        <v>12</v>
      </c>
      <c r="AN23" s="64" t="s">
        <v>13</v>
      </c>
      <c r="AO23" s="65" t="s">
        <v>22</v>
      </c>
      <c r="AP23" s="64" t="s">
        <v>3</v>
      </c>
      <c r="AQ23" s="64" t="s">
        <v>4</v>
      </c>
      <c r="AR23" s="64" t="s">
        <v>5</v>
      </c>
      <c r="AS23" s="64" t="s">
        <v>6</v>
      </c>
      <c r="AT23" s="64" t="s">
        <v>7</v>
      </c>
      <c r="AU23" s="64" t="s">
        <v>8</v>
      </c>
      <c r="AV23" s="64" t="s">
        <v>9</v>
      </c>
      <c r="AW23" s="64" t="s">
        <v>10</v>
      </c>
      <c r="AX23" s="64" t="s">
        <v>11</v>
      </c>
      <c r="AY23" s="64" t="s">
        <v>12</v>
      </c>
      <c r="AZ23" s="64" t="s">
        <v>13</v>
      </c>
      <c r="BA23" s="65" t="s">
        <v>23</v>
      </c>
      <c r="BB23" s="64" t="s">
        <v>3</v>
      </c>
      <c r="BC23" s="64" t="s">
        <v>4</v>
      </c>
      <c r="BD23" s="64" t="s">
        <v>5</v>
      </c>
      <c r="BE23" s="64" t="s">
        <v>6</v>
      </c>
      <c r="BF23" s="64" t="s">
        <v>7</v>
      </c>
      <c r="BG23" s="64" t="s">
        <v>8</v>
      </c>
      <c r="BH23" s="64" t="s">
        <v>9</v>
      </c>
      <c r="BI23" s="64" t="s">
        <v>10</v>
      </c>
      <c r="BJ23" s="64" t="s">
        <v>11</v>
      </c>
      <c r="BK23" s="64" t="s">
        <v>12</v>
      </c>
      <c r="BL23" s="64" t="s">
        <v>13</v>
      </c>
      <c r="BM23" s="65" t="s">
        <v>4</v>
      </c>
      <c r="BN23" s="64" t="s">
        <v>3</v>
      </c>
      <c r="BO23" s="64" t="s">
        <v>4</v>
      </c>
      <c r="BP23" s="64" t="s">
        <v>5</v>
      </c>
      <c r="BQ23" s="64" t="s">
        <v>6</v>
      </c>
      <c r="BR23" s="64" t="s">
        <v>7</v>
      </c>
      <c r="BS23" s="64" t="s">
        <v>8</v>
      </c>
      <c r="BT23" s="64" t="s">
        <v>9</v>
      </c>
      <c r="BU23" s="64" t="s">
        <v>10</v>
      </c>
      <c r="BV23" s="64" t="s">
        <v>11</v>
      </c>
      <c r="BW23" s="64" t="s">
        <v>12</v>
      </c>
      <c r="BX23" s="64" t="s">
        <v>13</v>
      </c>
      <c r="BY23" s="65" t="s">
        <v>24</v>
      </c>
      <c r="BZ23" s="64" t="s">
        <v>3</v>
      </c>
      <c r="CA23" s="64" t="s">
        <v>4</v>
      </c>
      <c r="CB23" s="64" t="s">
        <v>5</v>
      </c>
      <c r="CC23" s="64" t="s">
        <v>6</v>
      </c>
      <c r="CD23" s="64" t="s">
        <v>7</v>
      </c>
      <c r="CE23" s="64" t="s">
        <v>8</v>
      </c>
      <c r="CF23" s="64" t="s">
        <v>9</v>
      </c>
      <c r="CG23" s="64" t="s">
        <v>10</v>
      </c>
      <c r="CH23" s="64" t="s">
        <v>11</v>
      </c>
      <c r="CI23" s="64" t="s">
        <v>12</v>
      </c>
      <c r="CJ23" s="64" t="s">
        <v>13</v>
      </c>
      <c r="CK23" s="65" t="s">
        <v>25</v>
      </c>
      <c r="CL23" s="64" t="s">
        <v>3</v>
      </c>
      <c r="CM23" s="64" t="s">
        <v>4</v>
      </c>
      <c r="CN23" s="64" t="s">
        <v>5</v>
      </c>
      <c r="CO23" s="64" t="s">
        <v>6</v>
      </c>
      <c r="CP23" s="64" t="s">
        <v>7</v>
      </c>
      <c r="CQ23" s="64" t="s">
        <v>8</v>
      </c>
      <c r="CR23" s="64" t="s">
        <v>9</v>
      </c>
      <c r="CS23" s="64" t="s">
        <v>10</v>
      </c>
      <c r="CT23" s="64" t="s">
        <v>11</v>
      </c>
      <c r="CU23" s="64" t="s">
        <v>12</v>
      </c>
      <c r="CV23" s="64" t="s">
        <v>13</v>
      </c>
      <c r="CW23" s="65" t="s">
        <v>26</v>
      </c>
      <c r="CX23" s="64" t="s">
        <v>3</v>
      </c>
      <c r="CY23" s="64" t="s">
        <v>4</v>
      </c>
      <c r="CZ23" s="64" t="s">
        <v>5</v>
      </c>
      <c r="DA23" s="64" t="s">
        <v>6</v>
      </c>
      <c r="DB23" s="64" t="s">
        <v>7</v>
      </c>
      <c r="DC23" s="64" t="s">
        <v>8</v>
      </c>
      <c r="DD23" s="64" t="s">
        <v>9</v>
      </c>
      <c r="DE23" s="64" t="s">
        <v>10</v>
      </c>
      <c r="DF23" s="64" t="s">
        <v>11</v>
      </c>
      <c r="DG23" s="64" t="s">
        <v>12</v>
      </c>
      <c r="DH23" s="64" t="s">
        <v>13</v>
      </c>
      <c r="DI23" s="65" t="s">
        <v>27</v>
      </c>
      <c r="DJ23" s="64" t="s">
        <v>3</v>
      </c>
      <c r="DK23" s="64" t="s">
        <v>4</v>
      </c>
      <c r="DL23" s="64" t="s">
        <v>5</v>
      </c>
      <c r="DM23" s="64" t="s">
        <v>6</v>
      </c>
      <c r="DN23" s="64" t="s">
        <v>7</v>
      </c>
      <c r="DO23" s="64" t="s">
        <v>8</v>
      </c>
      <c r="DP23" s="64" t="s">
        <v>9</v>
      </c>
      <c r="DQ23" s="64" t="s">
        <v>10</v>
      </c>
      <c r="DR23" s="64" t="s">
        <v>11</v>
      </c>
      <c r="DS23" s="64" t="s">
        <v>12</v>
      </c>
      <c r="DT23" s="64" t="s">
        <v>13</v>
      </c>
      <c r="DU23" s="65" t="s">
        <v>5</v>
      </c>
      <c r="DV23" s="64" t="s">
        <v>3</v>
      </c>
      <c r="DW23" s="64" t="s">
        <v>4</v>
      </c>
      <c r="DX23" s="64" t="s">
        <v>5</v>
      </c>
      <c r="DY23" s="64" t="s">
        <v>6</v>
      </c>
      <c r="DZ23" s="64" t="s">
        <v>7</v>
      </c>
      <c r="EA23" s="64" t="s">
        <v>8</v>
      </c>
      <c r="EB23" s="64" t="s">
        <v>9</v>
      </c>
      <c r="EC23" s="64" t="s">
        <v>10</v>
      </c>
      <c r="ED23" s="64" t="s">
        <v>11</v>
      </c>
      <c r="EE23" s="64" t="s">
        <v>12</v>
      </c>
      <c r="EF23" s="64" t="s">
        <v>13</v>
      </c>
      <c r="EG23" s="65" t="s">
        <v>28</v>
      </c>
      <c r="EH23" s="64" t="s">
        <v>3</v>
      </c>
      <c r="EI23" s="64" t="s">
        <v>4</v>
      </c>
      <c r="EJ23" s="64" t="s">
        <v>5</v>
      </c>
      <c r="EK23" s="64" t="s">
        <v>6</v>
      </c>
      <c r="EL23" s="64" t="s">
        <v>7</v>
      </c>
      <c r="EM23" s="64" t="s">
        <v>8</v>
      </c>
      <c r="EN23" s="64" t="s">
        <v>9</v>
      </c>
      <c r="EO23" s="64" t="s">
        <v>10</v>
      </c>
      <c r="EP23" s="64" t="s">
        <v>11</v>
      </c>
      <c r="EQ23" s="64" t="s">
        <v>12</v>
      </c>
      <c r="ER23" s="64" t="s">
        <v>13</v>
      </c>
      <c r="ES23" s="65" t="s">
        <v>29</v>
      </c>
      <c r="ET23" s="64" t="s">
        <v>3</v>
      </c>
      <c r="EU23" s="64" t="s">
        <v>4</v>
      </c>
      <c r="EV23" s="64" t="s">
        <v>5</v>
      </c>
      <c r="EW23" s="64" t="s">
        <v>6</v>
      </c>
      <c r="EX23" s="64" t="s">
        <v>7</v>
      </c>
      <c r="EY23" s="64" t="s">
        <v>8</v>
      </c>
      <c r="EZ23" s="64" t="s">
        <v>9</v>
      </c>
      <c r="FA23" s="64" t="s">
        <v>10</v>
      </c>
      <c r="FB23" s="64" t="s">
        <v>11</v>
      </c>
      <c r="FC23" s="64" t="s">
        <v>12</v>
      </c>
      <c r="FD23" s="64" t="s">
        <v>13</v>
      </c>
      <c r="FE23" s="65" t="s">
        <v>30</v>
      </c>
      <c r="FF23" s="64" t="s">
        <v>3</v>
      </c>
      <c r="FG23" s="64" t="s">
        <v>4</v>
      </c>
      <c r="FH23" s="64" t="s">
        <v>5</v>
      </c>
      <c r="FI23" s="64" t="s">
        <v>6</v>
      </c>
      <c r="FJ23" s="64" t="s">
        <v>7</v>
      </c>
      <c r="FK23" s="64" t="s">
        <v>8</v>
      </c>
      <c r="FL23" s="64" t="s">
        <v>9</v>
      </c>
      <c r="FM23" s="64" t="s">
        <v>10</v>
      </c>
      <c r="FN23" s="64" t="s">
        <v>11</v>
      </c>
      <c r="FO23" s="64" t="s">
        <v>12</v>
      </c>
      <c r="FP23" s="64" t="s">
        <v>13</v>
      </c>
      <c r="FQ23" s="65" t="s">
        <v>31</v>
      </c>
      <c r="FR23" s="64" t="s">
        <v>3</v>
      </c>
      <c r="FS23" s="64" t="s">
        <v>4</v>
      </c>
      <c r="FT23" s="64" t="s">
        <v>5</v>
      </c>
      <c r="FU23" s="64" t="s">
        <v>6</v>
      </c>
      <c r="FV23" s="64" t="s">
        <v>7</v>
      </c>
      <c r="FW23" s="64" t="s">
        <v>8</v>
      </c>
      <c r="FX23" s="64" t="s">
        <v>9</v>
      </c>
      <c r="FY23" s="64" t="s">
        <v>10</v>
      </c>
      <c r="FZ23" s="64" t="s">
        <v>11</v>
      </c>
      <c r="GA23" s="64" t="s">
        <v>12</v>
      </c>
      <c r="GB23" s="64" t="s">
        <v>13</v>
      </c>
      <c r="GC23" s="65" t="s">
        <v>6</v>
      </c>
      <c r="GD23" s="64" t="s">
        <v>3</v>
      </c>
      <c r="GE23" s="64" t="s">
        <v>4</v>
      </c>
      <c r="GF23" s="64" t="s">
        <v>5</v>
      </c>
      <c r="GG23" s="64" t="s">
        <v>6</v>
      </c>
      <c r="GH23" s="64" t="s">
        <v>7</v>
      </c>
      <c r="GI23" s="64" t="s">
        <v>8</v>
      </c>
      <c r="GJ23" s="64" t="s">
        <v>9</v>
      </c>
      <c r="GK23" s="64" t="s">
        <v>10</v>
      </c>
      <c r="GL23" s="64" t="s">
        <v>11</v>
      </c>
      <c r="GM23" s="64" t="s">
        <v>12</v>
      </c>
      <c r="GN23" s="64" t="s">
        <v>13</v>
      </c>
      <c r="GO23" s="65" t="s">
        <v>32</v>
      </c>
      <c r="GP23" s="64" t="s">
        <v>3</v>
      </c>
      <c r="GQ23" s="64" t="s">
        <v>4</v>
      </c>
      <c r="GR23" s="64" t="s">
        <v>5</v>
      </c>
      <c r="GS23" s="64" t="s">
        <v>6</v>
      </c>
      <c r="GT23" s="64" t="s">
        <v>7</v>
      </c>
      <c r="GU23" s="64" t="s">
        <v>8</v>
      </c>
      <c r="GV23" s="64" t="s">
        <v>9</v>
      </c>
      <c r="GW23" s="64" t="s">
        <v>10</v>
      </c>
      <c r="GX23" s="64" t="s">
        <v>11</v>
      </c>
      <c r="GY23" s="64" t="s">
        <v>12</v>
      </c>
      <c r="GZ23" s="64" t="s">
        <v>13</v>
      </c>
      <c r="HA23" s="65" t="s">
        <v>33</v>
      </c>
      <c r="HB23" s="64" t="s">
        <v>3</v>
      </c>
      <c r="HC23" s="64" t="s">
        <v>4</v>
      </c>
      <c r="HD23" s="64" t="s">
        <v>5</v>
      </c>
      <c r="HE23" s="64" t="s">
        <v>6</v>
      </c>
      <c r="HF23" s="64" t="s">
        <v>7</v>
      </c>
      <c r="HG23" s="64" t="s">
        <v>8</v>
      </c>
      <c r="HH23" s="64" t="s">
        <v>9</v>
      </c>
      <c r="HI23" s="64" t="s">
        <v>10</v>
      </c>
      <c r="HJ23" s="64" t="s">
        <v>11</v>
      </c>
      <c r="HK23" s="64" t="s">
        <v>12</v>
      </c>
      <c r="HL23" s="64" t="s">
        <v>13</v>
      </c>
      <c r="HM23" s="65" t="s">
        <v>34</v>
      </c>
      <c r="HN23" s="64" t="s">
        <v>3</v>
      </c>
      <c r="HO23" s="64" t="s">
        <v>4</v>
      </c>
      <c r="HP23" s="64" t="s">
        <v>5</v>
      </c>
      <c r="HQ23" s="64" t="s">
        <v>6</v>
      </c>
      <c r="HR23" s="64" t="s">
        <v>7</v>
      </c>
      <c r="HS23" s="64" t="s">
        <v>8</v>
      </c>
      <c r="HT23" s="64" t="s">
        <v>9</v>
      </c>
      <c r="HU23" s="64" t="s">
        <v>10</v>
      </c>
      <c r="HV23" s="64" t="s">
        <v>11</v>
      </c>
      <c r="HW23" s="64" t="s">
        <v>12</v>
      </c>
      <c r="HX23" s="64" t="s">
        <v>13</v>
      </c>
      <c r="HY23" s="65" t="s">
        <v>35</v>
      </c>
      <c r="HZ23" s="64" t="s">
        <v>3</v>
      </c>
      <c r="IA23" s="64" t="s">
        <v>4</v>
      </c>
      <c r="IB23" s="64" t="s">
        <v>5</v>
      </c>
      <c r="IC23" s="64" t="s">
        <v>6</v>
      </c>
      <c r="ID23" s="64" t="s">
        <v>7</v>
      </c>
      <c r="IE23" s="64" t="s">
        <v>8</v>
      </c>
      <c r="IF23" s="64" t="s">
        <v>9</v>
      </c>
      <c r="IG23" s="64" t="s">
        <v>10</v>
      </c>
      <c r="IH23" s="64" t="s">
        <v>11</v>
      </c>
      <c r="II23" s="64" t="s">
        <v>12</v>
      </c>
      <c r="IJ23" s="64" t="s">
        <v>13</v>
      </c>
      <c r="IK23" s="65" t="s">
        <v>36</v>
      </c>
      <c r="IL23" s="64" t="s">
        <v>3</v>
      </c>
      <c r="IM23" s="64" t="s">
        <v>4</v>
      </c>
      <c r="IN23" s="64" t="s">
        <v>5</v>
      </c>
      <c r="IO23" s="64" t="s">
        <v>6</v>
      </c>
      <c r="IP23" s="64" t="s">
        <v>7</v>
      </c>
      <c r="IQ23" s="64" t="s">
        <v>8</v>
      </c>
      <c r="IR23" s="64" t="s">
        <v>9</v>
      </c>
      <c r="IS23" s="64" t="s">
        <v>10</v>
      </c>
      <c r="IT23" s="64" t="s">
        <v>11</v>
      </c>
      <c r="IU23" s="64" t="s">
        <v>12</v>
      </c>
      <c r="IV23" s="64" t="s">
        <v>13</v>
      </c>
      <c r="IW23" s="65" t="s">
        <v>37</v>
      </c>
      <c r="IX23" s="64" t="s">
        <v>3</v>
      </c>
      <c r="IY23" s="64" t="s">
        <v>4</v>
      </c>
      <c r="IZ23" s="64" t="s">
        <v>5</v>
      </c>
      <c r="JA23" s="64" t="s">
        <v>6</v>
      </c>
      <c r="JB23" s="64" t="s">
        <v>7</v>
      </c>
      <c r="JC23" s="64" t="s">
        <v>8</v>
      </c>
      <c r="JD23" s="64" t="s">
        <v>9</v>
      </c>
      <c r="JE23" s="64" t="s">
        <v>10</v>
      </c>
      <c r="JF23" s="64" t="s">
        <v>11</v>
      </c>
      <c r="JG23" s="64" t="s">
        <v>12</v>
      </c>
      <c r="JH23" s="64" t="s">
        <v>13</v>
      </c>
      <c r="JI23" s="65" t="s">
        <v>38</v>
      </c>
      <c r="JJ23" s="64" t="s">
        <v>3</v>
      </c>
      <c r="JK23" s="64" t="s">
        <v>4</v>
      </c>
      <c r="JL23" s="64" t="s">
        <v>5</v>
      </c>
      <c r="JM23" s="64" t="s">
        <v>6</v>
      </c>
      <c r="JN23" s="64" t="s">
        <v>7</v>
      </c>
      <c r="JO23" s="64" t="s">
        <v>8</v>
      </c>
      <c r="JP23" s="64" t="s">
        <v>9</v>
      </c>
      <c r="JQ23" s="64" t="s">
        <v>10</v>
      </c>
      <c r="JR23" s="64" t="s">
        <v>11</v>
      </c>
      <c r="JS23" s="64" t="s">
        <v>12</v>
      </c>
      <c r="JT23" s="64" t="s">
        <v>13</v>
      </c>
      <c r="JU23" s="65" t="s">
        <v>39</v>
      </c>
      <c r="JV23" s="64" t="s">
        <v>3</v>
      </c>
      <c r="JW23" s="64" t="s">
        <v>4</v>
      </c>
      <c r="JX23" s="64" t="s">
        <v>5</v>
      </c>
      <c r="JY23" s="64" t="s">
        <v>6</v>
      </c>
      <c r="JZ23" s="64" t="s">
        <v>7</v>
      </c>
      <c r="KA23" s="64" t="s">
        <v>8</v>
      </c>
      <c r="KB23" s="64" t="s">
        <v>9</v>
      </c>
      <c r="KC23" s="64" t="s">
        <v>10</v>
      </c>
      <c r="KD23" s="64" t="s">
        <v>11</v>
      </c>
      <c r="KE23" s="64" t="s">
        <v>12</v>
      </c>
      <c r="KF23" s="64" t="s">
        <v>13</v>
      </c>
      <c r="KG23" s="65" t="s">
        <v>40</v>
      </c>
      <c r="KH23" s="64" t="s">
        <v>3</v>
      </c>
      <c r="KI23" s="64" t="s">
        <v>4</v>
      </c>
      <c r="KJ23" s="64" t="s">
        <v>5</v>
      </c>
      <c r="KK23" s="64" t="s">
        <v>6</v>
      </c>
      <c r="KL23" s="64" t="s">
        <v>7</v>
      </c>
      <c r="KM23" s="64" t="s">
        <v>8</v>
      </c>
      <c r="KN23" s="64" t="s">
        <v>9</v>
      </c>
      <c r="KO23" s="64" t="s">
        <v>10</v>
      </c>
      <c r="KP23" s="64" t="s">
        <v>11</v>
      </c>
      <c r="KQ23" s="64" t="s">
        <v>12</v>
      </c>
      <c r="KR23" s="64" t="s">
        <v>13</v>
      </c>
      <c r="KS23" s="65" t="s">
        <v>41</v>
      </c>
      <c r="KT23" s="64" t="s">
        <v>3</v>
      </c>
      <c r="KU23" s="64" t="s">
        <v>4</v>
      </c>
      <c r="KV23" s="64" t="s">
        <v>5</v>
      </c>
      <c r="KW23" s="64" t="s">
        <v>6</v>
      </c>
      <c r="KX23" s="64" t="s">
        <v>7</v>
      </c>
      <c r="KY23" s="64" t="s">
        <v>8</v>
      </c>
      <c r="KZ23" s="64" t="s">
        <v>9</v>
      </c>
      <c r="LA23" s="64" t="s">
        <v>10</v>
      </c>
      <c r="LB23" s="64" t="s">
        <v>11</v>
      </c>
      <c r="LC23" s="64" t="s">
        <v>12</v>
      </c>
      <c r="LD23" s="64" t="s">
        <v>13</v>
      </c>
      <c r="LE23" s="65" t="s">
        <v>42</v>
      </c>
      <c r="LF23" s="64" t="s">
        <v>3</v>
      </c>
      <c r="LG23" s="64" t="s">
        <v>4</v>
      </c>
      <c r="LH23" s="64" t="s">
        <v>5</v>
      </c>
      <c r="LI23" s="64" t="s">
        <v>6</v>
      </c>
      <c r="LJ23" s="64" t="s">
        <v>7</v>
      </c>
      <c r="LK23" s="64" t="s">
        <v>8</v>
      </c>
      <c r="LL23" s="64" t="s">
        <v>9</v>
      </c>
      <c r="LM23" s="64" t="s">
        <v>10</v>
      </c>
      <c r="LN23" s="64" t="s">
        <v>11</v>
      </c>
      <c r="LO23" s="64" t="s">
        <v>12</v>
      </c>
      <c r="LP23" s="64" t="s">
        <v>13</v>
      </c>
      <c r="LQ23" s="65" t="s">
        <v>43</v>
      </c>
      <c r="LR23" s="64" t="s">
        <v>3</v>
      </c>
      <c r="LS23" s="64" t="s">
        <v>4</v>
      </c>
      <c r="LT23" s="64" t="s">
        <v>5</v>
      </c>
      <c r="LU23" s="64" t="s">
        <v>6</v>
      </c>
      <c r="LV23" s="64" t="s">
        <v>7</v>
      </c>
      <c r="LW23" s="64" t="s">
        <v>8</v>
      </c>
      <c r="LX23" s="64" t="s">
        <v>9</v>
      </c>
      <c r="LY23" s="64" t="s">
        <v>10</v>
      </c>
      <c r="LZ23" s="64" t="s">
        <v>11</v>
      </c>
      <c r="MA23" s="64" t="s">
        <v>12</v>
      </c>
      <c r="MB23" s="64" t="s">
        <v>13</v>
      </c>
      <c r="MC23" s="65" t="s">
        <v>44</v>
      </c>
      <c r="MD23" s="64" t="s">
        <v>3</v>
      </c>
      <c r="ME23" s="64" t="s">
        <v>4</v>
      </c>
      <c r="MF23" s="64" t="s">
        <v>5</v>
      </c>
      <c r="MG23" s="64" t="s">
        <v>6</v>
      </c>
      <c r="MH23" s="64" t="s">
        <v>7</v>
      </c>
      <c r="MI23" s="64" t="s">
        <v>8</v>
      </c>
      <c r="MJ23" s="64" t="s">
        <v>9</v>
      </c>
      <c r="MK23" s="64" t="s">
        <v>10</v>
      </c>
      <c r="ML23" s="64" t="s">
        <v>11</v>
      </c>
      <c r="MM23" s="64" t="s">
        <v>12</v>
      </c>
      <c r="MN23" s="64" t="s">
        <v>13</v>
      </c>
      <c r="MO23" s="65" t="s">
        <v>45</v>
      </c>
      <c r="MP23" s="64" t="s">
        <v>3</v>
      </c>
      <c r="MQ23" s="64" t="s">
        <v>4</v>
      </c>
      <c r="MR23" s="64" t="s">
        <v>5</v>
      </c>
      <c r="MS23" s="64" t="s">
        <v>6</v>
      </c>
      <c r="MT23" s="64" t="s">
        <v>7</v>
      </c>
      <c r="MU23" s="64" t="s">
        <v>8</v>
      </c>
      <c r="MV23" s="64" t="s">
        <v>9</v>
      </c>
      <c r="MW23" s="64" t="s">
        <v>10</v>
      </c>
      <c r="MX23" s="64" t="s">
        <v>11</v>
      </c>
      <c r="MY23" s="64" t="s">
        <v>12</v>
      </c>
      <c r="MZ23" s="64" t="s">
        <v>13</v>
      </c>
      <c r="NA23" s="65" t="s">
        <v>46</v>
      </c>
      <c r="NB23" s="64" t="s">
        <v>3</v>
      </c>
      <c r="NC23" s="64" t="s">
        <v>4</v>
      </c>
      <c r="ND23" s="64" t="s">
        <v>5</v>
      </c>
      <c r="NE23" s="64" t="s">
        <v>6</v>
      </c>
      <c r="NF23" s="64" t="s">
        <v>7</v>
      </c>
      <c r="NG23" s="64" t="s">
        <v>8</v>
      </c>
      <c r="NH23" s="64" t="s">
        <v>9</v>
      </c>
      <c r="NI23" s="64" t="s">
        <v>10</v>
      </c>
      <c r="NJ23" s="64" t="s">
        <v>11</v>
      </c>
      <c r="NK23" s="64" t="s">
        <v>12</v>
      </c>
      <c r="NL23" s="64" t="s">
        <v>13</v>
      </c>
      <c r="NM23" s="65" t="s">
        <v>47</v>
      </c>
      <c r="NN23" s="64" t="s">
        <v>3</v>
      </c>
      <c r="NO23" s="64" t="s">
        <v>4</v>
      </c>
      <c r="NP23" s="64" t="s">
        <v>5</v>
      </c>
      <c r="NQ23" s="64" t="s">
        <v>6</v>
      </c>
      <c r="NR23" s="64" t="s">
        <v>7</v>
      </c>
      <c r="NS23" s="64" t="s">
        <v>8</v>
      </c>
      <c r="NT23" s="64" t="s">
        <v>9</v>
      </c>
      <c r="NU23" s="64" t="s">
        <v>10</v>
      </c>
      <c r="NV23" s="64" t="s">
        <v>11</v>
      </c>
      <c r="NW23" s="64" t="s">
        <v>12</v>
      </c>
      <c r="NX23" s="64" t="s">
        <v>13</v>
      </c>
      <c r="NY23" s="65" t="s">
        <v>48</v>
      </c>
      <c r="NZ23" s="64" t="s">
        <v>3</v>
      </c>
      <c r="OA23" s="64" t="s">
        <v>4</v>
      </c>
      <c r="OB23" s="64" t="s">
        <v>5</v>
      </c>
      <c r="OC23" s="64" t="s">
        <v>6</v>
      </c>
      <c r="OD23" s="64" t="s">
        <v>7</v>
      </c>
      <c r="OE23" s="64" t="s">
        <v>8</v>
      </c>
      <c r="OF23" s="64" t="s">
        <v>9</v>
      </c>
      <c r="OG23" s="64" t="s">
        <v>10</v>
      </c>
      <c r="OH23" s="64" t="s">
        <v>11</v>
      </c>
      <c r="OI23" s="64" t="s">
        <v>12</v>
      </c>
      <c r="OJ23" s="64" t="s">
        <v>13</v>
      </c>
      <c r="OK23" s="65" t="s">
        <v>49</v>
      </c>
      <c r="OL23" s="64" t="s">
        <v>3</v>
      </c>
      <c r="OM23" s="64" t="s">
        <v>4</v>
      </c>
      <c r="ON23" s="64" t="s">
        <v>5</v>
      </c>
      <c r="OO23" s="64" t="s">
        <v>6</v>
      </c>
      <c r="OP23" s="64" t="s">
        <v>7</v>
      </c>
      <c r="OQ23" s="64" t="s">
        <v>8</v>
      </c>
      <c r="OR23" s="64" t="s">
        <v>9</v>
      </c>
      <c r="OS23" s="64" t="s">
        <v>10</v>
      </c>
      <c r="OT23" s="64" t="s">
        <v>11</v>
      </c>
      <c r="OU23" s="64" t="s">
        <v>12</v>
      </c>
      <c r="OV23" s="64" t="s">
        <v>13</v>
      </c>
      <c r="OW23" s="65" t="s">
        <v>50</v>
      </c>
      <c r="OX23" s="64" t="s">
        <v>3</v>
      </c>
      <c r="OY23" s="64" t="s">
        <v>4</v>
      </c>
      <c r="OZ23" s="64" t="s">
        <v>5</v>
      </c>
      <c r="PA23" s="64" t="s">
        <v>6</v>
      </c>
      <c r="PB23" s="64" t="s">
        <v>7</v>
      </c>
      <c r="PC23" s="64" t="s">
        <v>8</v>
      </c>
      <c r="PD23" s="64" t="s">
        <v>9</v>
      </c>
      <c r="PE23" s="64" t="s">
        <v>10</v>
      </c>
      <c r="PF23" s="64" t="s">
        <v>11</v>
      </c>
      <c r="PG23" s="64" t="s">
        <v>12</v>
      </c>
      <c r="PH23" s="64" t="s">
        <v>13</v>
      </c>
      <c r="PI23" s="65" t="s">
        <v>51</v>
      </c>
      <c r="PJ23" s="64" t="s">
        <v>3</v>
      </c>
      <c r="PK23" s="64" t="s">
        <v>4</v>
      </c>
      <c r="PL23" s="64" t="s">
        <v>5</v>
      </c>
      <c r="PM23" s="64" t="s">
        <v>6</v>
      </c>
      <c r="PN23" s="64" t="s">
        <v>7</v>
      </c>
      <c r="PO23" s="64" t="s">
        <v>8</v>
      </c>
      <c r="PP23" s="64" t="s">
        <v>9</v>
      </c>
      <c r="PQ23" s="64" t="s">
        <v>10</v>
      </c>
      <c r="PR23" s="64" t="s">
        <v>11</v>
      </c>
      <c r="PS23" s="64" t="s">
        <v>12</v>
      </c>
      <c r="PT23" s="64" t="s">
        <v>13</v>
      </c>
      <c r="PU23" s="65" t="s">
        <v>52</v>
      </c>
      <c r="PV23" s="64" t="s">
        <v>3</v>
      </c>
      <c r="PW23" s="64" t="s">
        <v>4</v>
      </c>
      <c r="PX23" s="64" t="s">
        <v>5</v>
      </c>
      <c r="PY23" s="64" t="s">
        <v>6</v>
      </c>
      <c r="PZ23" s="64" t="s">
        <v>7</v>
      </c>
      <c r="QA23" s="64" t="s">
        <v>8</v>
      </c>
      <c r="QB23" s="64" t="s">
        <v>9</v>
      </c>
      <c r="QC23" s="64" t="s">
        <v>10</v>
      </c>
      <c r="QD23" s="64" t="s">
        <v>11</v>
      </c>
      <c r="QE23" s="64" t="s">
        <v>12</v>
      </c>
      <c r="QF23" s="64" t="s">
        <v>13</v>
      </c>
      <c r="QG23" s="65" t="s">
        <v>53</v>
      </c>
      <c r="QH23" s="64" t="s">
        <v>3</v>
      </c>
      <c r="QI23" s="64" t="s">
        <v>4</v>
      </c>
      <c r="QJ23" s="64" t="s">
        <v>5</v>
      </c>
      <c r="QK23" s="64" t="s">
        <v>6</v>
      </c>
      <c r="QL23" s="64" t="s">
        <v>7</v>
      </c>
      <c r="QM23" s="64" t="s">
        <v>8</v>
      </c>
      <c r="QN23" s="64" t="s">
        <v>9</v>
      </c>
      <c r="QO23" s="64" t="s">
        <v>10</v>
      </c>
      <c r="QP23" s="64" t="s">
        <v>11</v>
      </c>
      <c r="QQ23" s="64" t="s">
        <v>12</v>
      </c>
      <c r="QR23" s="64" t="s">
        <v>13</v>
      </c>
      <c r="QS23" s="65" t="s">
        <v>54</v>
      </c>
      <c r="QT23" s="64" t="s">
        <v>3</v>
      </c>
      <c r="QU23" s="64" t="s">
        <v>4</v>
      </c>
      <c r="QV23" s="64" t="s">
        <v>5</v>
      </c>
      <c r="QW23" s="64" t="s">
        <v>6</v>
      </c>
      <c r="QX23" s="64" t="s">
        <v>7</v>
      </c>
      <c r="QY23" s="64" t="s">
        <v>8</v>
      </c>
      <c r="QZ23" s="64" t="s">
        <v>9</v>
      </c>
      <c r="RA23" s="64" t="s">
        <v>10</v>
      </c>
      <c r="RB23" s="64" t="s">
        <v>11</v>
      </c>
      <c r="RC23" s="64" t="s">
        <v>12</v>
      </c>
      <c r="RD23" s="64" t="s">
        <v>13</v>
      </c>
      <c r="RE23" s="65" t="s">
        <v>55</v>
      </c>
      <c r="RF23" s="64" t="s">
        <v>3</v>
      </c>
      <c r="RG23" s="64" t="s">
        <v>4</v>
      </c>
      <c r="RH23" s="64" t="s">
        <v>5</v>
      </c>
      <c r="RI23" s="64" t="s">
        <v>6</v>
      </c>
      <c r="RJ23" s="64" t="s">
        <v>7</v>
      </c>
      <c r="RK23" s="64" t="s">
        <v>8</v>
      </c>
      <c r="RL23" s="64" t="s">
        <v>9</v>
      </c>
      <c r="RM23" s="64" t="s">
        <v>10</v>
      </c>
      <c r="RN23" s="64" t="s">
        <v>11</v>
      </c>
      <c r="RO23" s="64" t="s">
        <v>12</v>
      </c>
      <c r="RP23" s="64" t="s">
        <v>13</v>
      </c>
      <c r="RQ23" s="65" t="s">
        <v>56</v>
      </c>
      <c r="RR23" s="64" t="s">
        <v>3</v>
      </c>
      <c r="RS23" s="64" t="s">
        <v>4</v>
      </c>
      <c r="RT23" s="64" t="s">
        <v>5</v>
      </c>
      <c r="RU23" s="64" t="s">
        <v>6</v>
      </c>
      <c r="RV23" s="64" t="s">
        <v>7</v>
      </c>
      <c r="RW23" s="64" t="s">
        <v>8</v>
      </c>
      <c r="RX23" s="64" t="s">
        <v>9</v>
      </c>
      <c r="RY23" s="64" t="s">
        <v>10</v>
      </c>
      <c r="RZ23" s="64" t="s">
        <v>11</v>
      </c>
      <c r="SA23" s="64" t="s">
        <v>12</v>
      </c>
      <c r="SB23" s="64" t="s">
        <v>13</v>
      </c>
      <c r="SC23" s="65" t="s">
        <v>57</v>
      </c>
      <c r="SD23" s="64" t="s">
        <v>3</v>
      </c>
      <c r="SE23" s="64" t="s">
        <v>4</v>
      </c>
      <c r="SF23" s="64" t="s">
        <v>5</v>
      </c>
      <c r="SG23" s="64" t="s">
        <v>6</v>
      </c>
      <c r="SH23" s="64" t="s">
        <v>7</v>
      </c>
      <c r="SI23" s="64" t="s">
        <v>8</v>
      </c>
      <c r="SJ23" s="64" t="s">
        <v>9</v>
      </c>
      <c r="SK23" s="64" t="s">
        <v>10</v>
      </c>
      <c r="SL23" s="64" t="s">
        <v>11</v>
      </c>
      <c r="SM23" s="64" t="s">
        <v>12</v>
      </c>
      <c r="SN23" s="64" t="s">
        <v>13</v>
      </c>
      <c r="SO23" s="65" t="s">
        <v>98</v>
      </c>
      <c r="SP23" s="64" t="s">
        <v>3</v>
      </c>
      <c r="SQ23" s="64" t="s">
        <v>4</v>
      </c>
      <c r="SR23" s="64" t="s">
        <v>5</v>
      </c>
      <c r="SS23" s="64" t="s">
        <v>6</v>
      </c>
      <c r="ST23" s="64" t="s">
        <v>7</v>
      </c>
      <c r="SU23" s="64" t="s">
        <v>8</v>
      </c>
      <c r="SV23" s="64" t="s">
        <v>9</v>
      </c>
      <c r="SW23" s="64" t="s">
        <v>10</v>
      </c>
      <c r="SX23" s="64" t="s">
        <v>11</v>
      </c>
      <c r="SY23" s="64" t="s">
        <v>12</v>
      </c>
      <c r="SZ23" s="64" t="s">
        <v>13</v>
      </c>
      <c r="TA23" s="65" t="s">
        <v>99</v>
      </c>
      <c r="TB23" s="64" t="s">
        <v>3</v>
      </c>
      <c r="TC23" s="64" t="s">
        <v>4</v>
      </c>
      <c r="TD23" s="64" t="s">
        <v>5</v>
      </c>
      <c r="TE23" s="64" t="s">
        <v>6</v>
      </c>
      <c r="TF23" s="64" t="s">
        <v>7</v>
      </c>
      <c r="TG23" s="64" t="s">
        <v>8</v>
      </c>
      <c r="TH23" s="64" t="s">
        <v>9</v>
      </c>
      <c r="TI23" s="64" t="s">
        <v>10</v>
      </c>
      <c r="TJ23" s="64" t="s">
        <v>11</v>
      </c>
      <c r="TK23" s="64" t="s">
        <v>12</v>
      </c>
      <c r="TL23" s="64" t="s">
        <v>13</v>
      </c>
      <c r="TM23" s="65" t="s">
        <v>100</v>
      </c>
      <c r="TN23" s="64" t="s">
        <v>3</v>
      </c>
      <c r="TO23" s="64" t="s">
        <v>4</v>
      </c>
      <c r="TP23" s="64" t="s">
        <v>5</v>
      </c>
      <c r="TQ23" s="64" t="s">
        <v>6</v>
      </c>
      <c r="TR23" s="64" t="s">
        <v>7</v>
      </c>
      <c r="TS23" s="64" t="s">
        <v>8</v>
      </c>
      <c r="TT23" s="64" t="s">
        <v>9</v>
      </c>
      <c r="TU23" s="64" t="s">
        <v>10</v>
      </c>
      <c r="TV23" s="64" t="s">
        <v>11</v>
      </c>
      <c r="TW23" s="64" t="s">
        <v>12</v>
      </c>
      <c r="TX23" s="64" t="s">
        <v>13</v>
      </c>
      <c r="TY23" s="65" t="s">
        <v>101</v>
      </c>
      <c r="TZ23" s="64" t="s">
        <v>3</v>
      </c>
      <c r="UA23" s="64" t="s">
        <v>4</v>
      </c>
      <c r="UB23" s="64" t="s">
        <v>5</v>
      </c>
      <c r="UC23" s="64" t="s">
        <v>6</v>
      </c>
      <c r="UD23" s="64" t="s">
        <v>7</v>
      </c>
      <c r="UE23" s="64" t="s">
        <v>8</v>
      </c>
      <c r="UF23" s="64" t="s">
        <v>9</v>
      </c>
      <c r="UG23" s="64" t="s">
        <v>10</v>
      </c>
      <c r="UH23" s="64" t="s">
        <v>11</v>
      </c>
      <c r="UI23" s="64" t="s">
        <v>12</v>
      </c>
      <c r="UJ23" s="64" t="s">
        <v>13</v>
      </c>
      <c r="UK23" s="65" t="s">
        <v>102</v>
      </c>
      <c r="UL23" s="64" t="s">
        <v>3</v>
      </c>
      <c r="UM23" s="64" t="s">
        <v>4</v>
      </c>
      <c r="UN23" s="64" t="s">
        <v>5</v>
      </c>
      <c r="UO23" s="64" t="s">
        <v>6</v>
      </c>
      <c r="UP23" s="64" t="s">
        <v>7</v>
      </c>
      <c r="UQ23" s="64" t="s">
        <v>8</v>
      </c>
      <c r="UR23" s="64" t="s">
        <v>9</v>
      </c>
      <c r="US23" s="64" t="s">
        <v>10</v>
      </c>
      <c r="UT23" s="64" t="s">
        <v>11</v>
      </c>
      <c r="UU23" s="64" t="s">
        <v>12</v>
      </c>
      <c r="UV23" s="64" t="s">
        <v>13</v>
      </c>
      <c r="UW23" s="65" t="s">
        <v>103</v>
      </c>
      <c r="UX23" s="64" t="s">
        <v>3</v>
      </c>
    </row>
    <row r="24" spans="2:570" ht="25" customHeight="1" x14ac:dyDescent="0.2">
      <c r="Q24" s="31" t="s">
        <v>58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53"/>
      <c r="DI24" s="20"/>
      <c r="DJ24" s="20"/>
      <c r="DK24" s="20"/>
      <c r="DL24" s="20"/>
      <c r="DM24" s="20"/>
      <c r="DN24" s="20"/>
      <c r="DO24" s="20"/>
      <c r="DP24" s="20"/>
      <c r="DQ24" s="20"/>
      <c r="DR24" s="20"/>
    </row>
    <row r="25" spans="2:570" ht="25" customHeight="1" x14ac:dyDescent="0.2">
      <c r="B25" s="25" t="s">
        <v>104</v>
      </c>
      <c r="C25" s="24"/>
      <c r="D25" s="24"/>
      <c r="AC25" s="56" t="s">
        <v>105</v>
      </c>
      <c r="AD25" s="24"/>
      <c r="AE25" s="24"/>
      <c r="AF25" s="24"/>
      <c r="AG25" s="24"/>
      <c r="AH25" s="24"/>
      <c r="AR25" s="56" t="s">
        <v>105</v>
      </c>
      <c r="AS25" s="24"/>
      <c r="AT25" s="24"/>
      <c r="AU25" s="24"/>
      <c r="AV25" s="24"/>
      <c r="AW25" s="24"/>
      <c r="BG25" s="56" t="s">
        <v>105</v>
      </c>
      <c r="BH25" s="24"/>
      <c r="BI25" s="24"/>
      <c r="BJ25" s="24"/>
      <c r="BK25" s="24"/>
      <c r="BL25" s="24"/>
      <c r="CC25" s="56" t="s">
        <v>105</v>
      </c>
      <c r="CD25" s="24"/>
      <c r="CE25" s="24"/>
      <c r="CF25" s="24"/>
      <c r="CG25" s="24"/>
      <c r="CH25" s="24"/>
    </row>
    <row r="26" spans="2:570" ht="25" customHeight="1" x14ac:dyDescent="0.2">
      <c r="B26" s="24"/>
      <c r="C26" s="24"/>
      <c r="D26" s="24"/>
      <c r="AI26" s="23" t="s">
        <v>106</v>
      </c>
      <c r="AJ26" s="24"/>
      <c r="AK26" s="24"/>
      <c r="AL26" s="24"/>
      <c r="AM26" s="25" t="s">
        <v>107</v>
      </c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3" t="s">
        <v>108</v>
      </c>
      <c r="AY26" s="24"/>
      <c r="AZ26" s="24"/>
      <c r="BA26" s="24"/>
      <c r="BB26" s="25" t="s">
        <v>107</v>
      </c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3" t="s">
        <v>109</v>
      </c>
      <c r="BN26" s="24"/>
      <c r="BO26" s="24"/>
      <c r="BP26" s="24"/>
      <c r="BQ26" s="25" t="s">
        <v>107</v>
      </c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I26" s="23" t="s">
        <v>110</v>
      </c>
      <c r="CJ26" s="24"/>
      <c r="CK26" s="24"/>
      <c r="CL26" s="24"/>
      <c r="CM26" s="25" t="s">
        <v>107</v>
      </c>
      <c r="CN26" s="24"/>
      <c r="CO26" s="24"/>
      <c r="CP26" s="24"/>
      <c r="CQ26" s="24"/>
      <c r="CR26" s="24"/>
      <c r="CS26" s="24"/>
      <c r="CT26" s="24"/>
      <c r="CU26" s="24"/>
      <c r="CV26" s="24"/>
      <c r="CW26" s="24"/>
    </row>
    <row r="27" spans="2:570" ht="25" customHeight="1" x14ac:dyDescent="0.2">
      <c r="AI27" s="56" t="s">
        <v>111</v>
      </c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56" t="s">
        <v>111</v>
      </c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56" t="s">
        <v>111</v>
      </c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I27" s="56" t="s">
        <v>111</v>
      </c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</row>
    <row r="28" spans="2:570" ht="25" customHeight="1" x14ac:dyDescent="0.2">
      <c r="AI28" s="25" t="s">
        <v>112</v>
      </c>
      <c r="AJ28" s="24"/>
      <c r="AK28" s="24"/>
      <c r="AL28" s="24"/>
      <c r="AM28" s="24"/>
      <c r="AN28" s="25" t="s">
        <v>112</v>
      </c>
      <c r="AO28" s="24"/>
      <c r="AP28" s="24"/>
      <c r="AQ28" s="24"/>
      <c r="AX28" s="25" t="s">
        <v>112</v>
      </c>
      <c r="AY28" s="24"/>
      <c r="AZ28" s="24"/>
      <c r="BA28" s="24"/>
      <c r="BB28" s="24"/>
      <c r="BC28" s="25" t="s">
        <v>112</v>
      </c>
      <c r="BD28" s="24"/>
      <c r="BE28" s="24"/>
      <c r="BF28" s="24"/>
      <c r="BM28" s="25" t="s">
        <v>112</v>
      </c>
      <c r="BN28" s="24"/>
      <c r="BO28" s="24"/>
      <c r="BP28" s="24"/>
      <c r="BQ28" s="24"/>
      <c r="BR28" s="25" t="s">
        <v>112</v>
      </c>
      <c r="BS28" s="24"/>
      <c r="BT28" s="24"/>
      <c r="BU28" s="24"/>
      <c r="CI28" s="25" t="s">
        <v>112</v>
      </c>
      <c r="CJ28" s="24"/>
      <c r="CK28" s="24"/>
      <c r="CL28" s="24"/>
      <c r="CM28" s="24"/>
      <c r="CN28" s="25" t="s">
        <v>112</v>
      </c>
      <c r="CO28" s="24"/>
      <c r="CP28" s="24"/>
      <c r="CQ28" s="24"/>
    </row>
    <row r="29" spans="2:570" ht="25" customHeight="1" x14ac:dyDescent="0.2"/>
    <row r="30" spans="2:570" ht="25" customHeight="1" x14ac:dyDescent="0.2"/>
    <row r="31" spans="2:570" ht="25" customHeight="1" x14ac:dyDescent="0.2">
      <c r="AC31" s="63" t="s">
        <v>58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</row>
    <row r="32" spans="2:570" ht="25" customHeight="1" x14ac:dyDescent="0.2">
      <c r="AR32" s="23" t="s">
        <v>106</v>
      </c>
      <c r="AS32" s="24"/>
      <c r="AT32" s="24"/>
      <c r="AU32" s="25" t="s">
        <v>113</v>
      </c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L32" s="23" t="s">
        <v>108</v>
      </c>
      <c r="BM32" s="24"/>
      <c r="BN32" s="24"/>
      <c r="BO32" s="25" t="s">
        <v>113</v>
      </c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F32" s="23" t="s">
        <v>109</v>
      </c>
      <c r="CG32" s="24"/>
      <c r="CH32" s="24"/>
      <c r="CI32" s="25" t="s">
        <v>113</v>
      </c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Z32" s="23" t="s">
        <v>110</v>
      </c>
      <c r="DA32" s="24"/>
      <c r="DB32" s="24"/>
      <c r="DC32" s="25" t="s">
        <v>113</v>
      </c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</row>
    <row r="33" spans="2:281" ht="25" customHeight="1" x14ac:dyDescent="0.2">
      <c r="AR33" s="52" t="s">
        <v>114</v>
      </c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L33" s="52" t="s">
        <v>114</v>
      </c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F33" s="52" t="s">
        <v>114</v>
      </c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Z33" s="52" t="s">
        <v>114</v>
      </c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</row>
    <row r="34" spans="2:281" ht="25" customHeight="1" x14ac:dyDescent="0.2">
      <c r="AR34" s="52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58"/>
      <c r="BL34" s="52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58"/>
      <c r="CF34" s="52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58"/>
      <c r="CZ34" s="52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</row>
    <row r="35" spans="2:281" ht="25" customHeight="1" x14ac:dyDescent="0.2"/>
    <row r="36" spans="2:281" ht="25" customHeight="1" x14ac:dyDescent="0.2"/>
    <row r="37" spans="2:281" ht="25" customHeight="1" x14ac:dyDescent="0.2"/>
    <row r="38" spans="2:281" ht="25" customHeight="1" x14ac:dyDescent="0.2">
      <c r="W38" s="60" t="s">
        <v>58</v>
      </c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2"/>
      <c r="ES38" s="59" t="s">
        <v>59</v>
      </c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</row>
    <row r="39" spans="2:281" ht="25" customHeight="1" x14ac:dyDescent="0.2">
      <c r="B39" s="25" t="s">
        <v>115</v>
      </c>
      <c r="C39" s="24"/>
      <c r="D39" s="24"/>
      <c r="AJ39" s="23">
        <v>62</v>
      </c>
      <c r="AK39" s="24"/>
      <c r="AL39" s="24"/>
      <c r="AM39" s="24"/>
      <c r="AN39" s="25" t="s">
        <v>117</v>
      </c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CP39" s="23">
        <v>67</v>
      </c>
      <c r="CQ39" s="24"/>
      <c r="CR39" s="24"/>
      <c r="CS39" s="24"/>
      <c r="CT39" s="25" t="s">
        <v>117</v>
      </c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L39" s="36">
        <v>72</v>
      </c>
      <c r="EM39" s="37"/>
      <c r="EN39" s="37"/>
      <c r="EO39" s="38"/>
      <c r="EP39" s="39" t="s">
        <v>118</v>
      </c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1"/>
      <c r="GE39" s="36">
        <v>77</v>
      </c>
      <c r="GF39" s="37"/>
      <c r="GG39" s="37"/>
      <c r="GH39" s="38"/>
      <c r="GI39" s="39" t="s">
        <v>118</v>
      </c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1"/>
      <c r="HX39" s="36">
        <v>83</v>
      </c>
      <c r="HY39" s="37"/>
      <c r="HZ39" s="37"/>
      <c r="IA39" s="38"/>
      <c r="IB39" s="39" t="s">
        <v>118</v>
      </c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1"/>
    </row>
    <row r="40" spans="2:281" ht="25" customHeight="1" x14ac:dyDescent="0.2">
      <c r="B40" s="24"/>
      <c r="C40" s="24"/>
      <c r="D40" s="24"/>
      <c r="AJ40" s="56" t="s">
        <v>105</v>
      </c>
      <c r="AK40" s="24"/>
      <c r="AL40" s="24"/>
      <c r="AM40" s="24"/>
      <c r="AN40" s="24"/>
      <c r="AO40" s="24"/>
      <c r="AP40" s="56" t="s">
        <v>111</v>
      </c>
      <c r="AQ40" s="56"/>
      <c r="AR40" s="56"/>
      <c r="AS40" s="56"/>
      <c r="AT40" s="56"/>
      <c r="AU40" s="56"/>
      <c r="AV40" s="56"/>
      <c r="AW40" s="56"/>
      <c r="AX40" s="54" t="s">
        <v>119</v>
      </c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CP40" s="56" t="s">
        <v>105</v>
      </c>
      <c r="CQ40" s="24"/>
      <c r="CR40" s="24"/>
      <c r="CS40" s="24"/>
      <c r="CT40" s="24"/>
      <c r="CU40" s="24"/>
      <c r="CV40" s="56" t="s">
        <v>111</v>
      </c>
      <c r="CW40" s="56"/>
      <c r="CX40" s="56"/>
      <c r="CY40" s="56"/>
      <c r="CZ40" s="56"/>
      <c r="DA40" s="56"/>
      <c r="DB40" s="56"/>
      <c r="DC40" s="56"/>
      <c r="DD40" s="54" t="s">
        <v>119</v>
      </c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L40" s="42" t="s">
        <v>105</v>
      </c>
      <c r="EM40" s="37"/>
      <c r="EN40" s="37"/>
      <c r="EO40" s="37"/>
      <c r="EP40" s="37"/>
      <c r="EQ40" s="38"/>
      <c r="ER40" s="42" t="s">
        <v>111</v>
      </c>
      <c r="ES40" s="43"/>
      <c r="ET40" s="43"/>
      <c r="EU40" s="43"/>
      <c r="EV40" s="43"/>
      <c r="EW40" s="43"/>
      <c r="EX40" s="43"/>
      <c r="EY40" s="44"/>
      <c r="EZ40" s="45" t="s">
        <v>119</v>
      </c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8"/>
      <c r="GE40" s="42" t="s">
        <v>105</v>
      </c>
      <c r="GF40" s="37"/>
      <c r="GG40" s="37"/>
      <c r="GH40" s="37"/>
      <c r="GI40" s="37"/>
      <c r="GJ40" s="38"/>
      <c r="GK40" s="42" t="s">
        <v>111</v>
      </c>
      <c r="GL40" s="43"/>
      <c r="GM40" s="43"/>
      <c r="GN40" s="43"/>
      <c r="GO40" s="43"/>
      <c r="GP40" s="43"/>
      <c r="GQ40" s="43"/>
      <c r="GR40" s="44"/>
      <c r="GS40" s="45" t="s">
        <v>119</v>
      </c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8"/>
      <c r="HX40" s="42" t="s">
        <v>105</v>
      </c>
      <c r="HY40" s="37"/>
      <c r="HZ40" s="37"/>
      <c r="IA40" s="37"/>
      <c r="IB40" s="37"/>
      <c r="IC40" s="38"/>
      <c r="ID40" s="42" t="s">
        <v>111</v>
      </c>
      <c r="IE40" s="43"/>
      <c r="IF40" s="43"/>
      <c r="IG40" s="43"/>
      <c r="IH40" s="43"/>
      <c r="II40" s="43"/>
      <c r="IJ40" s="43"/>
      <c r="IK40" s="44"/>
      <c r="IL40" s="45" t="s">
        <v>119</v>
      </c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8"/>
    </row>
    <row r="41" spans="2:281" ht="25" customHeight="1" x14ac:dyDescent="0.2">
      <c r="B41" s="24"/>
      <c r="C41" s="24"/>
      <c r="D41" s="24"/>
      <c r="AP41" s="54" t="s">
        <v>119</v>
      </c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CV41" s="54" t="s">
        <v>119</v>
      </c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ER41" s="45" t="s">
        <v>119</v>
      </c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8"/>
      <c r="GK41" s="45" t="s">
        <v>119</v>
      </c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8"/>
      <c r="ID41" s="45" t="s">
        <v>119</v>
      </c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8"/>
    </row>
    <row r="42" spans="2:281" ht="25" customHeight="1" x14ac:dyDescent="0.2">
      <c r="B42" s="24"/>
      <c r="C42" s="24"/>
      <c r="D42" s="24"/>
    </row>
    <row r="43" spans="2:281" ht="25" customHeight="1" x14ac:dyDescent="0.2">
      <c r="B43" s="24"/>
      <c r="C43" s="24"/>
      <c r="D43" s="24"/>
      <c r="AY43" s="23">
        <v>63</v>
      </c>
      <c r="AZ43" s="24"/>
      <c r="BA43" s="24"/>
      <c r="BB43" s="24"/>
      <c r="BC43" s="25" t="s">
        <v>117</v>
      </c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Y43" s="23">
        <v>68</v>
      </c>
      <c r="CZ43" s="24"/>
      <c r="DA43" s="24"/>
      <c r="DB43" s="24"/>
      <c r="DC43" s="25" t="s">
        <v>117</v>
      </c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U43" s="36">
        <v>73</v>
      </c>
      <c r="EV43" s="37"/>
      <c r="EW43" s="37"/>
      <c r="EX43" s="38"/>
      <c r="EY43" s="39" t="s">
        <v>118</v>
      </c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1"/>
      <c r="GN43" s="36">
        <v>78</v>
      </c>
      <c r="GO43" s="37"/>
      <c r="GP43" s="37"/>
      <c r="GQ43" s="38"/>
      <c r="GR43" s="39" t="s">
        <v>118</v>
      </c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1"/>
    </row>
    <row r="44" spans="2:281" ht="25" customHeight="1" x14ac:dyDescent="0.2">
      <c r="B44" s="24"/>
      <c r="C44" s="24"/>
      <c r="D44" s="24"/>
      <c r="AY44" s="56" t="s">
        <v>105</v>
      </c>
      <c r="AZ44" s="24"/>
      <c r="BA44" s="24"/>
      <c r="BB44" s="24"/>
      <c r="BC44" s="24"/>
      <c r="BD44" s="24"/>
      <c r="BE44" s="56" t="s">
        <v>111</v>
      </c>
      <c r="BF44" s="56"/>
      <c r="BG44" s="56"/>
      <c r="BH44" s="56"/>
      <c r="BI44" s="56"/>
      <c r="BJ44" s="56"/>
      <c r="BK44" s="56"/>
      <c r="BL44" s="56"/>
      <c r="BM44" s="54" t="s">
        <v>119</v>
      </c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Y44" s="56" t="s">
        <v>105</v>
      </c>
      <c r="CZ44" s="24"/>
      <c r="DA44" s="24"/>
      <c r="DB44" s="24"/>
      <c r="DC44" s="24"/>
      <c r="DD44" s="24"/>
      <c r="DE44" s="56" t="s">
        <v>111</v>
      </c>
      <c r="DF44" s="56"/>
      <c r="DG44" s="56"/>
      <c r="DH44" s="56"/>
      <c r="DI44" s="56"/>
      <c r="DJ44" s="56"/>
      <c r="DK44" s="56"/>
      <c r="DL44" s="56"/>
      <c r="DM44" s="54" t="s">
        <v>119</v>
      </c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U44" s="42" t="s">
        <v>105</v>
      </c>
      <c r="EV44" s="37"/>
      <c r="EW44" s="37"/>
      <c r="EX44" s="37"/>
      <c r="EY44" s="37"/>
      <c r="EZ44" s="38"/>
      <c r="FA44" s="42" t="s">
        <v>111</v>
      </c>
      <c r="FB44" s="43"/>
      <c r="FC44" s="43"/>
      <c r="FD44" s="43"/>
      <c r="FE44" s="43"/>
      <c r="FF44" s="43"/>
      <c r="FG44" s="43"/>
      <c r="FH44" s="44"/>
      <c r="FI44" s="45" t="s">
        <v>119</v>
      </c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8"/>
      <c r="GN44" s="42" t="s">
        <v>105</v>
      </c>
      <c r="GO44" s="37"/>
      <c r="GP44" s="37"/>
      <c r="GQ44" s="37"/>
      <c r="GR44" s="37"/>
      <c r="GS44" s="38"/>
      <c r="GT44" s="42" t="s">
        <v>111</v>
      </c>
      <c r="GU44" s="43"/>
      <c r="GV44" s="43"/>
      <c r="GW44" s="43"/>
      <c r="GX44" s="43"/>
      <c r="GY44" s="43"/>
      <c r="GZ44" s="43"/>
      <c r="HA44" s="44"/>
      <c r="HB44" s="45" t="s">
        <v>119</v>
      </c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8"/>
    </row>
    <row r="45" spans="2:281" ht="25" customHeight="1" x14ac:dyDescent="0.2">
      <c r="BE45" s="54" t="s">
        <v>119</v>
      </c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DE45" s="54" t="s">
        <v>119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FA45" s="45" t="s">
        <v>119</v>
      </c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8"/>
      <c r="GT45" s="45" t="s">
        <v>119</v>
      </c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8"/>
    </row>
    <row r="46" spans="2:281" ht="25" customHeight="1" x14ac:dyDescent="0.2"/>
    <row r="47" spans="2:281" ht="25" customHeight="1" x14ac:dyDescent="0.2">
      <c r="BG47" s="23">
        <v>64</v>
      </c>
      <c r="BH47" s="24"/>
      <c r="BI47" s="24"/>
      <c r="BJ47" s="24"/>
      <c r="BK47" s="25" t="s">
        <v>117</v>
      </c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DH47" s="23">
        <v>69</v>
      </c>
      <c r="DI47" s="24"/>
      <c r="DJ47" s="24"/>
      <c r="DK47" s="24"/>
      <c r="DL47" s="25" t="s">
        <v>117</v>
      </c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FD47" s="36">
        <v>74</v>
      </c>
      <c r="FE47" s="37"/>
      <c r="FF47" s="37"/>
      <c r="FG47" s="38"/>
      <c r="FH47" s="39" t="s">
        <v>118</v>
      </c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1"/>
      <c r="GW47" s="36">
        <v>79</v>
      </c>
      <c r="GX47" s="37"/>
      <c r="GY47" s="37"/>
      <c r="GZ47" s="38"/>
      <c r="HA47" s="39" t="s">
        <v>118</v>
      </c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1"/>
    </row>
    <row r="48" spans="2:281" ht="25" customHeight="1" x14ac:dyDescent="0.2">
      <c r="BG48" s="56" t="s">
        <v>105</v>
      </c>
      <c r="BH48" s="24"/>
      <c r="BI48" s="24"/>
      <c r="BJ48" s="24"/>
      <c r="BK48" s="24"/>
      <c r="BL48" s="24"/>
      <c r="BM48" s="56" t="s">
        <v>111</v>
      </c>
      <c r="BN48" s="56"/>
      <c r="BO48" s="56"/>
      <c r="BP48" s="56"/>
      <c r="BQ48" s="56"/>
      <c r="BR48" s="56"/>
      <c r="BS48" s="56"/>
      <c r="BT48" s="56"/>
      <c r="BU48" s="54" t="s">
        <v>119</v>
      </c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DH48" s="56" t="s">
        <v>105</v>
      </c>
      <c r="DI48" s="24"/>
      <c r="DJ48" s="24"/>
      <c r="DK48" s="24"/>
      <c r="DL48" s="24"/>
      <c r="DM48" s="24"/>
      <c r="DN48" s="56" t="s">
        <v>111</v>
      </c>
      <c r="DO48" s="56"/>
      <c r="DP48" s="56"/>
      <c r="DQ48" s="56"/>
      <c r="DR48" s="56"/>
      <c r="DS48" s="56"/>
      <c r="DT48" s="56"/>
      <c r="DU48" s="56"/>
      <c r="DV48" s="54" t="s">
        <v>119</v>
      </c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FD48" s="42" t="s">
        <v>105</v>
      </c>
      <c r="FE48" s="37"/>
      <c r="FF48" s="37"/>
      <c r="FG48" s="37"/>
      <c r="FH48" s="37"/>
      <c r="FI48" s="38"/>
      <c r="FJ48" s="42" t="s">
        <v>111</v>
      </c>
      <c r="FK48" s="43"/>
      <c r="FL48" s="43"/>
      <c r="FM48" s="43"/>
      <c r="FN48" s="43"/>
      <c r="FO48" s="43"/>
      <c r="FP48" s="43"/>
      <c r="FQ48" s="44"/>
      <c r="FR48" s="45" t="s">
        <v>119</v>
      </c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8"/>
      <c r="GW48" s="42" t="s">
        <v>105</v>
      </c>
      <c r="GX48" s="37"/>
      <c r="GY48" s="37"/>
      <c r="GZ48" s="37"/>
      <c r="HA48" s="37"/>
      <c r="HB48" s="38"/>
      <c r="HC48" s="42" t="s">
        <v>111</v>
      </c>
      <c r="HD48" s="43"/>
      <c r="HE48" s="43"/>
      <c r="HF48" s="43"/>
      <c r="HG48" s="43"/>
      <c r="HH48" s="43"/>
      <c r="HI48" s="43"/>
      <c r="HJ48" s="44"/>
      <c r="HK48" s="45" t="s">
        <v>119</v>
      </c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8"/>
    </row>
    <row r="49" spans="55:293" ht="25" customHeight="1" x14ac:dyDescent="0.2">
      <c r="BM49" s="54" t="s">
        <v>119</v>
      </c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DL49" s="54" t="s">
        <v>119</v>
      </c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FJ49" s="45" t="s">
        <v>119</v>
      </c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8"/>
      <c r="HC49" s="45" t="s">
        <v>119</v>
      </c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8"/>
    </row>
    <row r="50" spans="55:293" ht="25" customHeight="1" x14ac:dyDescent="0.2"/>
    <row r="51" spans="55:293" ht="25" customHeight="1" x14ac:dyDescent="0.2">
      <c r="BT51" s="57"/>
      <c r="BU51" s="23">
        <v>65</v>
      </c>
      <c r="BV51" s="24"/>
      <c r="BW51" s="24"/>
      <c r="BX51" s="24"/>
      <c r="BY51" s="25" t="s">
        <v>117</v>
      </c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Q51" s="23">
        <v>70</v>
      </c>
      <c r="DR51" s="24"/>
      <c r="DS51" s="24"/>
      <c r="DT51" s="24"/>
      <c r="DU51" s="25" t="s">
        <v>117</v>
      </c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M51" s="36">
        <v>75</v>
      </c>
      <c r="FN51" s="37"/>
      <c r="FO51" s="37"/>
      <c r="FP51" s="38"/>
      <c r="FQ51" s="39" t="s">
        <v>118</v>
      </c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1"/>
      <c r="HF51" s="36">
        <v>80</v>
      </c>
      <c r="HG51" s="37"/>
      <c r="HH51" s="37"/>
      <c r="HI51" s="38"/>
      <c r="HJ51" s="39" t="s">
        <v>118</v>
      </c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1"/>
    </row>
    <row r="52" spans="55:293" ht="25" customHeight="1" x14ac:dyDescent="0.2">
      <c r="BT52" s="57"/>
      <c r="BU52" s="56" t="s">
        <v>105</v>
      </c>
      <c r="BV52" s="24"/>
      <c r="BW52" s="24"/>
      <c r="BX52" s="24"/>
      <c r="BY52" s="24"/>
      <c r="BZ52" s="24"/>
      <c r="CA52" s="56" t="s">
        <v>111</v>
      </c>
      <c r="CB52" s="56"/>
      <c r="CC52" s="56"/>
      <c r="CD52" s="56"/>
      <c r="CE52" s="56"/>
      <c r="CF52" s="56"/>
      <c r="CG52" s="56"/>
      <c r="CH52" s="56"/>
      <c r="CI52" s="54" t="s">
        <v>119</v>
      </c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Q52" s="56" t="s">
        <v>105</v>
      </c>
      <c r="DR52" s="24"/>
      <c r="DS52" s="24"/>
      <c r="DT52" s="24"/>
      <c r="DU52" s="24"/>
      <c r="DV52" s="24"/>
      <c r="DW52" s="56" t="s">
        <v>111</v>
      </c>
      <c r="DX52" s="56"/>
      <c r="DY52" s="56"/>
      <c r="DZ52" s="56"/>
      <c r="EA52" s="56"/>
      <c r="EB52" s="56"/>
      <c r="EC52" s="56"/>
      <c r="ED52" s="56"/>
      <c r="EE52" s="54" t="s">
        <v>119</v>
      </c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M52" s="42" t="s">
        <v>105</v>
      </c>
      <c r="FN52" s="37"/>
      <c r="FO52" s="37"/>
      <c r="FP52" s="37"/>
      <c r="FQ52" s="37"/>
      <c r="FR52" s="38"/>
      <c r="FS52" s="42" t="s">
        <v>111</v>
      </c>
      <c r="FT52" s="43"/>
      <c r="FU52" s="43"/>
      <c r="FV52" s="43"/>
      <c r="FW52" s="43"/>
      <c r="FX52" s="43"/>
      <c r="FY52" s="43"/>
      <c r="FZ52" s="44"/>
      <c r="GA52" s="45" t="s">
        <v>119</v>
      </c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8"/>
      <c r="HF52" s="42" t="s">
        <v>105</v>
      </c>
      <c r="HG52" s="37"/>
      <c r="HH52" s="37"/>
      <c r="HI52" s="37"/>
      <c r="HJ52" s="37"/>
      <c r="HK52" s="38"/>
      <c r="HL52" s="42" t="s">
        <v>111</v>
      </c>
      <c r="HM52" s="43"/>
      <c r="HN52" s="43"/>
      <c r="HO52" s="43"/>
      <c r="HP52" s="43"/>
      <c r="HQ52" s="43"/>
      <c r="HR52" s="43"/>
      <c r="HS52" s="44"/>
      <c r="HT52" s="45" t="s">
        <v>119</v>
      </c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8"/>
    </row>
    <row r="53" spans="55:293" ht="25" customHeight="1" x14ac:dyDescent="0.2">
      <c r="BT53" s="57"/>
      <c r="CA53" s="54" t="s">
        <v>119</v>
      </c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DW53" s="54" t="s">
        <v>119</v>
      </c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FS53" s="45" t="s">
        <v>119</v>
      </c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8"/>
      <c r="HL53" s="45" t="s">
        <v>119</v>
      </c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8"/>
    </row>
    <row r="54" spans="55:293" ht="25" customHeight="1" x14ac:dyDescent="0.2"/>
    <row r="55" spans="55:293" ht="25" customHeight="1" x14ac:dyDescent="0.2">
      <c r="CD55" s="23">
        <v>66</v>
      </c>
      <c r="CE55" s="24"/>
      <c r="CF55" s="24"/>
      <c r="CG55" s="24"/>
      <c r="CH55" s="25" t="s">
        <v>117</v>
      </c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Z55" s="23">
        <v>71</v>
      </c>
      <c r="EA55" s="24"/>
      <c r="EB55" s="24"/>
      <c r="EC55" s="24"/>
      <c r="ED55" s="25" t="s">
        <v>121</v>
      </c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V55" s="36">
        <v>76</v>
      </c>
      <c r="FW55" s="37"/>
      <c r="FX55" s="37"/>
      <c r="FY55" s="38"/>
      <c r="FZ55" s="39" t="s">
        <v>118</v>
      </c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1"/>
      <c r="HO55" s="36">
        <v>81</v>
      </c>
      <c r="HP55" s="37"/>
      <c r="HQ55" s="37"/>
      <c r="HR55" s="38"/>
      <c r="HS55" s="39" t="s">
        <v>118</v>
      </c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1"/>
    </row>
    <row r="56" spans="55:293" ht="25" customHeight="1" x14ac:dyDescent="0.2">
      <c r="CD56" s="56" t="s">
        <v>105</v>
      </c>
      <c r="CE56" s="24"/>
      <c r="CF56" s="24"/>
      <c r="CG56" s="24"/>
      <c r="CH56" s="24"/>
      <c r="CI56" s="24"/>
      <c r="CJ56" s="56" t="s">
        <v>111</v>
      </c>
      <c r="CK56" s="56"/>
      <c r="CL56" s="56"/>
      <c r="CM56" s="56"/>
      <c r="CN56" s="56"/>
      <c r="CO56" s="56"/>
      <c r="CP56" s="56"/>
      <c r="CQ56" s="56"/>
      <c r="CR56" s="54" t="s">
        <v>119</v>
      </c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Z56" s="56" t="s">
        <v>105</v>
      </c>
      <c r="EA56" s="24"/>
      <c r="EB56" s="24"/>
      <c r="EC56" s="24"/>
      <c r="ED56" s="24"/>
      <c r="EE56" s="24"/>
      <c r="EF56" s="56" t="s">
        <v>111</v>
      </c>
      <c r="EG56" s="56"/>
      <c r="EH56" s="56"/>
      <c r="EI56" s="56"/>
      <c r="EJ56" s="56"/>
      <c r="EK56" s="56"/>
      <c r="EL56" s="56"/>
      <c r="EM56" s="56"/>
      <c r="EN56" s="54" t="s">
        <v>119</v>
      </c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V56" s="42" t="s">
        <v>105</v>
      </c>
      <c r="FW56" s="37"/>
      <c r="FX56" s="37"/>
      <c r="FY56" s="37"/>
      <c r="FZ56" s="37"/>
      <c r="GA56" s="38"/>
      <c r="GB56" s="42" t="s">
        <v>111</v>
      </c>
      <c r="GC56" s="43"/>
      <c r="GD56" s="43"/>
      <c r="GE56" s="43"/>
      <c r="GF56" s="43"/>
      <c r="GG56" s="43"/>
      <c r="GH56" s="43"/>
      <c r="GI56" s="44"/>
      <c r="GJ56" s="45" t="s">
        <v>119</v>
      </c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8"/>
      <c r="HO56" s="42" t="s">
        <v>105</v>
      </c>
      <c r="HP56" s="37"/>
      <c r="HQ56" s="37"/>
      <c r="HR56" s="37"/>
      <c r="HS56" s="37"/>
      <c r="HT56" s="38"/>
      <c r="HU56" s="42" t="s">
        <v>111</v>
      </c>
      <c r="HV56" s="43"/>
      <c r="HW56" s="43"/>
      <c r="HX56" s="43"/>
      <c r="HY56" s="43"/>
      <c r="HZ56" s="43"/>
      <c r="IA56" s="43"/>
      <c r="IB56" s="44"/>
      <c r="IC56" s="45" t="s">
        <v>119</v>
      </c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8"/>
    </row>
    <row r="57" spans="55:293" ht="25" customHeight="1" x14ac:dyDescent="0.2">
      <c r="CJ57" s="54" t="s">
        <v>119</v>
      </c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EF57" s="54" t="s">
        <v>119</v>
      </c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GB57" s="45" t="s">
        <v>119</v>
      </c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8"/>
      <c r="HU57" s="45" t="s">
        <v>119</v>
      </c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8"/>
    </row>
    <row r="58" spans="55:293" ht="25" customHeight="1" x14ac:dyDescent="0.2"/>
    <row r="59" spans="55:293" ht="25" customHeight="1" x14ac:dyDescent="0.2">
      <c r="BC59" s="31" t="s">
        <v>58</v>
      </c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53"/>
      <c r="FQ59" s="33" t="s">
        <v>59</v>
      </c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JG59" s="34"/>
      <c r="JH59" s="34"/>
      <c r="JI59" s="34"/>
      <c r="JJ59" s="34"/>
      <c r="JK59" s="34"/>
      <c r="JL59" s="34"/>
      <c r="JM59" s="34"/>
      <c r="JN59" s="34"/>
      <c r="JO59" s="34"/>
      <c r="JP59" s="34"/>
      <c r="JQ59" s="34"/>
      <c r="JR59" s="34"/>
      <c r="JS59" s="34"/>
      <c r="JT59" s="34"/>
      <c r="JU59" s="34"/>
      <c r="JV59" s="34"/>
      <c r="JW59" s="34"/>
      <c r="JX59" s="34"/>
      <c r="JY59" s="34"/>
      <c r="JZ59" s="35"/>
      <c r="KA59" s="20"/>
      <c r="KB59" s="20"/>
      <c r="KC59" s="20"/>
      <c r="KD59" s="20"/>
      <c r="KE59" s="20"/>
      <c r="KF59" s="20"/>
      <c r="KG59" s="20"/>
    </row>
    <row r="60" spans="55:293" ht="25" customHeight="1" x14ac:dyDescent="0.2">
      <c r="BN60" s="23" t="s">
        <v>116</v>
      </c>
      <c r="BO60" s="24"/>
      <c r="BP60" s="24"/>
      <c r="BQ60" s="25" t="s">
        <v>122</v>
      </c>
      <c r="BR60" s="25"/>
      <c r="BS60" s="25"/>
      <c r="BT60" s="25"/>
      <c r="BU60" s="25"/>
      <c r="CC60" s="23">
        <v>63</v>
      </c>
      <c r="CD60" s="24"/>
      <c r="CE60" s="24"/>
      <c r="CF60" s="25" t="s">
        <v>122</v>
      </c>
      <c r="CG60" s="25"/>
      <c r="CH60" s="25"/>
      <c r="CI60" s="25"/>
      <c r="CJ60" s="25"/>
      <c r="CL60" s="23">
        <v>64</v>
      </c>
      <c r="CM60" s="24"/>
      <c r="CN60" s="24"/>
      <c r="CO60" s="25" t="s">
        <v>122</v>
      </c>
      <c r="CP60" s="25"/>
      <c r="CQ60" s="25"/>
      <c r="CR60" s="25"/>
      <c r="CS60" s="25"/>
      <c r="CY60" s="23">
        <v>65</v>
      </c>
      <c r="CZ60" s="24"/>
      <c r="DA60" s="24"/>
      <c r="DB60" s="25" t="s">
        <v>122</v>
      </c>
      <c r="DC60" s="25"/>
      <c r="DD60" s="25"/>
      <c r="DE60" s="25"/>
      <c r="DF60" s="25"/>
      <c r="DH60" s="23">
        <v>66</v>
      </c>
      <c r="DI60" s="24"/>
      <c r="DJ60" s="24"/>
      <c r="DK60" s="25" t="s">
        <v>122</v>
      </c>
      <c r="DL60" s="25"/>
      <c r="DM60" s="25"/>
      <c r="DN60" s="25"/>
      <c r="DO60" s="25"/>
      <c r="DT60" s="23">
        <v>67</v>
      </c>
      <c r="DU60" s="24"/>
      <c r="DV60" s="24"/>
      <c r="DW60" s="25" t="s">
        <v>122</v>
      </c>
      <c r="DX60" s="25"/>
      <c r="DY60" s="25"/>
      <c r="DZ60" s="25"/>
      <c r="EA60" s="25"/>
      <c r="EC60" s="23">
        <v>68</v>
      </c>
      <c r="ED60" s="24"/>
      <c r="EE60" s="24"/>
      <c r="EF60" s="25" t="s">
        <v>122</v>
      </c>
      <c r="EG60" s="25"/>
      <c r="EH60" s="25"/>
      <c r="EI60" s="25"/>
      <c r="EJ60" s="25"/>
      <c r="EL60" s="23">
        <v>69</v>
      </c>
      <c r="EM60" s="24"/>
      <c r="EN60" s="24"/>
      <c r="EO60" s="25" t="s">
        <v>122</v>
      </c>
      <c r="EP60" s="25"/>
      <c r="EQ60" s="25"/>
      <c r="ER60" s="25"/>
      <c r="ES60" s="25"/>
      <c r="EU60" s="23">
        <v>70</v>
      </c>
      <c r="EV60" s="24"/>
      <c r="EW60" s="24"/>
      <c r="EX60" s="25" t="s">
        <v>122</v>
      </c>
      <c r="EY60" s="25"/>
      <c r="EZ60" s="25"/>
      <c r="FA60" s="25"/>
      <c r="FB60" s="25"/>
      <c r="FD60" s="23" t="s">
        <v>120</v>
      </c>
      <c r="FE60" s="24"/>
      <c r="FF60" s="24"/>
      <c r="FG60" s="49" t="s">
        <v>123</v>
      </c>
      <c r="FH60" s="50"/>
      <c r="FI60" s="50"/>
      <c r="FJ60" s="50"/>
      <c r="FK60" s="50"/>
      <c r="FL60" s="50"/>
      <c r="FM60" s="50"/>
      <c r="FN60" s="50"/>
      <c r="FO60" s="51"/>
      <c r="FQ60" s="23">
        <v>72</v>
      </c>
      <c r="FR60" s="24"/>
      <c r="FS60" s="24"/>
      <c r="FT60" s="25" t="s">
        <v>124</v>
      </c>
      <c r="FU60" s="25"/>
      <c r="FV60" s="25"/>
      <c r="FW60" s="25"/>
      <c r="FX60" s="25"/>
      <c r="FZ60" s="23">
        <v>73</v>
      </c>
      <c r="GA60" s="24"/>
      <c r="GB60" s="24"/>
      <c r="GC60" s="25" t="s">
        <v>124</v>
      </c>
      <c r="GD60" s="25"/>
      <c r="GE60" s="25"/>
      <c r="GF60" s="25"/>
      <c r="GG60" s="25"/>
      <c r="GI60" s="23">
        <v>74</v>
      </c>
      <c r="GJ60" s="24"/>
      <c r="GK60" s="24"/>
      <c r="GL60" s="25" t="s">
        <v>124</v>
      </c>
      <c r="GM60" s="25"/>
      <c r="GN60" s="25"/>
      <c r="GO60" s="25"/>
      <c r="GP60" s="25"/>
      <c r="GR60" s="23">
        <v>75</v>
      </c>
      <c r="GS60" s="24"/>
      <c r="GT60" s="24"/>
      <c r="GU60" s="25" t="s">
        <v>124</v>
      </c>
      <c r="GV60" s="25"/>
      <c r="GW60" s="25"/>
      <c r="GX60" s="25"/>
      <c r="GY60" s="25"/>
      <c r="HA60" s="23">
        <v>76</v>
      </c>
      <c r="HB60" s="24"/>
      <c r="HC60" s="24"/>
      <c r="HD60" s="25" t="s">
        <v>124</v>
      </c>
      <c r="HE60" s="25"/>
      <c r="HF60" s="25"/>
      <c r="HG60" s="25"/>
      <c r="HH60" s="25"/>
      <c r="HJ60" s="23">
        <v>77</v>
      </c>
      <c r="HK60" s="24"/>
      <c r="HL60" s="24"/>
      <c r="HM60" s="25" t="s">
        <v>124</v>
      </c>
      <c r="HN60" s="25"/>
      <c r="HO60" s="25"/>
      <c r="HP60" s="25"/>
      <c r="HQ60" s="25"/>
      <c r="HS60" s="23">
        <v>78</v>
      </c>
      <c r="HT60" s="24"/>
      <c r="HU60" s="24"/>
      <c r="HV60" s="25" t="s">
        <v>124</v>
      </c>
      <c r="HW60" s="25"/>
      <c r="HX60" s="25"/>
      <c r="HY60" s="25"/>
      <c r="HZ60" s="25"/>
      <c r="IB60" s="23">
        <v>79</v>
      </c>
      <c r="IC60" s="24"/>
      <c r="ID60" s="24"/>
      <c r="IE60" s="25" t="s">
        <v>124</v>
      </c>
      <c r="IF60" s="25"/>
      <c r="IG60" s="25"/>
      <c r="IH60" s="25"/>
      <c r="II60" s="25"/>
      <c r="IK60" s="23">
        <v>80</v>
      </c>
      <c r="IL60" s="24"/>
      <c r="IM60" s="24"/>
      <c r="IN60" s="25" t="s">
        <v>124</v>
      </c>
      <c r="IO60" s="25"/>
      <c r="IP60" s="25"/>
      <c r="IQ60" s="25"/>
      <c r="IR60" s="25"/>
      <c r="IT60" s="23">
        <v>81</v>
      </c>
      <c r="IU60" s="24"/>
      <c r="IV60" s="24"/>
      <c r="IW60" s="25" t="s">
        <v>124</v>
      </c>
      <c r="IX60" s="25"/>
      <c r="IY60" s="25"/>
      <c r="IZ60" s="25"/>
      <c r="JA60" s="25"/>
      <c r="JC60" s="23">
        <v>82</v>
      </c>
      <c r="JD60" s="24"/>
      <c r="JE60" s="24"/>
      <c r="JF60" s="25" t="s">
        <v>124</v>
      </c>
      <c r="JG60" s="25"/>
      <c r="JH60" s="25"/>
      <c r="JI60" s="25"/>
      <c r="JJ60" s="25"/>
      <c r="JL60" s="23">
        <v>83</v>
      </c>
      <c r="JM60" s="24"/>
      <c r="JN60" s="24"/>
      <c r="JO60" s="25" t="s">
        <v>124</v>
      </c>
      <c r="JP60" s="25"/>
      <c r="JQ60" s="25"/>
      <c r="JR60" s="25"/>
      <c r="JS60" s="25"/>
    </row>
    <row r="61" spans="55:293" ht="25" customHeight="1" x14ac:dyDescent="0.2">
      <c r="BN61" s="52" t="s">
        <v>125</v>
      </c>
      <c r="BO61" s="52"/>
      <c r="BP61" s="52"/>
      <c r="BQ61" s="52"/>
      <c r="BR61" s="52"/>
      <c r="BS61" s="52"/>
      <c r="BT61" s="52"/>
      <c r="BU61" s="52"/>
      <c r="CC61" s="52" t="s">
        <v>125</v>
      </c>
      <c r="CD61" s="52"/>
      <c r="CE61" s="52"/>
      <c r="CF61" s="52"/>
      <c r="CG61" s="52"/>
      <c r="CH61" s="52"/>
      <c r="CI61" s="52"/>
      <c r="CJ61" s="52"/>
      <c r="CL61" s="52" t="s">
        <v>125</v>
      </c>
      <c r="CM61" s="52"/>
      <c r="CN61" s="52"/>
      <c r="CO61" s="52"/>
      <c r="CP61" s="52"/>
      <c r="CQ61" s="52"/>
      <c r="CR61" s="52"/>
      <c r="CS61" s="52"/>
      <c r="CY61" s="52" t="s">
        <v>125</v>
      </c>
      <c r="CZ61" s="52"/>
      <c r="DA61" s="52"/>
      <c r="DB61" s="52"/>
      <c r="DC61" s="52"/>
      <c r="DD61" s="52"/>
      <c r="DE61" s="52"/>
      <c r="DF61" s="52"/>
      <c r="DH61" s="52" t="s">
        <v>125</v>
      </c>
      <c r="DI61" s="52"/>
      <c r="DJ61" s="52"/>
      <c r="DK61" s="52"/>
      <c r="DL61" s="52"/>
      <c r="DM61" s="52"/>
      <c r="DN61" s="52"/>
      <c r="DO61" s="52"/>
      <c r="DT61" s="52" t="s">
        <v>125</v>
      </c>
      <c r="DU61" s="52"/>
      <c r="DV61" s="52"/>
      <c r="DW61" s="52"/>
      <c r="DX61" s="52"/>
      <c r="DY61" s="52"/>
      <c r="DZ61" s="52"/>
      <c r="EA61" s="52"/>
      <c r="EC61" s="52" t="s">
        <v>125</v>
      </c>
      <c r="ED61" s="52"/>
      <c r="EE61" s="52"/>
      <c r="EF61" s="52"/>
      <c r="EG61" s="52"/>
      <c r="EH61" s="52"/>
      <c r="EI61" s="52"/>
      <c r="EJ61" s="52"/>
      <c r="EL61" s="52" t="s">
        <v>125</v>
      </c>
      <c r="EM61" s="52"/>
      <c r="EN61" s="52"/>
      <c r="EO61" s="52"/>
      <c r="EP61" s="52"/>
      <c r="EQ61" s="52"/>
      <c r="ER61" s="52"/>
      <c r="ES61" s="52"/>
      <c r="EU61" s="52" t="s">
        <v>125</v>
      </c>
      <c r="EV61" s="52"/>
      <c r="EW61" s="52"/>
      <c r="EX61" s="52"/>
      <c r="EY61" s="52"/>
      <c r="EZ61" s="52"/>
      <c r="FA61" s="52"/>
      <c r="FB61" s="52"/>
      <c r="FD61" s="46" t="s">
        <v>126</v>
      </c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8"/>
      <c r="FQ61" s="52" t="s">
        <v>114</v>
      </c>
      <c r="FR61" s="52"/>
      <c r="FS61" s="52"/>
      <c r="FT61" s="52"/>
      <c r="FU61" s="52"/>
      <c r="FV61" s="52"/>
      <c r="FW61" s="52"/>
      <c r="FX61" s="52"/>
      <c r="FZ61" s="52" t="s">
        <v>114</v>
      </c>
      <c r="GA61" s="52"/>
      <c r="GB61" s="52"/>
      <c r="GC61" s="52"/>
      <c r="GD61" s="52"/>
      <c r="GE61" s="52"/>
      <c r="GF61" s="52"/>
      <c r="GG61" s="52"/>
      <c r="GI61" s="52" t="s">
        <v>114</v>
      </c>
      <c r="GJ61" s="52"/>
      <c r="GK61" s="52"/>
      <c r="GL61" s="52"/>
      <c r="GM61" s="52"/>
      <c r="GN61" s="52"/>
      <c r="GO61" s="52"/>
      <c r="GP61" s="52"/>
      <c r="GR61" s="52" t="s">
        <v>114</v>
      </c>
      <c r="GS61" s="52"/>
      <c r="GT61" s="52"/>
      <c r="GU61" s="52"/>
      <c r="GV61" s="52"/>
      <c r="GW61" s="52"/>
      <c r="GX61" s="52"/>
      <c r="GY61" s="52"/>
      <c r="HA61" s="52" t="s">
        <v>114</v>
      </c>
      <c r="HB61" s="52"/>
      <c r="HC61" s="52"/>
      <c r="HD61" s="52"/>
      <c r="HE61" s="52"/>
      <c r="HF61" s="52"/>
      <c r="HG61" s="52"/>
      <c r="HH61" s="52"/>
      <c r="HJ61" s="52" t="s">
        <v>114</v>
      </c>
      <c r="HK61" s="52"/>
      <c r="HL61" s="52"/>
      <c r="HM61" s="52"/>
      <c r="HN61" s="52"/>
      <c r="HO61" s="52"/>
      <c r="HP61" s="52"/>
      <c r="HQ61" s="52"/>
      <c r="HS61" s="52" t="s">
        <v>114</v>
      </c>
      <c r="HT61" s="52"/>
      <c r="HU61" s="52"/>
      <c r="HV61" s="52"/>
      <c r="HW61" s="52"/>
      <c r="HX61" s="52"/>
      <c r="HY61" s="52"/>
      <c r="HZ61" s="52"/>
      <c r="IB61" s="52" t="s">
        <v>114</v>
      </c>
      <c r="IC61" s="52"/>
      <c r="ID61" s="52"/>
      <c r="IE61" s="52"/>
      <c r="IF61" s="52"/>
      <c r="IG61" s="52"/>
      <c r="IH61" s="52"/>
      <c r="II61" s="52"/>
      <c r="IK61" s="52" t="s">
        <v>114</v>
      </c>
      <c r="IL61" s="52"/>
      <c r="IM61" s="52"/>
      <c r="IN61" s="52"/>
      <c r="IO61" s="52"/>
      <c r="IP61" s="52"/>
      <c r="IQ61" s="52"/>
      <c r="IR61" s="52"/>
      <c r="IT61" s="52" t="s">
        <v>114</v>
      </c>
      <c r="IU61" s="52"/>
      <c r="IV61" s="52"/>
      <c r="IW61" s="52"/>
      <c r="IX61" s="52"/>
      <c r="IY61" s="52"/>
      <c r="IZ61" s="52"/>
      <c r="JA61" s="52"/>
      <c r="JC61" s="52" t="s">
        <v>114</v>
      </c>
      <c r="JD61" s="52"/>
      <c r="JE61" s="52"/>
      <c r="JF61" s="52"/>
      <c r="JG61" s="52"/>
      <c r="JH61" s="52"/>
      <c r="JI61" s="52"/>
      <c r="JJ61" s="52"/>
      <c r="JL61" s="52" t="s">
        <v>114</v>
      </c>
      <c r="JM61" s="52"/>
      <c r="JN61" s="52"/>
      <c r="JO61" s="52"/>
      <c r="JP61" s="52"/>
      <c r="JQ61" s="52"/>
      <c r="JR61" s="52"/>
      <c r="JS61" s="52"/>
    </row>
    <row r="62" spans="55:293" ht="25" customHeight="1" x14ac:dyDescent="0.2">
      <c r="BN62" s="52"/>
      <c r="BO62" s="52"/>
      <c r="BP62" s="52"/>
      <c r="BQ62" s="52"/>
      <c r="BR62" s="52"/>
      <c r="BS62" s="52"/>
      <c r="BT62" s="52"/>
      <c r="BU62" s="52"/>
      <c r="BV62" s="58"/>
      <c r="CC62" s="52"/>
      <c r="CD62" s="52"/>
      <c r="CE62" s="52"/>
      <c r="CF62" s="52"/>
      <c r="CG62" s="52"/>
      <c r="CH62" s="52"/>
      <c r="CI62" s="52"/>
      <c r="CJ62" s="52"/>
      <c r="CK62" s="21"/>
      <c r="CL62" s="52"/>
      <c r="CM62" s="52"/>
      <c r="CN62" s="52"/>
      <c r="CO62" s="52"/>
      <c r="CP62" s="52"/>
      <c r="CQ62" s="52"/>
      <c r="CR62" s="52"/>
      <c r="CS62" s="52"/>
      <c r="CT62" s="21"/>
      <c r="CY62" s="52"/>
      <c r="CZ62" s="52"/>
      <c r="DA62" s="52"/>
      <c r="DB62" s="52"/>
      <c r="DC62" s="52"/>
      <c r="DD62" s="52"/>
      <c r="DE62" s="52"/>
      <c r="DF62" s="52"/>
      <c r="DG62" s="21"/>
      <c r="DH62" s="52"/>
      <c r="DI62" s="52"/>
      <c r="DJ62" s="52"/>
      <c r="DK62" s="52"/>
      <c r="DL62" s="52"/>
      <c r="DM62" s="52"/>
      <c r="DN62" s="52"/>
      <c r="DO62" s="52"/>
      <c r="DP62" s="21"/>
      <c r="DT62" s="52"/>
      <c r="DU62" s="52"/>
      <c r="DV62" s="52"/>
      <c r="DW62" s="52"/>
      <c r="DX62" s="52"/>
      <c r="DY62" s="52"/>
      <c r="DZ62" s="52"/>
      <c r="EA62" s="52"/>
      <c r="EB62" s="21"/>
      <c r="EC62" s="52"/>
      <c r="ED62" s="52"/>
      <c r="EE62" s="52"/>
      <c r="EF62" s="52"/>
      <c r="EG62" s="52"/>
      <c r="EH62" s="52"/>
      <c r="EI62" s="52"/>
      <c r="EJ62" s="52"/>
      <c r="EK62" s="21"/>
      <c r="EL62" s="52"/>
      <c r="EM62" s="52"/>
      <c r="EN62" s="52"/>
      <c r="EO62" s="52"/>
      <c r="EP62" s="52"/>
      <c r="EQ62" s="52"/>
      <c r="ER62" s="52"/>
      <c r="ES62" s="52"/>
      <c r="ET62" s="21"/>
      <c r="EU62" s="52"/>
      <c r="EV62" s="52"/>
      <c r="EW62" s="52"/>
      <c r="EX62" s="52"/>
      <c r="EY62" s="52"/>
      <c r="EZ62" s="52"/>
      <c r="FA62" s="52"/>
      <c r="FB62" s="52"/>
      <c r="FC62" s="21"/>
      <c r="FD62" s="46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8"/>
      <c r="FP62" s="21"/>
      <c r="FQ62" s="52"/>
      <c r="FR62" s="52"/>
      <c r="FS62" s="52"/>
      <c r="FT62" s="52"/>
      <c r="FU62" s="52"/>
      <c r="FV62" s="52"/>
      <c r="FW62" s="52"/>
      <c r="FX62" s="52"/>
      <c r="FY62" s="21"/>
      <c r="FZ62" s="52"/>
      <c r="GA62" s="52"/>
      <c r="GB62" s="52"/>
      <c r="GC62" s="52"/>
      <c r="GD62" s="52"/>
      <c r="GE62" s="52"/>
      <c r="GF62" s="52"/>
      <c r="GG62" s="52"/>
      <c r="GH62" s="21"/>
      <c r="GI62" s="52"/>
      <c r="GJ62" s="52"/>
      <c r="GK62" s="52"/>
      <c r="GL62" s="52"/>
      <c r="GM62" s="52"/>
      <c r="GN62" s="52"/>
      <c r="GO62" s="52"/>
      <c r="GP62" s="52"/>
      <c r="GQ62" s="21"/>
      <c r="GR62" s="52"/>
      <c r="GS62" s="52"/>
      <c r="GT62" s="52"/>
      <c r="GU62" s="52"/>
      <c r="GV62" s="52"/>
      <c r="GW62" s="52"/>
      <c r="GX62" s="52"/>
      <c r="GY62" s="52"/>
      <c r="GZ62" s="21"/>
      <c r="HA62" s="52"/>
      <c r="HB62" s="52"/>
      <c r="HC62" s="52"/>
      <c r="HD62" s="52"/>
      <c r="HE62" s="52"/>
      <c r="HF62" s="52"/>
      <c r="HG62" s="52"/>
      <c r="HH62" s="52"/>
      <c r="HI62" s="21"/>
      <c r="HJ62" s="52"/>
      <c r="HK62" s="52"/>
      <c r="HL62" s="52"/>
      <c r="HM62" s="52"/>
      <c r="HN62" s="52"/>
      <c r="HO62" s="52"/>
      <c r="HP62" s="52"/>
      <c r="HQ62" s="52"/>
      <c r="HR62" s="21"/>
      <c r="HS62" s="52"/>
      <c r="HT62" s="52"/>
      <c r="HU62" s="52"/>
      <c r="HV62" s="52"/>
      <c r="HW62" s="52"/>
      <c r="HX62" s="52"/>
      <c r="HY62" s="52"/>
      <c r="HZ62" s="52"/>
      <c r="IA62" s="21"/>
      <c r="IB62" s="52"/>
      <c r="IC62" s="52"/>
      <c r="ID62" s="52"/>
      <c r="IE62" s="52"/>
      <c r="IF62" s="52"/>
      <c r="IG62" s="52"/>
      <c r="IH62" s="52"/>
      <c r="II62" s="52"/>
      <c r="IJ62" s="21"/>
      <c r="IK62" s="52"/>
      <c r="IL62" s="52"/>
      <c r="IM62" s="52"/>
      <c r="IN62" s="52"/>
      <c r="IO62" s="52"/>
      <c r="IP62" s="52"/>
      <c r="IQ62" s="52"/>
      <c r="IR62" s="52"/>
      <c r="IS62" s="21"/>
      <c r="IT62" s="52"/>
      <c r="IU62" s="52"/>
      <c r="IV62" s="52"/>
      <c r="IW62" s="52"/>
      <c r="IX62" s="52"/>
      <c r="IY62" s="52"/>
      <c r="IZ62" s="52"/>
      <c r="JA62" s="52"/>
      <c r="JB62" s="21"/>
      <c r="JC62" s="52"/>
      <c r="JD62" s="52"/>
      <c r="JE62" s="52"/>
      <c r="JF62" s="52"/>
      <c r="JG62" s="52"/>
      <c r="JH62" s="52"/>
      <c r="JI62" s="52"/>
      <c r="JJ62" s="52"/>
      <c r="JK62" s="21"/>
      <c r="JL62" s="52"/>
      <c r="JM62" s="52"/>
      <c r="JN62" s="52"/>
      <c r="JO62" s="52"/>
      <c r="JP62" s="52"/>
      <c r="JQ62" s="52"/>
      <c r="JR62" s="52"/>
      <c r="JS62" s="52"/>
      <c r="JT62" s="21"/>
    </row>
    <row r="63" spans="55:293" ht="25" customHeight="1" x14ac:dyDescent="0.2"/>
    <row r="64" spans="55:293" ht="25" customHeight="1" x14ac:dyDescent="0.2"/>
    <row r="65" s="16" customFormat="1" ht="25" customHeight="1" x14ac:dyDescent="0.2"/>
    <row r="66" s="16" customFormat="1" ht="25" customHeight="1" x14ac:dyDescent="0.2"/>
    <row r="67" s="16" customFormat="1" ht="25" customHeight="1" x14ac:dyDescent="0.2"/>
    <row r="68" s="16" customFormat="1" ht="25" customHeight="1" x14ac:dyDescent="0.2"/>
    <row r="69" s="16" customFormat="1" ht="25" customHeight="1" x14ac:dyDescent="0.2"/>
    <row r="70" s="16" customFormat="1" ht="25" customHeight="1" x14ac:dyDescent="0.2"/>
    <row r="71" s="16" customFormat="1" ht="25" customHeight="1" x14ac:dyDescent="0.2"/>
    <row r="72" s="16" customFormat="1" ht="25" customHeight="1" x14ac:dyDescent="0.2"/>
    <row r="73" s="16" customFormat="1" ht="25" customHeight="1" x14ac:dyDescent="0.2"/>
    <row r="74" s="16" customFormat="1" ht="25" customHeight="1" x14ac:dyDescent="0.2"/>
    <row r="75" s="16" customFormat="1" ht="25" customHeight="1" x14ac:dyDescent="0.2"/>
    <row r="76" s="16" customFormat="1" ht="25" customHeight="1" x14ac:dyDescent="0.2"/>
    <row r="77" s="16" customFormat="1" ht="25" customHeight="1" x14ac:dyDescent="0.2"/>
    <row r="78" s="16" customFormat="1" ht="25" customHeight="1" x14ac:dyDescent="0.2"/>
    <row r="79" s="16" customFormat="1" ht="25" customHeight="1" x14ac:dyDescent="0.2"/>
    <row r="80" s="16" customFormat="1" ht="25" customHeight="1" x14ac:dyDescent="0.2"/>
    <row r="81" s="16" customFormat="1" ht="25" customHeight="1" x14ac:dyDescent="0.2"/>
    <row r="82" s="16" customFormat="1" ht="25" customHeight="1" x14ac:dyDescent="0.2"/>
    <row r="83" s="16" customFormat="1" ht="25" customHeight="1" x14ac:dyDescent="0.2"/>
    <row r="84" s="16" customFormat="1" ht="25" customHeight="1" x14ac:dyDescent="0.2"/>
    <row r="85" s="16" customFormat="1" ht="25" customHeight="1" x14ac:dyDescent="0.2"/>
    <row r="86" s="16" customFormat="1" ht="25" customHeight="1" x14ac:dyDescent="0.2"/>
    <row r="87" s="16" customFormat="1" ht="25" customHeight="1" x14ac:dyDescent="0.2"/>
    <row r="88" s="16" customFormat="1" ht="25" customHeight="1" x14ac:dyDescent="0.2"/>
    <row r="89" s="16" customFormat="1" ht="25" customHeight="1" x14ac:dyDescent="0.2"/>
    <row r="90" s="16" customFormat="1" ht="25" customHeight="1" x14ac:dyDescent="0.2"/>
    <row r="91" s="16" customFormat="1" ht="25" customHeight="1" x14ac:dyDescent="0.2"/>
    <row r="92" s="16" customFormat="1" ht="25" customHeight="1" x14ac:dyDescent="0.2"/>
    <row r="93" s="16" customFormat="1" ht="25" customHeight="1" x14ac:dyDescent="0.2"/>
    <row r="94" s="16" customFormat="1" ht="25" customHeight="1" x14ac:dyDescent="0.2"/>
    <row r="95" s="16" customFormat="1" ht="25" customHeight="1" x14ac:dyDescent="0.2"/>
    <row r="96" s="16" customFormat="1" ht="25" customHeight="1" x14ac:dyDescent="0.2"/>
    <row r="97" s="16" customFormat="1" ht="25" customHeight="1" x14ac:dyDescent="0.2"/>
    <row r="98" s="16" customFormat="1" ht="25" customHeight="1" x14ac:dyDescent="0.2"/>
    <row r="99" s="16" customFormat="1" ht="25" customHeight="1" x14ac:dyDescent="0.2"/>
    <row r="100" s="16" customFormat="1" ht="25" customHeight="1" x14ac:dyDescent="0.2"/>
    <row r="101" s="16" customFormat="1" ht="25" customHeight="1" x14ac:dyDescent="0.2"/>
    <row r="102" s="16" customFormat="1" ht="25" customHeight="1" x14ac:dyDescent="0.2"/>
    <row r="103" s="16" customFormat="1" ht="25" customHeight="1" x14ac:dyDescent="0.2"/>
    <row r="104" s="16" customFormat="1" ht="25" customHeight="1" x14ac:dyDescent="0.2"/>
    <row r="105" s="16" customFormat="1" ht="25" customHeight="1" x14ac:dyDescent="0.2"/>
    <row r="106" s="16" customFormat="1" ht="25" customHeight="1" x14ac:dyDescent="0.2"/>
    <row r="107" s="16" customFormat="1" ht="25" customHeight="1" x14ac:dyDescent="0.2"/>
    <row r="108" s="16" customFormat="1" ht="25" customHeight="1" x14ac:dyDescent="0.2"/>
    <row r="109" s="16" customFormat="1" ht="25" customHeight="1" x14ac:dyDescent="0.2"/>
    <row r="110" s="16" customFormat="1" ht="25" customHeight="1" x14ac:dyDescent="0.2"/>
    <row r="111" s="16" customFormat="1" ht="25" customHeight="1" x14ac:dyDescent="0.2"/>
    <row r="112" s="16" customFormat="1" ht="25" customHeight="1" x14ac:dyDescent="0.2"/>
    <row r="113" s="16" customFormat="1" ht="25" customHeight="1" x14ac:dyDescent="0.2"/>
    <row r="114" s="16" customFormat="1" ht="25" customHeight="1" x14ac:dyDescent="0.2"/>
    <row r="115" s="16" customFormat="1" ht="25" customHeight="1" x14ac:dyDescent="0.2"/>
    <row r="116" s="16" customFormat="1" ht="25" customHeight="1" x14ac:dyDescent="0.2"/>
    <row r="117" s="16" customFormat="1" ht="25" customHeight="1" x14ac:dyDescent="0.2"/>
    <row r="118" s="16" customFormat="1" ht="25" customHeight="1" x14ac:dyDescent="0.2"/>
    <row r="119" s="16" customFormat="1" ht="25" customHeight="1" x14ac:dyDescent="0.2"/>
    <row r="120" s="16" customFormat="1" ht="25" customHeight="1" x14ac:dyDescent="0.2"/>
    <row r="121" s="16" customFormat="1" ht="25" customHeight="1" x14ac:dyDescent="0.2"/>
    <row r="122" s="16" customFormat="1" ht="25" customHeight="1" x14ac:dyDescent="0.2"/>
    <row r="123" s="16" customFormat="1" ht="25" customHeight="1" x14ac:dyDescent="0.2"/>
    <row r="124" s="16" customFormat="1" ht="25" customHeight="1" x14ac:dyDescent="0.2"/>
    <row r="125" s="16" customFormat="1" ht="25" customHeight="1" x14ac:dyDescent="0.2"/>
    <row r="126" s="16" customFormat="1" ht="25" customHeight="1" x14ac:dyDescent="0.2"/>
    <row r="127" s="16" customFormat="1" ht="25" customHeight="1" x14ac:dyDescent="0.2"/>
    <row r="128" s="16" customFormat="1" ht="25" customHeight="1" x14ac:dyDescent="0.2"/>
    <row r="129" s="16" customFormat="1" ht="25" customHeight="1" x14ac:dyDescent="0.2"/>
    <row r="130" s="16" customFormat="1" ht="25" customHeight="1" x14ac:dyDescent="0.2"/>
    <row r="131" s="16" customFormat="1" ht="25" customHeight="1" x14ac:dyDescent="0.2"/>
    <row r="132" s="16" customFormat="1" ht="25" customHeight="1" x14ac:dyDescent="0.2"/>
    <row r="133" s="16" customFormat="1" ht="25" customHeight="1" x14ac:dyDescent="0.2"/>
    <row r="134" s="16" customFormat="1" ht="25" customHeight="1" x14ac:dyDescent="0.2"/>
    <row r="135" s="16" customFormat="1" ht="25" customHeight="1" x14ac:dyDescent="0.2"/>
    <row r="136" s="16" customFormat="1" ht="25" customHeight="1" x14ac:dyDescent="0.2"/>
    <row r="137" s="16" customFormat="1" ht="25" customHeight="1" x14ac:dyDescent="0.2"/>
    <row r="138" s="16" customFormat="1" ht="25" customHeight="1" x14ac:dyDescent="0.2"/>
    <row r="139" s="16" customFormat="1" ht="25" customHeight="1" x14ac:dyDescent="0.2"/>
    <row r="140" s="16" customFormat="1" ht="25" customHeight="1" x14ac:dyDescent="0.2"/>
    <row r="141" s="16" customFormat="1" ht="25" customHeight="1" x14ac:dyDescent="0.2"/>
    <row r="142" s="16" customFormat="1" ht="25" customHeight="1" x14ac:dyDescent="0.2"/>
    <row r="143" s="16" customFormat="1" ht="25" customHeight="1" x14ac:dyDescent="0.2"/>
    <row r="144" s="16" customFormat="1" ht="25" customHeight="1" x14ac:dyDescent="0.2"/>
    <row r="145" s="16" customFormat="1" ht="25" customHeight="1" x14ac:dyDescent="0.2"/>
    <row r="146" s="16" customFormat="1" ht="25" customHeight="1" x14ac:dyDescent="0.2"/>
    <row r="147" s="16" customFormat="1" ht="25" customHeight="1" x14ac:dyDescent="0.2"/>
    <row r="148" s="16" customFormat="1" ht="25" customHeight="1" x14ac:dyDescent="0.2"/>
    <row r="149" s="16" customFormat="1" ht="25" customHeight="1" x14ac:dyDescent="0.2"/>
    <row r="150" s="16" customFormat="1" ht="25" customHeight="1" x14ac:dyDescent="0.2"/>
    <row r="151" s="16" customFormat="1" ht="25" customHeight="1" x14ac:dyDescent="0.2"/>
    <row r="152" s="16" customFormat="1" ht="25" customHeight="1" x14ac:dyDescent="0.2"/>
    <row r="153" s="16" customFormat="1" ht="25" customHeight="1" x14ac:dyDescent="0.2"/>
    <row r="154" s="16" customFormat="1" ht="25" customHeight="1" x14ac:dyDescent="0.2"/>
    <row r="155" s="16" customFormat="1" ht="25" customHeight="1" x14ac:dyDescent="0.2"/>
    <row r="156" s="16" customFormat="1" ht="25" customHeight="1" x14ac:dyDescent="0.2"/>
    <row r="157" s="16" customFormat="1" ht="25" customHeight="1" x14ac:dyDescent="0.2"/>
    <row r="158" s="16" customFormat="1" ht="25" customHeight="1" x14ac:dyDescent="0.2"/>
    <row r="159" s="16" customFormat="1" ht="25" customHeight="1" x14ac:dyDescent="0.2"/>
    <row r="160" s="16" customFormat="1" ht="25" customHeight="1" x14ac:dyDescent="0.2"/>
    <row r="161" s="16" customFormat="1" ht="25" customHeight="1" x14ac:dyDescent="0.2"/>
    <row r="162" s="16" customFormat="1" ht="25" customHeight="1" x14ac:dyDescent="0.2"/>
    <row r="163" s="16" customFormat="1" ht="25" customHeight="1" x14ac:dyDescent="0.2"/>
    <row r="164" s="16" customFormat="1" ht="25" customHeight="1" x14ac:dyDescent="0.2"/>
    <row r="165" s="16" customFormat="1" ht="25" customHeight="1" x14ac:dyDescent="0.2"/>
    <row r="166" s="16" customFormat="1" ht="25" customHeight="1" x14ac:dyDescent="0.2"/>
    <row r="167" s="16" customFormat="1" ht="25" customHeight="1" x14ac:dyDescent="0.2"/>
    <row r="168" s="16" customFormat="1" ht="25" customHeight="1" x14ac:dyDescent="0.2"/>
    <row r="169" s="16" customFormat="1" ht="25" customHeight="1" x14ac:dyDescent="0.2"/>
    <row r="170" s="16" customFormat="1" ht="25" customHeight="1" x14ac:dyDescent="0.2"/>
    <row r="171" s="16" customFormat="1" ht="25" customHeight="1" x14ac:dyDescent="0.2"/>
    <row r="172" s="16" customFormat="1" ht="25" customHeight="1" x14ac:dyDescent="0.2"/>
    <row r="173" s="16" customFormat="1" ht="25" customHeight="1" x14ac:dyDescent="0.2"/>
    <row r="174" s="16" customFormat="1" ht="25" customHeight="1" x14ac:dyDescent="0.2"/>
    <row r="175" s="16" customFormat="1" ht="25" customHeight="1" x14ac:dyDescent="0.2"/>
    <row r="176" s="16" customFormat="1" ht="25" customHeight="1" x14ac:dyDescent="0.2"/>
    <row r="177" s="16" customFormat="1" ht="25" customHeight="1" x14ac:dyDescent="0.2"/>
    <row r="178" s="16" customFormat="1" ht="25" customHeight="1" x14ac:dyDescent="0.2"/>
    <row r="179" s="16" customFormat="1" ht="25" customHeight="1" x14ac:dyDescent="0.2"/>
    <row r="180" s="16" customFormat="1" ht="25" customHeight="1" x14ac:dyDescent="0.2"/>
    <row r="181" s="16" customFormat="1" ht="25" customHeight="1" x14ac:dyDescent="0.2"/>
    <row r="182" s="16" customFormat="1" ht="25" customHeight="1" x14ac:dyDescent="0.2"/>
    <row r="183" s="16" customFormat="1" ht="25" customHeight="1" x14ac:dyDescent="0.2"/>
    <row r="184" s="16" customFormat="1" ht="25" customHeight="1" x14ac:dyDescent="0.2"/>
    <row r="185" s="16" customFormat="1" ht="25" customHeight="1" x14ac:dyDescent="0.2"/>
    <row r="186" s="16" customFormat="1" ht="25" customHeight="1" x14ac:dyDescent="0.2"/>
    <row r="187" s="16" customFormat="1" ht="25" customHeight="1" x14ac:dyDescent="0.2"/>
    <row r="188" s="16" customFormat="1" ht="25" customHeight="1" x14ac:dyDescent="0.2"/>
    <row r="189" s="16" customFormat="1" ht="25" customHeight="1" x14ac:dyDescent="0.2"/>
    <row r="190" s="16" customFormat="1" ht="25" customHeight="1" x14ac:dyDescent="0.2"/>
    <row r="191" s="16" customFormat="1" ht="25" customHeight="1" x14ac:dyDescent="0.2"/>
    <row r="192" s="16" customFormat="1" ht="25" customHeight="1" x14ac:dyDescent="0.2"/>
    <row r="193" s="16" customFormat="1" ht="25" customHeight="1" x14ac:dyDescent="0.2"/>
    <row r="194" s="16" customFormat="1" ht="25" customHeight="1" x14ac:dyDescent="0.2"/>
    <row r="195" s="16" customFormat="1" ht="25" customHeight="1" x14ac:dyDescent="0.2"/>
    <row r="196" s="16" customFormat="1" ht="25" customHeight="1" x14ac:dyDescent="0.2"/>
    <row r="197" s="16" customFormat="1" ht="25" customHeight="1" x14ac:dyDescent="0.2"/>
    <row r="198" s="16" customFormat="1" ht="25" customHeight="1" x14ac:dyDescent="0.2"/>
    <row r="199" s="16" customFormat="1" ht="25" customHeight="1" x14ac:dyDescent="0.2"/>
    <row r="200" s="16" customFormat="1" ht="25" customHeight="1" x14ac:dyDescent="0.2"/>
    <row r="201" s="16" customFormat="1" ht="25" customHeight="1" x14ac:dyDescent="0.2"/>
    <row r="202" s="16" customFormat="1" ht="25" customHeight="1" x14ac:dyDescent="0.2"/>
    <row r="203" s="16" customFormat="1" ht="25" customHeight="1" x14ac:dyDescent="0.2"/>
    <row r="204" s="16" customFormat="1" ht="25" customHeight="1" x14ac:dyDescent="0.2"/>
    <row r="205" s="16" customFormat="1" ht="25" customHeight="1" x14ac:dyDescent="0.2"/>
    <row r="206" s="16" customFormat="1" ht="25" customHeight="1" x14ac:dyDescent="0.2"/>
    <row r="207" s="16" customFormat="1" ht="25" customHeight="1" x14ac:dyDescent="0.2"/>
    <row r="208" s="16" customFormat="1" ht="25" customHeight="1" x14ac:dyDescent="0.2"/>
    <row r="209" s="16" customFormat="1" ht="25" customHeight="1" x14ac:dyDescent="0.2"/>
    <row r="210" s="16" customFormat="1" ht="25" customHeight="1" x14ac:dyDescent="0.2"/>
    <row r="211" s="16" customFormat="1" ht="25" customHeight="1" x14ac:dyDescent="0.2"/>
    <row r="212" s="16" customFormat="1" ht="25" customHeight="1" x14ac:dyDescent="0.2"/>
    <row r="213" s="16" customFormat="1" ht="25" customHeight="1" x14ac:dyDescent="0.2"/>
    <row r="214" s="16" customFormat="1" ht="25" customHeight="1" x14ac:dyDescent="0.2"/>
    <row r="215" s="16" customFormat="1" ht="25" customHeight="1" x14ac:dyDescent="0.2"/>
    <row r="216" s="16" customFormat="1" ht="25" customHeight="1" x14ac:dyDescent="0.2"/>
    <row r="217" s="16" customFormat="1" ht="25" customHeight="1" x14ac:dyDescent="0.2"/>
    <row r="218" s="16" customFormat="1" ht="25" customHeight="1" x14ac:dyDescent="0.2"/>
    <row r="219" s="16" customFormat="1" ht="25" customHeight="1" x14ac:dyDescent="0.2"/>
  </sheetData>
  <mergeCells count="1618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R1"/>
    <mergeCell ref="US1"/>
    <mergeCell ref="UT1"/>
    <mergeCell ref="UU1"/>
    <mergeCell ref="UV1"/>
    <mergeCell ref="UW1"/>
    <mergeCell ref="UX1"/>
    <mergeCell ref="B3:D4"/>
    <mergeCell ref="AH3:AN3"/>
    <mergeCell ref="AO3:BE3"/>
    <mergeCell ref="AH4:AN4"/>
    <mergeCell ref="AO4:AR4"/>
    <mergeCell ref="AS4:AY4"/>
    <mergeCell ref="AZ4"/>
    <mergeCell ref="BA4:BC4"/>
    <mergeCell ref="BD4:BE4"/>
    <mergeCell ref="BL3:BR3"/>
    <mergeCell ref="BS3:CI3"/>
    <mergeCell ref="BL4:BR4"/>
    <mergeCell ref="BS4:BV4"/>
    <mergeCell ref="BW4:CC4"/>
    <mergeCell ref="CD4"/>
    <mergeCell ref="CE4:CG4"/>
    <mergeCell ref="CH4:CI4"/>
    <mergeCell ref="UA1"/>
    <mergeCell ref="UB1"/>
    <mergeCell ref="UC1"/>
    <mergeCell ref="UD1"/>
    <mergeCell ref="UE1"/>
    <mergeCell ref="UF1"/>
    <mergeCell ref="UG1"/>
    <mergeCell ref="UH1"/>
    <mergeCell ref="FO15:FU15"/>
    <mergeCell ref="FV15:GI15"/>
    <mergeCell ref="FO16:FU16"/>
    <mergeCell ref="FV16:FY16"/>
    <mergeCell ref="FZ16:GC16"/>
    <mergeCell ref="GD16"/>
    <mergeCell ref="GE16:GG16"/>
    <mergeCell ref="GH16:GI16"/>
    <mergeCell ref="HI7:HO7"/>
    <mergeCell ref="B7:D8"/>
    <mergeCell ref="AW7:BC7"/>
    <mergeCell ref="BD7:BT7"/>
    <mergeCell ref="AW8:BC8"/>
    <mergeCell ref="BD8:BG8"/>
    <mergeCell ref="BH8:BN8"/>
    <mergeCell ref="BO8"/>
    <mergeCell ref="BP8:BR8"/>
    <mergeCell ref="BS8:BT8"/>
    <mergeCell ref="CH7:CN7"/>
    <mergeCell ref="CO7:DE7"/>
    <mergeCell ref="CH8:CN8"/>
    <mergeCell ref="CO8:CR8"/>
    <mergeCell ref="CS8:CY8"/>
    <mergeCell ref="CZ8"/>
    <mergeCell ref="DA8:DC8"/>
    <mergeCell ref="DD8:DE8"/>
    <mergeCell ref="HY8:IA8"/>
    <mergeCell ref="IB8:IC8"/>
    <mergeCell ref="B11:D12"/>
    <mergeCell ref="JI11:JX12"/>
    <mergeCell ref="B15:D16"/>
    <mergeCell ref="BD15:BJ15"/>
    <mergeCell ref="BK15:BX15"/>
    <mergeCell ref="BD16:BJ16"/>
    <mergeCell ref="BK16:BN16"/>
    <mergeCell ref="BO16:BR16"/>
    <mergeCell ref="BS16"/>
    <mergeCell ref="BT16:BV16"/>
    <mergeCell ref="BW16:BX16"/>
    <mergeCell ref="CA15:CG15"/>
    <mergeCell ref="CH15:CU15"/>
    <mergeCell ref="CA16:CG16"/>
    <mergeCell ref="CH16:CK16"/>
    <mergeCell ref="CL16:CO16"/>
    <mergeCell ref="CP16"/>
    <mergeCell ref="CQ16:CS16"/>
    <mergeCell ref="CT16:CU16"/>
    <mergeCell ref="CW15:DC15"/>
    <mergeCell ref="DD15:DQ15"/>
    <mergeCell ref="CW16:DC16"/>
    <mergeCell ref="DD16:DG16"/>
    <mergeCell ref="DH16:DK16"/>
    <mergeCell ref="DS15:DY15"/>
    <mergeCell ref="DZ15:EM15"/>
    <mergeCell ref="DS16:DY16"/>
    <mergeCell ref="DZ16:EC16"/>
    <mergeCell ref="ED16:EG16"/>
    <mergeCell ref="EH16"/>
    <mergeCell ref="DL16"/>
    <mergeCell ref="DM16:DO16"/>
    <mergeCell ref="DP16:DQ16"/>
    <mergeCell ref="EB7:EH7"/>
    <mergeCell ref="EI7:EV7"/>
    <mergeCell ref="EB8:EH8"/>
    <mergeCell ref="EI8:EL8"/>
    <mergeCell ref="EM8:EP8"/>
    <mergeCell ref="EQ8"/>
    <mergeCell ref="ER8:ET8"/>
    <mergeCell ref="EU8:EV8"/>
    <mergeCell ref="ET15:EZ15"/>
    <mergeCell ref="FA15:FN15"/>
    <mergeCell ref="ET16:EZ16"/>
    <mergeCell ref="FA16:FD16"/>
    <mergeCell ref="FE16:FH16"/>
    <mergeCell ref="FI16"/>
    <mergeCell ref="FJ16:FL16"/>
    <mergeCell ref="FM16:FN16"/>
    <mergeCell ref="EI16:EK16"/>
    <mergeCell ref="EL16:EM16"/>
    <mergeCell ref="HY15:IL15"/>
    <mergeCell ref="HR16:HX16"/>
    <mergeCell ref="HY16:IB16"/>
    <mergeCell ref="IC16:IF16"/>
    <mergeCell ref="IG16"/>
    <mergeCell ref="IH16:IJ16"/>
    <mergeCell ref="IK16:IL16"/>
    <mergeCell ref="IJ7:IP7"/>
    <mergeCell ref="IQ7:JD7"/>
    <mergeCell ref="IJ8:IP8"/>
    <mergeCell ref="IQ8:IT8"/>
    <mergeCell ref="IU8:IX8"/>
    <mergeCell ref="IY8"/>
    <mergeCell ref="IZ8:JB8"/>
    <mergeCell ref="JC8:JD8"/>
    <mergeCell ref="B19:D20"/>
    <mergeCell ref="BS19:BY19"/>
    <mergeCell ref="BZ19:CM19"/>
    <mergeCell ref="BS20:BY20"/>
    <mergeCell ref="BZ20:CC20"/>
    <mergeCell ref="CD20:CG20"/>
    <mergeCell ref="CH20"/>
    <mergeCell ref="CI20:CK20"/>
    <mergeCell ref="CL20:CM20"/>
    <mergeCell ref="CO19:CU19"/>
    <mergeCell ref="CV19:DI19"/>
    <mergeCell ref="CO20:CU20"/>
    <mergeCell ref="CV20:CY20"/>
    <mergeCell ref="CZ20:DC20"/>
    <mergeCell ref="DD20"/>
    <mergeCell ref="DE20:DG20"/>
    <mergeCell ref="DH20:DI20"/>
    <mergeCell ref="GZ20:HF20"/>
    <mergeCell ref="HG20:HJ20"/>
    <mergeCell ref="HK20:HN20"/>
    <mergeCell ref="HO20"/>
    <mergeCell ref="HP20:HR20"/>
    <mergeCell ref="HS20:HT20"/>
    <mergeCell ref="DJ19:DP19"/>
    <mergeCell ref="DQ19:ED19"/>
    <mergeCell ref="DJ20:DP20"/>
    <mergeCell ref="DQ20:DT20"/>
    <mergeCell ref="DU20:DX20"/>
    <mergeCell ref="DY20"/>
    <mergeCell ref="DZ20:EB20"/>
    <mergeCell ref="EC20:ED20"/>
    <mergeCell ref="EK19:EQ19"/>
    <mergeCell ref="ER19:FE19"/>
    <mergeCell ref="EK20:EQ20"/>
    <mergeCell ref="ER20:EU20"/>
    <mergeCell ref="EV20:EY20"/>
    <mergeCell ref="EZ20"/>
    <mergeCell ref="FA20:FC20"/>
    <mergeCell ref="FD20:FE20"/>
    <mergeCell ref="FX19:GD19"/>
    <mergeCell ref="GE19:GR19"/>
    <mergeCell ref="FX20:GD20"/>
    <mergeCell ref="GE20:GH20"/>
    <mergeCell ref="GI20:GL20"/>
    <mergeCell ref="GM20"/>
    <mergeCell ref="GN20:GP20"/>
    <mergeCell ref="GQ20:GR20"/>
    <mergeCell ref="FM7:FZ7"/>
    <mergeCell ref="FF8:FL8"/>
    <mergeCell ref="FM8:FP8"/>
    <mergeCell ref="FQ8:FT8"/>
    <mergeCell ref="FU8"/>
    <mergeCell ref="FV8:FX8"/>
    <mergeCell ref="FY8:FZ8"/>
    <mergeCell ref="GG7:GM7"/>
    <mergeCell ref="GN7:HA7"/>
    <mergeCell ref="GG8:GM8"/>
    <mergeCell ref="GN8:GQ8"/>
    <mergeCell ref="GR8:GU8"/>
    <mergeCell ref="GV8"/>
    <mergeCell ref="GW8:GY8"/>
    <mergeCell ref="GZ8:HA8"/>
    <mergeCell ref="GZ19:HF19"/>
    <mergeCell ref="HG19:HT19"/>
    <mergeCell ref="FF7:FL7"/>
    <mergeCell ref="GQ15:GW15"/>
    <mergeCell ref="GX15:HK15"/>
    <mergeCell ref="GQ16:GW16"/>
    <mergeCell ref="GX16:HA16"/>
    <mergeCell ref="HB16:HE16"/>
    <mergeCell ref="HF16"/>
    <mergeCell ref="HG16:HI16"/>
    <mergeCell ref="HJ16:HK16"/>
    <mergeCell ref="HR15:HX15"/>
    <mergeCell ref="HP7:IC7"/>
    <mergeCell ref="HI8:HO8"/>
    <mergeCell ref="HP8:HS8"/>
    <mergeCell ref="HT8:HW8"/>
    <mergeCell ref="HX8"/>
    <mergeCell ref="IA19:IG19"/>
    <mergeCell ref="IH19:IU19"/>
    <mergeCell ref="IA20:IG20"/>
    <mergeCell ref="IH20:IK20"/>
    <mergeCell ref="IL20:IO20"/>
    <mergeCell ref="IP20"/>
    <mergeCell ref="IQ20:IS20"/>
    <mergeCell ref="IT20:IU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TO23"/>
    <mergeCell ref="TP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UX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Q24:DH24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BO32:CD32"/>
    <mergeCell ref="BL33:CD33"/>
    <mergeCell ref="BL34:CD34"/>
    <mergeCell ref="CF32:CH32"/>
    <mergeCell ref="CI32:CX32"/>
    <mergeCell ref="CF33:CX33"/>
    <mergeCell ref="CF34:CX34"/>
    <mergeCell ref="CZ32:DB32"/>
    <mergeCell ref="DC32:DR32"/>
    <mergeCell ref="CZ33:DR33"/>
    <mergeCell ref="CZ34:DR34"/>
    <mergeCell ref="BK34"/>
    <mergeCell ref="CE34"/>
    <mergeCell ref="CY34"/>
    <mergeCell ref="B25:D26"/>
    <mergeCell ref="AC25:AH25"/>
    <mergeCell ref="AI26:AL26"/>
    <mergeCell ref="AM26:AW26"/>
    <mergeCell ref="AI27:AW27"/>
    <mergeCell ref="AR25:AW25"/>
    <mergeCell ref="AX26:BA26"/>
    <mergeCell ref="BB26:BL26"/>
    <mergeCell ref="AX27:BL27"/>
    <mergeCell ref="BG25:BL25"/>
    <mergeCell ref="BM26:BP26"/>
    <mergeCell ref="BQ26:CA26"/>
    <mergeCell ref="BM27:CA27"/>
    <mergeCell ref="CC25:CH25"/>
    <mergeCell ref="CI26:CL26"/>
    <mergeCell ref="CM26:CW26"/>
    <mergeCell ref="CI27:CW27"/>
    <mergeCell ref="B39:D44"/>
    <mergeCell ref="BN60:BP60"/>
    <mergeCell ref="CD55:CG55"/>
    <mergeCell ref="CD56:CI56"/>
    <mergeCell ref="CJ57:DG57"/>
    <mergeCell ref="HF52:HK52"/>
    <mergeCell ref="HL52:HS52"/>
    <mergeCell ref="HT52:IQ52"/>
    <mergeCell ref="HL53:II53"/>
    <mergeCell ref="BC43:CJ43"/>
    <mergeCell ref="BE44:BL44"/>
    <mergeCell ref="AY43:BB43"/>
    <mergeCell ref="AY44:BD44"/>
    <mergeCell ref="BE45:CB45"/>
    <mergeCell ref="BM44:CJ44"/>
    <mergeCell ref="ES38:JU38"/>
    <mergeCell ref="W38:ER38"/>
    <mergeCell ref="FQ61:FX61"/>
    <mergeCell ref="FQ62:FX62"/>
    <mergeCell ref="FD60:FF60"/>
    <mergeCell ref="AJ39:AM39"/>
    <mergeCell ref="AN39:BU39"/>
    <mergeCell ref="AJ40:AO40"/>
    <mergeCell ref="AP40:AW40"/>
    <mergeCell ref="AX40:BU40"/>
    <mergeCell ref="AP41:BM41"/>
    <mergeCell ref="BQ60:BU60"/>
    <mergeCell ref="BN61:BU61"/>
    <mergeCell ref="BN62:BU62"/>
    <mergeCell ref="CC60:CE60"/>
    <mergeCell ref="CF60:CJ60"/>
    <mergeCell ref="CC61:CJ61"/>
    <mergeCell ref="CC62:CJ62"/>
    <mergeCell ref="CL60:CN60"/>
    <mergeCell ref="CO60:CS60"/>
    <mergeCell ref="CL61:CS61"/>
    <mergeCell ref="CL62:CS62"/>
    <mergeCell ref="CY60:DA60"/>
    <mergeCell ref="DB60:DF60"/>
    <mergeCell ref="CY61:DF61"/>
    <mergeCell ref="CY62:DF62"/>
    <mergeCell ref="DH60:DJ60"/>
    <mergeCell ref="DK60:DO60"/>
    <mergeCell ref="DH61:DO61"/>
    <mergeCell ref="DH62:DO62"/>
    <mergeCell ref="DT60:DV60"/>
    <mergeCell ref="BV62"/>
    <mergeCell ref="FZ61:GG61"/>
    <mergeCell ref="FZ62:GG62"/>
    <mergeCell ref="GI60:GK60"/>
    <mergeCell ref="GL60:GP60"/>
    <mergeCell ref="GI61:GP61"/>
    <mergeCell ref="GI62:GP62"/>
    <mergeCell ref="GR60:GT60"/>
    <mergeCell ref="GU60:GY60"/>
    <mergeCell ref="GR61:GY61"/>
    <mergeCell ref="GR62:GY62"/>
    <mergeCell ref="HA60:HC60"/>
    <mergeCell ref="HD60:HH60"/>
    <mergeCell ref="HA61:HH61"/>
    <mergeCell ref="HA62:HH62"/>
    <mergeCell ref="HJ60:HL60"/>
    <mergeCell ref="DW60:EA60"/>
    <mergeCell ref="DT61:EA61"/>
    <mergeCell ref="DT62:EA62"/>
    <mergeCell ref="EC60:EE60"/>
    <mergeCell ref="EF60:EJ60"/>
    <mergeCell ref="EC61:EJ61"/>
    <mergeCell ref="EC62:EJ62"/>
    <mergeCell ref="EL60:EN60"/>
    <mergeCell ref="EO60:ES60"/>
    <mergeCell ref="EL61:ES61"/>
    <mergeCell ref="EL62:ES62"/>
    <mergeCell ref="EU60:EW60"/>
    <mergeCell ref="EX60:FB60"/>
    <mergeCell ref="EU61:FB61"/>
    <mergeCell ref="EU62:FB62"/>
    <mergeCell ref="FQ60:FS60"/>
    <mergeCell ref="FT60:FX60"/>
    <mergeCell ref="HJ61:HQ61"/>
    <mergeCell ref="HJ62:HQ62"/>
    <mergeCell ref="HS60:HU60"/>
    <mergeCell ref="HV60:HZ60"/>
    <mergeCell ref="HS61:HZ61"/>
    <mergeCell ref="HS62:HZ62"/>
    <mergeCell ref="IB60:ID60"/>
    <mergeCell ref="IE60:II60"/>
    <mergeCell ref="IB61:II61"/>
    <mergeCell ref="IB62:II62"/>
    <mergeCell ref="IK60:IM60"/>
    <mergeCell ref="IN60:IR60"/>
    <mergeCell ref="IK61:IR61"/>
    <mergeCell ref="IK62:IR62"/>
    <mergeCell ref="IT60:IV60"/>
    <mergeCell ref="IW60:JA60"/>
    <mergeCell ref="IT61:JA61"/>
    <mergeCell ref="IT62:JA62"/>
    <mergeCell ref="BG47:BJ47"/>
    <mergeCell ref="BK47:CR47"/>
    <mergeCell ref="BG48:BL48"/>
    <mergeCell ref="BM48:BT48"/>
    <mergeCell ref="BU48:CR48"/>
    <mergeCell ref="BM49:CJ49"/>
    <mergeCell ref="BT51:BT53"/>
    <mergeCell ref="BU51:BX51"/>
    <mergeCell ref="BY51:DF51"/>
    <mergeCell ref="BU52:BZ52"/>
    <mergeCell ref="CA52:CH52"/>
    <mergeCell ref="CI52:DF52"/>
    <mergeCell ref="CA53:CX53"/>
    <mergeCell ref="CP39:CS39"/>
    <mergeCell ref="CP40:CU40"/>
    <mergeCell ref="CV41:DS41"/>
    <mergeCell ref="HM60:HQ60"/>
    <mergeCell ref="FZ60:GB60"/>
    <mergeCell ref="GC60:GG60"/>
    <mergeCell ref="CH55:DO55"/>
    <mergeCell ref="CJ56:CQ56"/>
    <mergeCell ref="CR56:DO56"/>
    <mergeCell ref="CT39:EA39"/>
    <mergeCell ref="CV40:DC40"/>
    <mergeCell ref="DD40:EA40"/>
    <mergeCell ref="CY43:DB43"/>
    <mergeCell ref="DC43:EJ43"/>
    <mergeCell ref="CY44:DD44"/>
    <mergeCell ref="DE44:DL44"/>
    <mergeCell ref="DM44:EJ44"/>
    <mergeCell ref="DE45:EB45"/>
    <mergeCell ref="DH47:DK47"/>
    <mergeCell ref="DL47:ES47"/>
    <mergeCell ref="DH48:DM48"/>
    <mergeCell ref="DN48:DU48"/>
    <mergeCell ref="DV48:ES48"/>
    <mergeCell ref="DL49:EI49"/>
    <mergeCell ref="DQ51:DT51"/>
    <mergeCell ref="DU51:FB51"/>
    <mergeCell ref="DQ52:DV52"/>
    <mergeCell ref="DW52:ED52"/>
    <mergeCell ref="EE52:FB52"/>
    <mergeCell ref="DW53:ET53"/>
    <mergeCell ref="DZ55:EC55"/>
    <mergeCell ref="ED55:FK55"/>
    <mergeCell ref="DZ56:EE56"/>
    <mergeCell ref="EF56:EM56"/>
    <mergeCell ref="EN56:FK56"/>
    <mergeCell ref="EF57:FC57"/>
    <mergeCell ref="FA11:FE12"/>
    <mergeCell ref="EL39:EO39"/>
    <mergeCell ref="EP39:FW39"/>
    <mergeCell ref="EL40:EQ40"/>
    <mergeCell ref="ER40:EY40"/>
    <mergeCell ref="EZ40:FW40"/>
    <mergeCell ref="ER41:FO41"/>
    <mergeCell ref="EU43:EX43"/>
    <mergeCell ref="EY43:GF43"/>
    <mergeCell ref="EU44:EZ44"/>
    <mergeCell ref="FA44:FH44"/>
    <mergeCell ref="FI44:GF44"/>
    <mergeCell ref="FA45:FX45"/>
    <mergeCell ref="FD47:FG47"/>
    <mergeCell ref="FH47:GO47"/>
    <mergeCell ref="FD48:FI48"/>
    <mergeCell ref="FJ48:FQ48"/>
    <mergeCell ref="FR48:GO48"/>
    <mergeCell ref="FJ49:GG49"/>
    <mergeCell ref="FM51:FP51"/>
    <mergeCell ref="FQ51:GX51"/>
    <mergeCell ref="FM52:FR52"/>
    <mergeCell ref="FS52:FZ52"/>
    <mergeCell ref="GA52:GX52"/>
    <mergeCell ref="FS53:GP53"/>
    <mergeCell ref="GO23"/>
    <mergeCell ref="GP23"/>
    <mergeCell ref="GQ23"/>
    <mergeCell ref="GR23"/>
    <mergeCell ref="GS23"/>
    <mergeCell ref="GT23"/>
    <mergeCell ref="GB56:GI56"/>
    <mergeCell ref="GJ56:HG56"/>
    <mergeCell ref="GB57:GY57"/>
    <mergeCell ref="GE39:GH39"/>
    <mergeCell ref="GI39:HP39"/>
    <mergeCell ref="GE40:GJ40"/>
    <mergeCell ref="GK40:GR40"/>
    <mergeCell ref="GS40:HP40"/>
    <mergeCell ref="GK41:HH41"/>
    <mergeCell ref="GN43:GQ43"/>
    <mergeCell ref="GR43:HY43"/>
    <mergeCell ref="GN44:GS44"/>
    <mergeCell ref="GT44:HA44"/>
    <mergeCell ref="HB44:HY44"/>
    <mergeCell ref="GT45:HQ45"/>
    <mergeCell ref="GW47:GZ47"/>
    <mergeCell ref="HA47:IH47"/>
    <mergeCell ref="GW48:HB48"/>
    <mergeCell ref="HC48:HJ48"/>
    <mergeCell ref="HK48:IH48"/>
    <mergeCell ref="HC49:HZ49"/>
    <mergeCell ref="HF51:HI51"/>
    <mergeCell ref="HJ51:IQ51"/>
    <mergeCell ref="HX40:IC40"/>
    <mergeCell ref="ID40:IK40"/>
    <mergeCell ref="IL40:JI40"/>
    <mergeCell ref="ID41:JA41"/>
    <mergeCell ref="HO55:HR55"/>
    <mergeCell ref="HS55:IZ55"/>
    <mergeCell ref="HO56:HT56"/>
    <mergeCell ref="HU56:IB56"/>
    <mergeCell ref="IC56:IZ56"/>
    <mergeCell ref="HU57:IR57"/>
    <mergeCell ref="FD62:FO62"/>
    <mergeCell ref="FD61:FO61"/>
    <mergeCell ref="FG60:FO60"/>
    <mergeCell ref="JC60:JE60"/>
    <mergeCell ref="JF60:JJ60"/>
    <mergeCell ref="JC61:JJ61"/>
    <mergeCell ref="JC62:JJ62"/>
    <mergeCell ref="JL60:JN60"/>
    <mergeCell ref="JO60:JS60"/>
    <mergeCell ref="JL61:JS61"/>
    <mergeCell ref="JL62:JS62"/>
    <mergeCell ref="BC59:FP59"/>
    <mergeCell ref="FQ59:JZ59"/>
    <mergeCell ref="FV55:FY55"/>
    <mergeCell ref="FZ55:HG55"/>
    <mergeCell ref="FV56:GA56"/>
    <mergeCell ref="IS15:IY15"/>
    <mergeCell ref="IZ15:JM15"/>
    <mergeCell ref="IS16:IY16"/>
    <mergeCell ref="IZ16:JC16"/>
    <mergeCell ref="JD16:JG16"/>
    <mergeCell ref="JI16:JK16"/>
    <mergeCell ref="JL16:JM16"/>
    <mergeCell ref="JB19:JH19"/>
    <mergeCell ref="JI19:JV19"/>
    <mergeCell ref="JB20:JH20"/>
    <mergeCell ref="JI20:JL20"/>
    <mergeCell ref="JM20:JP20"/>
    <mergeCell ref="JR20:JT20"/>
    <mergeCell ref="JU20:JV20"/>
    <mergeCell ref="W2:ER2"/>
    <mergeCell ref="ES2:KM2"/>
    <mergeCell ref="HX39:IA39"/>
    <mergeCell ref="IB39:JI39"/>
    <mergeCell ref="AI28:AM28"/>
    <mergeCell ref="AN28:AQ28"/>
    <mergeCell ref="AX28:BB28"/>
    <mergeCell ref="BC28:BF28"/>
    <mergeCell ref="BM28:BQ28"/>
    <mergeCell ref="BR28:BU28"/>
    <mergeCell ref="CI28:CM28"/>
    <mergeCell ref="CN28:CQ28"/>
    <mergeCell ref="AC31:EA31"/>
    <mergeCell ref="AR32:AT32"/>
    <mergeCell ref="AU32:BJ32"/>
    <mergeCell ref="AR33:BJ33"/>
    <mergeCell ref="AR34:BJ34"/>
    <mergeCell ref="BL32:BN3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5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69" t="s">
        <v>274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ht="30" customHeight="1" x14ac:dyDescent="0.2">
      <c r="B3" s="70">
        <v>45172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2:14" ht="28" customHeight="1" x14ac:dyDescent="0.2">
      <c r="B4" s="17" t="s">
        <v>275</v>
      </c>
      <c r="C4" s="71" t="s">
        <v>276</v>
      </c>
      <c r="D4" s="24"/>
      <c r="E4" s="24"/>
      <c r="F4" s="24"/>
      <c r="G4" s="24"/>
      <c r="H4" s="24"/>
      <c r="I4" s="17" t="s">
        <v>277</v>
      </c>
      <c r="J4" s="17" t="s">
        <v>278</v>
      </c>
      <c r="K4" s="17" t="s">
        <v>279</v>
      </c>
      <c r="L4" s="17" t="s">
        <v>280</v>
      </c>
      <c r="M4" s="71" t="s">
        <v>281</v>
      </c>
      <c r="N4" s="24"/>
    </row>
    <row r="5" spans="2:14" ht="22" customHeight="1" x14ac:dyDescent="0.2">
      <c r="B5" s="18">
        <v>1</v>
      </c>
      <c r="C5" s="68" t="s">
        <v>154</v>
      </c>
      <c r="D5" s="24"/>
      <c r="E5" s="24"/>
      <c r="F5" s="24"/>
      <c r="G5" s="24"/>
      <c r="H5" s="24"/>
      <c r="I5" s="19">
        <v>8</v>
      </c>
      <c r="J5" s="19">
        <v>4356</v>
      </c>
      <c r="K5" s="19">
        <v>5445</v>
      </c>
      <c r="L5" s="19"/>
      <c r="M5" s="68" t="s">
        <v>282</v>
      </c>
      <c r="N5" s="24"/>
    </row>
    <row r="10" spans="2:14" ht="30" customHeight="1" x14ac:dyDescent="0.2">
      <c r="B10" s="69" t="s">
        <v>283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2:14" ht="30" customHeight="1" x14ac:dyDescent="0.2">
      <c r="B11" s="70">
        <v>45172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2:14" ht="28" customHeight="1" x14ac:dyDescent="0.2">
      <c r="B12" s="17" t="s">
        <v>275</v>
      </c>
      <c r="C12" s="71" t="s">
        <v>276</v>
      </c>
      <c r="D12" s="24"/>
      <c r="E12" s="24"/>
      <c r="F12" s="24"/>
      <c r="G12" s="24"/>
      <c r="H12" s="24"/>
      <c r="I12" s="17" t="s">
        <v>277</v>
      </c>
      <c r="J12" s="17" t="s">
        <v>278</v>
      </c>
      <c r="K12" s="17" t="s">
        <v>279</v>
      </c>
      <c r="L12" s="17" t="s">
        <v>280</v>
      </c>
      <c r="M12" s="71" t="s">
        <v>281</v>
      </c>
      <c r="N12" s="24"/>
    </row>
    <row r="13" spans="2:14" ht="22" customHeight="1" x14ac:dyDescent="0.2">
      <c r="B13" s="18">
        <v>1</v>
      </c>
      <c r="C13" s="68" t="s">
        <v>169</v>
      </c>
      <c r="D13" s="24"/>
      <c r="E13" s="24"/>
      <c r="F13" s="24"/>
      <c r="G13" s="24"/>
      <c r="H13" s="24"/>
      <c r="I13" s="19">
        <v>8</v>
      </c>
      <c r="J13" s="19">
        <v>8800</v>
      </c>
      <c r="K13" s="19">
        <v>917</v>
      </c>
      <c r="L13" s="19"/>
      <c r="M13" s="68" t="s">
        <v>284</v>
      </c>
      <c r="N13" s="24"/>
    </row>
    <row r="14" spans="2:14" ht="22" customHeight="1" x14ac:dyDescent="0.2">
      <c r="B14" s="18">
        <v>2</v>
      </c>
      <c r="C14" s="68" t="s">
        <v>166</v>
      </c>
      <c r="D14" s="24"/>
      <c r="E14" s="24"/>
      <c r="F14" s="24"/>
      <c r="G14" s="24"/>
      <c r="H14" s="24"/>
      <c r="I14" s="19">
        <v>8</v>
      </c>
      <c r="J14" s="19">
        <v>880</v>
      </c>
      <c r="K14" s="19">
        <v>240</v>
      </c>
      <c r="L14" s="19"/>
      <c r="M14" s="68" t="s">
        <v>285</v>
      </c>
      <c r="N14" s="24"/>
    </row>
    <row r="15" spans="2:14" ht="22" customHeight="1" x14ac:dyDescent="0.2">
      <c r="B15" s="18">
        <v>3</v>
      </c>
      <c r="C15" s="68" t="s">
        <v>161</v>
      </c>
      <c r="D15" s="24"/>
      <c r="E15" s="24"/>
      <c r="F15" s="24"/>
      <c r="G15" s="24"/>
      <c r="H15" s="24"/>
      <c r="I15" s="19">
        <v>8</v>
      </c>
      <c r="J15" s="19">
        <v>7920</v>
      </c>
      <c r="K15" s="19">
        <v>3536</v>
      </c>
      <c r="L15" s="19"/>
      <c r="M15" s="68" t="s">
        <v>286</v>
      </c>
      <c r="N15" s="24"/>
    </row>
  </sheetData>
  <mergeCells count="16">
    <mergeCell ref="B2:N2"/>
    <mergeCell ref="B3:N3"/>
    <mergeCell ref="C4:H4"/>
    <mergeCell ref="M4:N4"/>
    <mergeCell ref="C5:H5"/>
    <mergeCell ref="M5:N5"/>
    <mergeCell ref="C14:H14"/>
    <mergeCell ref="M14:N14"/>
    <mergeCell ref="C15:H15"/>
    <mergeCell ref="M15:N15"/>
    <mergeCell ref="B10:N10"/>
    <mergeCell ref="B11:N11"/>
    <mergeCell ref="C12:H12"/>
    <mergeCell ref="M12:N12"/>
    <mergeCell ref="C13:H13"/>
    <mergeCell ref="M13:N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61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69" t="s">
        <v>274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ht="30" customHeight="1" x14ac:dyDescent="0.2">
      <c r="B3" s="70">
        <v>45172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2:14" ht="28" customHeight="1" x14ac:dyDescent="0.2">
      <c r="B4" s="17" t="s">
        <v>127</v>
      </c>
      <c r="C4" s="71" t="s">
        <v>276</v>
      </c>
      <c r="D4" s="24"/>
      <c r="E4" s="24"/>
      <c r="F4" s="24"/>
      <c r="G4" s="24"/>
      <c r="H4" s="24"/>
      <c r="I4" s="17" t="s">
        <v>277</v>
      </c>
      <c r="J4" s="17" t="s">
        <v>278</v>
      </c>
      <c r="K4" s="17" t="s">
        <v>279</v>
      </c>
      <c r="L4" s="17" t="s">
        <v>280</v>
      </c>
      <c r="M4" s="71" t="s">
        <v>281</v>
      </c>
      <c r="N4" s="24"/>
    </row>
    <row r="5" spans="2:14" ht="22" customHeight="1" x14ac:dyDescent="0.2">
      <c r="B5" s="18">
        <v>58</v>
      </c>
      <c r="C5" s="68" t="s">
        <v>154</v>
      </c>
      <c r="D5" s="24"/>
      <c r="E5" s="24"/>
      <c r="F5" s="24"/>
      <c r="G5" s="24"/>
      <c r="H5" s="24"/>
      <c r="I5" s="19">
        <v>8</v>
      </c>
      <c r="J5" s="19">
        <v>1089</v>
      </c>
      <c r="K5" s="19">
        <v>1362</v>
      </c>
      <c r="L5" s="19"/>
      <c r="M5" s="68" t="s">
        <v>282</v>
      </c>
      <c r="N5" s="24"/>
    </row>
    <row r="6" spans="2:14" x14ac:dyDescent="0.2">
      <c r="B6" s="18"/>
      <c r="C6" s="72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2:14" ht="22" customHeight="1" x14ac:dyDescent="0.2">
      <c r="B7" s="18">
        <v>59</v>
      </c>
      <c r="C7" s="68" t="s">
        <v>154</v>
      </c>
      <c r="D7" s="24"/>
      <c r="E7" s="24"/>
      <c r="F7" s="24"/>
      <c r="G7" s="24"/>
      <c r="H7" s="24"/>
      <c r="I7" s="19">
        <v>8</v>
      </c>
      <c r="J7" s="19">
        <v>1089</v>
      </c>
      <c r="K7" s="19">
        <v>1362</v>
      </c>
      <c r="L7" s="19"/>
      <c r="M7" s="68" t="s">
        <v>282</v>
      </c>
      <c r="N7" s="24"/>
    </row>
    <row r="8" spans="2:14" x14ac:dyDescent="0.2">
      <c r="B8" s="18"/>
      <c r="C8" s="72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2:14" ht="22" customHeight="1" x14ac:dyDescent="0.2">
      <c r="B9" s="18">
        <v>60</v>
      </c>
      <c r="C9" s="68" t="s">
        <v>154</v>
      </c>
      <c r="D9" s="24"/>
      <c r="E9" s="24"/>
      <c r="F9" s="24"/>
      <c r="G9" s="24"/>
      <c r="H9" s="24"/>
      <c r="I9" s="19">
        <v>8</v>
      </c>
      <c r="J9" s="19">
        <v>1089</v>
      </c>
      <c r="K9" s="19">
        <v>1362</v>
      </c>
      <c r="L9" s="19"/>
      <c r="M9" s="68" t="s">
        <v>282</v>
      </c>
      <c r="N9" s="24"/>
    </row>
    <row r="10" spans="2:14" x14ac:dyDescent="0.2">
      <c r="B10" s="18"/>
      <c r="C10" s="7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2:14" ht="22" customHeight="1" x14ac:dyDescent="0.2">
      <c r="B11" s="18">
        <v>61</v>
      </c>
      <c r="C11" s="68" t="s">
        <v>154</v>
      </c>
      <c r="D11" s="24"/>
      <c r="E11" s="24"/>
      <c r="F11" s="24"/>
      <c r="G11" s="24"/>
      <c r="H11" s="24"/>
      <c r="I11" s="19">
        <v>8</v>
      </c>
      <c r="J11" s="19">
        <v>1089</v>
      </c>
      <c r="K11" s="19">
        <v>1362</v>
      </c>
      <c r="L11" s="19"/>
      <c r="M11" s="68" t="s">
        <v>282</v>
      </c>
      <c r="N11" s="24"/>
    </row>
    <row r="12" spans="2:14" x14ac:dyDescent="0.2">
      <c r="B12" s="18"/>
      <c r="C12" s="72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2:14" x14ac:dyDescent="0.2">
      <c r="B13" s="18"/>
      <c r="C13" s="7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8" spans="2:14" ht="30" customHeight="1" x14ac:dyDescent="0.2">
      <c r="B18" s="69" t="s">
        <v>283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2:14" ht="30" customHeight="1" x14ac:dyDescent="0.2">
      <c r="B19" s="70">
        <v>45172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2:14" ht="28" customHeight="1" x14ac:dyDescent="0.2">
      <c r="B20" s="17" t="s">
        <v>127</v>
      </c>
      <c r="C20" s="71" t="s">
        <v>276</v>
      </c>
      <c r="D20" s="24"/>
      <c r="E20" s="24"/>
      <c r="F20" s="24"/>
      <c r="G20" s="24"/>
      <c r="H20" s="24"/>
      <c r="I20" s="17" t="s">
        <v>277</v>
      </c>
      <c r="J20" s="17" t="s">
        <v>278</v>
      </c>
      <c r="K20" s="17" t="s">
        <v>279</v>
      </c>
      <c r="L20" s="17" t="s">
        <v>280</v>
      </c>
      <c r="M20" s="71" t="s">
        <v>281</v>
      </c>
      <c r="N20" s="24"/>
    </row>
    <row r="21" spans="2:14" ht="22" customHeight="1" x14ac:dyDescent="0.2">
      <c r="B21" s="18">
        <v>62</v>
      </c>
      <c r="C21" s="68" t="s">
        <v>161</v>
      </c>
      <c r="D21" s="24"/>
      <c r="E21" s="24"/>
      <c r="F21" s="24"/>
      <c r="G21" s="24"/>
      <c r="H21" s="24"/>
      <c r="I21" s="19">
        <v>8</v>
      </c>
      <c r="J21" s="19">
        <v>880</v>
      </c>
      <c r="K21" s="19">
        <v>393</v>
      </c>
      <c r="L21" s="19"/>
      <c r="M21" s="68" t="s">
        <v>286</v>
      </c>
      <c r="N21" s="24"/>
    </row>
    <row r="22" spans="2:14" x14ac:dyDescent="0.2">
      <c r="B22" s="18"/>
      <c r="C22" s="7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2:14" ht="22" customHeight="1" x14ac:dyDescent="0.2">
      <c r="B23" s="18">
        <v>63</v>
      </c>
      <c r="C23" s="68" t="s">
        <v>161</v>
      </c>
      <c r="D23" s="24"/>
      <c r="E23" s="24"/>
      <c r="F23" s="24"/>
      <c r="G23" s="24"/>
      <c r="H23" s="24"/>
      <c r="I23" s="19">
        <v>8</v>
      </c>
      <c r="J23" s="19">
        <v>880</v>
      </c>
      <c r="K23" s="19">
        <v>393</v>
      </c>
      <c r="L23" s="19"/>
      <c r="M23" s="68" t="s">
        <v>286</v>
      </c>
      <c r="N23" s="24"/>
    </row>
    <row r="24" spans="2:14" x14ac:dyDescent="0.2">
      <c r="B24" s="18"/>
      <c r="C24" s="72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2:14" ht="22" customHeight="1" x14ac:dyDescent="0.2">
      <c r="B25" s="18">
        <v>64</v>
      </c>
      <c r="C25" s="68" t="s">
        <v>161</v>
      </c>
      <c r="D25" s="24"/>
      <c r="E25" s="24"/>
      <c r="F25" s="24"/>
      <c r="G25" s="24"/>
      <c r="H25" s="24"/>
      <c r="I25" s="19">
        <v>8</v>
      </c>
      <c r="J25" s="19">
        <v>880</v>
      </c>
      <c r="K25" s="19">
        <v>393</v>
      </c>
      <c r="L25" s="19"/>
      <c r="M25" s="68" t="s">
        <v>286</v>
      </c>
      <c r="N25" s="24"/>
    </row>
    <row r="26" spans="2:14" x14ac:dyDescent="0.2">
      <c r="B26" s="18"/>
      <c r="C26" s="7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 ht="22" customHeight="1" x14ac:dyDescent="0.2">
      <c r="B27" s="18">
        <v>65</v>
      </c>
      <c r="C27" s="68" t="s">
        <v>161</v>
      </c>
      <c r="D27" s="24"/>
      <c r="E27" s="24"/>
      <c r="F27" s="24"/>
      <c r="G27" s="24"/>
      <c r="H27" s="24"/>
      <c r="I27" s="19">
        <v>8</v>
      </c>
      <c r="J27" s="19">
        <v>880</v>
      </c>
      <c r="K27" s="19">
        <v>393</v>
      </c>
      <c r="L27" s="19"/>
      <c r="M27" s="68" t="s">
        <v>286</v>
      </c>
      <c r="N27" s="24"/>
    </row>
    <row r="28" spans="2:14" x14ac:dyDescent="0.2">
      <c r="B28" s="18"/>
      <c r="C28" s="7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ht="22" customHeight="1" x14ac:dyDescent="0.2">
      <c r="B29" s="18">
        <v>66</v>
      </c>
      <c r="C29" s="68" t="s">
        <v>161</v>
      </c>
      <c r="D29" s="24"/>
      <c r="E29" s="24"/>
      <c r="F29" s="24"/>
      <c r="G29" s="24"/>
      <c r="H29" s="24"/>
      <c r="I29" s="19">
        <v>8</v>
      </c>
      <c r="J29" s="19">
        <v>880</v>
      </c>
      <c r="K29" s="19">
        <v>393</v>
      </c>
      <c r="L29" s="19"/>
      <c r="M29" s="68" t="s">
        <v>286</v>
      </c>
      <c r="N29" s="24"/>
    </row>
    <row r="30" spans="2:14" x14ac:dyDescent="0.2">
      <c r="B30" s="18"/>
      <c r="C30" s="7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2:14" ht="22" customHeight="1" x14ac:dyDescent="0.2">
      <c r="B31" s="18">
        <v>67</v>
      </c>
      <c r="C31" s="68" t="s">
        <v>161</v>
      </c>
      <c r="D31" s="24"/>
      <c r="E31" s="24"/>
      <c r="F31" s="24"/>
      <c r="G31" s="24"/>
      <c r="H31" s="24"/>
      <c r="I31" s="19">
        <v>8</v>
      </c>
      <c r="J31" s="19">
        <v>880</v>
      </c>
      <c r="K31" s="19">
        <v>393</v>
      </c>
      <c r="L31" s="19"/>
      <c r="M31" s="68" t="s">
        <v>286</v>
      </c>
      <c r="N31" s="24"/>
    </row>
    <row r="32" spans="2:14" x14ac:dyDescent="0.2">
      <c r="B32" s="18"/>
      <c r="C32" s="7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2:14" ht="22" customHeight="1" x14ac:dyDescent="0.2">
      <c r="B33" s="18">
        <v>68</v>
      </c>
      <c r="C33" s="68" t="s">
        <v>161</v>
      </c>
      <c r="D33" s="24"/>
      <c r="E33" s="24"/>
      <c r="F33" s="24"/>
      <c r="G33" s="24"/>
      <c r="H33" s="24"/>
      <c r="I33" s="19">
        <v>8</v>
      </c>
      <c r="J33" s="19">
        <v>880</v>
      </c>
      <c r="K33" s="19">
        <v>393</v>
      </c>
      <c r="L33" s="19"/>
      <c r="M33" s="68" t="s">
        <v>286</v>
      </c>
      <c r="N33" s="24"/>
    </row>
    <row r="34" spans="2:14" x14ac:dyDescent="0.2">
      <c r="B34" s="18"/>
      <c r="C34" s="7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2:14" ht="22" customHeight="1" x14ac:dyDescent="0.2">
      <c r="B35" s="18">
        <v>69</v>
      </c>
      <c r="C35" s="68" t="s">
        <v>161</v>
      </c>
      <c r="D35" s="24"/>
      <c r="E35" s="24"/>
      <c r="F35" s="24"/>
      <c r="G35" s="24"/>
      <c r="H35" s="24"/>
      <c r="I35" s="19">
        <v>8</v>
      </c>
      <c r="J35" s="19">
        <v>880</v>
      </c>
      <c r="K35" s="19">
        <v>393</v>
      </c>
      <c r="L35" s="19"/>
      <c r="M35" s="68" t="s">
        <v>286</v>
      </c>
      <c r="N35" s="24"/>
    </row>
    <row r="36" spans="2:14" x14ac:dyDescent="0.2">
      <c r="B36" s="18"/>
      <c r="C36" s="72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2:14" ht="22" customHeight="1" x14ac:dyDescent="0.2">
      <c r="B37" s="18">
        <v>70</v>
      </c>
      <c r="C37" s="68" t="s">
        <v>161</v>
      </c>
      <c r="D37" s="24"/>
      <c r="E37" s="24"/>
      <c r="F37" s="24"/>
      <c r="G37" s="24"/>
      <c r="H37" s="24"/>
      <c r="I37" s="19">
        <v>8</v>
      </c>
      <c r="J37" s="19">
        <v>880</v>
      </c>
      <c r="K37" s="19">
        <v>393</v>
      </c>
      <c r="L37" s="19"/>
      <c r="M37" s="68" t="s">
        <v>286</v>
      </c>
      <c r="N37" s="24"/>
    </row>
    <row r="38" spans="2:14" x14ac:dyDescent="0.2">
      <c r="B38" s="18"/>
      <c r="C38" s="7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2:14" ht="22" customHeight="1" x14ac:dyDescent="0.2">
      <c r="B39" s="18">
        <v>71</v>
      </c>
      <c r="C39" s="68" t="s">
        <v>166</v>
      </c>
      <c r="D39" s="24"/>
      <c r="E39" s="24"/>
      <c r="F39" s="24"/>
      <c r="G39" s="24"/>
      <c r="H39" s="24"/>
      <c r="I39" s="19">
        <v>8</v>
      </c>
      <c r="J39" s="19">
        <v>880</v>
      </c>
      <c r="K39" s="19">
        <v>240</v>
      </c>
      <c r="L39" s="19"/>
      <c r="M39" s="68" t="s">
        <v>285</v>
      </c>
      <c r="N39" s="24"/>
    </row>
    <row r="40" spans="2:14" x14ac:dyDescent="0.2">
      <c r="B40" s="18"/>
      <c r="C40" s="72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2:14" ht="22" customHeight="1" x14ac:dyDescent="0.2">
      <c r="B41" s="18">
        <v>72</v>
      </c>
      <c r="C41" s="68" t="s">
        <v>169</v>
      </c>
      <c r="D41" s="24"/>
      <c r="E41" s="24"/>
      <c r="F41" s="24"/>
      <c r="G41" s="24"/>
      <c r="H41" s="24"/>
      <c r="I41" s="19">
        <v>8</v>
      </c>
      <c r="J41" s="19">
        <v>880</v>
      </c>
      <c r="K41" s="19">
        <v>92</v>
      </c>
      <c r="L41" s="19"/>
      <c r="M41" s="68" t="s">
        <v>284</v>
      </c>
      <c r="N41" s="24"/>
    </row>
    <row r="42" spans="2:14" x14ac:dyDescent="0.2">
      <c r="B42" s="18"/>
      <c r="C42" s="7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2:14" ht="22" customHeight="1" x14ac:dyDescent="0.2">
      <c r="B43" s="18">
        <v>73</v>
      </c>
      <c r="C43" s="68" t="s">
        <v>169</v>
      </c>
      <c r="D43" s="24"/>
      <c r="E43" s="24"/>
      <c r="F43" s="24"/>
      <c r="G43" s="24"/>
      <c r="H43" s="24"/>
      <c r="I43" s="19">
        <v>8</v>
      </c>
      <c r="J43" s="19">
        <v>880</v>
      </c>
      <c r="K43" s="19">
        <v>92</v>
      </c>
      <c r="L43" s="19"/>
      <c r="M43" s="68" t="s">
        <v>284</v>
      </c>
      <c r="N43" s="24"/>
    </row>
    <row r="44" spans="2:14" x14ac:dyDescent="0.2">
      <c r="B44" s="18"/>
      <c r="C44" s="72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2:14" ht="22" customHeight="1" x14ac:dyDescent="0.2">
      <c r="B45" s="18">
        <v>74</v>
      </c>
      <c r="C45" s="68" t="s">
        <v>169</v>
      </c>
      <c r="D45" s="24"/>
      <c r="E45" s="24"/>
      <c r="F45" s="24"/>
      <c r="G45" s="24"/>
      <c r="H45" s="24"/>
      <c r="I45" s="19">
        <v>8</v>
      </c>
      <c r="J45" s="19">
        <v>880</v>
      </c>
      <c r="K45" s="19">
        <v>92</v>
      </c>
      <c r="L45" s="19"/>
      <c r="M45" s="68" t="s">
        <v>284</v>
      </c>
      <c r="N45" s="24"/>
    </row>
    <row r="46" spans="2:14" x14ac:dyDescent="0.2">
      <c r="B46" s="18"/>
      <c r="C46" s="7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2:14" ht="22" customHeight="1" x14ac:dyDescent="0.2">
      <c r="B47" s="18">
        <v>75</v>
      </c>
      <c r="C47" s="68" t="s">
        <v>169</v>
      </c>
      <c r="D47" s="24"/>
      <c r="E47" s="24"/>
      <c r="F47" s="24"/>
      <c r="G47" s="24"/>
      <c r="H47" s="24"/>
      <c r="I47" s="19">
        <v>8</v>
      </c>
      <c r="J47" s="19">
        <v>880</v>
      </c>
      <c r="K47" s="19">
        <v>92</v>
      </c>
      <c r="L47" s="19"/>
      <c r="M47" s="68" t="s">
        <v>284</v>
      </c>
      <c r="N47" s="24"/>
    </row>
    <row r="48" spans="2:14" x14ac:dyDescent="0.2">
      <c r="B48" s="18"/>
      <c r="C48" s="72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2:14" ht="22" customHeight="1" x14ac:dyDescent="0.2">
      <c r="B49" s="18">
        <v>76</v>
      </c>
      <c r="C49" s="68" t="s">
        <v>169</v>
      </c>
      <c r="D49" s="24"/>
      <c r="E49" s="24"/>
      <c r="F49" s="24"/>
      <c r="G49" s="24"/>
      <c r="H49" s="24"/>
      <c r="I49" s="19">
        <v>8</v>
      </c>
      <c r="J49" s="19">
        <v>880</v>
      </c>
      <c r="K49" s="19">
        <v>92</v>
      </c>
      <c r="L49" s="19"/>
      <c r="M49" s="68" t="s">
        <v>284</v>
      </c>
      <c r="N49" s="24"/>
    </row>
    <row r="50" spans="2:14" x14ac:dyDescent="0.2">
      <c r="B50" s="18"/>
      <c r="C50" s="7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2:14" ht="22" customHeight="1" x14ac:dyDescent="0.2">
      <c r="B51" s="18">
        <v>77</v>
      </c>
      <c r="C51" s="68" t="s">
        <v>169</v>
      </c>
      <c r="D51" s="24"/>
      <c r="E51" s="24"/>
      <c r="F51" s="24"/>
      <c r="G51" s="24"/>
      <c r="H51" s="24"/>
      <c r="I51" s="19">
        <v>8</v>
      </c>
      <c r="J51" s="19">
        <v>880</v>
      </c>
      <c r="K51" s="19">
        <v>92</v>
      </c>
      <c r="L51" s="19"/>
      <c r="M51" s="68" t="s">
        <v>284</v>
      </c>
      <c r="N51" s="24"/>
    </row>
    <row r="52" spans="2:14" x14ac:dyDescent="0.2">
      <c r="B52" s="18"/>
      <c r="C52" s="72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2:14" ht="22" customHeight="1" x14ac:dyDescent="0.2">
      <c r="B53" s="18">
        <v>78</v>
      </c>
      <c r="C53" s="68" t="s">
        <v>169</v>
      </c>
      <c r="D53" s="24"/>
      <c r="E53" s="24"/>
      <c r="F53" s="24"/>
      <c r="G53" s="24"/>
      <c r="H53" s="24"/>
      <c r="I53" s="19">
        <v>8</v>
      </c>
      <c r="J53" s="19">
        <v>880</v>
      </c>
      <c r="K53" s="19">
        <v>92</v>
      </c>
      <c r="L53" s="19"/>
      <c r="M53" s="68" t="s">
        <v>284</v>
      </c>
      <c r="N53" s="24"/>
    </row>
    <row r="54" spans="2:14" x14ac:dyDescent="0.2">
      <c r="B54" s="18"/>
      <c r="C54" s="7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2:14" ht="22" customHeight="1" x14ac:dyDescent="0.2">
      <c r="B55" s="18">
        <v>79</v>
      </c>
      <c r="C55" s="68" t="s">
        <v>169</v>
      </c>
      <c r="D55" s="24"/>
      <c r="E55" s="24"/>
      <c r="F55" s="24"/>
      <c r="G55" s="24"/>
      <c r="H55" s="24"/>
      <c r="I55" s="19">
        <v>8</v>
      </c>
      <c r="J55" s="19">
        <v>880</v>
      </c>
      <c r="K55" s="19">
        <v>92</v>
      </c>
      <c r="L55" s="19"/>
      <c r="M55" s="68" t="s">
        <v>284</v>
      </c>
      <c r="N55" s="24"/>
    </row>
    <row r="56" spans="2:14" x14ac:dyDescent="0.2">
      <c r="B56" s="18"/>
      <c r="C56" s="72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 spans="2:14" ht="22" customHeight="1" x14ac:dyDescent="0.2">
      <c r="B57" s="18">
        <v>80</v>
      </c>
      <c r="C57" s="68" t="s">
        <v>169</v>
      </c>
      <c r="D57" s="24"/>
      <c r="E57" s="24"/>
      <c r="F57" s="24"/>
      <c r="G57" s="24"/>
      <c r="H57" s="24"/>
      <c r="I57" s="19">
        <v>8</v>
      </c>
      <c r="J57" s="19">
        <v>880</v>
      </c>
      <c r="K57" s="19">
        <v>92</v>
      </c>
      <c r="L57" s="19"/>
      <c r="M57" s="68" t="s">
        <v>284</v>
      </c>
      <c r="N57" s="24"/>
    </row>
    <row r="58" spans="2:14" x14ac:dyDescent="0.2">
      <c r="B58" s="18"/>
      <c r="C58" s="7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2:14" ht="22" customHeight="1" x14ac:dyDescent="0.2">
      <c r="B59" s="18">
        <v>81</v>
      </c>
      <c r="C59" s="68" t="s">
        <v>169</v>
      </c>
      <c r="D59" s="24"/>
      <c r="E59" s="24"/>
      <c r="F59" s="24"/>
      <c r="G59" s="24"/>
      <c r="H59" s="24"/>
      <c r="I59" s="19">
        <v>8</v>
      </c>
      <c r="J59" s="19">
        <v>880</v>
      </c>
      <c r="K59" s="19">
        <v>92</v>
      </c>
      <c r="L59" s="19"/>
      <c r="M59" s="68" t="s">
        <v>284</v>
      </c>
      <c r="N59" s="24"/>
    </row>
    <row r="60" spans="2:14" x14ac:dyDescent="0.2">
      <c r="B60" s="18"/>
      <c r="C60" s="72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2:14" x14ac:dyDescent="0.2">
      <c r="B61" s="18"/>
      <c r="C61" s="72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</sheetData>
  <mergeCells count="82">
    <mergeCell ref="B2:N2"/>
    <mergeCell ref="B3:N3"/>
    <mergeCell ref="C4:H4"/>
    <mergeCell ref="M4:N4"/>
    <mergeCell ref="C5:H5"/>
    <mergeCell ref="M5:N5"/>
    <mergeCell ref="C6:N6"/>
    <mergeCell ref="C7:H7"/>
    <mergeCell ref="M7:N7"/>
    <mergeCell ref="C8:N8"/>
    <mergeCell ref="C9:H9"/>
    <mergeCell ref="M9:N9"/>
    <mergeCell ref="C10:N10"/>
    <mergeCell ref="C11:H11"/>
    <mergeCell ref="M11:N11"/>
    <mergeCell ref="C12:N12"/>
    <mergeCell ref="C13:N13"/>
    <mergeCell ref="B18:N18"/>
    <mergeCell ref="B19:N19"/>
    <mergeCell ref="C20:H20"/>
    <mergeCell ref="M20:N20"/>
    <mergeCell ref="C21:H21"/>
    <mergeCell ref="M21:N21"/>
    <mergeCell ref="C22:N22"/>
    <mergeCell ref="C23:H23"/>
    <mergeCell ref="M23:N23"/>
    <mergeCell ref="C24:N24"/>
    <mergeCell ref="C25:H25"/>
    <mergeCell ref="M25:N25"/>
    <mergeCell ref="C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N32"/>
    <mergeCell ref="C33:H33"/>
    <mergeCell ref="M33:N33"/>
    <mergeCell ref="C34:N34"/>
    <mergeCell ref="C35:H35"/>
    <mergeCell ref="M35:N35"/>
    <mergeCell ref="C36:N36"/>
    <mergeCell ref="C37:H37"/>
    <mergeCell ref="M37:N37"/>
    <mergeCell ref="C38:N38"/>
    <mergeCell ref="C39:H39"/>
    <mergeCell ref="M39:N39"/>
    <mergeCell ref="C40:N40"/>
    <mergeCell ref="C41:H41"/>
    <mergeCell ref="M41:N41"/>
    <mergeCell ref="C42:N42"/>
    <mergeCell ref="C43:H43"/>
    <mergeCell ref="M43:N43"/>
    <mergeCell ref="C44:N44"/>
    <mergeCell ref="C45:H45"/>
    <mergeCell ref="M45:N45"/>
    <mergeCell ref="C46:N46"/>
    <mergeCell ref="C47:H47"/>
    <mergeCell ref="M47:N47"/>
    <mergeCell ref="C48:N48"/>
    <mergeCell ref="C49:H49"/>
    <mergeCell ref="M49:N49"/>
    <mergeCell ref="C50:N50"/>
    <mergeCell ref="C51:H51"/>
    <mergeCell ref="M51:N51"/>
    <mergeCell ref="C52:N52"/>
    <mergeCell ref="C53:H53"/>
    <mergeCell ref="M53:N53"/>
    <mergeCell ref="C54:N54"/>
    <mergeCell ref="C55:H55"/>
    <mergeCell ref="M55:N55"/>
    <mergeCell ref="C56:N56"/>
    <mergeCell ref="C57:H57"/>
    <mergeCell ref="M57:N57"/>
    <mergeCell ref="C58:N58"/>
    <mergeCell ref="C59:H59"/>
    <mergeCell ref="M59:N59"/>
    <mergeCell ref="C60:N60"/>
    <mergeCell ref="C61:N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6"/>
  <sheetViews>
    <sheetView zoomScale="75" zoomScaleNormal="75" workbookViewId="0">
      <pane xSplit="16" ySplit="1" topLeftCell="Q20" activePane="bottomRight" state="frozen"/>
      <selection pane="topRight" activeCell="Q1" sqref="Q1"/>
      <selection pane="bottomLeft" activeCell="A2" sqref="A2"/>
      <selection pane="bottomRight" activeCell="A52" sqref="A52:XFD53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3" width="10.1640625" customWidth="1"/>
    <col min="4" max="5" width="10.33203125" customWidth="1"/>
    <col min="6" max="7" width="10.1640625" customWidth="1"/>
    <col min="8" max="8" width="43.1640625" customWidth="1"/>
    <col min="9" max="9" width="10.1640625" customWidth="1"/>
    <col min="10" max="11" width="8.83203125" customWidth="1"/>
    <col min="12" max="12" width="8.83203125" style="1" customWidth="1"/>
    <col min="13" max="13" width="8.83203125" style="2" customWidth="1"/>
    <col min="14" max="14" width="8.83203125" style="3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83203125" hidden="1" customWidth="1"/>
    <col min="23" max="23" width="8.83203125" hidden="1" customWidth="1"/>
    <col min="24" max="24" width="8.5" hidden="1" customWidth="1"/>
    <col min="25" max="1025" width="8.5" customWidth="1"/>
  </cols>
  <sheetData>
    <row r="1" spans="1:24" ht="34.5" customHeight="1" x14ac:dyDescent="0.2">
      <c r="A1" s="4" t="s">
        <v>127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  <c r="J1" s="5" t="s">
        <v>136</v>
      </c>
      <c r="K1" s="5" t="s">
        <v>137</v>
      </c>
      <c r="L1" s="5" t="s">
        <v>138</v>
      </c>
      <c r="M1" s="6" t="s">
        <v>139</v>
      </c>
      <c r="N1" s="6" t="s">
        <v>140</v>
      </c>
      <c r="O1" s="5" t="s">
        <v>141</v>
      </c>
      <c r="Q1" s="5" t="s">
        <v>142</v>
      </c>
      <c r="R1" s="5" t="s">
        <v>143</v>
      </c>
      <c r="S1" s="5">
        <v>0</v>
      </c>
      <c r="T1" s="4" t="s">
        <v>144</v>
      </c>
      <c r="U1" s="4" t="s">
        <v>145</v>
      </c>
      <c r="V1" s="4" t="s">
        <v>146</v>
      </c>
      <c r="W1" s="4" t="s">
        <v>147</v>
      </c>
      <c r="X1" s="7" t="s">
        <v>148</v>
      </c>
    </row>
    <row r="2" spans="1:24" x14ac:dyDescent="0.2">
      <c r="A2" s="10">
        <f t="shared" ref="A2:A49" ca="1" si="0">IF(O2="-", "", 1 + SUM(INDIRECT(ADDRESS(2,COLUMN(R2)) &amp; ":" &amp; ADDRESS(ROW(),COLUMN(R2)))))</f>
        <v>1</v>
      </c>
      <c r="B2" s="10" t="s">
        <v>149</v>
      </c>
      <c r="C2" s="10">
        <v>1050</v>
      </c>
      <c r="D2" s="10" t="s">
        <v>150</v>
      </c>
      <c r="E2" s="10" t="s">
        <v>151</v>
      </c>
      <c r="F2" s="10" t="s">
        <v>152</v>
      </c>
      <c r="G2" s="10" t="s">
        <v>153</v>
      </c>
      <c r="H2" s="10" t="s">
        <v>154</v>
      </c>
      <c r="I2" s="10">
        <v>1089</v>
      </c>
      <c r="J2" s="1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8"/>
      <c r="N2" s="8" t="str">
        <f t="shared" ref="N2:N33" ca="1" si="2">IF(M2="", IF(X2=0, "", X2), IF(V2 = "", "", IF(V2/U2 = 0, "", V2/U2)))</f>
        <v/>
      </c>
      <c r="P2">
        <f t="shared" ref="P2:P33" si="3">IF(O2 = "-", -W2,I2)</f>
        <v>1089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3.2, Сакко</v>
      </c>
      <c r="U2">
        <f t="shared" ref="U2:U33" ca="1" si="7">IF(C2 = "", 8, IF(C2 = "-", 8000 / INDIRECT("C" &amp; ROW() - 1), 8000/C2))</f>
        <v>7.6190476190476186</v>
      </c>
      <c r="V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2">
      <c r="A3" s="11" t="str">
        <f t="shared" ca="1" si="0"/>
        <v/>
      </c>
      <c r="B3" s="11" t="s">
        <v>155</v>
      </c>
      <c r="C3" s="11" t="s">
        <v>155</v>
      </c>
      <c r="D3" s="11" t="s">
        <v>155</v>
      </c>
      <c r="E3" s="11" t="s">
        <v>155</v>
      </c>
      <c r="F3" s="11" t="s">
        <v>155</v>
      </c>
      <c r="G3" s="11" t="s">
        <v>155</v>
      </c>
      <c r="H3" s="11" t="s">
        <v>155</v>
      </c>
      <c r="J3" s="1">
        <f t="shared" ca="1" si="1"/>
        <v>6.9375</v>
      </c>
      <c r="M3" s="12">
        <v>8350</v>
      </c>
      <c r="N3" s="8">
        <f t="shared" ca="1" si="2"/>
        <v>1095.9375</v>
      </c>
      <c r="O3" s="11" t="s">
        <v>155</v>
      </c>
      <c r="P3">
        <f t="shared" ca="1" si="3"/>
        <v>-1095.9375</v>
      </c>
      <c r="Q3">
        <f t="shared" ca="1" si="4"/>
        <v>-6.9375</v>
      </c>
      <c r="R3">
        <f t="shared" si="5"/>
        <v>1</v>
      </c>
      <c r="S3">
        <f t="shared" ca="1" si="6"/>
        <v>-6.9375</v>
      </c>
      <c r="T3" t="str">
        <f>IF(H3="","",VLOOKUP(H3,'Вода SKU'!$A$1:$B$150,2,0))</f>
        <v>-</v>
      </c>
      <c r="U3">
        <f t="shared" ca="1" si="7"/>
        <v>7.6190476190476186</v>
      </c>
      <c r="V3">
        <f t="shared" ref="V3:V33" si="10">VALUE(IF(TRIM(MID(SUBSTITUTE($M3,",",REPT(" ",LEN($M3))), 0 *LEN($M3)+1,LEN($M3))) = "", "0", TRIM(MID(SUBSTITUTE($M3,",",REPT(" ",LEN($M3))),0 *LEN($M3)+1,LEN($M3))))) + VALUE(IF(TRIM(MID(SUBSTITUTE($M3,",",REPT(" ",LEN($M3))), 1 *LEN($M3)+1,LEN($M3))) = "", "0", TRIM(MID(SUBSTITUTE($M3,",",REPT(" ",LEN($M3))),1 *LEN($M3)+1,LEN($M3))))) + VALUE(IF(TRIM(MID(SUBSTITUTE($M3,",",REPT(" ",LEN($M3))), 2 *LEN($M3)+1,LEN($M3))) = "", "0", TRIM(MID(SUBSTITUTE($M3,",",REPT(" ",LEN($M3))),2 *LEN($M3)+1,LEN($M3))))) + VALUE(IF(TRIM(MID(SUBSTITUTE($M3,",",REPT(" ",LEN($M3))), 3 *LEN($M3)+1,LEN($M3))) = "", "0", TRIM(MID(SUBSTITUTE($M3,",",REPT(" ",LEN($M3))),3 *LEN($M3)+1,LEN($M3))))) + VALUE(IF(TRIM(MID(SUBSTITUTE($M3,",",REPT(" ",LEN($M3))), 4 *LEN($M3)+1,LEN($M3))) = "", "0", TRIM(MID(SUBSTITUTE($M3,",",REPT(" ",LEN($M3))),4 *LEN($M3)+1,LEN($M3))))) + VALUE(IF(TRIM(MID(SUBSTITUTE($M3,",",REPT(" ",LEN($M3))), 5 *LEN($M3)+1,LEN($M3))) = "", "0", TRIM(MID(SUBSTITUTE($M3,",",REPT(" ",LEN($M3))),5 *LEN($M3)+1,LEN($M3))))) + VALUE(IF(TRIM(MID(SUBSTITUTE($M3,",",REPT(" ",LEN($M3))), 6 *LEN($M3)+1,LEN($M3))) = "", "0", TRIM(MID(SUBSTITUTE($M3,",",REPT(" ",LEN($M3))),6 *LEN($M3)+1,LEN($M3))))) + VALUE(IF(TRIM(MID(SUBSTITUTE($M3,",",REPT(" ",LEN($M3))), 7 *LEN($M3)+1,LEN($M3))) = "", "0", TRIM(MID(SUBSTITUTE($M3,",",REPT(" ",LEN($M3))),7 *LEN($M3)+1,LEN($M3))))) + VALUE(IF(TRIM(MID(SUBSTITUTE($M3,",",REPT(" ",LEN($M3))), 8 *LEN($M3)+1,LEN($M3))) = "", "0", TRIM(MID(SUBSTITUTE($M3,",",REPT(" ",LEN($M3))),8 *LEN($M3)+1,LEN($M3))))) + VALUE(IF(TRIM(MID(SUBSTITUTE($M3,",",REPT(" ",LEN($M3))), 9 *LEN($M3)+1,LEN($M3))) = "", "0", TRIM(MID(SUBSTITUTE($M3,",",REPT(" ",LEN($M3))),9 *LEN($M3)+1,LEN($M3))))) + VALUE(IF(TRIM(MID(SUBSTITUTE($M3,",",REPT(" ",LEN($M3))), 10 *LEN($M3)+1,LEN($M3))) = "", "0", TRIM(MID(SUBSTITUTE($M3,",",REPT(" ",LEN($M3))),10 *LEN($M3)+1,LEN($M3)))))</f>
        <v>8350</v>
      </c>
      <c r="W3">
        <f t="shared" ca="1" si="8"/>
        <v>1095.9375</v>
      </c>
      <c r="X3">
        <f t="shared" ca="1" si="9"/>
        <v>1050</v>
      </c>
    </row>
    <row r="4" spans="1:24" x14ac:dyDescent="0.2">
      <c r="A4" s="10">
        <f t="shared" ca="1" si="0"/>
        <v>2</v>
      </c>
      <c r="B4" s="10" t="s">
        <v>149</v>
      </c>
      <c r="C4" s="10">
        <v>1050</v>
      </c>
      <c r="D4" s="10" t="s">
        <v>150</v>
      </c>
      <c r="E4" s="10" t="s">
        <v>151</v>
      </c>
      <c r="F4" s="10" t="s">
        <v>152</v>
      </c>
      <c r="G4" s="10" t="s">
        <v>153</v>
      </c>
      <c r="H4" s="10" t="s">
        <v>154</v>
      </c>
      <c r="I4" s="10">
        <v>1089</v>
      </c>
      <c r="J4" s="1" t="str">
        <f t="shared" ca="1" si="1"/>
        <v/>
      </c>
      <c r="K4" s="10">
        <v>1</v>
      </c>
      <c r="L4" s="10"/>
      <c r="M4" s="9"/>
      <c r="N4" s="8" t="str">
        <f t="shared" ca="1" si="2"/>
        <v/>
      </c>
      <c r="P4">
        <f t="shared" si="3"/>
        <v>1089</v>
      </c>
      <c r="Q4">
        <f t="shared" ca="1" si="4"/>
        <v>0</v>
      </c>
      <c r="R4">
        <f t="shared" si="5"/>
        <v>0</v>
      </c>
      <c r="S4">
        <f t="shared" ca="1" si="6"/>
        <v>-6.9375</v>
      </c>
      <c r="T4" t="str">
        <f>IF(H4="","",VLOOKUP(H4,'Вода SKU'!$A$1:$B$150,2,0))</f>
        <v>3.2, Сакко</v>
      </c>
      <c r="U4">
        <f t="shared" ca="1" si="7"/>
        <v>7.6190476190476186</v>
      </c>
      <c r="V4">
        <f t="shared" si="10"/>
        <v>0</v>
      </c>
      <c r="W4">
        <f t="shared" ca="1" si="8"/>
        <v>0</v>
      </c>
      <c r="X4" t="str">
        <f t="shared" ca="1" si="9"/>
        <v/>
      </c>
    </row>
    <row r="5" spans="1:24" x14ac:dyDescent="0.2">
      <c r="A5" s="11" t="str">
        <f t="shared" ca="1" si="0"/>
        <v/>
      </c>
      <c r="B5" s="11" t="s">
        <v>155</v>
      </c>
      <c r="C5" s="11" t="s">
        <v>155</v>
      </c>
      <c r="D5" s="11" t="s">
        <v>155</v>
      </c>
      <c r="E5" s="11" t="s">
        <v>155</v>
      </c>
      <c r="F5" s="11" t="s">
        <v>155</v>
      </c>
      <c r="G5" s="11" t="s">
        <v>155</v>
      </c>
      <c r="H5" s="11" t="s">
        <v>155</v>
      </c>
      <c r="J5" s="1">
        <f t="shared" ca="1" si="1"/>
        <v>6.9375</v>
      </c>
      <c r="M5" s="12">
        <v>8350</v>
      </c>
      <c r="N5" s="8">
        <f t="shared" ca="1" si="2"/>
        <v>1095.9375</v>
      </c>
      <c r="O5" s="11" t="s">
        <v>155</v>
      </c>
      <c r="P5">
        <f t="shared" ca="1" si="3"/>
        <v>-1095.9375</v>
      </c>
      <c r="Q5">
        <f t="shared" ca="1" si="4"/>
        <v>-13.875</v>
      </c>
      <c r="R5">
        <f t="shared" si="5"/>
        <v>1</v>
      </c>
      <c r="S5">
        <f t="shared" ca="1" si="6"/>
        <v>-13.875</v>
      </c>
      <c r="T5" t="str">
        <f>IF(H5="","",VLOOKUP(H5,'Вода SKU'!$A$1:$B$150,2,0))</f>
        <v>-</v>
      </c>
      <c r="U5">
        <f t="shared" ca="1" si="7"/>
        <v>7.6190476190476186</v>
      </c>
      <c r="V5">
        <f t="shared" si="10"/>
        <v>8350</v>
      </c>
      <c r="W5">
        <f t="shared" ca="1" si="8"/>
        <v>1095.9375</v>
      </c>
      <c r="X5">
        <f t="shared" ca="1" si="9"/>
        <v>1050</v>
      </c>
    </row>
    <row r="6" spans="1:24" x14ac:dyDescent="0.2">
      <c r="A6" s="13">
        <f t="shared" ca="1" si="0"/>
        <v>3</v>
      </c>
      <c r="B6" s="13" t="s">
        <v>156</v>
      </c>
      <c r="C6" s="13">
        <v>850</v>
      </c>
      <c r="D6" s="13" t="s">
        <v>157</v>
      </c>
      <c r="E6" s="13" t="s">
        <v>158</v>
      </c>
      <c r="F6" s="13" t="s">
        <v>159</v>
      </c>
      <c r="G6" s="13" t="s">
        <v>160</v>
      </c>
      <c r="H6" s="13" t="s">
        <v>161</v>
      </c>
      <c r="I6" s="13">
        <v>880</v>
      </c>
      <c r="J6" s="1" t="str">
        <f t="shared" ca="1" si="1"/>
        <v/>
      </c>
      <c r="K6" s="13">
        <v>1</v>
      </c>
      <c r="L6" s="13"/>
      <c r="M6" s="9"/>
      <c r="N6" s="8" t="str">
        <f t="shared" ca="1" si="2"/>
        <v/>
      </c>
      <c r="P6">
        <f t="shared" si="3"/>
        <v>880</v>
      </c>
      <c r="Q6">
        <f t="shared" ca="1" si="4"/>
        <v>0</v>
      </c>
      <c r="R6">
        <f t="shared" si="5"/>
        <v>0</v>
      </c>
      <c r="S6">
        <f t="shared" ca="1" si="6"/>
        <v>-13.875</v>
      </c>
      <c r="T6" t="str">
        <f>IF(H6="","",VLOOKUP(H6,'Вода SKU'!$A$1:$B$150,2,0))</f>
        <v>2.7, Альче</v>
      </c>
      <c r="U6">
        <f t="shared" ca="1" si="7"/>
        <v>9.4117647058823533</v>
      </c>
      <c r="V6">
        <f t="shared" si="10"/>
        <v>0</v>
      </c>
      <c r="W6">
        <f t="shared" ca="1" si="8"/>
        <v>0</v>
      </c>
      <c r="X6" t="str">
        <f t="shared" ca="1" si="9"/>
        <v/>
      </c>
    </row>
    <row r="7" spans="1:24" x14ac:dyDescent="0.2">
      <c r="A7" s="11" t="str">
        <f t="shared" ca="1" si="0"/>
        <v/>
      </c>
      <c r="B7" s="11" t="s">
        <v>155</v>
      </c>
      <c r="C7" s="11" t="s">
        <v>155</v>
      </c>
      <c r="D7" s="11" t="s">
        <v>155</v>
      </c>
      <c r="E7" s="11" t="s">
        <v>155</v>
      </c>
      <c r="F7" s="11" t="s">
        <v>155</v>
      </c>
      <c r="G7" s="11" t="s">
        <v>155</v>
      </c>
      <c r="H7" s="11" t="s">
        <v>155</v>
      </c>
      <c r="J7" s="1">
        <f t="shared" ca="1" si="1"/>
        <v>1.875</v>
      </c>
      <c r="M7" s="12">
        <v>8300</v>
      </c>
      <c r="N7" s="8">
        <f t="shared" ca="1" si="2"/>
        <v>881.875</v>
      </c>
      <c r="O7" s="11" t="s">
        <v>155</v>
      </c>
      <c r="P7">
        <f t="shared" ca="1" si="3"/>
        <v>-881.875</v>
      </c>
      <c r="Q7">
        <f t="shared" ca="1" si="4"/>
        <v>-15.75</v>
      </c>
      <c r="R7">
        <f t="shared" si="5"/>
        <v>1</v>
      </c>
      <c r="S7">
        <f t="shared" ca="1" si="6"/>
        <v>-15.75</v>
      </c>
      <c r="T7" t="str">
        <f>IF(H7="","",VLOOKUP(H7,'Вода SKU'!$A$1:$B$150,2,0))</f>
        <v>-</v>
      </c>
      <c r="U7">
        <f t="shared" ca="1" si="7"/>
        <v>9.4117647058823533</v>
      </c>
      <c r="V7">
        <f t="shared" si="10"/>
        <v>8300</v>
      </c>
      <c r="W7">
        <f t="shared" ca="1" si="8"/>
        <v>881.875</v>
      </c>
      <c r="X7">
        <f t="shared" ca="1" si="9"/>
        <v>850</v>
      </c>
    </row>
    <row r="8" spans="1:24" x14ac:dyDescent="0.2">
      <c r="A8" s="10">
        <f t="shared" ca="1" si="0"/>
        <v>4</v>
      </c>
      <c r="B8" s="10" t="s">
        <v>149</v>
      </c>
      <c r="C8" s="10">
        <v>1050</v>
      </c>
      <c r="D8" s="10" t="s">
        <v>150</v>
      </c>
      <c r="E8" s="10" t="s">
        <v>151</v>
      </c>
      <c r="F8" s="10" t="s">
        <v>152</v>
      </c>
      <c r="G8" s="10" t="s">
        <v>153</v>
      </c>
      <c r="H8" s="10" t="s">
        <v>154</v>
      </c>
      <c r="I8" s="10">
        <v>1089</v>
      </c>
      <c r="J8" s="1" t="str">
        <f t="shared" ca="1" si="1"/>
        <v/>
      </c>
      <c r="K8" s="10">
        <v>1</v>
      </c>
      <c r="L8" s="10"/>
      <c r="M8" s="9"/>
      <c r="N8" s="8" t="str">
        <f t="shared" ca="1" si="2"/>
        <v/>
      </c>
      <c r="P8">
        <f t="shared" si="3"/>
        <v>1089</v>
      </c>
      <c r="Q8">
        <f t="shared" ca="1" si="4"/>
        <v>0</v>
      </c>
      <c r="R8">
        <f t="shared" si="5"/>
        <v>0</v>
      </c>
      <c r="S8">
        <f t="shared" ca="1" si="6"/>
        <v>-15.75</v>
      </c>
      <c r="T8" t="str">
        <f>IF(H8="","",VLOOKUP(H8,'Вода SKU'!$A$1:$B$150,2,0))</f>
        <v>3.2, Сакко</v>
      </c>
      <c r="U8">
        <f t="shared" ca="1" si="7"/>
        <v>7.6190476190476186</v>
      </c>
      <c r="V8">
        <f t="shared" si="10"/>
        <v>0</v>
      </c>
      <c r="W8">
        <f t="shared" ca="1" si="8"/>
        <v>0</v>
      </c>
      <c r="X8" t="str">
        <f t="shared" ca="1" si="9"/>
        <v/>
      </c>
    </row>
    <row r="9" spans="1:24" x14ac:dyDescent="0.2">
      <c r="A9" s="11" t="str">
        <f t="shared" ca="1" si="0"/>
        <v/>
      </c>
      <c r="B9" s="11" t="s">
        <v>155</v>
      </c>
      <c r="C9" s="11" t="s">
        <v>155</v>
      </c>
      <c r="D9" s="11" t="s">
        <v>155</v>
      </c>
      <c r="E9" s="11" t="s">
        <v>155</v>
      </c>
      <c r="F9" s="11" t="s">
        <v>155</v>
      </c>
      <c r="G9" s="11" t="s">
        <v>155</v>
      </c>
      <c r="H9" s="11" t="s">
        <v>155</v>
      </c>
      <c r="J9" s="1">
        <f t="shared" ca="1" si="1"/>
        <v>6.9375</v>
      </c>
      <c r="M9" s="12">
        <v>8350</v>
      </c>
      <c r="N9" s="8">
        <f t="shared" ca="1" si="2"/>
        <v>1095.9375</v>
      </c>
      <c r="O9" s="11" t="s">
        <v>155</v>
      </c>
      <c r="P9">
        <f t="shared" ca="1" si="3"/>
        <v>-1095.9375</v>
      </c>
      <c r="Q9">
        <f t="shared" ca="1" si="4"/>
        <v>-22.6875</v>
      </c>
      <c r="R9">
        <f t="shared" si="5"/>
        <v>1</v>
      </c>
      <c r="S9">
        <f t="shared" ca="1" si="6"/>
        <v>-22.6875</v>
      </c>
      <c r="T9" t="str">
        <f>IF(H9="","",VLOOKUP(H9,'Вода SKU'!$A$1:$B$150,2,0))</f>
        <v>-</v>
      </c>
      <c r="U9">
        <f t="shared" ca="1" si="7"/>
        <v>7.6190476190476186</v>
      </c>
      <c r="V9">
        <f t="shared" si="10"/>
        <v>8350</v>
      </c>
      <c r="W9">
        <f t="shared" ca="1" si="8"/>
        <v>1095.9375</v>
      </c>
      <c r="X9">
        <f t="shared" ca="1" si="9"/>
        <v>1050</v>
      </c>
    </row>
    <row r="10" spans="1:24" x14ac:dyDescent="0.2">
      <c r="A10" s="13">
        <f t="shared" ca="1" si="0"/>
        <v>5</v>
      </c>
      <c r="B10" s="13" t="s">
        <v>156</v>
      </c>
      <c r="C10" s="13">
        <v>850</v>
      </c>
      <c r="D10" s="13" t="s">
        <v>157</v>
      </c>
      <c r="E10" s="13" t="s">
        <v>158</v>
      </c>
      <c r="F10" s="13" t="s">
        <v>159</v>
      </c>
      <c r="G10" s="13" t="s">
        <v>160</v>
      </c>
      <c r="H10" s="13" t="s">
        <v>161</v>
      </c>
      <c r="I10" s="13">
        <v>880</v>
      </c>
      <c r="J10" s="1" t="str">
        <f t="shared" ca="1" si="1"/>
        <v/>
      </c>
      <c r="K10" s="13">
        <v>1</v>
      </c>
      <c r="L10" s="13"/>
      <c r="M10" s="9"/>
      <c r="N10" s="8" t="str">
        <f t="shared" ca="1" si="2"/>
        <v/>
      </c>
      <c r="P10">
        <f t="shared" si="3"/>
        <v>880</v>
      </c>
      <c r="Q10">
        <f t="shared" ca="1" si="4"/>
        <v>0</v>
      </c>
      <c r="R10">
        <f t="shared" si="5"/>
        <v>0</v>
      </c>
      <c r="S10">
        <f t="shared" ca="1" si="6"/>
        <v>-22.6875</v>
      </c>
      <c r="T10" t="str">
        <f>IF(H10="","",VLOOKUP(H10,'Вода SKU'!$A$1:$B$150,2,0))</f>
        <v>2.7, Альче</v>
      </c>
      <c r="U10">
        <f t="shared" ca="1" si="7"/>
        <v>9.4117647058823533</v>
      </c>
      <c r="V10">
        <f t="shared" si="10"/>
        <v>0</v>
      </c>
      <c r="W10">
        <f t="shared" ca="1" si="8"/>
        <v>0</v>
      </c>
      <c r="X10" t="str">
        <f t="shared" ca="1" si="9"/>
        <v/>
      </c>
    </row>
    <row r="11" spans="1:24" x14ac:dyDescent="0.2">
      <c r="A11" s="11" t="str">
        <f t="shared" ca="1" si="0"/>
        <v/>
      </c>
      <c r="B11" s="11" t="s">
        <v>155</v>
      </c>
      <c r="C11" s="11" t="s">
        <v>155</v>
      </c>
      <c r="D11" s="11" t="s">
        <v>155</v>
      </c>
      <c r="E11" s="11" t="s">
        <v>155</v>
      </c>
      <c r="F11" s="11" t="s">
        <v>155</v>
      </c>
      <c r="G11" s="11" t="s">
        <v>155</v>
      </c>
      <c r="H11" s="11" t="s">
        <v>155</v>
      </c>
      <c r="J11" s="1">
        <f t="shared" ca="1" si="1"/>
        <v>1.875</v>
      </c>
      <c r="M11" s="12">
        <v>8300</v>
      </c>
      <c r="N11" s="8">
        <f t="shared" ca="1" si="2"/>
        <v>881.875</v>
      </c>
      <c r="O11" s="11" t="s">
        <v>155</v>
      </c>
      <c r="P11">
        <f t="shared" ca="1" si="3"/>
        <v>-881.875</v>
      </c>
      <c r="Q11">
        <f t="shared" ca="1" si="4"/>
        <v>-24.5625</v>
      </c>
      <c r="R11">
        <f t="shared" si="5"/>
        <v>1</v>
      </c>
      <c r="S11">
        <f t="shared" ca="1" si="6"/>
        <v>-24.5625</v>
      </c>
      <c r="T11" t="str">
        <f>IF(H11="","",VLOOKUP(H11,'Вода SKU'!$A$1:$B$150,2,0))</f>
        <v>-</v>
      </c>
      <c r="U11">
        <f t="shared" ca="1" si="7"/>
        <v>9.4117647058823533</v>
      </c>
      <c r="V11">
        <f t="shared" si="10"/>
        <v>8300</v>
      </c>
      <c r="W11">
        <f t="shared" ca="1" si="8"/>
        <v>881.875</v>
      </c>
      <c r="X11">
        <f t="shared" ca="1" si="9"/>
        <v>850</v>
      </c>
    </row>
    <row r="12" spans="1:24" x14ac:dyDescent="0.2">
      <c r="A12" s="10">
        <f t="shared" ca="1" si="0"/>
        <v>6</v>
      </c>
      <c r="B12" s="10" t="s">
        <v>149</v>
      </c>
      <c r="C12" s="10">
        <v>1050</v>
      </c>
      <c r="D12" s="10" t="s">
        <v>150</v>
      </c>
      <c r="E12" s="10" t="s">
        <v>151</v>
      </c>
      <c r="F12" s="10" t="s">
        <v>152</v>
      </c>
      <c r="G12" s="10" t="s">
        <v>153</v>
      </c>
      <c r="H12" s="10" t="s">
        <v>154</v>
      </c>
      <c r="I12" s="10">
        <v>1089</v>
      </c>
      <c r="J12" s="1" t="str">
        <f t="shared" ca="1" si="1"/>
        <v/>
      </c>
      <c r="K12" s="10">
        <v>1</v>
      </c>
      <c r="L12" s="10"/>
      <c r="M12" s="9"/>
      <c r="N12" s="8" t="str">
        <f t="shared" ca="1" si="2"/>
        <v/>
      </c>
      <c r="P12">
        <f t="shared" si="3"/>
        <v>1089</v>
      </c>
      <c r="Q12">
        <f t="shared" ca="1" si="4"/>
        <v>0</v>
      </c>
      <c r="R12">
        <f t="shared" si="5"/>
        <v>0</v>
      </c>
      <c r="S12">
        <f t="shared" ca="1" si="6"/>
        <v>-24.5625</v>
      </c>
      <c r="T12" t="str">
        <f>IF(H12="","",VLOOKUP(H12,'Вода SKU'!$A$1:$B$150,2,0))</f>
        <v>3.2, Сакко</v>
      </c>
      <c r="U12">
        <f t="shared" ca="1" si="7"/>
        <v>7.6190476190476186</v>
      </c>
      <c r="V12">
        <f t="shared" si="10"/>
        <v>0</v>
      </c>
      <c r="W12">
        <f t="shared" ca="1" si="8"/>
        <v>0</v>
      </c>
      <c r="X12" t="str">
        <f t="shared" ca="1" si="9"/>
        <v/>
      </c>
    </row>
    <row r="13" spans="1:24" x14ac:dyDescent="0.2">
      <c r="A13" s="11" t="str">
        <f t="shared" ca="1" si="0"/>
        <v/>
      </c>
      <c r="B13" s="11" t="s">
        <v>155</v>
      </c>
      <c r="C13" s="11" t="s">
        <v>155</v>
      </c>
      <c r="D13" s="11" t="s">
        <v>155</v>
      </c>
      <c r="E13" s="11" t="s">
        <v>155</v>
      </c>
      <c r="F13" s="11" t="s">
        <v>155</v>
      </c>
      <c r="G13" s="11" t="s">
        <v>155</v>
      </c>
      <c r="H13" s="11" t="s">
        <v>155</v>
      </c>
      <c r="J13" s="1">
        <f t="shared" ca="1" si="1"/>
        <v>6.9375</v>
      </c>
      <c r="M13" s="12">
        <v>8350</v>
      </c>
      <c r="N13" s="8">
        <f t="shared" ca="1" si="2"/>
        <v>1095.9375</v>
      </c>
      <c r="O13" s="11" t="s">
        <v>155</v>
      </c>
      <c r="P13">
        <f t="shared" ca="1" si="3"/>
        <v>-1095.9375</v>
      </c>
      <c r="Q13">
        <f t="shared" ca="1" si="4"/>
        <v>-31.5</v>
      </c>
      <c r="R13">
        <f t="shared" si="5"/>
        <v>1</v>
      </c>
      <c r="S13">
        <f t="shared" ca="1" si="6"/>
        <v>-31.5</v>
      </c>
      <c r="T13" t="str">
        <f>IF(H13="","",VLOOKUP(H13,'Вода SKU'!$A$1:$B$150,2,0))</f>
        <v>-</v>
      </c>
      <c r="U13">
        <f t="shared" ca="1" si="7"/>
        <v>7.6190476190476186</v>
      </c>
      <c r="V13">
        <f t="shared" si="10"/>
        <v>8350</v>
      </c>
      <c r="W13">
        <f t="shared" ca="1" si="8"/>
        <v>1095.9375</v>
      </c>
      <c r="X13">
        <f t="shared" ca="1" si="9"/>
        <v>1050</v>
      </c>
    </row>
    <row r="14" spans="1:24" x14ac:dyDescent="0.2">
      <c r="A14" s="13">
        <f t="shared" ca="1" si="0"/>
        <v>7</v>
      </c>
      <c r="B14" s="13" t="s">
        <v>156</v>
      </c>
      <c r="C14" s="13">
        <v>850</v>
      </c>
      <c r="D14" s="13" t="s">
        <v>157</v>
      </c>
      <c r="E14" s="13" t="s">
        <v>158</v>
      </c>
      <c r="F14" s="13" t="s">
        <v>159</v>
      </c>
      <c r="G14" s="13" t="s">
        <v>160</v>
      </c>
      <c r="H14" s="13" t="s">
        <v>161</v>
      </c>
      <c r="I14" s="13">
        <v>880</v>
      </c>
      <c r="J14" s="1" t="str">
        <f t="shared" ca="1" si="1"/>
        <v/>
      </c>
      <c r="K14" s="13">
        <v>1</v>
      </c>
      <c r="L14" s="13"/>
      <c r="M14" s="9"/>
      <c r="N14" s="8" t="str">
        <f t="shared" ca="1" si="2"/>
        <v/>
      </c>
      <c r="P14">
        <f t="shared" si="3"/>
        <v>880</v>
      </c>
      <c r="Q14">
        <f t="shared" ca="1" si="4"/>
        <v>0</v>
      </c>
      <c r="R14">
        <f t="shared" si="5"/>
        <v>0</v>
      </c>
      <c r="S14">
        <f t="shared" ca="1" si="6"/>
        <v>-31.5</v>
      </c>
      <c r="T14" t="str">
        <f>IF(H14="","",VLOOKUP(H14,'Вода SKU'!$A$1:$B$150,2,0))</f>
        <v>2.7, Альче</v>
      </c>
      <c r="U14">
        <f t="shared" ca="1" si="7"/>
        <v>9.4117647058823533</v>
      </c>
      <c r="V14">
        <f t="shared" si="10"/>
        <v>0</v>
      </c>
      <c r="W14">
        <f t="shared" ca="1" si="8"/>
        <v>0</v>
      </c>
      <c r="X14" t="str">
        <f t="shared" ca="1" si="9"/>
        <v/>
      </c>
    </row>
    <row r="15" spans="1:24" x14ac:dyDescent="0.2">
      <c r="A15" s="11" t="str">
        <f t="shared" ca="1" si="0"/>
        <v/>
      </c>
      <c r="B15" s="11" t="s">
        <v>155</v>
      </c>
      <c r="C15" s="11" t="s">
        <v>155</v>
      </c>
      <c r="D15" s="11" t="s">
        <v>155</v>
      </c>
      <c r="E15" s="11" t="s">
        <v>155</v>
      </c>
      <c r="F15" s="11" t="s">
        <v>155</v>
      </c>
      <c r="G15" s="11" t="s">
        <v>155</v>
      </c>
      <c r="H15" s="11" t="s">
        <v>155</v>
      </c>
      <c r="J15" s="1">
        <f t="shared" ca="1" si="1"/>
        <v>1.875</v>
      </c>
      <c r="M15" s="12">
        <v>8300</v>
      </c>
      <c r="N15" s="8">
        <f t="shared" ca="1" si="2"/>
        <v>881.875</v>
      </c>
      <c r="O15" s="11" t="s">
        <v>155</v>
      </c>
      <c r="P15">
        <f t="shared" ca="1" si="3"/>
        <v>-881.875</v>
      </c>
      <c r="Q15">
        <f t="shared" ca="1" si="4"/>
        <v>-33.375</v>
      </c>
      <c r="R15">
        <f t="shared" si="5"/>
        <v>1</v>
      </c>
      <c r="S15">
        <f t="shared" ca="1" si="6"/>
        <v>-33.375</v>
      </c>
      <c r="T15" t="str">
        <f>IF(H15="","",VLOOKUP(H15,'Вода SKU'!$A$1:$B$150,2,0))</f>
        <v>-</v>
      </c>
      <c r="U15">
        <f t="shared" ca="1" si="7"/>
        <v>9.4117647058823533</v>
      </c>
      <c r="V15">
        <f t="shared" si="10"/>
        <v>8300</v>
      </c>
      <c r="W15">
        <f t="shared" ca="1" si="8"/>
        <v>881.875</v>
      </c>
      <c r="X15">
        <f t="shared" ca="1" si="9"/>
        <v>850</v>
      </c>
    </row>
    <row r="16" spans="1:24" x14ac:dyDescent="0.2">
      <c r="A16" s="13">
        <f t="shared" ca="1" si="0"/>
        <v>8</v>
      </c>
      <c r="B16" s="13" t="s">
        <v>156</v>
      </c>
      <c r="C16" s="13">
        <v>850</v>
      </c>
      <c r="D16" s="13" t="s">
        <v>157</v>
      </c>
      <c r="E16" s="13" t="s">
        <v>158</v>
      </c>
      <c r="F16" s="13" t="s">
        <v>159</v>
      </c>
      <c r="G16" s="13" t="s">
        <v>160</v>
      </c>
      <c r="H16" s="13" t="s">
        <v>161</v>
      </c>
      <c r="I16" s="13">
        <v>880</v>
      </c>
      <c r="J16" s="1" t="str">
        <f t="shared" ca="1" si="1"/>
        <v/>
      </c>
      <c r="K16" s="13">
        <v>1</v>
      </c>
      <c r="L16" s="13"/>
      <c r="M16" s="9"/>
      <c r="N16" s="8" t="str">
        <f t="shared" ca="1" si="2"/>
        <v/>
      </c>
      <c r="P16">
        <f t="shared" si="3"/>
        <v>880</v>
      </c>
      <c r="Q16">
        <f t="shared" ca="1" si="4"/>
        <v>0</v>
      </c>
      <c r="R16">
        <f t="shared" si="5"/>
        <v>0</v>
      </c>
      <c r="S16">
        <f t="shared" ca="1" si="6"/>
        <v>-33.375</v>
      </c>
      <c r="T16" t="str">
        <f>IF(H16="","",VLOOKUP(H16,'Вода SKU'!$A$1:$B$150,2,0))</f>
        <v>2.7, Альче</v>
      </c>
      <c r="U16">
        <f t="shared" ca="1" si="7"/>
        <v>9.4117647058823533</v>
      </c>
      <c r="V16">
        <f t="shared" si="10"/>
        <v>0</v>
      </c>
      <c r="W16">
        <f t="shared" ca="1" si="8"/>
        <v>0</v>
      </c>
      <c r="X16" t="str">
        <f t="shared" ca="1" si="9"/>
        <v/>
      </c>
    </row>
    <row r="17" spans="1:24" x14ac:dyDescent="0.2">
      <c r="A17" s="11" t="str">
        <f t="shared" ca="1" si="0"/>
        <v/>
      </c>
      <c r="B17" s="11" t="s">
        <v>155</v>
      </c>
      <c r="C17" s="11" t="s">
        <v>155</v>
      </c>
      <c r="D17" s="11" t="s">
        <v>155</v>
      </c>
      <c r="E17" s="11" t="s">
        <v>155</v>
      </c>
      <c r="F17" s="11" t="s">
        <v>155</v>
      </c>
      <c r="G17" s="11" t="s">
        <v>155</v>
      </c>
      <c r="H17" s="11" t="s">
        <v>155</v>
      </c>
      <c r="J17" s="1">
        <f t="shared" ca="1" si="1"/>
        <v>1.875</v>
      </c>
      <c r="M17" s="12">
        <v>8300</v>
      </c>
      <c r="N17" s="8">
        <f t="shared" ca="1" si="2"/>
        <v>881.875</v>
      </c>
      <c r="O17" s="11" t="s">
        <v>155</v>
      </c>
      <c r="P17">
        <f t="shared" ca="1" si="3"/>
        <v>-881.875</v>
      </c>
      <c r="Q17">
        <f t="shared" ca="1" si="4"/>
        <v>-35.25</v>
      </c>
      <c r="R17">
        <f t="shared" si="5"/>
        <v>1</v>
      </c>
      <c r="S17">
        <f t="shared" ca="1" si="6"/>
        <v>-35.25</v>
      </c>
      <c r="T17" t="str">
        <f>IF(H17="","",VLOOKUP(H17,'Вода SKU'!$A$1:$B$150,2,0))</f>
        <v>-</v>
      </c>
      <c r="U17">
        <f t="shared" ca="1" si="7"/>
        <v>9.4117647058823533</v>
      </c>
      <c r="V17">
        <f t="shared" si="10"/>
        <v>8300</v>
      </c>
      <c r="W17">
        <f t="shared" ca="1" si="8"/>
        <v>881.875</v>
      </c>
      <c r="X17">
        <f t="shared" ca="1" si="9"/>
        <v>850</v>
      </c>
    </row>
    <row r="18" spans="1:24" x14ac:dyDescent="0.2">
      <c r="A18" s="13">
        <f t="shared" ca="1" si="0"/>
        <v>9</v>
      </c>
      <c r="B18" s="13" t="s">
        <v>156</v>
      </c>
      <c r="C18" s="13">
        <v>850</v>
      </c>
      <c r="D18" s="13" t="s">
        <v>157</v>
      </c>
      <c r="E18" s="13" t="s">
        <v>158</v>
      </c>
      <c r="F18" s="13" t="s">
        <v>159</v>
      </c>
      <c r="G18" s="13" t="s">
        <v>160</v>
      </c>
      <c r="H18" s="13" t="s">
        <v>161</v>
      </c>
      <c r="I18" s="13">
        <v>880</v>
      </c>
      <c r="J18" s="1" t="str">
        <f t="shared" ca="1" si="1"/>
        <v/>
      </c>
      <c r="K18" s="13">
        <v>1</v>
      </c>
      <c r="L18" s="13"/>
      <c r="M18" s="9"/>
      <c r="N18" s="8" t="str">
        <f t="shared" ca="1" si="2"/>
        <v/>
      </c>
      <c r="P18">
        <f t="shared" si="3"/>
        <v>880</v>
      </c>
      <c r="Q18">
        <f t="shared" ca="1" si="4"/>
        <v>0</v>
      </c>
      <c r="R18">
        <f t="shared" si="5"/>
        <v>0</v>
      </c>
      <c r="S18">
        <f t="shared" ca="1" si="6"/>
        <v>-35.25</v>
      </c>
      <c r="T18" t="str">
        <f>IF(H18="","",VLOOKUP(H18,'Вода SKU'!$A$1:$B$150,2,0))</f>
        <v>2.7, Альче</v>
      </c>
      <c r="U18">
        <f t="shared" ca="1" si="7"/>
        <v>9.4117647058823533</v>
      </c>
      <c r="V18">
        <f t="shared" si="10"/>
        <v>0</v>
      </c>
      <c r="W18">
        <f t="shared" ca="1" si="8"/>
        <v>0</v>
      </c>
      <c r="X18" t="str">
        <f t="shared" ca="1" si="9"/>
        <v/>
      </c>
    </row>
    <row r="19" spans="1:24" x14ac:dyDescent="0.2">
      <c r="A19" s="11" t="str">
        <f t="shared" ca="1" si="0"/>
        <v/>
      </c>
      <c r="B19" s="11" t="s">
        <v>155</v>
      </c>
      <c r="C19" s="11" t="s">
        <v>155</v>
      </c>
      <c r="D19" s="11" t="s">
        <v>155</v>
      </c>
      <c r="E19" s="11" t="s">
        <v>155</v>
      </c>
      <c r="F19" s="11" t="s">
        <v>155</v>
      </c>
      <c r="G19" s="11" t="s">
        <v>155</v>
      </c>
      <c r="H19" s="11" t="s">
        <v>155</v>
      </c>
      <c r="J19" s="1">
        <f t="shared" ca="1" si="1"/>
        <v>1.875</v>
      </c>
      <c r="M19" s="12">
        <v>8300</v>
      </c>
      <c r="N19" s="8">
        <f t="shared" ca="1" si="2"/>
        <v>881.875</v>
      </c>
      <c r="O19" s="11" t="s">
        <v>155</v>
      </c>
      <c r="P19">
        <f t="shared" ca="1" si="3"/>
        <v>-881.875</v>
      </c>
      <c r="Q19">
        <f t="shared" ca="1" si="4"/>
        <v>-37.125</v>
      </c>
      <c r="R19">
        <f t="shared" si="5"/>
        <v>1</v>
      </c>
      <c r="S19">
        <f t="shared" ca="1" si="6"/>
        <v>-37.125</v>
      </c>
      <c r="T19" t="str">
        <f>IF(H19="","",VLOOKUP(H19,'Вода SKU'!$A$1:$B$150,2,0))</f>
        <v>-</v>
      </c>
      <c r="U19">
        <f t="shared" ca="1" si="7"/>
        <v>9.4117647058823533</v>
      </c>
      <c r="V19">
        <f t="shared" si="10"/>
        <v>8300</v>
      </c>
      <c r="W19">
        <f t="shared" ca="1" si="8"/>
        <v>881.875</v>
      </c>
      <c r="X19">
        <f t="shared" ca="1" si="9"/>
        <v>850</v>
      </c>
    </row>
    <row r="20" spans="1:24" x14ac:dyDescent="0.2">
      <c r="A20" s="13">
        <f t="shared" ca="1" si="0"/>
        <v>10</v>
      </c>
      <c r="B20" s="13" t="s">
        <v>156</v>
      </c>
      <c r="C20" s="13">
        <v>850</v>
      </c>
      <c r="D20" s="13" t="s">
        <v>157</v>
      </c>
      <c r="E20" s="13" t="s">
        <v>158</v>
      </c>
      <c r="F20" s="13" t="s">
        <v>159</v>
      </c>
      <c r="G20" s="13" t="s">
        <v>160</v>
      </c>
      <c r="H20" s="13" t="s">
        <v>161</v>
      </c>
      <c r="I20" s="13">
        <v>880</v>
      </c>
      <c r="J20" s="1" t="str">
        <f t="shared" ca="1" si="1"/>
        <v/>
      </c>
      <c r="K20" s="13">
        <v>1</v>
      </c>
      <c r="L20" s="13"/>
      <c r="M20" s="9"/>
      <c r="N20" s="8" t="str">
        <f t="shared" ca="1" si="2"/>
        <v/>
      </c>
      <c r="P20">
        <f t="shared" si="3"/>
        <v>880</v>
      </c>
      <c r="Q20">
        <f t="shared" ca="1" si="4"/>
        <v>0</v>
      </c>
      <c r="R20">
        <f t="shared" si="5"/>
        <v>0</v>
      </c>
      <c r="S20">
        <f t="shared" ca="1" si="6"/>
        <v>-37.125</v>
      </c>
      <c r="T20" t="str">
        <f>IF(H20="","",VLOOKUP(H20,'Вода SKU'!$A$1:$B$150,2,0))</f>
        <v>2.7, Альче</v>
      </c>
      <c r="U20">
        <f t="shared" ca="1" si="7"/>
        <v>9.4117647058823533</v>
      </c>
      <c r="V20">
        <f t="shared" si="10"/>
        <v>0</v>
      </c>
      <c r="W20">
        <f t="shared" ca="1" si="8"/>
        <v>0</v>
      </c>
      <c r="X20" t="str">
        <f t="shared" ca="1" si="9"/>
        <v/>
      </c>
    </row>
    <row r="21" spans="1:24" x14ac:dyDescent="0.2">
      <c r="A21" s="11" t="str">
        <f t="shared" ca="1" si="0"/>
        <v/>
      </c>
      <c r="B21" s="11" t="s">
        <v>155</v>
      </c>
      <c r="C21" s="11" t="s">
        <v>155</v>
      </c>
      <c r="D21" s="11" t="s">
        <v>155</v>
      </c>
      <c r="E21" s="11" t="s">
        <v>155</v>
      </c>
      <c r="F21" s="11" t="s">
        <v>155</v>
      </c>
      <c r="G21" s="11" t="s">
        <v>155</v>
      </c>
      <c r="H21" s="11" t="s">
        <v>155</v>
      </c>
      <c r="J21" s="1">
        <f t="shared" ca="1" si="1"/>
        <v>1.875</v>
      </c>
      <c r="M21" s="12">
        <v>8300</v>
      </c>
      <c r="N21" s="8">
        <f t="shared" ca="1" si="2"/>
        <v>881.875</v>
      </c>
      <c r="O21" s="11" t="s">
        <v>155</v>
      </c>
      <c r="P21">
        <f t="shared" ca="1" si="3"/>
        <v>-881.875</v>
      </c>
      <c r="Q21">
        <f t="shared" ca="1" si="4"/>
        <v>-39</v>
      </c>
      <c r="R21">
        <f t="shared" si="5"/>
        <v>1</v>
      </c>
      <c r="S21">
        <f t="shared" ca="1" si="6"/>
        <v>-39</v>
      </c>
      <c r="T21" t="str">
        <f>IF(H21="","",VLOOKUP(H21,'Вода SKU'!$A$1:$B$150,2,0))</f>
        <v>-</v>
      </c>
      <c r="U21">
        <f t="shared" ca="1" si="7"/>
        <v>9.4117647058823533</v>
      </c>
      <c r="V21">
        <f t="shared" si="10"/>
        <v>8300</v>
      </c>
      <c r="W21">
        <f t="shared" ca="1" si="8"/>
        <v>881.875</v>
      </c>
      <c r="X21">
        <f t="shared" ca="1" si="9"/>
        <v>850</v>
      </c>
    </row>
    <row r="22" spans="1:24" x14ac:dyDescent="0.2">
      <c r="A22" s="13">
        <f t="shared" ca="1" si="0"/>
        <v>11</v>
      </c>
      <c r="B22" s="13" t="s">
        <v>156</v>
      </c>
      <c r="C22" s="13">
        <v>850</v>
      </c>
      <c r="D22" s="13" t="s">
        <v>157</v>
      </c>
      <c r="E22" s="13" t="s">
        <v>158</v>
      </c>
      <c r="F22" s="13" t="s">
        <v>159</v>
      </c>
      <c r="G22" s="13" t="s">
        <v>160</v>
      </c>
      <c r="H22" s="13" t="s">
        <v>161</v>
      </c>
      <c r="I22" s="13">
        <v>880</v>
      </c>
      <c r="J22" s="1" t="str">
        <f t="shared" ca="1" si="1"/>
        <v/>
      </c>
      <c r="K22" s="13">
        <v>1</v>
      </c>
      <c r="L22" s="13"/>
      <c r="M22" s="9"/>
      <c r="N22" s="8" t="str">
        <f t="shared" ca="1" si="2"/>
        <v/>
      </c>
      <c r="P22">
        <f t="shared" si="3"/>
        <v>880</v>
      </c>
      <c r="Q22">
        <f t="shared" ca="1" si="4"/>
        <v>0</v>
      </c>
      <c r="R22">
        <f t="shared" si="5"/>
        <v>0</v>
      </c>
      <c r="S22">
        <f t="shared" ca="1" si="6"/>
        <v>-39</v>
      </c>
      <c r="T22" t="str">
        <f>IF(H22="","",VLOOKUP(H22,'Вода SKU'!$A$1:$B$150,2,0))</f>
        <v>2.7, Альче</v>
      </c>
      <c r="U22">
        <f t="shared" ca="1" si="7"/>
        <v>9.4117647058823533</v>
      </c>
      <c r="V22">
        <f t="shared" si="10"/>
        <v>0</v>
      </c>
      <c r="W22">
        <f t="shared" ca="1" si="8"/>
        <v>0</v>
      </c>
      <c r="X22" t="str">
        <f t="shared" ca="1" si="9"/>
        <v/>
      </c>
    </row>
    <row r="23" spans="1:24" x14ac:dyDescent="0.2">
      <c r="A23" s="11" t="str">
        <f t="shared" ca="1" si="0"/>
        <v/>
      </c>
      <c r="B23" s="11" t="s">
        <v>155</v>
      </c>
      <c r="C23" s="11" t="s">
        <v>155</v>
      </c>
      <c r="D23" s="11" t="s">
        <v>155</v>
      </c>
      <c r="E23" s="11" t="s">
        <v>155</v>
      </c>
      <c r="F23" s="11" t="s">
        <v>155</v>
      </c>
      <c r="G23" s="11" t="s">
        <v>155</v>
      </c>
      <c r="H23" s="11" t="s">
        <v>155</v>
      </c>
      <c r="J23" s="1">
        <f t="shared" ca="1" si="1"/>
        <v>1.875</v>
      </c>
      <c r="M23" s="12">
        <v>8300</v>
      </c>
      <c r="N23" s="8">
        <f t="shared" ca="1" si="2"/>
        <v>881.875</v>
      </c>
      <c r="O23" s="11" t="s">
        <v>155</v>
      </c>
      <c r="P23">
        <f t="shared" ca="1" si="3"/>
        <v>-881.875</v>
      </c>
      <c r="Q23">
        <f t="shared" ca="1" si="4"/>
        <v>-40.875</v>
      </c>
      <c r="R23">
        <f t="shared" si="5"/>
        <v>1</v>
      </c>
      <c r="S23">
        <f t="shared" ca="1" si="6"/>
        <v>-40.875</v>
      </c>
      <c r="T23" t="str">
        <f>IF(H23="","",VLOOKUP(H23,'Вода SKU'!$A$1:$B$150,2,0))</f>
        <v>-</v>
      </c>
      <c r="U23">
        <f t="shared" ca="1" si="7"/>
        <v>9.4117647058823533</v>
      </c>
      <c r="V23">
        <f t="shared" si="10"/>
        <v>8300</v>
      </c>
      <c r="W23">
        <f t="shared" ca="1" si="8"/>
        <v>881.875</v>
      </c>
      <c r="X23">
        <f t="shared" ca="1" si="9"/>
        <v>850</v>
      </c>
    </row>
    <row r="24" spans="1:24" x14ac:dyDescent="0.2">
      <c r="A24" s="13">
        <f t="shared" ca="1" si="0"/>
        <v>12</v>
      </c>
      <c r="B24" s="13" t="s">
        <v>156</v>
      </c>
      <c r="C24" s="13">
        <v>850</v>
      </c>
      <c r="D24" s="13" t="s">
        <v>157</v>
      </c>
      <c r="E24" s="13" t="s">
        <v>158</v>
      </c>
      <c r="F24" s="13" t="s">
        <v>159</v>
      </c>
      <c r="G24" s="13" t="s">
        <v>160</v>
      </c>
      <c r="H24" s="13" t="s">
        <v>161</v>
      </c>
      <c r="I24" s="13">
        <v>880</v>
      </c>
      <c r="J24" s="1" t="str">
        <f t="shared" ca="1" si="1"/>
        <v/>
      </c>
      <c r="K24" s="13">
        <v>1</v>
      </c>
      <c r="L24" s="13"/>
      <c r="M24" s="9"/>
      <c r="N24" s="8" t="str">
        <f t="shared" ca="1" si="2"/>
        <v/>
      </c>
      <c r="P24">
        <f t="shared" si="3"/>
        <v>880</v>
      </c>
      <c r="Q24">
        <f t="shared" ca="1" si="4"/>
        <v>0</v>
      </c>
      <c r="R24">
        <f t="shared" si="5"/>
        <v>0</v>
      </c>
      <c r="S24">
        <f t="shared" ca="1" si="6"/>
        <v>-40.875</v>
      </c>
      <c r="T24" t="str">
        <f>IF(H24="","",VLOOKUP(H24,'Вода SKU'!$A$1:$B$150,2,0))</f>
        <v>2.7, Альче</v>
      </c>
      <c r="U24">
        <f t="shared" ca="1" si="7"/>
        <v>9.4117647058823533</v>
      </c>
      <c r="V24">
        <f t="shared" si="10"/>
        <v>0</v>
      </c>
      <c r="W24">
        <f t="shared" ca="1" si="8"/>
        <v>0</v>
      </c>
      <c r="X24" t="str">
        <f t="shared" ca="1" si="9"/>
        <v/>
      </c>
    </row>
    <row r="25" spans="1:24" x14ac:dyDescent="0.2">
      <c r="A25" s="11" t="str">
        <f t="shared" ca="1" si="0"/>
        <v/>
      </c>
      <c r="B25" s="11" t="s">
        <v>155</v>
      </c>
      <c r="C25" s="11" t="s">
        <v>155</v>
      </c>
      <c r="D25" s="11" t="s">
        <v>155</v>
      </c>
      <c r="E25" s="11" t="s">
        <v>155</v>
      </c>
      <c r="F25" s="11" t="s">
        <v>155</v>
      </c>
      <c r="G25" s="11" t="s">
        <v>155</v>
      </c>
      <c r="H25" s="11" t="s">
        <v>155</v>
      </c>
      <c r="J25" s="1">
        <f t="shared" ca="1" si="1"/>
        <v>1.875</v>
      </c>
      <c r="M25" s="12">
        <v>8300</v>
      </c>
      <c r="N25" s="8">
        <f t="shared" ca="1" si="2"/>
        <v>881.875</v>
      </c>
      <c r="O25" s="11" t="s">
        <v>155</v>
      </c>
      <c r="P25">
        <f t="shared" ca="1" si="3"/>
        <v>-881.875</v>
      </c>
      <c r="Q25">
        <f t="shared" ca="1" si="4"/>
        <v>-42.75</v>
      </c>
      <c r="R25">
        <f t="shared" si="5"/>
        <v>1</v>
      </c>
      <c r="S25">
        <f t="shared" ca="1" si="6"/>
        <v>-42.75</v>
      </c>
      <c r="T25" t="str">
        <f>IF(H25="","",VLOOKUP(H25,'Вода SKU'!$A$1:$B$150,2,0))</f>
        <v>-</v>
      </c>
      <c r="U25">
        <f t="shared" ca="1" si="7"/>
        <v>9.4117647058823533</v>
      </c>
      <c r="V25">
        <f t="shared" si="10"/>
        <v>8300</v>
      </c>
      <c r="W25">
        <f t="shared" ca="1" si="8"/>
        <v>881.875</v>
      </c>
      <c r="X25">
        <f t="shared" ca="1" si="9"/>
        <v>850</v>
      </c>
    </row>
    <row r="26" spans="1:24" x14ac:dyDescent="0.2">
      <c r="A26" s="13">
        <f t="shared" ca="1" si="0"/>
        <v>13</v>
      </c>
      <c r="B26" s="13" t="s">
        <v>156</v>
      </c>
      <c r="C26" s="13">
        <v>850</v>
      </c>
      <c r="D26" s="13" t="s">
        <v>157</v>
      </c>
      <c r="E26" s="13" t="s">
        <v>158</v>
      </c>
      <c r="F26" s="13" t="s">
        <v>159</v>
      </c>
      <c r="G26" s="13" t="s">
        <v>160</v>
      </c>
      <c r="H26" s="13" t="s">
        <v>161</v>
      </c>
      <c r="I26" s="13">
        <v>880</v>
      </c>
      <c r="J26" s="1" t="str">
        <f t="shared" ca="1" si="1"/>
        <v/>
      </c>
      <c r="K26" s="13">
        <v>1</v>
      </c>
      <c r="L26" s="13"/>
      <c r="M26" s="9"/>
      <c r="N26" s="8" t="str">
        <f t="shared" ca="1" si="2"/>
        <v/>
      </c>
      <c r="P26">
        <f t="shared" si="3"/>
        <v>880</v>
      </c>
      <c r="Q26">
        <f t="shared" ca="1" si="4"/>
        <v>0</v>
      </c>
      <c r="R26">
        <f t="shared" si="5"/>
        <v>0</v>
      </c>
      <c r="S26">
        <f t="shared" ca="1" si="6"/>
        <v>-42.75</v>
      </c>
      <c r="T26" t="str">
        <f>IF(H26="","",VLOOKUP(H26,'Вода SKU'!$A$1:$B$150,2,0))</f>
        <v>2.7, Альче</v>
      </c>
      <c r="U26">
        <f t="shared" ca="1" si="7"/>
        <v>9.4117647058823533</v>
      </c>
      <c r="V26">
        <f t="shared" si="10"/>
        <v>0</v>
      </c>
      <c r="W26">
        <f t="shared" ca="1" si="8"/>
        <v>0</v>
      </c>
      <c r="X26" t="str">
        <f t="shared" ca="1" si="9"/>
        <v/>
      </c>
    </row>
    <row r="27" spans="1:24" x14ac:dyDescent="0.2">
      <c r="A27" s="11" t="str">
        <f t="shared" ca="1" si="0"/>
        <v/>
      </c>
      <c r="B27" s="11" t="s">
        <v>155</v>
      </c>
      <c r="C27" s="11" t="s">
        <v>155</v>
      </c>
      <c r="D27" s="11" t="s">
        <v>155</v>
      </c>
      <c r="E27" s="11" t="s">
        <v>155</v>
      </c>
      <c r="F27" s="11" t="s">
        <v>155</v>
      </c>
      <c r="G27" s="11" t="s">
        <v>155</v>
      </c>
      <c r="H27" s="11" t="s">
        <v>155</v>
      </c>
      <c r="J27" s="1">
        <f t="shared" ca="1" si="1"/>
        <v>1.875</v>
      </c>
      <c r="M27" s="12">
        <v>8300</v>
      </c>
      <c r="N27" s="8">
        <f t="shared" ca="1" si="2"/>
        <v>881.875</v>
      </c>
      <c r="O27" s="11" t="s">
        <v>155</v>
      </c>
      <c r="P27">
        <f t="shared" ca="1" si="3"/>
        <v>-881.875</v>
      </c>
      <c r="Q27">
        <f t="shared" ca="1" si="4"/>
        <v>-44.625</v>
      </c>
      <c r="R27">
        <f t="shared" si="5"/>
        <v>1</v>
      </c>
      <c r="S27">
        <f t="shared" ca="1" si="6"/>
        <v>-44.625</v>
      </c>
      <c r="T27" t="str">
        <f>IF(H27="","",VLOOKUP(H27,'Вода SKU'!$A$1:$B$150,2,0))</f>
        <v>-</v>
      </c>
      <c r="U27">
        <f t="shared" ca="1" si="7"/>
        <v>9.4117647058823533</v>
      </c>
      <c r="V27">
        <f t="shared" si="10"/>
        <v>8300</v>
      </c>
      <c r="W27">
        <f t="shared" ca="1" si="8"/>
        <v>881.875</v>
      </c>
      <c r="X27">
        <f t="shared" ca="1" si="9"/>
        <v>850</v>
      </c>
    </row>
    <row r="28" spans="1:24" x14ac:dyDescent="0.2">
      <c r="A28" s="14">
        <f t="shared" ca="1" si="0"/>
        <v>14</v>
      </c>
      <c r="B28" s="14" t="s">
        <v>156</v>
      </c>
      <c r="C28" s="14">
        <v>850</v>
      </c>
      <c r="D28" s="14" t="s">
        <v>162</v>
      </c>
      <c r="E28" s="14" t="s">
        <v>163</v>
      </c>
      <c r="F28" s="14" t="s">
        <v>164</v>
      </c>
      <c r="G28" s="14" t="s">
        <v>165</v>
      </c>
      <c r="H28" s="14" t="s">
        <v>166</v>
      </c>
      <c r="I28" s="14">
        <v>880</v>
      </c>
      <c r="J28" s="1" t="str">
        <f t="shared" ca="1" si="1"/>
        <v/>
      </c>
      <c r="K28" s="14">
        <v>1</v>
      </c>
      <c r="L28" s="14" t="s">
        <v>77</v>
      </c>
      <c r="M28" s="9"/>
      <c r="N28" s="8" t="str">
        <f t="shared" ca="1" si="2"/>
        <v/>
      </c>
      <c r="P28">
        <f t="shared" si="3"/>
        <v>880</v>
      </c>
      <c r="Q28">
        <f t="shared" ca="1" si="4"/>
        <v>0</v>
      </c>
      <c r="R28">
        <f t="shared" si="5"/>
        <v>0</v>
      </c>
      <c r="S28">
        <f t="shared" ca="1" si="6"/>
        <v>-44.625</v>
      </c>
      <c r="T28" t="str">
        <f>IF(H28="","",VLOOKUP(H28,'Вода SKU'!$A$1:$B$150,2,0))</f>
        <v>2.7, Альче</v>
      </c>
      <c r="U28">
        <f t="shared" ca="1" si="7"/>
        <v>9.4117647058823533</v>
      </c>
      <c r="V28">
        <f t="shared" si="10"/>
        <v>0</v>
      </c>
      <c r="W28">
        <f t="shared" ca="1" si="8"/>
        <v>0</v>
      </c>
      <c r="X28" t="str">
        <f t="shared" ca="1" si="9"/>
        <v/>
      </c>
    </row>
    <row r="29" spans="1:24" x14ac:dyDescent="0.2">
      <c r="A29" s="11" t="str">
        <f t="shared" ca="1" si="0"/>
        <v/>
      </c>
      <c r="B29" s="11" t="s">
        <v>155</v>
      </c>
      <c r="C29" s="11" t="s">
        <v>155</v>
      </c>
      <c r="D29" s="11" t="s">
        <v>155</v>
      </c>
      <c r="E29" s="11" t="s">
        <v>155</v>
      </c>
      <c r="F29" s="11" t="s">
        <v>155</v>
      </c>
      <c r="G29" s="11" t="s">
        <v>155</v>
      </c>
      <c r="H29" s="11" t="s">
        <v>155</v>
      </c>
      <c r="J29" s="1">
        <f t="shared" ca="1" si="1"/>
        <v>1.875</v>
      </c>
      <c r="M29" s="12">
        <v>8300</v>
      </c>
      <c r="N29" s="8">
        <f t="shared" ca="1" si="2"/>
        <v>881.875</v>
      </c>
      <c r="O29" s="11" t="s">
        <v>155</v>
      </c>
      <c r="P29">
        <f t="shared" ca="1" si="3"/>
        <v>-881.875</v>
      </c>
      <c r="Q29">
        <f t="shared" ca="1" si="4"/>
        <v>-46.5</v>
      </c>
      <c r="R29">
        <f t="shared" si="5"/>
        <v>1</v>
      </c>
      <c r="S29">
        <f t="shared" ca="1" si="6"/>
        <v>-46.5</v>
      </c>
      <c r="T29" t="str">
        <f>IF(H29="","",VLOOKUP(H29,'Вода SKU'!$A$1:$B$150,2,0))</f>
        <v>-</v>
      </c>
      <c r="U29">
        <f t="shared" ca="1" si="7"/>
        <v>9.4117647058823533</v>
      </c>
      <c r="V29">
        <f t="shared" si="10"/>
        <v>8300</v>
      </c>
      <c r="W29">
        <f t="shared" ca="1" si="8"/>
        <v>881.875</v>
      </c>
      <c r="X29">
        <f t="shared" ca="1" si="9"/>
        <v>850</v>
      </c>
    </row>
    <row r="30" spans="1:24" x14ac:dyDescent="0.2">
      <c r="A30" s="14">
        <f t="shared" ca="1" si="0"/>
        <v>15</v>
      </c>
      <c r="B30" s="14" t="s">
        <v>156</v>
      </c>
      <c r="C30" s="14">
        <v>850</v>
      </c>
      <c r="D30" s="14" t="s">
        <v>162</v>
      </c>
      <c r="E30" s="14" t="s">
        <v>167</v>
      </c>
      <c r="F30" s="14" t="s">
        <v>168</v>
      </c>
      <c r="G30" s="14" t="s">
        <v>160</v>
      </c>
      <c r="H30" s="14" t="s">
        <v>169</v>
      </c>
      <c r="I30" s="14">
        <v>880</v>
      </c>
      <c r="J30" s="1" t="str">
        <f t="shared" ca="1" si="1"/>
        <v/>
      </c>
      <c r="K30" s="14">
        <v>1</v>
      </c>
      <c r="L30" s="14"/>
      <c r="M30" s="9"/>
      <c r="N30" s="8" t="str">
        <f t="shared" ca="1" si="2"/>
        <v/>
      </c>
      <c r="P30">
        <f t="shared" si="3"/>
        <v>880</v>
      </c>
      <c r="Q30">
        <f t="shared" ca="1" si="4"/>
        <v>0</v>
      </c>
      <c r="R30">
        <f t="shared" si="5"/>
        <v>0</v>
      </c>
      <c r="S30">
        <f t="shared" ca="1" si="6"/>
        <v>-46.5</v>
      </c>
      <c r="T30" t="str">
        <f>IF(H30="","",VLOOKUP(H30,'Вода SKU'!$A$1:$B$150,2,0))</f>
        <v>2.7, Сакко</v>
      </c>
      <c r="U30">
        <f t="shared" ca="1" si="7"/>
        <v>9.4117647058823533</v>
      </c>
      <c r="V30">
        <f t="shared" si="10"/>
        <v>0</v>
      </c>
      <c r="W30">
        <f t="shared" ca="1" si="8"/>
        <v>0</v>
      </c>
      <c r="X30" t="str">
        <f t="shared" ca="1" si="9"/>
        <v/>
      </c>
    </row>
    <row r="31" spans="1:24" x14ac:dyDescent="0.2">
      <c r="A31" s="11" t="str">
        <f t="shared" ca="1" si="0"/>
        <v/>
      </c>
      <c r="B31" s="11" t="s">
        <v>155</v>
      </c>
      <c r="C31" s="11" t="s">
        <v>155</v>
      </c>
      <c r="D31" s="11" t="s">
        <v>155</v>
      </c>
      <c r="E31" s="11" t="s">
        <v>155</v>
      </c>
      <c r="F31" s="11" t="s">
        <v>155</v>
      </c>
      <c r="G31" s="11" t="s">
        <v>155</v>
      </c>
      <c r="H31" s="11" t="s">
        <v>155</v>
      </c>
      <c r="J31" s="1">
        <f t="shared" ca="1" si="1"/>
        <v>1.875</v>
      </c>
      <c r="M31" s="12">
        <v>8300</v>
      </c>
      <c r="N31" s="8">
        <f t="shared" ca="1" si="2"/>
        <v>881.875</v>
      </c>
      <c r="O31" s="11" t="s">
        <v>155</v>
      </c>
      <c r="P31">
        <f t="shared" ca="1" si="3"/>
        <v>-881.875</v>
      </c>
      <c r="Q31">
        <f t="shared" ca="1" si="4"/>
        <v>-48.375</v>
      </c>
      <c r="R31">
        <f t="shared" si="5"/>
        <v>1</v>
      </c>
      <c r="S31">
        <f t="shared" ca="1" si="6"/>
        <v>-48.375</v>
      </c>
      <c r="T31" t="str">
        <f>IF(H31="","",VLOOKUP(H31,'Вода SKU'!$A$1:$B$150,2,0))</f>
        <v>-</v>
      </c>
      <c r="U31">
        <f t="shared" ca="1" si="7"/>
        <v>9.4117647058823533</v>
      </c>
      <c r="V31">
        <f t="shared" si="10"/>
        <v>8300</v>
      </c>
      <c r="W31">
        <f t="shared" ca="1" si="8"/>
        <v>881.875</v>
      </c>
      <c r="X31">
        <f t="shared" ca="1" si="9"/>
        <v>850</v>
      </c>
    </row>
    <row r="32" spans="1:24" x14ac:dyDescent="0.2">
      <c r="A32" s="14">
        <f t="shared" ca="1" si="0"/>
        <v>16</v>
      </c>
      <c r="B32" s="14" t="s">
        <v>156</v>
      </c>
      <c r="C32" s="14">
        <v>850</v>
      </c>
      <c r="D32" s="14" t="s">
        <v>162</v>
      </c>
      <c r="E32" s="14" t="s">
        <v>167</v>
      </c>
      <c r="F32" s="14" t="s">
        <v>168</v>
      </c>
      <c r="G32" s="14" t="s">
        <v>160</v>
      </c>
      <c r="H32" s="14" t="s">
        <v>169</v>
      </c>
      <c r="I32" s="14">
        <v>880</v>
      </c>
      <c r="J32" s="1" t="str">
        <f t="shared" ca="1" si="1"/>
        <v/>
      </c>
      <c r="K32" s="14">
        <v>1</v>
      </c>
      <c r="L32" s="14"/>
      <c r="M32" s="9"/>
      <c r="N32" s="8" t="str">
        <f t="shared" ca="1" si="2"/>
        <v/>
      </c>
      <c r="P32">
        <f t="shared" si="3"/>
        <v>880</v>
      </c>
      <c r="Q32">
        <f t="shared" ca="1" si="4"/>
        <v>0</v>
      </c>
      <c r="R32">
        <f t="shared" si="5"/>
        <v>0</v>
      </c>
      <c r="S32">
        <f t="shared" ca="1" si="6"/>
        <v>-48.375</v>
      </c>
      <c r="T32" t="str">
        <f>IF(H32="","",VLOOKUP(H32,'Вода SKU'!$A$1:$B$150,2,0))</f>
        <v>2.7, Сакко</v>
      </c>
      <c r="U32">
        <f t="shared" ca="1" si="7"/>
        <v>9.4117647058823533</v>
      </c>
      <c r="V32">
        <f t="shared" si="10"/>
        <v>0</v>
      </c>
      <c r="W32">
        <f t="shared" ca="1" si="8"/>
        <v>0</v>
      </c>
      <c r="X32" t="str">
        <f t="shared" ca="1" si="9"/>
        <v/>
      </c>
    </row>
    <row r="33" spans="1:24" x14ac:dyDescent="0.2">
      <c r="A33" s="11" t="str">
        <f t="shared" ca="1" si="0"/>
        <v/>
      </c>
      <c r="B33" s="11" t="s">
        <v>155</v>
      </c>
      <c r="C33" s="11" t="s">
        <v>155</v>
      </c>
      <c r="D33" s="11" t="s">
        <v>155</v>
      </c>
      <c r="E33" s="11" t="s">
        <v>155</v>
      </c>
      <c r="F33" s="11" t="s">
        <v>155</v>
      </c>
      <c r="G33" s="11" t="s">
        <v>155</v>
      </c>
      <c r="H33" s="11" t="s">
        <v>155</v>
      </c>
      <c r="J33" s="1">
        <f t="shared" ca="1" si="1"/>
        <v>1.875</v>
      </c>
      <c r="M33" s="12">
        <v>8300</v>
      </c>
      <c r="N33" s="8">
        <f t="shared" ca="1" si="2"/>
        <v>881.875</v>
      </c>
      <c r="O33" s="11" t="s">
        <v>155</v>
      </c>
      <c r="P33">
        <f t="shared" ca="1" si="3"/>
        <v>-881.875</v>
      </c>
      <c r="Q33">
        <f t="shared" ca="1" si="4"/>
        <v>-50.25</v>
      </c>
      <c r="R33">
        <f t="shared" si="5"/>
        <v>1</v>
      </c>
      <c r="S33">
        <f t="shared" ca="1" si="6"/>
        <v>-50.25</v>
      </c>
      <c r="T33" t="str">
        <f>IF(H33="","",VLOOKUP(H33,'Вода SKU'!$A$1:$B$150,2,0))</f>
        <v>-</v>
      </c>
      <c r="U33">
        <f t="shared" ca="1" si="7"/>
        <v>9.4117647058823533</v>
      </c>
      <c r="V33">
        <f t="shared" si="10"/>
        <v>8300</v>
      </c>
      <c r="W33">
        <f t="shared" ca="1" si="8"/>
        <v>881.875</v>
      </c>
      <c r="X33">
        <f t="shared" ca="1" si="9"/>
        <v>850</v>
      </c>
    </row>
    <row r="34" spans="1:24" x14ac:dyDescent="0.2">
      <c r="A34" s="14">
        <f t="shared" ca="1" si="0"/>
        <v>17</v>
      </c>
      <c r="B34" s="14" t="s">
        <v>156</v>
      </c>
      <c r="C34" s="14">
        <v>850</v>
      </c>
      <c r="D34" s="14" t="s">
        <v>162</v>
      </c>
      <c r="E34" s="14" t="s">
        <v>167</v>
      </c>
      <c r="F34" s="14" t="s">
        <v>168</v>
      </c>
      <c r="G34" s="14" t="s">
        <v>160</v>
      </c>
      <c r="H34" s="14" t="s">
        <v>169</v>
      </c>
      <c r="I34" s="14">
        <v>880</v>
      </c>
      <c r="J34" s="1" t="str">
        <f t="shared" ref="J34:J69" ca="1" si="11">IF(M34="", IF(O34="","",X34+(INDIRECT("S" &amp; ROW() - 1) - S34)),IF(O34="", "", INDIRECT("S" &amp; ROW() - 1) - S34))</f>
        <v/>
      </c>
      <c r="K34" s="14">
        <v>1</v>
      </c>
      <c r="L34" s="14"/>
      <c r="M34" s="9"/>
      <c r="N34" s="8" t="str">
        <f t="shared" ref="N34:N69" ca="1" si="12">IF(M34="", IF(X34=0, "", X34), IF(V34 = "", "", IF(V34/U34 = 0, "", V34/U34)))</f>
        <v/>
      </c>
      <c r="P34">
        <f t="shared" ref="P34:P69" si="13">IF(O34 = "-", -W34,I34)</f>
        <v>880</v>
      </c>
      <c r="Q34">
        <f t="shared" ref="Q34:Q69" ca="1" si="14">IF(O34 = "-", SUM(INDIRECT(ADDRESS(2,COLUMN(P34)) &amp; ":" &amp; ADDRESS(ROW(),COLUMN(P34)))), 0)</f>
        <v>0</v>
      </c>
      <c r="R34">
        <f t="shared" ref="R34:R69" si="15">IF(O34="-",1,0)</f>
        <v>0</v>
      </c>
      <c r="S34">
        <f t="shared" ref="S34:S69" ca="1" si="16">IF(Q34 = 0, INDIRECT("S" &amp; ROW() - 1), Q34)</f>
        <v>-50.25</v>
      </c>
      <c r="T34" t="str">
        <f>IF(H34="","",VLOOKUP(H34,'Вода SKU'!$A$1:$B$150,2,0))</f>
        <v>2.7, Сакко</v>
      </c>
      <c r="U34">
        <f t="shared" ref="U34:U69" ca="1" si="17">IF(C34 = "", 8, IF(C34 = "-", 8000 / INDIRECT("C" &amp; ROW() - 1), 8000/C34))</f>
        <v>9.4117647058823533</v>
      </c>
      <c r="V34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9" ca="1" si="18">IF(V34 = "", "", V34/U34)</f>
        <v>0</v>
      </c>
      <c r="X34" t="str">
        <f t="shared" ref="X34:X69" ca="1" si="19">IF(O34="", "", MAX(ROUND(-(INDIRECT("S" &amp; ROW() - 1) - S34)/INDIRECT("C" &amp; ROW() - 1), 0), 1) * INDIRECT("C" &amp; ROW() - 1))</f>
        <v/>
      </c>
    </row>
    <row r="35" spans="1:24" x14ac:dyDescent="0.2">
      <c r="A35" s="11" t="str">
        <f t="shared" ca="1" si="0"/>
        <v/>
      </c>
      <c r="B35" s="11" t="s">
        <v>155</v>
      </c>
      <c r="C35" s="11" t="s">
        <v>155</v>
      </c>
      <c r="D35" s="11" t="s">
        <v>155</v>
      </c>
      <c r="E35" s="11" t="s">
        <v>155</v>
      </c>
      <c r="F35" s="11" t="s">
        <v>155</v>
      </c>
      <c r="G35" s="11" t="s">
        <v>155</v>
      </c>
      <c r="H35" s="11" t="s">
        <v>155</v>
      </c>
      <c r="J35" s="1">
        <f t="shared" ca="1" si="11"/>
        <v>1.875</v>
      </c>
      <c r="M35" s="12">
        <v>8300</v>
      </c>
      <c r="N35" s="8">
        <f t="shared" ca="1" si="12"/>
        <v>881.875</v>
      </c>
      <c r="O35" s="11" t="s">
        <v>155</v>
      </c>
      <c r="P35">
        <f t="shared" ca="1" si="13"/>
        <v>-881.875</v>
      </c>
      <c r="Q35">
        <f t="shared" ca="1" si="14"/>
        <v>-52.125</v>
      </c>
      <c r="R35">
        <f t="shared" si="15"/>
        <v>1</v>
      </c>
      <c r="S35">
        <f t="shared" ca="1" si="16"/>
        <v>-52.125</v>
      </c>
      <c r="T35" t="str">
        <f>IF(H35="","",VLOOKUP(H35,'Вода SKU'!$A$1:$B$150,2,0))</f>
        <v>-</v>
      </c>
      <c r="U35">
        <f t="shared" ca="1" si="17"/>
        <v>9.4117647058823533</v>
      </c>
      <c r="V35">
        <f t="shared" ref="V35:V69" si="20">VALUE(IF(TRIM(MID(SUBSTITUTE($M35,",",REPT(" ",LEN($M35))), 0 *LEN($M35)+1,LEN($M35))) = "", "0", TRIM(MID(SUBSTITUTE($M35,",",REPT(" ",LEN($M35))),0 *LEN($M35)+1,LEN($M35))))) + VALUE(IF(TRIM(MID(SUBSTITUTE($M35,",",REPT(" ",LEN($M35))), 1 *LEN($M35)+1,LEN($M35))) = "", "0", TRIM(MID(SUBSTITUTE($M35,",",REPT(" ",LEN($M35))),1 *LEN($M35)+1,LEN($M35))))) + VALUE(IF(TRIM(MID(SUBSTITUTE($M35,",",REPT(" ",LEN($M35))), 2 *LEN($M35)+1,LEN($M35))) = "", "0", TRIM(MID(SUBSTITUTE($M35,",",REPT(" ",LEN($M35))),2 *LEN($M35)+1,LEN($M35))))) + VALUE(IF(TRIM(MID(SUBSTITUTE($M35,",",REPT(" ",LEN($M35))), 3 *LEN($M35)+1,LEN($M35))) = "", "0", TRIM(MID(SUBSTITUTE($M35,",",REPT(" ",LEN($M35))),3 *LEN($M35)+1,LEN($M35))))) + VALUE(IF(TRIM(MID(SUBSTITUTE($M35,",",REPT(" ",LEN($M35))), 4 *LEN($M35)+1,LEN($M35))) = "", "0", TRIM(MID(SUBSTITUTE($M35,",",REPT(" ",LEN($M35))),4 *LEN($M35)+1,LEN($M35))))) + VALUE(IF(TRIM(MID(SUBSTITUTE($M35,",",REPT(" ",LEN($M35))), 5 *LEN($M35)+1,LEN($M35))) = "", "0", TRIM(MID(SUBSTITUTE($M35,",",REPT(" ",LEN($M35))),5 *LEN($M35)+1,LEN($M35))))) + VALUE(IF(TRIM(MID(SUBSTITUTE($M35,",",REPT(" ",LEN($M35))), 6 *LEN($M35)+1,LEN($M35))) = "", "0", TRIM(MID(SUBSTITUTE($M35,",",REPT(" ",LEN($M35))),6 *LEN($M35)+1,LEN($M35))))) + VALUE(IF(TRIM(MID(SUBSTITUTE($M35,",",REPT(" ",LEN($M35))), 7 *LEN($M35)+1,LEN($M35))) = "", "0", TRIM(MID(SUBSTITUTE($M35,",",REPT(" ",LEN($M35))),7 *LEN($M35)+1,LEN($M35))))) + VALUE(IF(TRIM(MID(SUBSTITUTE($M35,",",REPT(" ",LEN($M35))), 8 *LEN($M35)+1,LEN($M35))) = "", "0", TRIM(MID(SUBSTITUTE($M35,",",REPT(" ",LEN($M35))),8 *LEN($M35)+1,LEN($M35))))) + VALUE(IF(TRIM(MID(SUBSTITUTE($M35,",",REPT(" ",LEN($M35))), 9 *LEN($M35)+1,LEN($M35))) = "", "0", TRIM(MID(SUBSTITUTE($M35,",",REPT(" ",LEN($M35))),9 *LEN($M35)+1,LEN($M35))))) + VALUE(IF(TRIM(MID(SUBSTITUTE($M35,",",REPT(" ",LEN($M35))), 10 *LEN($M35)+1,LEN($M35))) = "", "0", TRIM(MID(SUBSTITUTE($M35,",",REPT(" ",LEN($M35))),10 *LEN($M35)+1,LEN($M35)))))</f>
        <v>8300</v>
      </c>
      <c r="W35">
        <f t="shared" ca="1" si="18"/>
        <v>881.875</v>
      </c>
      <c r="X35">
        <f t="shared" ca="1" si="19"/>
        <v>850</v>
      </c>
    </row>
    <row r="36" spans="1:24" x14ac:dyDescent="0.2">
      <c r="A36" s="14">
        <f t="shared" ca="1" si="0"/>
        <v>18</v>
      </c>
      <c r="B36" s="14" t="s">
        <v>156</v>
      </c>
      <c r="C36" s="14">
        <v>850</v>
      </c>
      <c r="D36" s="14" t="s">
        <v>162</v>
      </c>
      <c r="E36" s="14" t="s">
        <v>167</v>
      </c>
      <c r="F36" s="14" t="s">
        <v>168</v>
      </c>
      <c r="G36" s="14" t="s">
        <v>160</v>
      </c>
      <c r="H36" s="14" t="s">
        <v>169</v>
      </c>
      <c r="I36" s="14">
        <v>880</v>
      </c>
      <c r="J36" s="1" t="str">
        <f t="shared" ca="1" si="11"/>
        <v/>
      </c>
      <c r="K36" s="14">
        <v>1</v>
      </c>
      <c r="L36" s="14"/>
      <c r="M36" s="9"/>
      <c r="N36" s="8" t="str">
        <f t="shared" ca="1" si="12"/>
        <v/>
      </c>
      <c r="P36">
        <f t="shared" si="13"/>
        <v>880</v>
      </c>
      <c r="Q36">
        <f t="shared" ca="1" si="14"/>
        <v>0</v>
      </c>
      <c r="R36">
        <f t="shared" si="15"/>
        <v>0</v>
      </c>
      <c r="S36">
        <f t="shared" ca="1" si="16"/>
        <v>-52.125</v>
      </c>
      <c r="T36" t="str">
        <f>IF(H36="","",VLOOKUP(H36,'Вода SKU'!$A$1:$B$150,2,0))</f>
        <v>2.7, Сакко</v>
      </c>
      <c r="U36">
        <f t="shared" ca="1" si="17"/>
        <v>9.4117647058823533</v>
      </c>
      <c r="V36">
        <f t="shared" si="20"/>
        <v>0</v>
      </c>
      <c r="W36">
        <f t="shared" ca="1" si="18"/>
        <v>0</v>
      </c>
      <c r="X36" t="str">
        <f t="shared" ca="1" si="19"/>
        <v/>
      </c>
    </row>
    <row r="37" spans="1:24" x14ac:dyDescent="0.2">
      <c r="A37" s="11" t="str">
        <f t="shared" ca="1" si="0"/>
        <v/>
      </c>
      <c r="B37" s="11" t="s">
        <v>155</v>
      </c>
      <c r="C37" s="11" t="s">
        <v>155</v>
      </c>
      <c r="D37" s="11" t="s">
        <v>155</v>
      </c>
      <c r="E37" s="11" t="s">
        <v>155</v>
      </c>
      <c r="F37" s="11" t="s">
        <v>155</v>
      </c>
      <c r="G37" s="11" t="s">
        <v>155</v>
      </c>
      <c r="H37" s="11" t="s">
        <v>155</v>
      </c>
      <c r="J37" s="1">
        <f t="shared" ca="1" si="11"/>
        <v>1.875</v>
      </c>
      <c r="M37" s="12">
        <v>8300</v>
      </c>
      <c r="N37" s="8">
        <f t="shared" ca="1" si="12"/>
        <v>881.875</v>
      </c>
      <c r="O37" s="11" t="s">
        <v>155</v>
      </c>
      <c r="P37">
        <f t="shared" ca="1" si="13"/>
        <v>-881.875</v>
      </c>
      <c r="Q37">
        <f t="shared" ca="1" si="14"/>
        <v>-54</v>
      </c>
      <c r="R37">
        <f t="shared" si="15"/>
        <v>1</v>
      </c>
      <c r="S37">
        <f t="shared" ca="1" si="16"/>
        <v>-54</v>
      </c>
      <c r="T37" t="str">
        <f>IF(H37="","",VLOOKUP(H37,'Вода SKU'!$A$1:$B$150,2,0))</f>
        <v>-</v>
      </c>
      <c r="U37">
        <f t="shared" ca="1" si="17"/>
        <v>9.4117647058823533</v>
      </c>
      <c r="V37">
        <f t="shared" si="20"/>
        <v>8300</v>
      </c>
      <c r="W37">
        <f t="shared" ca="1" si="18"/>
        <v>881.875</v>
      </c>
      <c r="X37">
        <f t="shared" ca="1" si="19"/>
        <v>850</v>
      </c>
    </row>
    <row r="38" spans="1:24" x14ac:dyDescent="0.2">
      <c r="A38" s="14">
        <f t="shared" ca="1" si="0"/>
        <v>19</v>
      </c>
      <c r="B38" s="14" t="s">
        <v>156</v>
      </c>
      <c r="C38" s="14">
        <v>850</v>
      </c>
      <c r="D38" s="14" t="s">
        <v>162</v>
      </c>
      <c r="E38" s="14" t="s">
        <v>167</v>
      </c>
      <c r="F38" s="14" t="s">
        <v>168</v>
      </c>
      <c r="G38" s="14" t="s">
        <v>160</v>
      </c>
      <c r="H38" s="14" t="s">
        <v>169</v>
      </c>
      <c r="I38" s="14">
        <v>880</v>
      </c>
      <c r="J38" s="1" t="str">
        <f t="shared" ca="1" si="11"/>
        <v/>
      </c>
      <c r="K38" s="14">
        <v>1</v>
      </c>
      <c r="L38" s="14"/>
      <c r="M38" s="9"/>
      <c r="N38" s="8" t="str">
        <f t="shared" ca="1" si="12"/>
        <v/>
      </c>
      <c r="P38">
        <f t="shared" si="13"/>
        <v>880</v>
      </c>
      <c r="Q38">
        <f t="shared" ca="1" si="14"/>
        <v>0</v>
      </c>
      <c r="R38">
        <f t="shared" si="15"/>
        <v>0</v>
      </c>
      <c r="S38">
        <f t="shared" ca="1" si="16"/>
        <v>-54</v>
      </c>
      <c r="T38" t="str">
        <f>IF(H38="","",VLOOKUP(H38,'Вода SKU'!$A$1:$B$150,2,0))</f>
        <v>2.7, Сакко</v>
      </c>
      <c r="U38">
        <f t="shared" ca="1" si="17"/>
        <v>9.4117647058823533</v>
      </c>
      <c r="V38">
        <f t="shared" si="20"/>
        <v>0</v>
      </c>
      <c r="W38">
        <f t="shared" ca="1" si="18"/>
        <v>0</v>
      </c>
      <c r="X38" t="str">
        <f t="shared" ca="1" si="19"/>
        <v/>
      </c>
    </row>
    <row r="39" spans="1:24" x14ac:dyDescent="0.2">
      <c r="A39" s="11" t="str">
        <f t="shared" ca="1" si="0"/>
        <v/>
      </c>
      <c r="B39" s="11" t="s">
        <v>155</v>
      </c>
      <c r="C39" s="11" t="s">
        <v>155</v>
      </c>
      <c r="D39" s="11" t="s">
        <v>155</v>
      </c>
      <c r="E39" s="11" t="s">
        <v>155</v>
      </c>
      <c r="F39" s="11" t="s">
        <v>155</v>
      </c>
      <c r="G39" s="11" t="s">
        <v>155</v>
      </c>
      <c r="H39" s="11" t="s">
        <v>155</v>
      </c>
      <c r="J39" s="1">
        <f t="shared" ca="1" si="11"/>
        <v>1.875</v>
      </c>
      <c r="M39" s="12">
        <v>8300</v>
      </c>
      <c r="N39" s="8">
        <f t="shared" ca="1" si="12"/>
        <v>881.875</v>
      </c>
      <c r="O39" s="11" t="s">
        <v>155</v>
      </c>
      <c r="P39">
        <f t="shared" ca="1" si="13"/>
        <v>-881.875</v>
      </c>
      <c r="Q39">
        <f t="shared" ca="1" si="14"/>
        <v>-55.875</v>
      </c>
      <c r="R39">
        <f t="shared" si="15"/>
        <v>1</v>
      </c>
      <c r="S39">
        <f t="shared" ca="1" si="16"/>
        <v>-55.875</v>
      </c>
      <c r="T39" t="str">
        <f>IF(H39="","",VLOOKUP(H39,'Вода SKU'!$A$1:$B$150,2,0))</f>
        <v>-</v>
      </c>
      <c r="U39">
        <f t="shared" ca="1" si="17"/>
        <v>9.4117647058823533</v>
      </c>
      <c r="V39">
        <f t="shared" si="20"/>
        <v>8300</v>
      </c>
      <c r="W39">
        <f t="shared" ca="1" si="18"/>
        <v>881.875</v>
      </c>
      <c r="X39">
        <f t="shared" ca="1" si="19"/>
        <v>850</v>
      </c>
    </row>
    <row r="40" spans="1:24" x14ac:dyDescent="0.2">
      <c r="A40" s="14">
        <f t="shared" ca="1" si="0"/>
        <v>20</v>
      </c>
      <c r="B40" s="14" t="s">
        <v>156</v>
      </c>
      <c r="C40" s="14">
        <v>850</v>
      </c>
      <c r="D40" s="14" t="s">
        <v>162</v>
      </c>
      <c r="E40" s="14" t="s">
        <v>167</v>
      </c>
      <c r="F40" s="14" t="s">
        <v>168</v>
      </c>
      <c r="G40" s="14" t="s">
        <v>160</v>
      </c>
      <c r="H40" s="14" t="s">
        <v>169</v>
      </c>
      <c r="I40" s="14">
        <v>880</v>
      </c>
      <c r="J40" s="1" t="str">
        <f t="shared" ca="1" si="11"/>
        <v/>
      </c>
      <c r="K40" s="14">
        <v>1</v>
      </c>
      <c r="L40" s="14"/>
      <c r="M40" s="9"/>
      <c r="N40" s="8" t="str">
        <f t="shared" ca="1" si="12"/>
        <v/>
      </c>
      <c r="P40">
        <f t="shared" si="13"/>
        <v>880</v>
      </c>
      <c r="Q40">
        <f t="shared" ca="1" si="14"/>
        <v>0</v>
      </c>
      <c r="R40">
        <f t="shared" si="15"/>
        <v>0</v>
      </c>
      <c r="S40">
        <f t="shared" ca="1" si="16"/>
        <v>-55.875</v>
      </c>
      <c r="T40" t="str">
        <f>IF(H40="","",VLOOKUP(H40,'Вода SKU'!$A$1:$B$150,2,0))</f>
        <v>2.7, Сакко</v>
      </c>
      <c r="U40">
        <f t="shared" ca="1" si="17"/>
        <v>9.4117647058823533</v>
      </c>
      <c r="V40">
        <f t="shared" si="20"/>
        <v>0</v>
      </c>
      <c r="W40">
        <f t="shared" ca="1" si="18"/>
        <v>0</v>
      </c>
      <c r="X40" t="str">
        <f t="shared" ca="1" si="19"/>
        <v/>
      </c>
    </row>
    <row r="41" spans="1:24" x14ac:dyDescent="0.2">
      <c r="A41" s="11" t="str">
        <f t="shared" ca="1" si="0"/>
        <v/>
      </c>
      <c r="B41" s="11" t="s">
        <v>155</v>
      </c>
      <c r="C41" s="11" t="s">
        <v>155</v>
      </c>
      <c r="D41" s="11" t="s">
        <v>155</v>
      </c>
      <c r="E41" s="11" t="s">
        <v>155</v>
      </c>
      <c r="F41" s="11" t="s">
        <v>155</v>
      </c>
      <c r="G41" s="11" t="s">
        <v>155</v>
      </c>
      <c r="H41" s="11" t="s">
        <v>155</v>
      </c>
      <c r="J41" s="1">
        <f t="shared" ca="1" si="11"/>
        <v>1.875</v>
      </c>
      <c r="M41" s="12">
        <v>8300</v>
      </c>
      <c r="N41" s="8">
        <f t="shared" ca="1" si="12"/>
        <v>881.875</v>
      </c>
      <c r="O41" s="11" t="s">
        <v>155</v>
      </c>
      <c r="P41">
        <f t="shared" ca="1" si="13"/>
        <v>-881.875</v>
      </c>
      <c r="Q41">
        <f t="shared" ca="1" si="14"/>
        <v>-57.75</v>
      </c>
      <c r="R41">
        <f t="shared" si="15"/>
        <v>1</v>
      </c>
      <c r="S41">
        <f t="shared" ca="1" si="16"/>
        <v>-57.75</v>
      </c>
      <c r="T41" t="str">
        <f>IF(H41="","",VLOOKUP(H41,'Вода SKU'!$A$1:$B$150,2,0))</f>
        <v>-</v>
      </c>
      <c r="U41">
        <f t="shared" ca="1" si="17"/>
        <v>9.4117647058823533</v>
      </c>
      <c r="V41">
        <f t="shared" si="20"/>
        <v>8300</v>
      </c>
      <c r="W41">
        <f t="shared" ca="1" si="18"/>
        <v>881.875</v>
      </c>
      <c r="X41">
        <f t="shared" ca="1" si="19"/>
        <v>850</v>
      </c>
    </row>
    <row r="42" spans="1:24" x14ac:dyDescent="0.2">
      <c r="A42" s="14">
        <f t="shared" ca="1" si="0"/>
        <v>21</v>
      </c>
      <c r="B42" s="14" t="s">
        <v>156</v>
      </c>
      <c r="C42" s="14">
        <v>850</v>
      </c>
      <c r="D42" s="14" t="s">
        <v>162</v>
      </c>
      <c r="E42" s="14" t="s">
        <v>167</v>
      </c>
      <c r="F42" s="14" t="s">
        <v>168</v>
      </c>
      <c r="G42" s="14" t="s">
        <v>160</v>
      </c>
      <c r="H42" s="14" t="s">
        <v>169</v>
      </c>
      <c r="I42" s="14">
        <v>880</v>
      </c>
      <c r="J42" s="1" t="str">
        <f t="shared" ca="1" si="11"/>
        <v/>
      </c>
      <c r="K42" s="14">
        <v>1</v>
      </c>
      <c r="L42" s="14"/>
      <c r="M42" s="9"/>
      <c r="N42" s="8" t="str">
        <f t="shared" ca="1" si="12"/>
        <v/>
      </c>
      <c r="P42">
        <f t="shared" si="13"/>
        <v>880</v>
      </c>
      <c r="Q42">
        <f t="shared" ca="1" si="14"/>
        <v>0</v>
      </c>
      <c r="R42">
        <f t="shared" si="15"/>
        <v>0</v>
      </c>
      <c r="S42">
        <f t="shared" ca="1" si="16"/>
        <v>-57.75</v>
      </c>
      <c r="T42" t="str">
        <f>IF(H42="","",VLOOKUP(H42,'Вода SKU'!$A$1:$B$150,2,0))</f>
        <v>2.7, Сакко</v>
      </c>
      <c r="U42">
        <f t="shared" ca="1" si="17"/>
        <v>9.4117647058823533</v>
      </c>
      <c r="V42">
        <f t="shared" si="20"/>
        <v>0</v>
      </c>
      <c r="W42">
        <f t="shared" ca="1" si="18"/>
        <v>0</v>
      </c>
      <c r="X42" t="str">
        <f t="shared" ca="1" si="19"/>
        <v/>
      </c>
    </row>
    <row r="43" spans="1:24" x14ac:dyDescent="0.2">
      <c r="A43" s="11" t="str">
        <f t="shared" ca="1" si="0"/>
        <v/>
      </c>
      <c r="B43" s="11" t="s">
        <v>155</v>
      </c>
      <c r="C43" s="11" t="s">
        <v>155</v>
      </c>
      <c r="D43" s="11" t="s">
        <v>155</v>
      </c>
      <c r="E43" s="11" t="s">
        <v>155</v>
      </c>
      <c r="F43" s="11" t="s">
        <v>155</v>
      </c>
      <c r="G43" s="11" t="s">
        <v>155</v>
      </c>
      <c r="H43" s="11" t="s">
        <v>155</v>
      </c>
      <c r="J43" s="1">
        <f t="shared" ca="1" si="11"/>
        <v>1.875</v>
      </c>
      <c r="M43" s="12">
        <v>8300</v>
      </c>
      <c r="N43" s="8">
        <f t="shared" ca="1" si="12"/>
        <v>881.875</v>
      </c>
      <c r="O43" s="11" t="s">
        <v>155</v>
      </c>
      <c r="P43">
        <f t="shared" ca="1" si="13"/>
        <v>-881.875</v>
      </c>
      <c r="Q43">
        <f t="shared" ca="1" si="14"/>
        <v>-59.625</v>
      </c>
      <c r="R43">
        <f t="shared" si="15"/>
        <v>1</v>
      </c>
      <c r="S43">
        <f t="shared" ca="1" si="16"/>
        <v>-59.625</v>
      </c>
      <c r="T43" t="str">
        <f>IF(H43="","",VLOOKUP(H43,'Вода SKU'!$A$1:$B$150,2,0))</f>
        <v>-</v>
      </c>
      <c r="U43">
        <f t="shared" ca="1" si="17"/>
        <v>9.4117647058823533</v>
      </c>
      <c r="V43">
        <f t="shared" si="20"/>
        <v>8300</v>
      </c>
      <c r="W43">
        <f t="shared" ca="1" si="18"/>
        <v>881.875</v>
      </c>
      <c r="X43">
        <f t="shared" ca="1" si="19"/>
        <v>850</v>
      </c>
    </row>
    <row r="44" spans="1:24" x14ac:dyDescent="0.2">
      <c r="A44" s="14">
        <f t="shared" ca="1" si="0"/>
        <v>22</v>
      </c>
      <c r="B44" s="14" t="s">
        <v>156</v>
      </c>
      <c r="C44" s="14">
        <v>850</v>
      </c>
      <c r="D44" s="14" t="s">
        <v>162</v>
      </c>
      <c r="E44" s="14" t="s">
        <v>167</v>
      </c>
      <c r="F44" s="14" t="s">
        <v>168</v>
      </c>
      <c r="G44" s="14" t="s">
        <v>160</v>
      </c>
      <c r="H44" s="14" t="s">
        <v>169</v>
      </c>
      <c r="I44" s="14">
        <v>880</v>
      </c>
      <c r="J44" s="1" t="str">
        <f t="shared" ca="1" si="11"/>
        <v/>
      </c>
      <c r="K44" s="14">
        <v>1</v>
      </c>
      <c r="L44" s="14"/>
      <c r="M44" s="9"/>
      <c r="N44" s="8" t="str">
        <f t="shared" ca="1" si="12"/>
        <v/>
      </c>
      <c r="P44">
        <f t="shared" si="13"/>
        <v>880</v>
      </c>
      <c r="Q44">
        <f t="shared" ca="1" si="14"/>
        <v>0</v>
      </c>
      <c r="R44">
        <f t="shared" si="15"/>
        <v>0</v>
      </c>
      <c r="S44">
        <f t="shared" ca="1" si="16"/>
        <v>-59.625</v>
      </c>
      <c r="T44" t="str">
        <f>IF(H44="","",VLOOKUP(H44,'Вода SKU'!$A$1:$B$150,2,0))</f>
        <v>2.7, Сакко</v>
      </c>
      <c r="U44">
        <f t="shared" ca="1" si="17"/>
        <v>9.4117647058823533</v>
      </c>
      <c r="V44">
        <f t="shared" si="20"/>
        <v>0</v>
      </c>
      <c r="W44">
        <f t="shared" ca="1" si="18"/>
        <v>0</v>
      </c>
      <c r="X44" t="str">
        <f t="shared" ca="1" si="19"/>
        <v/>
      </c>
    </row>
    <row r="45" spans="1:24" x14ac:dyDescent="0.2">
      <c r="A45" s="11" t="str">
        <f t="shared" ca="1" si="0"/>
        <v/>
      </c>
      <c r="B45" s="11" t="s">
        <v>155</v>
      </c>
      <c r="C45" s="11" t="s">
        <v>155</v>
      </c>
      <c r="D45" s="11" t="s">
        <v>155</v>
      </c>
      <c r="E45" s="11" t="s">
        <v>155</v>
      </c>
      <c r="F45" s="11" t="s">
        <v>155</v>
      </c>
      <c r="G45" s="11" t="s">
        <v>155</v>
      </c>
      <c r="H45" s="11" t="s">
        <v>155</v>
      </c>
      <c r="J45" s="1">
        <f t="shared" ca="1" si="11"/>
        <v>1.875</v>
      </c>
      <c r="M45" s="12">
        <v>8300</v>
      </c>
      <c r="N45" s="8">
        <f t="shared" ca="1" si="12"/>
        <v>881.875</v>
      </c>
      <c r="O45" s="11" t="s">
        <v>155</v>
      </c>
      <c r="P45">
        <f t="shared" ca="1" si="13"/>
        <v>-881.875</v>
      </c>
      <c r="Q45">
        <f t="shared" ca="1" si="14"/>
        <v>-61.5</v>
      </c>
      <c r="R45">
        <f t="shared" si="15"/>
        <v>1</v>
      </c>
      <c r="S45">
        <f t="shared" ca="1" si="16"/>
        <v>-61.5</v>
      </c>
      <c r="T45" t="str">
        <f>IF(H45="","",VLOOKUP(H45,'Вода SKU'!$A$1:$B$150,2,0))</f>
        <v>-</v>
      </c>
      <c r="U45">
        <f t="shared" ca="1" si="17"/>
        <v>9.4117647058823533</v>
      </c>
      <c r="V45">
        <f t="shared" si="20"/>
        <v>8300</v>
      </c>
      <c r="W45">
        <f t="shared" ca="1" si="18"/>
        <v>881.875</v>
      </c>
      <c r="X45">
        <f t="shared" ca="1" si="19"/>
        <v>850</v>
      </c>
    </row>
    <row r="46" spans="1:24" x14ac:dyDescent="0.2">
      <c r="A46" s="14">
        <f t="shared" ca="1" si="0"/>
        <v>23</v>
      </c>
      <c r="B46" s="14" t="s">
        <v>156</v>
      </c>
      <c r="C46" s="14">
        <v>850</v>
      </c>
      <c r="D46" s="14" t="s">
        <v>162</v>
      </c>
      <c r="E46" s="14" t="s">
        <v>167</v>
      </c>
      <c r="F46" s="14" t="s">
        <v>168</v>
      </c>
      <c r="G46" s="14" t="s">
        <v>160</v>
      </c>
      <c r="H46" s="14" t="s">
        <v>169</v>
      </c>
      <c r="I46" s="14">
        <v>880</v>
      </c>
      <c r="J46" s="1" t="str">
        <f t="shared" ca="1" si="11"/>
        <v/>
      </c>
      <c r="K46" s="14">
        <v>1</v>
      </c>
      <c r="L46" s="14"/>
      <c r="M46" s="9"/>
      <c r="N46" s="8" t="str">
        <f t="shared" ca="1" si="12"/>
        <v/>
      </c>
      <c r="P46">
        <f t="shared" si="13"/>
        <v>880</v>
      </c>
      <c r="Q46">
        <f t="shared" ca="1" si="14"/>
        <v>0</v>
      </c>
      <c r="R46">
        <f t="shared" si="15"/>
        <v>0</v>
      </c>
      <c r="S46">
        <f t="shared" ca="1" si="16"/>
        <v>-61.5</v>
      </c>
      <c r="T46" t="str">
        <f>IF(H46="","",VLOOKUP(H46,'Вода SKU'!$A$1:$B$150,2,0))</f>
        <v>2.7, Сакко</v>
      </c>
      <c r="U46">
        <f t="shared" ca="1" si="17"/>
        <v>9.4117647058823533</v>
      </c>
      <c r="V46">
        <f t="shared" si="20"/>
        <v>0</v>
      </c>
      <c r="W46">
        <f t="shared" ca="1" si="18"/>
        <v>0</v>
      </c>
      <c r="X46" t="str">
        <f t="shared" ca="1" si="19"/>
        <v/>
      </c>
    </row>
    <row r="47" spans="1:24" x14ac:dyDescent="0.2">
      <c r="A47" s="11" t="str">
        <f t="shared" ca="1" si="0"/>
        <v/>
      </c>
      <c r="B47" s="11" t="s">
        <v>155</v>
      </c>
      <c r="C47" s="11" t="s">
        <v>155</v>
      </c>
      <c r="D47" s="11" t="s">
        <v>155</v>
      </c>
      <c r="E47" s="11" t="s">
        <v>155</v>
      </c>
      <c r="F47" s="11" t="s">
        <v>155</v>
      </c>
      <c r="G47" s="11" t="s">
        <v>155</v>
      </c>
      <c r="H47" s="11" t="s">
        <v>155</v>
      </c>
      <c r="J47" s="1">
        <f t="shared" ca="1" si="11"/>
        <v>1.875</v>
      </c>
      <c r="M47" s="12">
        <v>8300</v>
      </c>
      <c r="N47" s="8">
        <f t="shared" ca="1" si="12"/>
        <v>881.875</v>
      </c>
      <c r="O47" s="11" t="s">
        <v>155</v>
      </c>
      <c r="P47">
        <f t="shared" ca="1" si="13"/>
        <v>-881.875</v>
      </c>
      <c r="Q47">
        <f t="shared" ca="1" si="14"/>
        <v>-63.375</v>
      </c>
      <c r="R47">
        <f t="shared" si="15"/>
        <v>1</v>
      </c>
      <c r="S47">
        <f t="shared" ca="1" si="16"/>
        <v>-63.375</v>
      </c>
      <c r="T47" t="str">
        <f>IF(H47="","",VLOOKUP(H47,'Вода SKU'!$A$1:$B$150,2,0))</f>
        <v>-</v>
      </c>
      <c r="U47">
        <f t="shared" ca="1" si="17"/>
        <v>9.4117647058823533</v>
      </c>
      <c r="V47">
        <f t="shared" si="20"/>
        <v>8300</v>
      </c>
      <c r="W47">
        <f t="shared" ca="1" si="18"/>
        <v>881.875</v>
      </c>
      <c r="X47">
        <f t="shared" ca="1" si="19"/>
        <v>850</v>
      </c>
    </row>
    <row r="48" spans="1:24" x14ac:dyDescent="0.2">
      <c r="A48" s="14">
        <f t="shared" ca="1" si="0"/>
        <v>24</v>
      </c>
      <c r="B48" s="14" t="s">
        <v>156</v>
      </c>
      <c r="C48" s="14">
        <v>850</v>
      </c>
      <c r="D48" s="14" t="s">
        <v>162</v>
      </c>
      <c r="E48" s="14" t="s">
        <v>167</v>
      </c>
      <c r="F48" s="14" t="s">
        <v>168</v>
      </c>
      <c r="G48" s="14" t="s">
        <v>160</v>
      </c>
      <c r="H48" s="14" t="s">
        <v>169</v>
      </c>
      <c r="I48" s="14">
        <v>880</v>
      </c>
      <c r="J48" s="1" t="str">
        <f t="shared" ca="1" si="11"/>
        <v/>
      </c>
      <c r="K48" s="14">
        <v>1</v>
      </c>
      <c r="L48" s="14"/>
      <c r="M48" s="9"/>
      <c r="N48" s="8" t="str">
        <f t="shared" ca="1" si="12"/>
        <v/>
      </c>
      <c r="P48">
        <f t="shared" si="13"/>
        <v>880</v>
      </c>
      <c r="Q48">
        <f t="shared" ca="1" si="14"/>
        <v>0</v>
      </c>
      <c r="R48">
        <f t="shared" si="15"/>
        <v>0</v>
      </c>
      <c r="S48">
        <f t="shared" ca="1" si="16"/>
        <v>-63.375</v>
      </c>
      <c r="T48" t="str">
        <f>IF(H48="","",VLOOKUP(H48,'Вода SKU'!$A$1:$B$150,2,0))</f>
        <v>2.7, Сакко</v>
      </c>
      <c r="U48">
        <f t="shared" ca="1" si="17"/>
        <v>9.4117647058823533</v>
      </c>
      <c r="V48">
        <f t="shared" si="20"/>
        <v>0</v>
      </c>
      <c r="W48">
        <f t="shared" ca="1" si="18"/>
        <v>0</v>
      </c>
      <c r="X48" t="str">
        <f t="shared" ca="1" si="19"/>
        <v/>
      </c>
    </row>
    <row r="49" spans="1:24" x14ac:dyDescent="0.2">
      <c r="A49" s="11" t="str">
        <f t="shared" ca="1" si="0"/>
        <v/>
      </c>
      <c r="B49" s="11" t="s">
        <v>155</v>
      </c>
      <c r="C49" s="11" t="s">
        <v>155</v>
      </c>
      <c r="D49" s="11" t="s">
        <v>155</v>
      </c>
      <c r="E49" s="11" t="s">
        <v>155</v>
      </c>
      <c r="F49" s="11" t="s">
        <v>155</v>
      </c>
      <c r="G49" s="11" t="s">
        <v>155</v>
      </c>
      <c r="H49" s="11" t="s">
        <v>155</v>
      </c>
      <c r="J49" s="1">
        <f t="shared" ca="1" si="11"/>
        <v>1.875</v>
      </c>
      <c r="M49" s="12">
        <v>8300</v>
      </c>
      <c r="N49" s="8">
        <f t="shared" ca="1" si="12"/>
        <v>881.875</v>
      </c>
      <c r="O49" s="11" t="s">
        <v>155</v>
      </c>
      <c r="P49">
        <f t="shared" ca="1" si="13"/>
        <v>-881.875</v>
      </c>
      <c r="Q49">
        <f t="shared" ca="1" si="14"/>
        <v>-65.25</v>
      </c>
      <c r="R49">
        <f t="shared" si="15"/>
        <v>1</v>
      </c>
      <c r="S49">
        <f t="shared" ca="1" si="16"/>
        <v>-65.25</v>
      </c>
      <c r="T49" t="str">
        <f>IF(H49="","",VLOOKUP(H49,'Вода SKU'!$A$1:$B$150,2,0))</f>
        <v>-</v>
      </c>
      <c r="U49">
        <f t="shared" ca="1" si="17"/>
        <v>9.4117647058823533</v>
      </c>
      <c r="V49">
        <f t="shared" si="20"/>
        <v>8300</v>
      </c>
      <c r="W49">
        <f t="shared" ca="1" si="18"/>
        <v>881.875</v>
      </c>
      <c r="X49">
        <f t="shared" ca="1" si="19"/>
        <v>850</v>
      </c>
    </row>
    <row r="50" spans="1:24" x14ac:dyDescent="0.2">
      <c r="A50" s="14">
        <f t="shared" ref="A50:A51" ca="1" si="21">IF(O50="-", "", 1 + SUM(INDIRECT(ADDRESS(2,COLUMN(R50)) &amp; ":" &amp; ADDRESS(ROW(),COLUMN(R50)))))</f>
        <v>25</v>
      </c>
      <c r="B50" s="14" t="s">
        <v>156</v>
      </c>
      <c r="C50" s="14">
        <v>850</v>
      </c>
      <c r="D50" s="14" t="s">
        <v>162</v>
      </c>
      <c r="E50" s="14" t="s">
        <v>167</v>
      </c>
      <c r="F50" s="14" t="s">
        <v>168</v>
      </c>
      <c r="G50" s="14" t="s">
        <v>160</v>
      </c>
      <c r="H50" s="14" t="s">
        <v>169</v>
      </c>
      <c r="I50" s="14">
        <v>880</v>
      </c>
      <c r="J50" s="1" t="str">
        <f t="shared" ref="J50:J51" ca="1" si="22">IF(M50="", IF(O50="","",X50+(INDIRECT("S" &amp; ROW() - 1) - S50)),IF(O50="", "", INDIRECT("S" &amp; ROW() - 1) - S50))</f>
        <v/>
      </c>
      <c r="K50" s="14">
        <v>1</v>
      </c>
      <c r="L50" s="14"/>
      <c r="M50" s="9"/>
      <c r="N50" s="8" t="str">
        <f t="shared" ref="N50:N51" ca="1" si="23">IF(M50="", IF(X50=0, "", X50), IF(V50 = "", "", IF(V50/U50 = 0, "", V50/U50)))</f>
        <v/>
      </c>
      <c r="P50">
        <f t="shared" ref="P50:P51" si="24">IF(O50 = "-", -W50,I50)</f>
        <v>880</v>
      </c>
      <c r="Q50">
        <f t="shared" ref="Q50:Q51" ca="1" si="25">IF(O50 = "-", SUM(INDIRECT(ADDRESS(2,COLUMN(P50)) &amp; ":" &amp; ADDRESS(ROW(),COLUMN(P50)))), 0)</f>
        <v>0</v>
      </c>
      <c r="R50">
        <f t="shared" ref="R50:R51" si="26">IF(O50="-",1,0)</f>
        <v>0</v>
      </c>
      <c r="S50">
        <f t="shared" ref="S50:S51" ca="1" si="27">IF(Q50 = 0, INDIRECT("S" &amp; ROW() - 1), Q50)</f>
        <v>-65.25</v>
      </c>
      <c r="T50" t="str">
        <f>IF(H50="","",VLOOKUP(H50,'Вода SKU'!$A$1:$B$150,2,0))</f>
        <v>2.7, Сакко</v>
      </c>
      <c r="U50">
        <f t="shared" ref="U50:U51" ca="1" si="28">IF(C50 = "", 8, IF(C50 = "-", 8000 / INDIRECT("C" &amp; ROW() - 1), 8000/C50))</f>
        <v>9.4117647058823533</v>
      </c>
      <c r="V50">
        <f t="shared" si="20"/>
        <v>0</v>
      </c>
      <c r="W50">
        <f t="shared" ref="W50:W51" ca="1" si="29">IF(V50 = "", "", V50/U50)</f>
        <v>0</v>
      </c>
      <c r="X50" t="str">
        <f t="shared" ref="X50:X51" ca="1" si="30">IF(O50="", "", MAX(ROUND(-(INDIRECT("S" &amp; ROW() - 1) - S50)/INDIRECT("C" &amp; ROW() - 1), 0), 1) * INDIRECT("C" &amp; ROW() - 1))</f>
        <v/>
      </c>
    </row>
    <row r="51" spans="1:24" x14ac:dyDescent="0.2">
      <c r="A51" s="11" t="str">
        <f t="shared" ca="1" si="21"/>
        <v/>
      </c>
      <c r="B51" s="11" t="s">
        <v>155</v>
      </c>
      <c r="C51" s="11" t="s">
        <v>155</v>
      </c>
      <c r="D51" s="11" t="s">
        <v>155</v>
      </c>
      <c r="E51" s="11" t="s">
        <v>155</v>
      </c>
      <c r="F51" s="11" t="s">
        <v>155</v>
      </c>
      <c r="G51" s="11" t="s">
        <v>155</v>
      </c>
      <c r="H51" s="11" t="s">
        <v>155</v>
      </c>
      <c r="J51" s="1">
        <f t="shared" ca="1" si="22"/>
        <v>1.875</v>
      </c>
      <c r="M51" s="12">
        <v>8300</v>
      </c>
      <c r="N51" s="8">
        <f t="shared" ca="1" si="23"/>
        <v>881.875</v>
      </c>
      <c r="O51" s="11" t="s">
        <v>155</v>
      </c>
      <c r="P51">
        <f t="shared" ca="1" si="24"/>
        <v>-881.875</v>
      </c>
      <c r="Q51">
        <f t="shared" ca="1" si="25"/>
        <v>-67.125</v>
      </c>
      <c r="R51">
        <f t="shared" si="26"/>
        <v>1</v>
      </c>
      <c r="S51">
        <f t="shared" ca="1" si="27"/>
        <v>-67.125</v>
      </c>
      <c r="T51" t="str">
        <f>IF(H51="","",VLOOKUP(H51,'Вода SKU'!$A$1:$B$150,2,0))</f>
        <v>-</v>
      </c>
      <c r="U51">
        <f t="shared" ca="1" si="28"/>
        <v>9.4117647058823533</v>
      </c>
      <c r="V51">
        <f t="shared" si="20"/>
        <v>8300</v>
      </c>
      <c r="W51">
        <f t="shared" ca="1" si="29"/>
        <v>881.875</v>
      </c>
      <c r="X51">
        <f t="shared" ca="1" si="30"/>
        <v>850</v>
      </c>
    </row>
    <row r="52" spans="1:24" x14ac:dyDescent="0.2">
      <c r="A52" s="14">
        <f t="shared" ref="A52:A53" ca="1" si="31">IF(O52="-", "", 1 + SUM(INDIRECT(ADDRESS(2,COLUMN(R52)) &amp; ":" &amp; ADDRESS(ROW(),COLUMN(R52)))))</f>
        <v>26</v>
      </c>
      <c r="B52" s="14" t="s">
        <v>156</v>
      </c>
      <c r="C52" s="14">
        <v>850</v>
      </c>
      <c r="D52" s="14" t="s">
        <v>162</v>
      </c>
      <c r="E52" s="14" t="s">
        <v>167</v>
      </c>
      <c r="F52" s="14" t="s">
        <v>168</v>
      </c>
      <c r="G52" s="14" t="s">
        <v>160</v>
      </c>
      <c r="H52" s="14" t="s">
        <v>169</v>
      </c>
      <c r="I52" s="14">
        <v>880</v>
      </c>
      <c r="J52" s="1" t="str">
        <f t="shared" ref="J52:J53" ca="1" si="32">IF(M52="", IF(O52="","",X52+(INDIRECT("S" &amp; ROW() - 1) - S52)),IF(O52="", "", INDIRECT("S" &amp; ROW() - 1) - S52))</f>
        <v/>
      </c>
      <c r="K52" s="14">
        <v>1</v>
      </c>
      <c r="L52" s="14"/>
      <c r="M52" s="9"/>
      <c r="N52" s="8" t="str">
        <f t="shared" ref="N52:N53" ca="1" si="33">IF(M52="", IF(X52=0, "", X52), IF(V52 = "", "", IF(V52/U52 = 0, "", V52/U52)))</f>
        <v/>
      </c>
      <c r="P52">
        <f t="shared" ref="P52:P53" si="34">IF(O52 = "-", -W52,I52)</f>
        <v>880</v>
      </c>
      <c r="Q52">
        <f t="shared" ref="Q52:Q53" ca="1" si="35">IF(O52 = "-", SUM(INDIRECT(ADDRESS(2,COLUMN(P52)) &amp; ":" &amp; ADDRESS(ROW(),COLUMN(P52)))), 0)</f>
        <v>0</v>
      </c>
      <c r="R52">
        <f t="shared" ref="R52:R53" si="36">IF(O52="-",1,0)</f>
        <v>0</v>
      </c>
      <c r="S52">
        <f t="shared" ref="S52:S53" ca="1" si="37">IF(Q52 = 0, INDIRECT("S" &amp; ROW() - 1), Q52)</f>
        <v>-67.125</v>
      </c>
      <c r="T52" t="str">
        <f>IF(H52="","",VLOOKUP(H52,'Вода SKU'!$A$1:$B$150,2,0))</f>
        <v>2.7, Сакко</v>
      </c>
      <c r="U52">
        <f t="shared" ref="U52:U53" ca="1" si="38">IF(C52 = "", 8, IF(C52 = "-", 8000 / INDIRECT("C" &amp; ROW() - 1), 8000/C52))</f>
        <v>9.4117647058823533</v>
      </c>
      <c r="V52">
        <f t="shared" si="20"/>
        <v>0</v>
      </c>
      <c r="W52">
        <f t="shared" ref="W52:W53" ca="1" si="39">IF(V52 = "", "", V52/U52)</f>
        <v>0</v>
      </c>
      <c r="X52" t="str">
        <f t="shared" ref="X52:X53" ca="1" si="40">IF(O52="", "", MAX(ROUND(-(INDIRECT("S" &amp; ROW() - 1) - S52)/INDIRECT("C" &amp; ROW() - 1), 0), 1) * INDIRECT("C" &amp; ROW() - 1))</f>
        <v/>
      </c>
    </row>
    <row r="53" spans="1:24" x14ac:dyDescent="0.2">
      <c r="A53" s="11" t="str">
        <f t="shared" ca="1" si="31"/>
        <v/>
      </c>
      <c r="B53" s="11" t="s">
        <v>155</v>
      </c>
      <c r="C53" s="11" t="s">
        <v>155</v>
      </c>
      <c r="D53" s="11" t="s">
        <v>155</v>
      </c>
      <c r="E53" s="11" t="s">
        <v>155</v>
      </c>
      <c r="F53" s="11" t="s">
        <v>155</v>
      </c>
      <c r="G53" s="11" t="s">
        <v>155</v>
      </c>
      <c r="H53" s="11" t="s">
        <v>155</v>
      </c>
      <c r="J53" s="1">
        <f t="shared" ca="1" si="32"/>
        <v>1.875</v>
      </c>
      <c r="M53" s="12">
        <v>8300</v>
      </c>
      <c r="N53" s="8">
        <f t="shared" ca="1" si="33"/>
        <v>881.875</v>
      </c>
      <c r="O53" s="11" t="s">
        <v>155</v>
      </c>
      <c r="P53">
        <f t="shared" ca="1" si="34"/>
        <v>-881.875</v>
      </c>
      <c r="Q53">
        <f t="shared" ca="1" si="35"/>
        <v>-69</v>
      </c>
      <c r="R53">
        <f t="shared" si="36"/>
        <v>1</v>
      </c>
      <c r="S53">
        <f t="shared" ca="1" si="37"/>
        <v>-69</v>
      </c>
      <c r="T53" t="str">
        <f>IF(H53="","",VLOOKUP(H53,'Вода SKU'!$A$1:$B$150,2,0))</f>
        <v>-</v>
      </c>
      <c r="U53">
        <f t="shared" ca="1" si="38"/>
        <v>9.4117647058823533</v>
      </c>
      <c r="V53">
        <f t="shared" si="20"/>
        <v>8300</v>
      </c>
      <c r="W53">
        <f t="shared" ca="1" si="39"/>
        <v>881.875</v>
      </c>
      <c r="X53">
        <f t="shared" ca="1" si="40"/>
        <v>850</v>
      </c>
    </row>
    <row r="54" spans="1:24" x14ac:dyDescent="0.2">
      <c r="J54" s="1" t="str">
        <f t="shared" ca="1" si="11"/>
        <v/>
      </c>
      <c r="M54" s="9"/>
      <c r="N54" s="8" t="str">
        <f t="shared" ca="1" si="12"/>
        <v/>
      </c>
      <c r="P54">
        <f t="shared" si="13"/>
        <v>0</v>
      </c>
      <c r="Q54">
        <f t="shared" ca="1" si="14"/>
        <v>0</v>
      </c>
      <c r="R54">
        <f t="shared" si="15"/>
        <v>0</v>
      </c>
      <c r="S54">
        <f t="shared" ca="1" si="16"/>
        <v>-69</v>
      </c>
      <c r="T54" t="str">
        <f>IF(H54="","",VLOOKUP(H54,'Вода SKU'!$A$1:$B$150,2,0))</f>
        <v/>
      </c>
      <c r="U54">
        <f t="shared" ca="1" si="17"/>
        <v>8</v>
      </c>
      <c r="V54">
        <f t="shared" si="20"/>
        <v>0</v>
      </c>
      <c r="W54">
        <f t="shared" ca="1" si="18"/>
        <v>0</v>
      </c>
      <c r="X54" t="str">
        <f t="shared" ca="1" si="19"/>
        <v/>
      </c>
    </row>
    <row r="55" spans="1:24" x14ac:dyDescent="0.2">
      <c r="J55" s="1" t="str">
        <f t="shared" ca="1" si="11"/>
        <v/>
      </c>
      <c r="M55" s="9"/>
      <c r="N55" s="8" t="str">
        <f t="shared" ca="1" si="12"/>
        <v/>
      </c>
      <c r="P55">
        <f t="shared" si="13"/>
        <v>0</v>
      </c>
      <c r="Q55">
        <f t="shared" ca="1" si="14"/>
        <v>0</v>
      </c>
      <c r="R55">
        <f t="shared" si="15"/>
        <v>0</v>
      </c>
      <c r="S55">
        <f t="shared" ca="1" si="16"/>
        <v>-69</v>
      </c>
      <c r="T55" t="str">
        <f>IF(H55="","",VLOOKUP(H55,'Вода SKU'!$A$1:$B$150,2,0))</f>
        <v/>
      </c>
      <c r="U55">
        <f t="shared" ca="1" si="17"/>
        <v>8</v>
      </c>
      <c r="V55">
        <f t="shared" si="20"/>
        <v>0</v>
      </c>
      <c r="W55">
        <f t="shared" ca="1" si="18"/>
        <v>0</v>
      </c>
      <c r="X55" t="str">
        <f t="shared" ca="1" si="19"/>
        <v/>
      </c>
    </row>
    <row r="56" spans="1:24" x14ac:dyDescent="0.2">
      <c r="J56" s="1" t="str">
        <f t="shared" ca="1" si="11"/>
        <v/>
      </c>
      <c r="M56" s="9"/>
      <c r="N56" s="8" t="str">
        <f t="shared" ca="1" si="12"/>
        <v/>
      </c>
      <c r="P56">
        <f t="shared" si="13"/>
        <v>0</v>
      </c>
      <c r="Q56">
        <f t="shared" ca="1" si="14"/>
        <v>0</v>
      </c>
      <c r="R56">
        <f t="shared" si="15"/>
        <v>0</v>
      </c>
      <c r="S56">
        <f t="shared" ca="1" si="16"/>
        <v>-69</v>
      </c>
      <c r="T56" t="str">
        <f>IF(H56="","",VLOOKUP(H56,'Вода SKU'!$A$1:$B$150,2,0))</f>
        <v/>
      </c>
      <c r="U56">
        <f t="shared" ca="1" si="17"/>
        <v>8</v>
      </c>
      <c r="V56">
        <f t="shared" si="20"/>
        <v>0</v>
      </c>
      <c r="W56">
        <f t="shared" ca="1" si="18"/>
        <v>0</v>
      </c>
      <c r="X56" t="str">
        <f t="shared" ca="1" si="19"/>
        <v/>
      </c>
    </row>
    <row r="57" spans="1:24" x14ac:dyDescent="0.2">
      <c r="J57" s="1" t="str">
        <f t="shared" ca="1" si="11"/>
        <v/>
      </c>
      <c r="M57" s="9"/>
      <c r="N57" s="8" t="str">
        <f t="shared" ca="1" si="12"/>
        <v/>
      </c>
      <c r="P57">
        <f t="shared" si="13"/>
        <v>0</v>
      </c>
      <c r="Q57">
        <f t="shared" ca="1" si="14"/>
        <v>0</v>
      </c>
      <c r="R57">
        <f t="shared" si="15"/>
        <v>0</v>
      </c>
      <c r="S57">
        <f t="shared" ca="1" si="16"/>
        <v>-69</v>
      </c>
      <c r="T57" t="str">
        <f>IF(H57="","",VLOOKUP(H57,'Вода SKU'!$A$1:$B$150,2,0))</f>
        <v/>
      </c>
      <c r="U57">
        <f t="shared" ca="1" si="17"/>
        <v>8</v>
      </c>
      <c r="V57">
        <f t="shared" si="20"/>
        <v>0</v>
      </c>
      <c r="W57">
        <f t="shared" ca="1" si="18"/>
        <v>0</v>
      </c>
      <c r="X57" t="str">
        <f t="shared" ca="1" si="19"/>
        <v/>
      </c>
    </row>
    <row r="58" spans="1:24" x14ac:dyDescent="0.2">
      <c r="J58" s="1" t="str">
        <f t="shared" ca="1" si="11"/>
        <v/>
      </c>
      <c r="M58" s="9"/>
      <c r="N58" s="8" t="str">
        <f t="shared" ca="1" si="12"/>
        <v/>
      </c>
      <c r="P58">
        <f t="shared" si="13"/>
        <v>0</v>
      </c>
      <c r="Q58">
        <f t="shared" ca="1" si="14"/>
        <v>0</v>
      </c>
      <c r="R58">
        <f t="shared" si="15"/>
        <v>0</v>
      </c>
      <c r="S58">
        <f t="shared" ca="1" si="16"/>
        <v>-69</v>
      </c>
      <c r="T58" t="str">
        <f>IF(H58="","",VLOOKUP(H58,'Вода SKU'!$A$1:$B$150,2,0))</f>
        <v/>
      </c>
      <c r="U58">
        <f t="shared" ca="1" si="17"/>
        <v>8</v>
      </c>
      <c r="V58">
        <f t="shared" si="20"/>
        <v>0</v>
      </c>
      <c r="W58">
        <f t="shared" ca="1" si="18"/>
        <v>0</v>
      </c>
      <c r="X58" t="str">
        <f t="shared" ca="1" si="19"/>
        <v/>
      </c>
    </row>
    <row r="59" spans="1:24" x14ac:dyDescent="0.2">
      <c r="J59" s="1" t="str">
        <f t="shared" ca="1" si="11"/>
        <v/>
      </c>
      <c r="M59" s="9"/>
      <c r="N59" s="8" t="str">
        <f t="shared" ca="1" si="12"/>
        <v/>
      </c>
      <c r="P59">
        <f t="shared" si="13"/>
        <v>0</v>
      </c>
      <c r="Q59">
        <f t="shared" ca="1" si="14"/>
        <v>0</v>
      </c>
      <c r="R59">
        <f t="shared" si="15"/>
        <v>0</v>
      </c>
      <c r="S59">
        <f t="shared" ca="1" si="16"/>
        <v>-69</v>
      </c>
      <c r="T59" t="str">
        <f>IF(H59="","",VLOOKUP(H59,'Вода SKU'!$A$1:$B$150,2,0))</f>
        <v/>
      </c>
      <c r="U59">
        <f t="shared" ca="1" si="17"/>
        <v>8</v>
      </c>
      <c r="V59">
        <f t="shared" si="20"/>
        <v>0</v>
      </c>
      <c r="W59">
        <f t="shared" ca="1" si="18"/>
        <v>0</v>
      </c>
      <c r="X59" t="str">
        <f t="shared" ca="1" si="19"/>
        <v/>
      </c>
    </row>
    <row r="60" spans="1:24" x14ac:dyDescent="0.2">
      <c r="J60" s="1" t="str">
        <f t="shared" ca="1" si="11"/>
        <v/>
      </c>
      <c r="M60" s="9"/>
      <c r="N60" s="8" t="str">
        <f t="shared" ca="1" si="12"/>
        <v/>
      </c>
      <c r="P60">
        <f t="shared" si="13"/>
        <v>0</v>
      </c>
      <c r="Q60">
        <f t="shared" ca="1" si="14"/>
        <v>0</v>
      </c>
      <c r="R60">
        <f t="shared" si="15"/>
        <v>0</v>
      </c>
      <c r="S60">
        <f t="shared" ca="1" si="16"/>
        <v>-69</v>
      </c>
      <c r="T60" t="str">
        <f>IF(H60="","",VLOOKUP(H60,'Вода SKU'!$A$1:$B$150,2,0))</f>
        <v/>
      </c>
      <c r="U60">
        <f t="shared" ca="1" si="17"/>
        <v>8</v>
      </c>
      <c r="V60">
        <f t="shared" si="20"/>
        <v>0</v>
      </c>
      <c r="W60">
        <f t="shared" ca="1" si="18"/>
        <v>0</v>
      </c>
      <c r="X60" t="str">
        <f t="shared" ca="1" si="19"/>
        <v/>
      </c>
    </row>
    <row r="61" spans="1:24" x14ac:dyDescent="0.2">
      <c r="J61" s="1" t="str">
        <f t="shared" ca="1" si="11"/>
        <v/>
      </c>
      <c r="M61" s="9"/>
      <c r="N61" s="8" t="str">
        <f t="shared" ca="1" si="12"/>
        <v/>
      </c>
      <c r="P61">
        <f t="shared" si="13"/>
        <v>0</v>
      </c>
      <c r="Q61">
        <f t="shared" ca="1" si="14"/>
        <v>0</v>
      </c>
      <c r="R61">
        <f t="shared" si="15"/>
        <v>0</v>
      </c>
      <c r="S61">
        <f t="shared" ca="1" si="16"/>
        <v>-69</v>
      </c>
      <c r="T61" t="str">
        <f>IF(H61="","",VLOOKUP(H61,'Вода SKU'!$A$1:$B$150,2,0))</f>
        <v/>
      </c>
      <c r="U61">
        <f t="shared" ca="1" si="17"/>
        <v>8</v>
      </c>
      <c r="V61">
        <f t="shared" si="20"/>
        <v>0</v>
      </c>
      <c r="W61">
        <f t="shared" ca="1" si="18"/>
        <v>0</v>
      </c>
      <c r="X61" t="str">
        <f t="shared" ca="1" si="19"/>
        <v/>
      </c>
    </row>
    <row r="62" spans="1:24" x14ac:dyDescent="0.2">
      <c r="J62" s="1" t="str">
        <f t="shared" ca="1" si="11"/>
        <v/>
      </c>
      <c r="M62" s="9"/>
      <c r="N62" s="8" t="str">
        <f t="shared" ca="1" si="12"/>
        <v/>
      </c>
      <c r="P62">
        <f t="shared" si="13"/>
        <v>0</v>
      </c>
      <c r="Q62">
        <f t="shared" ca="1" si="14"/>
        <v>0</v>
      </c>
      <c r="R62">
        <f t="shared" si="15"/>
        <v>0</v>
      </c>
      <c r="S62">
        <f t="shared" ca="1" si="16"/>
        <v>-69</v>
      </c>
      <c r="T62" t="str">
        <f>IF(H62="","",VLOOKUP(H62,'Вода SKU'!$A$1:$B$150,2,0))</f>
        <v/>
      </c>
      <c r="U62">
        <f t="shared" ca="1" si="17"/>
        <v>8</v>
      </c>
      <c r="V62">
        <f t="shared" si="20"/>
        <v>0</v>
      </c>
      <c r="W62">
        <f t="shared" ca="1" si="18"/>
        <v>0</v>
      </c>
      <c r="X62" t="str">
        <f t="shared" ca="1" si="19"/>
        <v/>
      </c>
    </row>
    <row r="63" spans="1:24" x14ac:dyDescent="0.2">
      <c r="J63" s="1" t="str">
        <f t="shared" ca="1" si="11"/>
        <v/>
      </c>
      <c r="M63" s="8"/>
      <c r="N63" s="8" t="str">
        <f t="shared" ca="1" si="12"/>
        <v/>
      </c>
      <c r="P63">
        <f t="shared" si="13"/>
        <v>0</v>
      </c>
      <c r="Q63">
        <f t="shared" ca="1" si="14"/>
        <v>0</v>
      </c>
      <c r="R63">
        <f t="shared" si="15"/>
        <v>0</v>
      </c>
      <c r="S63">
        <f t="shared" ca="1" si="16"/>
        <v>-69</v>
      </c>
      <c r="T63" t="str">
        <f>IF(H63="","",VLOOKUP(H63,'Вода SKU'!$A$1:$B$150,2,0))</f>
        <v/>
      </c>
      <c r="U63">
        <f t="shared" ca="1" si="17"/>
        <v>8</v>
      </c>
      <c r="V63">
        <f t="shared" si="20"/>
        <v>0</v>
      </c>
      <c r="W63">
        <f t="shared" ca="1" si="18"/>
        <v>0</v>
      </c>
      <c r="X63" t="str">
        <f t="shared" ca="1" si="19"/>
        <v/>
      </c>
    </row>
    <row r="64" spans="1:24" x14ac:dyDescent="0.2">
      <c r="J64" s="1" t="str">
        <f t="shared" ca="1" si="11"/>
        <v/>
      </c>
      <c r="M64" s="9"/>
      <c r="N64" s="8" t="str">
        <f t="shared" ca="1" si="12"/>
        <v/>
      </c>
      <c r="P64">
        <f t="shared" si="13"/>
        <v>0</v>
      </c>
      <c r="Q64">
        <f t="shared" ca="1" si="14"/>
        <v>0</v>
      </c>
      <c r="R64">
        <f t="shared" si="15"/>
        <v>0</v>
      </c>
      <c r="S64">
        <f t="shared" ca="1" si="16"/>
        <v>-69</v>
      </c>
      <c r="T64" t="str">
        <f>IF(H64="","",VLOOKUP(H64,'Вода SKU'!$A$1:$B$150,2,0))</f>
        <v/>
      </c>
      <c r="U64">
        <f t="shared" ca="1" si="17"/>
        <v>8</v>
      </c>
      <c r="V64">
        <f t="shared" si="20"/>
        <v>0</v>
      </c>
      <c r="W64">
        <f t="shared" ca="1" si="18"/>
        <v>0</v>
      </c>
      <c r="X64" t="str">
        <f t="shared" ca="1" si="19"/>
        <v/>
      </c>
    </row>
    <row r="65" spans="10:24" x14ac:dyDescent="0.2">
      <c r="J65" s="1" t="str">
        <f t="shared" ca="1" si="11"/>
        <v/>
      </c>
      <c r="M65" s="9"/>
      <c r="N65" s="8" t="str">
        <f t="shared" ca="1" si="12"/>
        <v/>
      </c>
      <c r="P65">
        <f t="shared" si="13"/>
        <v>0</v>
      </c>
      <c r="Q65">
        <f t="shared" ca="1" si="14"/>
        <v>0</v>
      </c>
      <c r="R65">
        <f t="shared" si="15"/>
        <v>0</v>
      </c>
      <c r="S65">
        <f t="shared" ca="1" si="16"/>
        <v>-69</v>
      </c>
      <c r="T65" t="str">
        <f>IF(H65="","",VLOOKUP(H65,'Вода SKU'!$A$1:$B$150,2,0))</f>
        <v/>
      </c>
      <c r="U65">
        <f t="shared" ca="1" si="17"/>
        <v>8</v>
      </c>
      <c r="V65">
        <f t="shared" si="20"/>
        <v>0</v>
      </c>
      <c r="W65">
        <f t="shared" ca="1" si="18"/>
        <v>0</v>
      </c>
      <c r="X65" t="str">
        <f t="shared" ca="1" si="19"/>
        <v/>
      </c>
    </row>
    <row r="66" spans="10:24" x14ac:dyDescent="0.2">
      <c r="J66" s="1" t="str">
        <f t="shared" ca="1" si="11"/>
        <v/>
      </c>
      <c r="M66" s="9"/>
      <c r="N66" s="8" t="str">
        <f t="shared" ca="1" si="12"/>
        <v/>
      </c>
      <c r="P66">
        <f t="shared" si="13"/>
        <v>0</v>
      </c>
      <c r="Q66">
        <f t="shared" ca="1" si="14"/>
        <v>0</v>
      </c>
      <c r="R66">
        <f t="shared" si="15"/>
        <v>0</v>
      </c>
      <c r="S66">
        <f t="shared" ca="1" si="16"/>
        <v>-69</v>
      </c>
      <c r="T66" t="str">
        <f>IF(H66="","",VLOOKUP(H66,'Вода SKU'!$A$1:$B$150,2,0))</f>
        <v/>
      </c>
      <c r="U66">
        <f t="shared" ca="1" si="17"/>
        <v>8</v>
      </c>
      <c r="V66">
        <f t="shared" si="20"/>
        <v>0</v>
      </c>
      <c r="W66">
        <f t="shared" ca="1" si="18"/>
        <v>0</v>
      </c>
      <c r="X66" t="str">
        <f t="shared" ca="1" si="19"/>
        <v/>
      </c>
    </row>
    <row r="67" spans="10:24" x14ac:dyDescent="0.2">
      <c r="J67" s="1" t="str">
        <f t="shared" ca="1" si="11"/>
        <v/>
      </c>
      <c r="M67" s="9"/>
      <c r="N67" s="8" t="str">
        <f t="shared" ca="1" si="12"/>
        <v/>
      </c>
      <c r="P67">
        <f t="shared" si="13"/>
        <v>0</v>
      </c>
      <c r="Q67">
        <f t="shared" ca="1" si="14"/>
        <v>0</v>
      </c>
      <c r="R67">
        <f t="shared" si="15"/>
        <v>0</v>
      </c>
      <c r="S67">
        <f t="shared" ca="1" si="16"/>
        <v>-69</v>
      </c>
      <c r="T67" t="str">
        <f>IF(H67="","",VLOOKUP(H67,'Вода SKU'!$A$1:$B$150,2,0))</f>
        <v/>
      </c>
      <c r="U67">
        <f t="shared" ca="1" si="17"/>
        <v>8</v>
      </c>
      <c r="V67">
        <f t="shared" si="20"/>
        <v>0</v>
      </c>
      <c r="W67">
        <f t="shared" ca="1" si="18"/>
        <v>0</v>
      </c>
      <c r="X67" t="str">
        <f t="shared" ca="1" si="19"/>
        <v/>
      </c>
    </row>
    <row r="68" spans="10:24" x14ac:dyDescent="0.2">
      <c r="J68" s="1" t="str">
        <f t="shared" ca="1" si="11"/>
        <v/>
      </c>
      <c r="M68" s="9"/>
      <c r="N68" s="8" t="str">
        <f t="shared" ca="1" si="12"/>
        <v/>
      </c>
      <c r="P68">
        <f t="shared" si="13"/>
        <v>0</v>
      </c>
      <c r="Q68">
        <f t="shared" ca="1" si="14"/>
        <v>0</v>
      </c>
      <c r="R68">
        <f t="shared" si="15"/>
        <v>0</v>
      </c>
      <c r="S68">
        <f t="shared" ca="1" si="16"/>
        <v>-69</v>
      </c>
      <c r="T68" t="str">
        <f>IF(H68="","",VLOOKUP(H68,'Вода SKU'!$A$1:$B$150,2,0))</f>
        <v/>
      </c>
      <c r="U68">
        <f t="shared" ca="1" si="17"/>
        <v>8</v>
      </c>
      <c r="V68">
        <f t="shared" si="20"/>
        <v>0</v>
      </c>
      <c r="W68">
        <f t="shared" ca="1" si="18"/>
        <v>0</v>
      </c>
      <c r="X68" t="str">
        <f t="shared" ca="1" si="19"/>
        <v/>
      </c>
    </row>
    <row r="69" spans="10:24" x14ac:dyDescent="0.2">
      <c r="J69" s="1" t="str">
        <f t="shared" ca="1" si="11"/>
        <v/>
      </c>
      <c r="M69" s="9"/>
      <c r="N69" s="8" t="str">
        <f t="shared" ca="1" si="12"/>
        <v/>
      </c>
      <c r="P69">
        <f t="shared" si="13"/>
        <v>0</v>
      </c>
      <c r="Q69">
        <f t="shared" ca="1" si="14"/>
        <v>0</v>
      </c>
      <c r="R69">
        <f t="shared" si="15"/>
        <v>0</v>
      </c>
      <c r="S69">
        <f t="shared" ca="1" si="16"/>
        <v>-69</v>
      </c>
      <c r="T69" t="str">
        <f>IF(H69="","",VLOOKUP(H69,'Вода SKU'!$A$1:$B$150,2,0))</f>
        <v/>
      </c>
      <c r="U69">
        <f t="shared" ca="1" si="17"/>
        <v>8</v>
      </c>
      <c r="V69">
        <f t="shared" si="20"/>
        <v>0</v>
      </c>
      <c r="W69">
        <f t="shared" ca="1" si="18"/>
        <v>0</v>
      </c>
      <c r="X69" t="str">
        <f t="shared" ca="1" si="19"/>
        <v/>
      </c>
    </row>
    <row r="70" spans="10:24" x14ac:dyDescent="0.2">
      <c r="J70" s="1" t="str">
        <f t="shared" ref="J70:J101" ca="1" si="41">IF(M70="", IF(O70="","",X70+(INDIRECT("S" &amp; ROW() - 1) - S70)),IF(O70="", "", INDIRECT("S" &amp; ROW() - 1) - S70))</f>
        <v/>
      </c>
      <c r="M70" s="9"/>
      <c r="N70" s="8" t="str">
        <f t="shared" ref="N70:N101" ca="1" si="42">IF(M70="", IF(X70=0, "", X70), IF(V70 = "", "", IF(V70/U70 = 0, "", V70/U70)))</f>
        <v/>
      </c>
      <c r="P70">
        <f t="shared" ref="P70:P101" si="43">IF(O70 = "-", -W70,I70)</f>
        <v>0</v>
      </c>
      <c r="Q70">
        <f t="shared" ref="Q70:Q77" ca="1" si="44">IF(O70 = "-", SUM(INDIRECT(ADDRESS(2,COLUMN(P70)) &amp; ":" &amp; ADDRESS(ROW(),COLUMN(P70)))), 0)</f>
        <v>0</v>
      </c>
      <c r="R70">
        <f t="shared" ref="R70:R101" si="45">IF(O70="-",1,0)</f>
        <v>0</v>
      </c>
      <c r="S70">
        <f t="shared" ref="S70:S101" ca="1" si="46">IF(Q70 = 0, INDIRECT("S" &amp; ROW() - 1), Q70)</f>
        <v>-69</v>
      </c>
      <c r="T70" t="str">
        <f>IF(H70="","",VLOOKUP(H70,'Вода SKU'!$A$1:$B$150,2,0))</f>
        <v/>
      </c>
      <c r="U70">
        <f t="shared" ref="U70:U101" ca="1" si="47">IF(C70 = "", 8, IF(C70 = "-", 8000 / INDIRECT("C" &amp; ROW() - 1), 8000/C70))</f>
        <v>8</v>
      </c>
      <c r="V70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>
        <f t="shared" ref="W70:W101" ca="1" si="48">IF(V70 = "", "", V70/U70)</f>
        <v>0</v>
      </c>
      <c r="X70" t="str">
        <f t="shared" ref="X70:X101" ca="1" si="49">IF(O70="", "", MAX(ROUND(-(INDIRECT("S" &amp; ROW() - 1) - S70)/INDIRECT("C" &amp; ROW() - 1), 0), 1) * INDIRECT("C" &amp; ROW() - 1))</f>
        <v/>
      </c>
    </row>
    <row r="71" spans="10:24" x14ac:dyDescent="0.2">
      <c r="J71" s="1" t="str">
        <f t="shared" ca="1" si="41"/>
        <v/>
      </c>
      <c r="M71" s="9"/>
      <c r="N71" s="8" t="str">
        <f t="shared" ca="1" si="42"/>
        <v/>
      </c>
      <c r="P71">
        <f t="shared" si="43"/>
        <v>0</v>
      </c>
      <c r="Q71">
        <f t="shared" ca="1" si="44"/>
        <v>0</v>
      </c>
      <c r="R71">
        <f t="shared" si="45"/>
        <v>0</v>
      </c>
      <c r="S71">
        <f t="shared" ca="1" si="46"/>
        <v>-69</v>
      </c>
      <c r="T71" t="str">
        <f>IF(H71="","",VLOOKUP(H71,'Вода SKU'!$A$1:$B$150,2,0))</f>
        <v/>
      </c>
      <c r="U71">
        <f t="shared" ca="1" si="47"/>
        <v>8</v>
      </c>
      <c r="V71">
        <f t="shared" ref="V71:V101" si="50">VALUE(IF(TRIM(MID(SUBSTITUTE($M71,",",REPT(" ",LEN($M71))), 0 *LEN($M71)+1,LEN($M71))) = "", "0", TRIM(MID(SUBSTITUTE($M71,",",REPT(" ",LEN($M71))),0 *LEN($M71)+1,LEN($M71))))) + VALUE(IF(TRIM(MID(SUBSTITUTE($M71,",",REPT(" ",LEN($M71))), 1 *LEN($M71)+1,LEN($M71))) = "", "0", TRIM(MID(SUBSTITUTE($M71,",",REPT(" ",LEN($M71))),1 *LEN($M71)+1,LEN($M71))))) + VALUE(IF(TRIM(MID(SUBSTITUTE($M71,",",REPT(" ",LEN($M71))), 2 *LEN($M71)+1,LEN($M71))) = "", "0", TRIM(MID(SUBSTITUTE($M71,",",REPT(" ",LEN($M71))),2 *LEN($M71)+1,LEN($M71))))) + VALUE(IF(TRIM(MID(SUBSTITUTE($M71,",",REPT(" ",LEN($M71))), 3 *LEN($M71)+1,LEN($M71))) = "", "0", TRIM(MID(SUBSTITUTE($M71,",",REPT(" ",LEN($M71))),3 *LEN($M71)+1,LEN($M71))))) + VALUE(IF(TRIM(MID(SUBSTITUTE($M71,",",REPT(" ",LEN($M71))), 4 *LEN($M71)+1,LEN($M71))) = "", "0", TRIM(MID(SUBSTITUTE($M71,",",REPT(" ",LEN($M71))),4 *LEN($M71)+1,LEN($M71))))) + VALUE(IF(TRIM(MID(SUBSTITUTE($M71,",",REPT(" ",LEN($M71))), 5 *LEN($M71)+1,LEN($M71))) = "", "0", TRIM(MID(SUBSTITUTE($M71,",",REPT(" ",LEN($M71))),5 *LEN($M71)+1,LEN($M71))))) + VALUE(IF(TRIM(MID(SUBSTITUTE($M71,",",REPT(" ",LEN($M71))), 6 *LEN($M71)+1,LEN($M71))) = "", "0", TRIM(MID(SUBSTITUTE($M71,",",REPT(" ",LEN($M71))),6 *LEN($M71)+1,LEN($M71))))) + VALUE(IF(TRIM(MID(SUBSTITUTE($M71,",",REPT(" ",LEN($M71))), 7 *LEN($M71)+1,LEN($M71))) = "", "0", TRIM(MID(SUBSTITUTE($M71,",",REPT(" ",LEN($M71))),7 *LEN($M71)+1,LEN($M71))))) + VALUE(IF(TRIM(MID(SUBSTITUTE($M71,",",REPT(" ",LEN($M71))), 8 *LEN($M71)+1,LEN($M71))) = "", "0", TRIM(MID(SUBSTITUTE($M71,",",REPT(" ",LEN($M71))),8 *LEN($M71)+1,LEN($M71))))) + VALUE(IF(TRIM(MID(SUBSTITUTE($M71,",",REPT(" ",LEN($M71))), 9 *LEN($M71)+1,LEN($M71))) = "", "0", TRIM(MID(SUBSTITUTE($M71,",",REPT(" ",LEN($M71))),9 *LEN($M71)+1,LEN($M71))))) + VALUE(IF(TRIM(MID(SUBSTITUTE($M71,",",REPT(" ",LEN($M71))), 10 *LEN($M71)+1,LEN($M71))) = "", "0", TRIM(MID(SUBSTITUTE($M71,",",REPT(" ",LEN($M71))),10 *LEN($M71)+1,LEN($M71)))))</f>
        <v>0</v>
      </c>
      <c r="W71">
        <f t="shared" ca="1" si="48"/>
        <v>0</v>
      </c>
      <c r="X71" t="str">
        <f t="shared" ca="1" si="49"/>
        <v/>
      </c>
    </row>
    <row r="72" spans="10:24" x14ac:dyDescent="0.2">
      <c r="J72" s="1" t="str">
        <f t="shared" ca="1" si="41"/>
        <v/>
      </c>
      <c r="M72" s="9"/>
      <c r="N72" s="8" t="str">
        <f t="shared" ca="1" si="42"/>
        <v/>
      </c>
      <c r="P72">
        <f t="shared" si="43"/>
        <v>0</v>
      </c>
      <c r="Q72">
        <f t="shared" ca="1" si="44"/>
        <v>0</v>
      </c>
      <c r="R72">
        <f t="shared" si="45"/>
        <v>0</v>
      </c>
      <c r="S72">
        <f t="shared" ca="1" si="46"/>
        <v>-69</v>
      </c>
      <c r="T72" t="str">
        <f>IF(H72="","",VLOOKUP(H72,'Вода SKU'!$A$1:$B$150,2,0))</f>
        <v/>
      </c>
      <c r="U72">
        <f t="shared" ca="1" si="47"/>
        <v>8</v>
      </c>
      <c r="V72">
        <f t="shared" si="50"/>
        <v>0</v>
      </c>
      <c r="W72">
        <f t="shared" ca="1" si="48"/>
        <v>0</v>
      </c>
      <c r="X72" t="str">
        <f t="shared" ca="1" si="49"/>
        <v/>
      </c>
    </row>
    <row r="73" spans="10:24" x14ac:dyDescent="0.2">
      <c r="J73" s="1" t="str">
        <f t="shared" ca="1" si="41"/>
        <v/>
      </c>
      <c r="M73" s="9"/>
      <c r="N73" s="8" t="str">
        <f t="shared" ca="1" si="42"/>
        <v/>
      </c>
      <c r="P73">
        <f t="shared" si="43"/>
        <v>0</v>
      </c>
      <c r="Q73">
        <f t="shared" ca="1" si="44"/>
        <v>0</v>
      </c>
      <c r="R73">
        <f t="shared" si="45"/>
        <v>0</v>
      </c>
      <c r="S73">
        <f t="shared" ca="1" si="46"/>
        <v>-69</v>
      </c>
      <c r="T73" t="str">
        <f>IF(H73="","",VLOOKUP(H73,'Вода SKU'!$A$1:$B$150,2,0))</f>
        <v/>
      </c>
      <c r="U73">
        <f t="shared" ca="1" si="47"/>
        <v>8</v>
      </c>
      <c r="V73">
        <f t="shared" si="50"/>
        <v>0</v>
      </c>
      <c r="W73">
        <f t="shared" ca="1" si="48"/>
        <v>0</v>
      </c>
      <c r="X73" t="str">
        <f t="shared" ca="1" si="49"/>
        <v/>
      </c>
    </row>
    <row r="74" spans="10:24" x14ac:dyDescent="0.2">
      <c r="J74" s="1" t="str">
        <f t="shared" ca="1" si="41"/>
        <v/>
      </c>
      <c r="M74" s="9"/>
      <c r="N74" s="8" t="str">
        <f t="shared" ca="1" si="42"/>
        <v/>
      </c>
      <c r="P74">
        <f t="shared" si="43"/>
        <v>0</v>
      </c>
      <c r="Q74">
        <f t="shared" ca="1" si="44"/>
        <v>0</v>
      </c>
      <c r="R74">
        <f t="shared" si="45"/>
        <v>0</v>
      </c>
      <c r="S74">
        <f t="shared" ca="1" si="46"/>
        <v>-69</v>
      </c>
      <c r="T74" t="str">
        <f>IF(H74="","",VLOOKUP(H74,'Вода SKU'!$A$1:$B$150,2,0))</f>
        <v/>
      </c>
      <c r="U74">
        <f t="shared" ca="1" si="47"/>
        <v>8</v>
      </c>
      <c r="V74">
        <f t="shared" si="50"/>
        <v>0</v>
      </c>
      <c r="W74">
        <f t="shared" ca="1" si="48"/>
        <v>0</v>
      </c>
      <c r="X74" t="str">
        <f t="shared" ca="1" si="49"/>
        <v/>
      </c>
    </row>
    <row r="75" spans="10:24" x14ac:dyDescent="0.2">
      <c r="J75" s="1" t="str">
        <f t="shared" ca="1" si="41"/>
        <v/>
      </c>
      <c r="M75" s="9"/>
      <c r="N75" s="8" t="str">
        <f t="shared" ca="1" si="42"/>
        <v/>
      </c>
      <c r="P75">
        <f t="shared" si="43"/>
        <v>0</v>
      </c>
      <c r="Q75">
        <f t="shared" ca="1" si="44"/>
        <v>0</v>
      </c>
      <c r="R75">
        <f t="shared" si="45"/>
        <v>0</v>
      </c>
      <c r="S75">
        <f t="shared" ca="1" si="46"/>
        <v>-69</v>
      </c>
      <c r="T75" t="str">
        <f>IF(H75="","",VLOOKUP(H75,'Вода SKU'!$A$1:$B$150,2,0))</f>
        <v/>
      </c>
      <c r="U75">
        <f t="shared" ca="1" si="47"/>
        <v>8</v>
      </c>
      <c r="V75">
        <f t="shared" si="50"/>
        <v>0</v>
      </c>
      <c r="W75">
        <f t="shared" ca="1" si="48"/>
        <v>0</v>
      </c>
      <c r="X75" t="str">
        <f t="shared" ca="1" si="49"/>
        <v/>
      </c>
    </row>
    <row r="76" spans="10:24" x14ac:dyDescent="0.2">
      <c r="J76" s="1" t="str">
        <f t="shared" ca="1" si="41"/>
        <v/>
      </c>
      <c r="M76" s="9"/>
      <c r="N76" s="8" t="str">
        <f t="shared" ca="1" si="42"/>
        <v/>
      </c>
      <c r="P76">
        <f t="shared" si="43"/>
        <v>0</v>
      </c>
      <c r="Q76">
        <f t="shared" ca="1" si="44"/>
        <v>0</v>
      </c>
      <c r="R76">
        <f t="shared" si="45"/>
        <v>0</v>
      </c>
      <c r="S76">
        <f t="shared" ca="1" si="46"/>
        <v>-69</v>
      </c>
      <c r="T76" t="str">
        <f>IF(H76="","",VLOOKUP(H76,'Вода SKU'!$A$1:$B$150,2,0))</f>
        <v/>
      </c>
      <c r="U76">
        <f t="shared" ca="1" si="47"/>
        <v>8</v>
      </c>
      <c r="V76">
        <f t="shared" si="50"/>
        <v>0</v>
      </c>
      <c r="W76">
        <f t="shared" ca="1" si="48"/>
        <v>0</v>
      </c>
      <c r="X76" t="str">
        <f t="shared" ca="1" si="49"/>
        <v/>
      </c>
    </row>
    <row r="77" spans="10:24" x14ac:dyDescent="0.2">
      <c r="J77" s="1" t="str">
        <f t="shared" ca="1" si="41"/>
        <v/>
      </c>
      <c r="M77" s="9"/>
      <c r="N77" s="8" t="str">
        <f t="shared" ca="1" si="42"/>
        <v/>
      </c>
      <c r="P77">
        <f t="shared" si="43"/>
        <v>0</v>
      </c>
      <c r="Q77">
        <f t="shared" ca="1" si="44"/>
        <v>0</v>
      </c>
      <c r="R77">
        <f t="shared" si="45"/>
        <v>0</v>
      </c>
      <c r="S77">
        <f t="shared" ca="1" si="46"/>
        <v>-69</v>
      </c>
      <c r="T77" t="str">
        <f>IF(H77="","",VLOOKUP(H77,'Вода SKU'!$A$1:$B$150,2,0))</f>
        <v/>
      </c>
      <c r="U77">
        <f t="shared" ca="1" si="47"/>
        <v>8</v>
      </c>
      <c r="V77">
        <f t="shared" si="50"/>
        <v>0</v>
      </c>
      <c r="W77">
        <f t="shared" ca="1" si="48"/>
        <v>0</v>
      </c>
      <c r="X77" t="str">
        <f t="shared" ca="1" si="49"/>
        <v/>
      </c>
    </row>
    <row r="78" spans="10:24" x14ac:dyDescent="0.2">
      <c r="J78" s="1" t="str">
        <f t="shared" ca="1" si="41"/>
        <v/>
      </c>
      <c r="M78" s="9"/>
      <c r="N78" s="8" t="str">
        <f t="shared" ca="1" si="42"/>
        <v/>
      </c>
      <c r="P78">
        <f t="shared" si="43"/>
        <v>0</v>
      </c>
      <c r="Q78">
        <f t="shared" ref="Q78:Q103" ca="1" si="51">IF(O78="-",SUM(INDIRECT(ADDRESS(2,COLUMN(P78))&amp;":"&amp;ADDRESS(ROW(),COLUMN(P78)))),0)</f>
        <v>0</v>
      </c>
      <c r="R78">
        <f t="shared" si="45"/>
        <v>0</v>
      </c>
      <c r="S78">
        <f t="shared" ca="1" si="46"/>
        <v>-69</v>
      </c>
      <c r="T78" t="str">
        <f>IF(H78="","",VLOOKUP(H78,'Вода SKU'!$A$1:$B$150,2,0))</f>
        <v/>
      </c>
      <c r="U78">
        <f t="shared" ca="1" si="47"/>
        <v>8</v>
      </c>
      <c r="V78">
        <f t="shared" si="50"/>
        <v>0</v>
      </c>
      <c r="W78">
        <f t="shared" ca="1" si="48"/>
        <v>0</v>
      </c>
      <c r="X78" t="str">
        <f t="shared" ca="1" si="49"/>
        <v/>
      </c>
    </row>
    <row r="79" spans="10:24" x14ac:dyDescent="0.2">
      <c r="J79" s="1" t="str">
        <f t="shared" ca="1" si="41"/>
        <v/>
      </c>
      <c r="M79" s="9"/>
      <c r="N79" s="8" t="str">
        <f t="shared" ca="1" si="42"/>
        <v/>
      </c>
      <c r="P79">
        <f t="shared" si="43"/>
        <v>0</v>
      </c>
      <c r="Q79">
        <f t="shared" ca="1" si="51"/>
        <v>0</v>
      </c>
      <c r="R79">
        <f t="shared" si="45"/>
        <v>0</v>
      </c>
      <c r="S79">
        <f t="shared" ca="1" si="46"/>
        <v>-69</v>
      </c>
      <c r="T79" t="str">
        <f>IF(H79="","",VLOOKUP(H79,'Вода SKU'!$A$1:$B$150,2,0))</f>
        <v/>
      </c>
      <c r="U79">
        <f t="shared" ca="1" si="47"/>
        <v>8</v>
      </c>
      <c r="V79">
        <f t="shared" si="50"/>
        <v>0</v>
      </c>
      <c r="W79">
        <f t="shared" ca="1" si="48"/>
        <v>0</v>
      </c>
      <c r="X79" t="str">
        <f t="shared" ca="1" si="49"/>
        <v/>
      </c>
    </row>
    <row r="80" spans="10:24" x14ac:dyDescent="0.2">
      <c r="J80" s="1" t="str">
        <f t="shared" ca="1" si="41"/>
        <v/>
      </c>
      <c r="M80" s="9"/>
      <c r="N80" s="8" t="str">
        <f t="shared" ca="1" si="42"/>
        <v/>
      </c>
      <c r="P80">
        <f t="shared" si="43"/>
        <v>0</v>
      </c>
      <c r="Q80">
        <f t="shared" ca="1" si="51"/>
        <v>0</v>
      </c>
      <c r="R80">
        <f t="shared" si="45"/>
        <v>0</v>
      </c>
      <c r="S80">
        <f t="shared" ca="1" si="46"/>
        <v>-69</v>
      </c>
      <c r="T80" t="str">
        <f>IF(H80="","",VLOOKUP(H80,'Вода SKU'!$A$1:$B$150,2,0))</f>
        <v/>
      </c>
      <c r="U80">
        <f t="shared" ca="1" si="47"/>
        <v>8</v>
      </c>
      <c r="V80">
        <f t="shared" si="50"/>
        <v>0</v>
      </c>
      <c r="W80">
        <f t="shared" ca="1" si="48"/>
        <v>0</v>
      </c>
      <c r="X80" t="str">
        <f t="shared" ca="1" si="49"/>
        <v/>
      </c>
    </row>
    <row r="81" spans="10:24" x14ac:dyDescent="0.2">
      <c r="J81" s="1" t="str">
        <f t="shared" ca="1" si="41"/>
        <v/>
      </c>
      <c r="M81" s="9"/>
      <c r="N81" s="8" t="str">
        <f t="shared" ca="1" si="42"/>
        <v/>
      </c>
      <c r="P81">
        <f t="shared" si="43"/>
        <v>0</v>
      </c>
      <c r="Q81">
        <f t="shared" ca="1" si="51"/>
        <v>0</v>
      </c>
      <c r="R81">
        <f t="shared" si="45"/>
        <v>0</v>
      </c>
      <c r="S81">
        <f t="shared" ca="1" si="46"/>
        <v>-69</v>
      </c>
      <c r="T81" t="str">
        <f>IF(H81="","",VLOOKUP(H81,'Вода SKU'!$A$1:$B$150,2,0))</f>
        <v/>
      </c>
      <c r="U81">
        <f t="shared" ca="1" si="47"/>
        <v>8</v>
      </c>
      <c r="V81">
        <f t="shared" si="50"/>
        <v>0</v>
      </c>
      <c r="W81">
        <f t="shared" ca="1" si="48"/>
        <v>0</v>
      </c>
      <c r="X81" t="str">
        <f t="shared" ca="1" si="49"/>
        <v/>
      </c>
    </row>
    <row r="82" spans="10:24" x14ac:dyDescent="0.2">
      <c r="J82" s="1" t="str">
        <f t="shared" ca="1" si="41"/>
        <v/>
      </c>
      <c r="M82" s="9"/>
      <c r="N82" s="8" t="str">
        <f t="shared" ca="1" si="42"/>
        <v/>
      </c>
      <c r="P82">
        <f t="shared" si="43"/>
        <v>0</v>
      </c>
      <c r="Q82">
        <f t="shared" ca="1" si="51"/>
        <v>0</v>
      </c>
      <c r="R82">
        <f t="shared" si="45"/>
        <v>0</v>
      </c>
      <c r="S82">
        <f t="shared" ca="1" si="46"/>
        <v>-69</v>
      </c>
      <c r="T82" t="str">
        <f>IF(H82="","",VLOOKUP(H82,'Вода SKU'!$A$1:$B$150,2,0))</f>
        <v/>
      </c>
      <c r="U82">
        <f t="shared" ca="1" si="47"/>
        <v>8</v>
      </c>
      <c r="V82">
        <f t="shared" si="50"/>
        <v>0</v>
      </c>
      <c r="W82">
        <f t="shared" ca="1" si="48"/>
        <v>0</v>
      </c>
      <c r="X82" t="str">
        <f t="shared" ca="1" si="49"/>
        <v/>
      </c>
    </row>
    <row r="83" spans="10:24" x14ac:dyDescent="0.2">
      <c r="J83" s="1" t="str">
        <f t="shared" ca="1" si="41"/>
        <v/>
      </c>
      <c r="M83" s="9"/>
      <c r="N83" s="8" t="str">
        <f t="shared" ca="1" si="42"/>
        <v/>
      </c>
      <c r="P83">
        <f t="shared" si="43"/>
        <v>0</v>
      </c>
      <c r="Q83">
        <f t="shared" ca="1" si="51"/>
        <v>0</v>
      </c>
      <c r="R83">
        <f t="shared" si="45"/>
        <v>0</v>
      </c>
      <c r="S83">
        <f t="shared" ca="1" si="46"/>
        <v>-69</v>
      </c>
      <c r="T83" t="str">
        <f>IF(H83="","",VLOOKUP(H83,'Вода SKU'!$A$1:$B$150,2,0))</f>
        <v/>
      </c>
      <c r="U83">
        <f t="shared" ca="1" si="47"/>
        <v>8</v>
      </c>
      <c r="V83">
        <f t="shared" si="50"/>
        <v>0</v>
      </c>
      <c r="W83">
        <f t="shared" ca="1" si="48"/>
        <v>0</v>
      </c>
      <c r="X83" t="str">
        <f t="shared" ca="1" si="49"/>
        <v/>
      </c>
    </row>
    <row r="84" spans="10:24" x14ac:dyDescent="0.2">
      <c r="J84" s="1" t="str">
        <f t="shared" ca="1" si="41"/>
        <v/>
      </c>
      <c r="M84" s="9"/>
      <c r="N84" s="8" t="str">
        <f t="shared" ca="1" si="42"/>
        <v/>
      </c>
      <c r="P84">
        <f t="shared" si="43"/>
        <v>0</v>
      </c>
      <c r="Q84">
        <f t="shared" ca="1" si="51"/>
        <v>0</v>
      </c>
      <c r="R84">
        <f t="shared" si="45"/>
        <v>0</v>
      </c>
      <c r="S84">
        <f t="shared" ca="1" si="46"/>
        <v>-69</v>
      </c>
      <c r="T84" t="str">
        <f>IF(H84="","",VLOOKUP(H84,'Вода SKU'!$A$1:$B$150,2,0))</f>
        <v/>
      </c>
      <c r="U84">
        <f t="shared" ca="1" si="47"/>
        <v>8</v>
      </c>
      <c r="V84">
        <f t="shared" si="50"/>
        <v>0</v>
      </c>
      <c r="W84">
        <f t="shared" ca="1" si="48"/>
        <v>0</v>
      </c>
      <c r="X84" t="str">
        <f t="shared" ca="1" si="49"/>
        <v/>
      </c>
    </row>
    <row r="85" spans="10:24" x14ac:dyDescent="0.2">
      <c r="J85" s="1" t="str">
        <f t="shared" ca="1" si="41"/>
        <v/>
      </c>
      <c r="M85" s="9"/>
      <c r="N85" s="8" t="str">
        <f t="shared" ca="1" si="42"/>
        <v/>
      </c>
      <c r="P85">
        <f t="shared" si="43"/>
        <v>0</v>
      </c>
      <c r="Q85">
        <f t="shared" ca="1" si="51"/>
        <v>0</v>
      </c>
      <c r="R85">
        <f t="shared" si="45"/>
        <v>0</v>
      </c>
      <c r="S85">
        <f t="shared" ca="1" si="46"/>
        <v>-69</v>
      </c>
      <c r="T85" t="str">
        <f>IF(H85="","",VLOOKUP(H85,'Вода SKU'!$A$1:$B$150,2,0))</f>
        <v/>
      </c>
      <c r="U85">
        <f t="shared" ca="1" si="47"/>
        <v>8</v>
      </c>
      <c r="V85">
        <f t="shared" si="50"/>
        <v>0</v>
      </c>
      <c r="W85">
        <f t="shared" ca="1" si="48"/>
        <v>0</v>
      </c>
      <c r="X85" t="str">
        <f t="shared" ca="1" si="49"/>
        <v/>
      </c>
    </row>
    <row r="86" spans="10:24" x14ac:dyDescent="0.2">
      <c r="J86" s="1" t="str">
        <f t="shared" ca="1" si="41"/>
        <v/>
      </c>
      <c r="M86" s="9"/>
      <c r="N86" s="8" t="str">
        <f t="shared" ca="1" si="42"/>
        <v/>
      </c>
      <c r="P86">
        <f t="shared" si="43"/>
        <v>0</v>
      </c>
      <c r="Q86">
        <f t="shared" ca="1" si="51"/>
        <v>0</v>
      </c>
      <c r="R86">
        <f t="shared" si="45"/>
        <v>0</v>
      </c>
      <c r="S86">
        <f t="shared" ca="1" si="46"/>
        <v>-69</v>
      </c>
      <c r="T86" t="str">
        <f>IF(H86="","",VLOOKUP(H86,'Вода SKU'!$A$1:$B$150,2,0))</f>
        <v/>
      </c>
      <c r="U86">
        <f t="shared" ca="1" si="47"/>
        <v>8</v>
      </c>
      <c r="V86">
        <f t="shared" si="50"/>
        <v>0</v>
      </c>
      <c r="W86">
        <f t="shared" ca="1" si="48"/>
        <v>0</v>
      </c>
      <c r="X86" t="str">
        <f t="shared" ca="1" si="49"/>
        <v/>
      </c>
    </row>
    <row r="87" spans="10:24" x14ac:dyDescent="0.2">
      <c r="J87" s="1" t="str">
        <f t="shared" ca="1" si="41"/>
        <v/>
      </c>
      <c r="M87" s="9"/>
      <c r="N87" s="8" t="str">
        <f t="shared" ca="1" si="42"/>
        <v/>
      </c>
      <c r="P87">
        <f t="shared" si="43"/>
        <v>0</v>
      </c>
      <c r="Q87">
        <f t="shared" ca="1" si="51"/>
        <v>0</v>
      </c>
      <c r="R87">
        <f t="shared" si="45"/>
        <v>0</v>
      </c>
      <c r="S87">
        <f t="shared" ca="1" si="46"/>
        <v>-69</v>
      </c>
      <c r="T87" t="str">
        <f>IF(H87="","",VLOOKUP(H87,'Вода SKU'!$A$1:$B$150,2,0))</f>
        <v/>
      </c>
      <c r="U87">
        <f t="shared" ca="1" si="47"/>
        <v>8</v>
      </c>
      <c r="V87">
        <f t="shared" si="50"/>
        <v>0</v>
      </c>
      <c r="W87">
        <f t="shared" ca="1" si="48"/>
        <v>0</v>
      </c>
      <c r="X87" t="str">
        <f t="shared" ca="1" si="49"/>
        <v/>
      </c>
    </row>
    <row r="88" spans="10:24" x14ac:dyDescent="0.2">
      <c r="J88" s="1" t="str">
        <f t="shared" ca="1" si="41"/>
        <v/>
      </c>
      <c r="M88" s="9"/>
      <c r="N88" s="8" t="str">
        <f t="shared" ca="1" si="42"/>
        <v/>
      </c>
      <c r="P88">
        <f t="shared" si="43"/>
        <v>0</v>
      </c>
      <c r="Q88">
        <f t="shared" ca="1" si="51"/>
        <v>0</v>
      </c>
      <c r="R88">
        <f t="shared" si="45"/>
        <v>0</v>
      </c>
      <c r="S88">
        <f t="shared" ca="1" si="46"/>
        <v>-69</v>
      </c>
      <c r="T88" t="str">
        <f>IF(H88="","",VLOOKUP(H88,'Вода SKU'!$A$1:$B$150,2,0))</f>
        <v/>
      </c>
      <c r="U88">
        <f t="shared" ca="1" si="47"/>
        <v>8</v>
      </c>
      <c r="V88">
        <f t="shared" si="50"/>
        <v>0</v>
      </c>
      <c r="W88">
        <f t="shared" ca="1" si="48"/>
        <v>0</v>
      </c>
      <c r="X88" t="str">
        <f t="shared" ca="1" si="49"/>
        <v/>
      </c>
    </row>
    <row r="89" spans="10:24" x14ac:dyDescent="0.2">
      <c r="J89" s="1" t="str">
        <f t="shared" ca="1" si="41"/>
        <v/>
      </c>
      <c r="M89" s="9"/>
      <c r="N89" s="8" t="str">
        <f t="shared" ca="1" si="42"/>
        <v/>
      </c>
      <c r="P89">
        <f t="shared" si="43"/>
        <v>0</v>
      </c>
      <c r="Q89">
        <f t="shared" ca="1" si="51"/>
        <v>0</v>
      </c>
      <c r="R89">
        <f t="shared" si="45"/>
        <v>0</v>
      </c>
      <c r="S89">
        <f t="shared" ca="1" si="46"/>
        <v>-69</v>
      </c>
      <c r="T89" t="str">
        <f>IF(H89="","",VLOOKUP(H89,'Вода SKU'!$A$1:$B$150,2,0))</f>
        <v/>
      </c>
      <c r="U89">
        <f t="shared" ca="1" si="47"/>
        <v>8</v>
      </c>
      <c r="V89">
        <f t="shared" si="50"/>
        <v>0</v>
      </c>
      <c r="W89">
        <f t="shared" ca="1" si="48"/>
        <v>0</v>
      </c>
      <c r="X89" t="str">
        <f t="shared" ca="1" si="49"/>
        <v/>
      </c>
    </row>
    <row r="90" spans="10:24" x14ac:dyDescent="0.2">
      <c r="J90" s="1" t="str">
        <f t="shared" ca="1" si="41"/>
        <v/>
      </c>
      <c r="M90" s="9"/>
      <c r="N90" s="8" t="str">
        <f t="shared" ca="1" si="42"/>
        <v/>
      </c>
      <c r="P90">
        <f t="shared" si="43"/>
        <v>0</v>
      </c>
      <c r="Q90">
        <f t="shared" ca="1" si="51"/>
        <v>0</v>
      </c>
      <c r="R90">
        <f t="shared" si="45"/>
        <v>0</v>
      </c>
      <c r="S90">
        <f t="shared" ca="1" si="46"/>
        <v>-69</v>
      </c>
      <c r="T90" t="str">
        <f>IF(H90="","",VLOOKUP(H90,'Вода SKU'!$A$1:$B$150,2,0))</f>
        <v/>
      </c>
      <c r="U90">
        <f t="shared" ca="1" si="47"/>
        <v>8</v>
      </c>
      <c r="V90">
        <f t="shared" si="50"/>
        <v>0</v>
      </c>
      <c r="W90">
        <f t="shared" ca="1" si="48"/>
        <v>0</v>
      </c>
      <c r="X90" t="str">
        <f t="shared" ca="1" si="49"/>
        <v/>
      </c>
    </row>
    <row r="91" spans="10:24" x14ac:dyDescent="0.2">
      <c r="J91" s="1" t="str">
        <f t="shared" ca="1" si="41"/>
        <v/>
      </c>
      <c r="M91" s="9"/>
      <c r="N91" s="8" t="str">
        <f t="shared" ca="1" si="42"/>
        <v/>
      </c>
      <c r="P91">
        <f t="shared" si="43"/>
        <v>0</v>
      </c>
      <c r="Q91">
        <f t="shared" ca="1" si="51"/>
        <v>0</v>
      </c>
      <c r="R91">
        <f t="shared" si="45"/>
        <v>0</v>
      </c>
      <c r="S91">
        <f t="shared" ca="1" si="46"/>
        <v>-69</v>
      </c>
      <c r="T91" t="str">
        <f>IF(H91="","",VLOOKUP(H91,'Вода SKU'!$A$1:$B$150,2,0))</f>
        <v/>
      </c>
      <c r="U91">
        <f t="shared" ca="1" si="47"/>
        <v>8</v>
      </c>
      <c r="V91">
        <f t="shared" si="50"/>
        <v>0</v>
      </c>
      <c r="W91">
        <f t="shared" ca="1" si="48"/>
        <v>0</v>
      </c>
      <c r="X91" t="str">
        <f t="shared" ca="1" si="49"/>
        <v/>
      </c>
    </row>
    <row r="92" spans="10:24" x14ac:dyDescent="0.2">
      <c r="J92" s="1" t="str">
        <f t="shared" ca="1" si="41"/>
        <v/>
      </c>
      <c r="M92" s="9"/>
      <c r="N92" s="8" t="str">
        <f t="shared" ca="1" si="42"/>
        <v/>
      </c>
      <c r="P92">
        <f t="shared" si="43"/>
        <v>0</v>
      </c>
      <c r="Q92">
        <f t="shared" ca="1" si="51"/>
        <v>0</v>
      </c>
      <c r="R92">
        <f t="shared" si="45"/>
        <v>0</v>
      </c>
      <c r="S92">
        <f t="shared" ca="1" si="46"/>
        <v>-69</v>
      </c>
      <c r="T92" t="str">
        <f>IF(H92="","",VLOOKUP(H92,'Вода SKU'!$A$1:$B$150,2,0))</f>
        <v/>
      </c>
      <c r="U92">
        <f t="shared" ca="1" si="47"/>
        <v>8</v>
      </c>
      <c r="V92">
        <f t="shared" si="50"/>
        <v>0</v>
      </c>
      <c r="W92">
        <f t="shared" ca="1" si="48"/>
        <v>0</v>
      </c>
      <c r="X92" t="str">
        <f t="shared" ca="1" si="49"/>
        <v/>
      </c>
    </row>
    <row r="93" spans="10:24" x14ac:dyDescent="0.2">
      <c r="J93" s="1" t="str">
        <f t="shared" ca="1" si="41"/>
        <v/>
      </c>
      <c r="M93" s="9"/>
      <c r="N93" s="8" t="str">
        <f t="shared" ca="1" si="42"/>
        <v/>
      </c>
      <c r="P93">
        <f t="shared" si="43"/>
        <v>0</v>
      </c>
      <c r="Q93">
        <f t="shared" ca="1" si="51"/>
        <v>0</v>
      </c>
      <c r="R93">
        <f t="shared" si="45"/>
        <v>0</v>
      </c>
      <c r="S93">
        <f t="shared" ca="1" si="46"/>
        <v>-69</v>
      </c>
      <c r="T93" t="str">
        <f>IF(H93="","",VLOOKUP(H93,'Вода SKU'!$A$1:$B$150,2,0))</f>
        <v/>
      </c>
      <c r="U93">
        <f t="shared" ca="1" si="47"/>
        <v>8</v>
      </c>
      <c r="V93">
        <f t="shared" si="50"/>
        <v>0</v>
      </c>
      <c r="W93">
        <f t="shared" ca="1" si="48"/>
        <v>0</v>
      </c>
      <c r="X93" t="str">
        <f t="shared" ca="1" si="49"/>
        <v/>
      </c>
    </row>
    <row r="94" spans="10:24" x14ac:dyDescent="0.2">
      <c r="J94" s="1" t="str">
        <f t="shared" ca="1" si="41"/>
        <v/>
      </c>
      <c r="M94" s="9"/>
      <c r="N94" s="8" t="str">
        <f t="shared" ca="1" si="42"/>
        <v/>
      </c>
      <c r="P94">
        <f t="shared" si="43"/>
        <v>0</v>
      </c>
      <c r="Q94">
        <f t="shared" ca="1" si="51"/>
        <v>0</v>
      </c>
      <c r="R94">
        <f t="shared" si="45"/>
        <v>0</v>
      </c>
      <c r="S94">
        <f t="shared" ca="1" si="46"/>
        <v>-69</v>
      </c>
      <c r="T94" t="str">
        <f>IF(H94="","",VLOOKUP(H94,'Вода SKU'!$A$1:$B$150,2,0))</f>
        <v/>
      </c>
      <c r="U94">
        <f t="shared" ca="1" si="47"/>
        <v>8</v>
      </c>
      <c r="V94">
        <f t="shared" si="50"/>
        <v>0</v>
      </c>
      <c r="W94">
        <f t="shared" ca="1" si="48"/>
        <v>0</v>
      </c>
      <c r="X94" t="str">
        <f t="shared" ca="1" si="49"/>
        <v/>
      </c>
    </row>
    <row r="95" spans="10:24" x14ac:dyDescent="0.2">
      <c r="J95" s="1" t="str">
        <f t="shared" ca="1" si="41"/>
        <v/>
      </c>
      <c r="M95" s="9"/>
      <c r="N95" s="8" t="str">
        <f t="shared" ca="1" si="42"/>
        <v/>
      </c>
      <c r="P95">
        <f t="shared" si="43"/>
        <v>0</v>
      </c>
      <c r="Q95">
        <f t="shared" ca="1" si="51"/>
        <v>0</v>
      </c>
      <c r="R95">
        <f t="shared" si="45"/>
        <v>0</v>
      </c>
      <c r="S95">
        <f t="shared" ca="1" si="46"/>
        <v>-69</v>
      </c>
      <c r="T95" t="str">
        <f>IF(H95="","",VLOOKUP(H95,'Вода SKU'!$A$1:$B$150,2,0))</f>
        <v/>
      </c>
      <c r="U95">
        <f t="shared" ca="1" si="47"/>
        <v>8</v>
      </c>
      <c r="V95">
        <f t="shared" si="50"/>
        <v>0</v>
      </c>
      <c r="W95">
        <f t="shared" ca="1" si="48"/>
        <v>0</v>
      </c>
      <c r="X95" t="str">
        <f t="shared" ca="1" si="49"/>
        <v/>
      </c>
    </row>
    <row r="96" spans="10:24" x14ac:dyDescent="0.2">
      <c r="J96" s="1" t="str">
        <f t="shared" ca="1" si="41"/>
        <v/>
      </c>
      <c r="M96" s="9"/>
      <c r="N96" s="8" t="str">
        <f t="shared" ca="1" si="42"/>
        <v/>
      </c>
      <c r="P96">
        <f t="shared" si="43"/>
        <v>0</v>
      </c>
      <c r="Q96">
        <f t="shared" ca="1" si="51"/>
        <v>0</v>
      </c>
      <c r="R96">
        <f t="shared" si="45"/>
        <v>0</v>
      </c>
      <c r="S96">
        <f t="shared" ca="1" si="46"/>
        <v>-69</v>
      </c>
      <c r="T96" t="str">
        <f>IF(H96="","",VLOOKUP(H96,'Вода SKU'!$A$1:$B$150,2,0))</f>
        <v/>
      </c>
      <c r="U96">
        <f t="shared" ca="1" si="47"/>
        <v>8</v>
      </c>
      <c r="V96">
        <f t="shared" si="50"/>
        <v>0</v>
      </c>
      <c r="W96">
        <f t="shared" ca="1" si="48"/>
        <v>0</v>
      </c>
      <c r="X96" t="str">
        <f t="shared" ca="1" si="49"/>
        <v/>
      </c>
    </row>
    <row r="97" spans="10:24" x14ac:dyDescent="0.2">
      <c r="J97" s="1" t="str">
        <f t="shared" ca="1" si="41"/>
        <v/>
      </c>
      <c r="M97" s="9"/>
      <c r="N97" s="8" t="str">
        <f t="shared" ca="1" si="42"/>
        <v/>
      </c>
      <c r="P97">
        <f t="shared" si="43"/>
        <v>0</v>
      </c>
      <c r="Q97">
        <f t="shared" ca="1" si="51"/>
        <v>0</v>
      </c>
      <c r="R97">
        <f t="shared" si="45"/>
        <v>0</v>
      </c>
      <c r="S97">
        <f t="shared" ca="1" si="46"/>
        <v>-69</v>
      </c>
      <c r="T97" t="str">
        <f>IF(H97="","",VLOOKUP(H97,'Вода SKU'!$A$1:$B$150,2,0))</f>
        <v/>
      </c>
      <c r="U97">
        <f t="shared" ca="1" si="47"/>
        <v>8</v>
      </c>
      <c r="V97">
        <f t="shared" si="50"/>
        <v>0</v>
      </c>
      <c r="W97">
        <f t="shared" ca="1" si="48"/>
        <v>0</v>
      </c>
      <c r="X97" t="str">
        <f t="shared" ca="1" si="49"/>
        <v/>
      </c>
    </row>
    <row r="98" spans="10:24" x14ac:dyDescent="0.2">
      <c r="J98" s="1" t="str">
        <f t="shared" ca="1" si="41"/>
        <v/>
      </c>
      <c r="M98" s="9"/>
      <c r="N98" s="8" t="str">
        <f t="shared" ca="1" si="42"/>
        <v/>
      </c>
      <c r="P98">
        <f t="shared" si="43"/>
        <v>0</v>
      </c>
      <c r="Q98">
        <f t="shared" ca="1" si="51"/>
        <v>0</v>
      </c>
      <c r="R98">
        <f t="shared" si="45"/>
        <v>0</v>
      </c>
      <c r="S98">
        <f t="shared" ca="1" si="46"/>
        <v>-69</v>
      </c>
      <c r="T98" t="str">
        <f>IF(H98="","",VLOOKUP(H98,'Вода SKU'!$A$1:$B$150,2,0))</f>
        <v/>
      </c>
      <c r="U98">
        <f t="shared" ca="1" si="47"/>
        <v>8</v>
      </c>
      <c r="V98">
        <f t="shared" si="50"/>
        <v>0</v>
      </c>
      <c r="W98">
        <f t="shared" ca="1" si="48"/>
        <v>0</v>
      </c>
      <c r="X98" t="str">
        <f t="shared" ca="1" si="49"/>
        <v/>
      </c>
    </row>
    <row r="99" spans="10:24" x14ac:dyDescent="0.2">
      <c r="J99" s="1" t="str">
        <f t="shared" ca="1" si="41"/>
        <v/>
      </c>
      <c r="M99" s="9"/>
      <c r="N99" s="8" t="str">
        <f t="shared" ca="1" si="42"/>
        <v/>
      </c>
      <c r="P99">
        <f t="shared" si="43"/>
        <v>0</v>
      </c>
      <c r="Q99">
        <f t="shared" ca="1" si="51"/>
        <v>0</v>
      </c>
      <c r="R99">
        <f t="shared" si="45"/>
        <v>0</v>
      </c>
      <c r="S99">
        <f t="shared" ca="1" si="46"/>
        <v>-69</v>
      </c>
      <c r="T99" t="str">
        <f>IF(H99="","",VLOOKUP(H99,'Вода SKU'!$A$1:$B$150,2,0))</f>
        <v/>
      </c>
      <c r="U99">
        <f t="shared" ca="1" si="47"/>
        <v>8</v>
      </c>
      <c r="V99">
        <f t="shared" si="50"/>
        <v>0</v>
      </c>
      <c r="W99">
        <f t="shared" ca="1" si="48"/>
        <v>0</v>
      </c>
      <c r="X99" t="str">
        <f t="shared" ca="1" si="49"/>
        <v/>
      </c>
    </row>
    <row r="100" spans="10:24" x14ac:dyDescent="0.2">
      <c r="J100" s="1" t="str">
        <f t="shared" ca="1" si="41"/>
        <v/>
      </c>
      <c r="M100" s="9"/>
      <c r="N100" s="8" t="str">
        <f t="shared" ca="1" si="42"/>
        <v/>
      </c>
      <c r="P100">
        <f t="shared" si="43"/>
        <v>0</v>
      </c>
      <c r="Q100">
        <f t="shared" ca="1" si="51"/>
        <v>0</v>
      </c>
      <c r="R100">
        <f t="shared" si="45"/>
        <v>0</v>
      </c>
      <c r="S100">
        <f t="shared" ca="1" si="46"/>
        <v>-69</v>
      </c>
      <c r="T100" t="str">
        <f>IF(H100="","",VLOOKUP(H100,'Вода SKU'!$A$1:$B$150,2,0))</f>
        <v/>
      </c>
      <c r="U100">
        <f t="shared" ca="1" si="47"/>
        <v>8</v>
      </c>
      <c r="V100">
        <f t="shared" si="50"/>
        <v>0</v>
      </c>
      <c r="W100">
        <f t="shared" ca="1" si="48"/>
        <v>0</v>
      </c>
      <c r="X100" t="str">
        <f t="shared" ca="1" si="49"/>
        <v/>
      </c>
    </row>
    <row r="101" spans="10:24" x14ac:dyDescent="0.2">
      <c r="J101" s="1" t="str">
        <f t="shared" ca="1" si="41"/>
        <v/>
      </c>
      <c r="M101" s="9"/>
      <c r="N101" s="8" t="str">
        <f t="shared" ca="1" si="42"/>
        <v/>
      </c>
      <c r="P101">
        <f t="shared" si="43"/>
        <v>0</v>
      </c>
      <c r="Q101">
        <f t="shared" ca="1" si="51"/>
        <v>0</v>
      </c>
      <c r="R101">
        <f t="shared" si="45"/>
        <v>0</v>
      </c>
      <c r="S101">
        <f t="shared" ca="1" si="46"/>
        <v>-69</v>
      </c>
      <c r="T101" t="str">
        <f>IF(H101="","",VLOOKUP(H101,'Вода SKU'!$A$1:$B$150,2,0))</f>
        <v/>
      </c>
      <c r="U101">
        <f t="shared" ca="1" si="47"/>
        <v>8</v>
      </c>
      <c r="V101">
        <f t="shared" si="50"/>
        <v>0</v>
      </c>
      <c r="W101">
        <f t="shared" ca="1" si="48"/>
        <v>0</v>
      </c>
      <c r="X101" t="str">
        <f t="shared" ca="1" si="49"/>
        <v/>
      </c>
    </row>
    <row r="102" spans="10:24" x14ac:dyDescent="0.2">
      <c r="J102" s="1" t="str">
        <f t="shared" ref="J102:J126" ca="1" si="52">IF(M102="", IF(O102="","",X102+(INDIRECT("S" &amp; ROW() - 1) - S102)),IF(O102="", "", INDIRECT("S" &amp; ROW() - 1) - S102))</f>
        <v/>
      </c>
      <c r="M102" s="9"/>
      <c r="N102" s="8" t="str">
        <f t="shared" ref="N102:N126" ca="1" si="53">IF(M102="", IF(X102=0, "", X102), IF(V102 = "", "", IF(V102/U102 = 0, "", V102/U102)))</f>
        <v/>
      </c>
      <c r="P102">
        <f t="shared" ref="P102:P126" si="54">IF(O102 = "-", -W102,I102)</f>
        <v>0</v>
      </c>
      <c r="Q102">
        <f t="shared" ca="1" si="51"/>
        <v>0</v>
      </c>
      <c r="R102">
        <f t="shared" ref="R102:R126" si="55">IF(O102="-",1,0)</f>
        <v>0</v>
      </c>
      <c r="S102">
        <f t="shared" ref="S102:S126" ca="1" si="56">IF(Q102 = 0, INDIRECT("S" &amp; ROW() - 1), Q102)</f>
        <v>-69</v>
      </c>
      <c r="T102" t="str">
        <f>IF(H102="","",VLOOKUP(H102,'Вода SKU'!$A$1:$B$150,2,0))</f>
        <v/>
      </c>
      <c r="U102">
        <f t="shared" ref="U102:U126" ca="1" si="57">IF(C102 = "", 8, IF(C102 = "-", 8000 / INDIRECT("C" &amp; ROW() - 1), 8000/C102))</f>
        <v>8</v>
      </c>
      <c r="V10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>
        <f t="shared" ref="W102:W126" ca="1" si="58">IF(V102 = "", "", V102/U102)</f>
        <v>0</v>
      </c>
      <c r="X102" t="str">
        <f t="shared" ref="X102:X126" ca="1" si="59">IF(O102="", "", MAX(ROUND(-(INDIRECT("S" &amp; ROW() - 1) - S102)/INDIRECT("C" &amp; ROW() - 1), 0), 1) * INDIRECT("C" &amp; ROW() - 1))</f>
        <v/>
      </c>
    </row>
    <row r="103" spans="10:24" x14ac:dyDescent="0.2">
      <c r="J103" s="1" t="str">
        <f t="shared" ca="1" si="52"/>
        <v/>
      </c>
      <c r="M103" s="9"/>
      <c r="N103" s="8" t="str">
        <f t="shared" ca="1" si="53"/>
        <v/>
      </c>
      <c r="P103">
        <f t="shared" si="54"/>
        <v>0</v>
      </c>
      <c r="Q103">
        <f t="shared" ca="1" si="51"/>
        <v>0</v>
      </c>
      <c r="R103">
        <f t="shared" si="55"/>
        <v>0</v>
      </c>
      <c r="S103">
        <f t="shared" ca="1" si="56"/>
        <v>-69</v>
      </c>
      <c r="T103" t="str">
        <f>IF(H103="","",VLOOKUP(H103,'Вода SKU'!$A$1:$B$150,2,0))</f>
        <v/>
      </c>
      <c r="U103">
        <f t="shared" ca="1" si="57"/>
        <v>8</v>
      </c>
      <c r="V103">
        <f t="shared" ref="V103:V126" si="60">VALUE(IF(TRIM(MID(SUBSTITUTE($M103,",",REPT(" ",LEN($M103))), 0 *LEN($M103)+1,LEN($M103))) = "", "0", TRIM(MID(SUBSTITUTE($M103,",",REPT(" ",LEN($M103))),0 *LEN($M103)+1,LEN($M103))))) + VALUE(IF(TRIM(MID(SUBSTITUTE($M103,",",REPT(" ",LEN($M103))), 1 *LEN($M103)+1,LEN($M103))) = "", "0", TRIM(MID(SUBSTITUTE($M103,",",REPT(" ",LEN($M103))),1 *LEN($M103)+1,LEN($M103))))) + VALUE(IF(TRIM(MID(SUBSTITUTE($M103,",",REPT(" ",LEN($M103))), 2 *LEN($M103)+1,LEN($M103))) = "", "0", TRIM(MID(SUBSTITUTE($M103,",",REPT(" ",LEN($M103))),2 *LEN($M103)+1,LEN($M103))))) + VALUE(IF(TRIM(MID(SUBSTITUTE($M103,",",REPT(" ",LEN($M103))), 3 *LEN($M103)+1,LEN($M103))) = "", "0", TRIM(MID(SUBSTITUTE($M103,",",REPT(" ",LEN($M103))),3 *LEN($M103)+1,LEN($M103))))) + VALUE(IF(TRIM(MID(SUBSTITUTE($M103,",",REPT(" ",LEN($M103))), 4 *LEN($M103)+1,LEN($M103))) = "", "0", TRIM(MID(SUBSTITUTE($M103,",",REPT(" ",LEN($M103))),4 *LEN($M103)+1,LEN($M103))))) + VALUE(IF(TRIM(MID(SUBSTITUTE($M103,",",REPT(" ",LEN($M103))), 5 *LEN($M103)+1,LEN($M103))) = "", "0", TRIM(MID(SUBSTITUTE($M103,",",REPT(" ",LEN($M103))),5 *LEN($M103)+1,LEN($M103))))) + VALUE(IF(TRIM(MID(SUBSTITUTE($M103,",",REPT(" ",LEN($M103))), 6 *LEN($M103)+1,LEN($M103))) = "", "0", TRIM(MID(SUBSTITUTE($M103,",",REPT(" ",LEN($M103))),6 *LEN($M103)+1,LEN($M103))))) + VALUE(IF(TRIM(MID(SUBSTITUTE($M103,",",REPT(" ",LEN($M103))), 7 *LEN($M103)+1,LEN($M103))) = "", "0", TRIM(MID(SUBSTITUTE($M103,",",REPT(" ",LEN($M103))),7 *LEN($M103)+1,LEN($M103))))) + VALUE(IF(TRIM(MID(SUBSTITUTE($M103,",",REPT(" ",LEN($M103))), 8 *LEN($M103)+1,LEN($M103))) = "", "0", TRIM(MID(SUBSTITUTE($M103,",",REPT(" ",LEN($M103))),8 *LEN($M103)+1,LEN($M103))))) + VALUE(IF(TRIM(MID(SUBSTITUTE($M103,",",REPT(" ",LEN($M103))), 9 *LEN($M103)+1,LEN($M103))) = "", "0", TRIM(MID(SUBSTITUTE($M103,",",REPT(" ",LEN($M103))),9 *LEN($M103)+1,LEN($M103))))) + VALUE(IF(TRIM(MID(SUBSTITUTE($M103,",",REPT(" ",LEN($M103))), 10 *LEN($M103)+1,LEN($M103))) = "", "0", TRIM(MID(SUBSTITUTE($M103,",",REPT(" ",LEN($M103))),10 *LEN($M103)+1,LEN($M103)))))</f>
        <v>0</v>
      </c>
      <c r="W103">
        <f t="shared" ca="1" si="58"/>
        <v>0</v>
      </c>
      <c r="X103" t="str">
        <f t="shared" ca="1" si="59"/>
        <v/>
      </c>
    </row>
    <row r="104" spans="10:24" x14ac:dyDescent="0.2">
      <c r="J104" s="1" t="str">
        <f t="shared" ca="1" si="52"/>
        <v/>
      </c>
      <c r="M104" s="9"/>
      <c r="N104" s="8" t="str">
        <f t="shared" ca="1" si="53"/>
        <v/>
      </c>
      <c r="P104">
        <f t="shared" si="54"/>
        <v>0</v>
      </c>
      <c r="Q104">
        <f t="shared" ref="Q104:Q126" ca="1" si="61">IF(O104 = "-", SUM(INDIRECT(ADDRESS(2,COLUMN(P104)) &amp; ":" &amp; ADDRESS(ROW(),COLUMN(P104)))), 0)</f>
        <v>0</v>
      </c>
      <c r="R104">
        <f t="shared" si="55"/>
        <v>0</v>
      </c>
      <c r="S104">
        <f t="shared" ca="1" si="56"/>
        <v>-69</v>
      </c>
      <c r="T104" t="str">
        <f>IF(H104="","",VLOOKUP(H104,'Вода SKU'!$A$1:$B$150,2,0))</f>
        <v/>
      </c>
      <c r="U104">
        <f t="shared" ca="1" si="57"/>
        <v>8</v>
      </c>
      <c r="V104">
        <f t="shared" si="60"/>
        <v>0</v>
      </c>
      <c r="W104">
        <f t="shared" ca="1" si="58"/>
        <v>0</v>
      </c>
      <c r="X104" t="str">
        <f t="shared" ca="1" si="59"/>
        <v/>
      </c>
    </row>
    <row r="105" spans="10:24" x14ac:dyDescent="0.2">
      <c r="J105" s="1" t="str">
        <f t="shared" ca="1" si="52"/>
        <v/>
      </c>
      <c r="M105" s="9"/>
      <c r="N105" s="8" t="str">
        <f t="shared" ca="1" si="53"/>
        <v/>
      </c>
      <c r="P105">
        <f t="shared" si="54"/>
        <v>0</v>
      </c>
      <c r="Q105">
        <f t="shared" ca="1" si="61"/>
        <v>0</v>
      </c>
      <c r="R105">
        <f t="shared" si="55"/>
        <v>0</v>
      </c>
      <c r="S105">
        <f t="shared" ca="1" si="56"/>
        <v>-69</v>
      </c>
      <c r="T105" t="str">
        <f>IF(H105="","",VLOOKUP(H105,'Вода SKU'!$A$1:$B$150,2,0))</f>
        <v/>
      </c>
      <c r="U105">
        <f t="shared" ca="1" si="57"/>
        <v>8</v>
      </c>
      <c r="V105">
        <f t="shared" si="60"/>
        <v>0</v>
      </c>
      <c r="W105">
        <f t="shared" ca="1" si="58"/>
        <v>0</v>
      </c>
      <c r="X105" t="str">
        <f t="shared" ca="1" si="59"/>
        <v/>
      </c>
    </row>
    <row r="106" spans="10:24" x14ac:dyDescent="0.2">
      <c r="J106" s="1" t="str">
        <f t="shared" ca="1" si="52"/>
        <v/>
      </c>
      <c r="M106" s="9"/>
      <c r="N106" s="8" t="str">
        <f t="shared" ca="1" si="53"/>
        <v/>
      </c>
      <c r="P106">
        <f t="shared" si="54"/>
        <v>0</v>
      </c>
      <c r="Q106">
        <f t="shared" ca="1" si="61"/>
        <v>0</v>
      </c>
      <c r="R106">
        <f t="shared" si="55"/>
        <v>0</v>
      </c>
      <c r="S106">
        <f t="shared" ca="1" si="56"/>
        <v>-69</v>
      </c>
      <c r="T106" t="str">
        <f>IF(H106="","",VLOOKUP(H106,'Вода SKU'!$A$1:$B$150,2,0))</f>
        <v/>
      </c>
      <c r="U106">
        <f t="shared" ca="1" si="57"/>
        <v>8</v>
      </c>
      <c r="V106">
        <f t="shared" si="60"/>
        <v>0</v>
      </c>
      <c r="W106">
        <f t="shared" ca="1" si="58"/>
        <v>0</v>
      </c>
      <c r="X106" t="str">
        <f t="shared" ca="1" si="59"/>
        <v/>
      </c>
    </row>
    <row r="107" spans="10:24" x14ac:dyDescent="0.2">
      <c r="J107" s="1" t="str">
        <f t="shared" ca="1" si="52"/>
        <v/>
      </c>
      <c r="M107" s="9"/>
      <c r="N107" s="8" t="str">
        <f t="shared" ca="1" si="53"/>
        <v/>
      </c>
      <c r="P107">
        <f t="shared" si="54"/>
        <v>0</v>
      </c>
      <c r="Q107">
        <f t="shared" ca="1" si="61"/>
        <v>0</v>
      </c>
      <c r="R107">
        <f t="shared" si="55"/>
        <v>0</v>
      </c>
      <c r="S107">
        <f t="shared" ca="1" si="56"/>
        <v>-69</v>
      </c>
      <c r="T107" t="str">
        <f>IF(H107="","",VLOOKUP(H107,'Вода SKU'!$A$1:$B$150,2,0))</f>
        <v/>
      </c>
      <c r="U107">
        <f t="shared" ca="1" si="57"/>
        <v>8</v>
      </c>
      <c r="V107">
        <f t="shared" si="60"/>
        <v>0</v>
      </c>
      <c r="W107">
        <f t="shared" ca="1" si="58"/>
        <v>0</v>
      </c>
      <c r="X107" t="str">
        <f t="shared" ca="1" si="59"/>
        <v/>
      </c>
    </row>
    <row r="108" spans="10:24" x14ac:dyDescent="0.2">
      <c r="J108" s="1" t="str">
        <f t="shared" ca="1" si="52"/>
        <v/>
      </c>
      <c r="M108" s="9"/>
      <c r="N108" s="8" t="str">
        <f t="shared" ca="1" si="53"/>
        <v/>
      </c>
      <c r="P108">
        <f t="shared" si="54"/>
        <v>0</v>
      </c>
      <c r="Q108">
        <f t="shared" ca="1" si="61"/>
        <v>0</v>
      </c>
      <c r="R108">
        <f t="shared" si="55"/>
        <v>0</v>
      </c>
      <c r="S108">
        <f t="shared" ca="1" si="56"/>
        <v>-69</v>
      </c>
      <c r="T108" t="str">
        <f>IF(H108="","",VLOOKUP(H108,'Вода SKU'!$A$1:$B$150,2,0))</f>
        <v/>
      </c>
      <c r="U108">
        <f t="shared" ca="1" si="57"/>
        <v>8</v>
      </c>
      <c r="V108">
        <f t="shared" si="60"/>
        <v>0</v>
      </c>
      <c r="W108">
        <f t="shared" ca="1" si="58"/>
        <v>0</v>
      </c>
      <c r="X108" t="str">
        <f t="shared" ca="1" si="59"/>
        <v/>
      </c>
    </row>
    <row r="109" spans="10:24" x14ac:dyDescent="0.2">
      <c r="J109" s="1" t="str">
        <f t="shared" ca="1" si="52"/>
        <v/>
      </c>
      <c r="M109" s="9"/>
      <c r="N109" s="8" t="str">
        <f t="shared" ca="1" si="53"/>
        <v/>
      </c>
      <c r="P109">
        <f t="shared" si="54"/>
        <v>0</v>
      </c>
      <c r="Q109">
        <f t="shared" ca="1" si="61"/>
        <v>0</v>
      </c>
      <c r="R109">
        <f t="shared" si="55"/>
        <v>0</v>
      </c>
      <c r="S109">
        <f t="shared" ca="1" si="56"/>
        <v>-69</v>
      </c>
      <c r="T109" t="str">
        <f>IF(H109="","",VLOOKUP(H109,'Вода SKU'!$A$1:$B$150,2,0))</f>
        <v/>
      </c>
      <c r="U109">
        <f t="shared" ca="1" si="57"/>
        <v>8</v>
      </c>
      <c r="V109">
        <f t="shared" si="60"/>
        <v>0</v>
      </c>
      <c r="W109">
        <f t="shared" ca="1" si="58"/>
        <v>0</v>
      </c>
      <c r="X109" t="str">
        <f t="shared" ca="1" si="59"/>
        <v/>
      </c>
    </row>
    <row r="110" spans="10:24" x14ac:dyDescent="0.2">
      <c r="J110" s="1" t="str">
        <f t="shared" ca="1" si="52"/>
        <v/>
      </c>
      <c r="M110" s="9"/>
      <c r="N110" s="8" t="str">
        <f t="shared" ca="1" si="53"/>
        <v/>
      </c>
      <c r="P110">
        <f t="shared" si="54"/>
        <v>0</v>
      </c>
      <c r="Q110">
        <f t="shared" ca="1" si="61"/>
        <v>0</v>
      </c>
      <c r="R110">
        <f t="shared" si="55"/>
        <v>0</v>
      </c>
      <c r="S110">
        <f t="shared" ca="1" si="56"/>
        <v>-69</v>
      </c>
      <c r="T110" t="str">
        <f>IF(H110="","",VLOOKUP(H110,'Вода SKU'!$A$1:$B$150,2,0))</f>
        <v/>
      </c>
      <c r="U110">
        <f t="shared" ca="1" si="57"/>
        <v>8</v>
      </c>
      <c r="V110">
        <f t="shared" si="60"/>
        <v>0</v>
      </c>
      <c r="W110">
        <f t="shared" ca="1" si="58"/>
        <v>0</v>
      </c>
      <c r="X110" t="str">
        <f t="shared" ca="1" si="59"/>
        <v/>
      </c>
    </row>
    <row r="111" spans="10:24" x14ac:dyDescent="0.2">
      <c r="J111" s="1" t="str">
        <f t="shared" ca="1" si="52"/>
        <v/>
      </c>
      <c r="M111" s="9"/>
      <c r="N111" s="8" t="str">
        <f t="shared" ca="1" si="53"/>
        <v/>
      </c>
      <c r="P111">
        <f t="shared" si="54"/>
        <v>0</v>
      </c>
      <c r="Q111">
        <f t="shared" ca="1" si="61"/>
        <v>0</v>
      </c>
      <c r="R111">
        <f t="shared" si="55"/>
        <v>0</v>
      </c>
      <c r="S111">
        <f t="shared" ca="1" si="56"/>
        <v>-69</v>
      </c>
      <c r="T111" t="str">
        <f>IF(H111="","",VLOOKUP(H111,'Вода SKU'!$A$1:$B$150,2,0))</f>
        <v/>
      </c>
      <c r="U111">
        <f t="shared" ca="1" si="57"/>
        <v>8</v>
      </c>
      <c r="V111">
        <f t="shared" si="60"/>
        <v>0</v>
      </c>
      <c r="W111">
        <f t="shared" ca="1" si="58"/>
        <v>0</v>
      </c>
      <c r="X111" t="str">
        <f t="shared" ca="1" si="59"/>
        <v/>
      </c>
    </row>
    <row r="112" spans="10:24" x14ac:dyDescent="0.2">
      <c r="J112" s="1" t="str">
        <f t="shared" ca="1" si="52"/>
        <v/>
      </c>
      <c r="M112" s="9"/>
      <c r="N112" s="8" t="str">
        <f t="shared" ca="1" si="53"/>
        <v/>
      </c>
      <c r="P112">
        <f t="shared" si="54"/>
        <v>0</v>
      </c>
      <c r="Q112">
        <f t="shared" ca="1" si="61"/>
        <v>0</v>
      </c>
      <c r="R112">
        <f t="shared" si="55"/>
        <v>0</v>
      </c>
      <c r="S112">
        <f t="shared" ca="1" si="56"/>
        <v>-69</v>
      </c>
      <c r="T112" t="str">
        <f>IF(H112="","",VLOOKUP(H112,'Вода SKU'!$A$1:$B$150,2,0))</f>
        <v/>
      </c>
      <c r="U112">
        <f t="shared" ca="1" si="57"/>
        <v>8</v>
      </c>
      <c r="V112">
        <f t="shared" si="60"/>
        <v>0</v>
      </c>
      <c r="W112">
        <f t="shared" ca="1" si="58"/>
        <v>0</v>
      </c>
      <c r="X112" t="str">
        <f t="shared" ca="1" si="59"/>
        <v/>
      </c>
    </row>
    <row r="113" spans="10:24" x14ac:dyDescent="0.2">
      <c r="J113" s="1" t="str">
        <f t="shared" ca="1" si="52"/>
        <v/>
      </c>
      <c r="M113" s="9"/>
      <c r="N113" s="8" t="str">
        <f t="shared" ca="1" si="53"/>
        <v/>
      </c>
      <c r="P113">
        <f t="shared" si="54"/>
        <v>0</v>
      </c>
      <c r="Q113">
        <f t="shared" ca="1" si="61"/>
        <v>0</v>
      </c>
      <c r="R113">
        <f t="shared" si="55"/>
        <v>0</v>
      </c>
      <c r="S113">
        <f t="shared" ca="1" si="56"/>
        <v>-69</v>
      </c>
      <c r="T113" t="str">
        <f>IF(H113="","",VLOOKUP(H113,'Вода SKU'!$A$1:$B$150,2,0))</f>
        <v/>
      </c>
      <c r="U113">
        <f t="shared" ca="1" si="57"/>
        <v>8</v>
      </c>
      <c r="V113">
        <f t="shared" si="60"/>
        <v>0</v>
      </c>
      <c r="W113">
        <f t="shared" ca="1" si="58"/>
        <v>0</v>
      </c>
      <c r="X113" t="str">
        <f t="shared" ca="1" si="59"/>
        <v/>
      </c>
    </row>
    <row r="114" spans="10:24" x14ac:dyDescent="0.2">
      <c r="J114" s="1" t="str">
        <f t="shared" ca="1" si="52"/>
        <v/>
      </c>
      <c r="M114" s="9"/>
      <c r="N114" s="8" t="str">
        <f t="shared" ca="1" si="53"/>
        <v/>
      </c>
      <c r="P114">
        <f t="shared" si="54"/>
        <v>0</v>
      </c>
      <c r="Q114">
        <f t="shared" ca="1" si="61"/>
        <v>0</v>
      </c>
      <c r="R114">
        <f t="shared" si="55"/>
        <v>0</v>
      </c>
      <c r="S114">
        <f t="shared" ca="1" si="56"/>
        <v>-69</v>
      </c>
      <c r="T114" t="str">
        <f>IF(H114="","",VLOOKUP(H114,'Вода SKU'!$A$1:$B$150,2,0))</f>
        <v/>
      </c>
      <c r="U114">
        <f t="shared" ca="1" si="57"/>
        <v>8</v>
      </c>
      <c r="V114">
        <f t="shared" si="60"/>
        <v>0</v>
      </c>
      <c r="W114">
        <f t="shared" ca="1" si="58"/>
        <v>0</v>
      </c>
      <c r="X114" t="str">
        <f t="shared" ca="1" si="59"/>
        <v/>
      </c>
    </row>
    <row r="115" spans="10:24" x14ac:dyDescent="0.2">
      <c r="J115" s="1" t="str">
        <f t="shared" ca="1" si="52"/>
        <v/>
      </c>
      <c r="M115" s="9"/>
      <c r="N115" s="8" t="str">
        <f t="shared" ca="1" si="53"/>
        <v/>
      </c>
      <c r="P115">
        <f t="shared" si="54"/>
        <v>0</v>
      </c>
      <c r="Q115">
        <f t="shared" ca="1" si="61"/>
        <v>0</v>
      </c>
      <c r="R115">
        <f t="shared" si="55"/>
        <v>0</v>
      </c>
      <c r="S115">
        <f t="shared" ca="1" si="56"/>
        <v>-69</v>
      </c>
      <c r="T115" t="str">
        <f>IF(H115="","",VLOOKUP(H115,'Вода SKU'!$A$1:$B$150,2,0))</f>
        <v/>
      </c>
      <c r="U115">
        <f t="shared" ca="1" si="57"/>
        <v>8</v>
      </c>
      <c r="V115">
        <f t="shared" si="60"/>
        <v>0</v>
      </c>
      <c r="W115">
        <f t="shared" ca="1" si="58"/>
        <v>0</v>
      </c>
      <c r="X115" t="str">
        <f t="shared" ca="1" si="59"/>
        <v/>
      </c>
    </row>
    <row r="116" spans="10:24" x14ac:dyDescent="0.2">
      <c r="J116" s="1" t="str">
        <f t="shared" ca="1" si="52"/>
        <v/>
      </c>
      <c r="M116" s="9"/>
      <c r="N116" s="8" t="str">
        <f t="shared" ca="1" si="53"/>
        <v/>
      </c>
      <c r="P116">
        <f t="shared" si="54"/>
        <v>0</v>
      </c>
      <c r="Q116">
        <f t="shared" ca="1" si="61"/>
        <v>0</v>
      </c>
      <c r="R116">
        <f t="shared" si="55"/>
        <v>0</v>
      </c>
      <c r="S116">
        <f t="shared" ca="1" si="56"/>
        <v>-69</v>
      </c>
      <c r="T116" t="str">
        <f>IF(H116="","",VLOOKUP(H116,'Вода SKU'!$A$1:$B$150,2,0))</f>
        <v/>
      </c>
      <c r="U116">
        <f t="shared" ca="1" si="57"/>
        <v>8</v>
      </c>
      <c r="V116">
        <f t="shared" si="60"/>
        <v>0</v>
      </c>
      <c r="W116">
        <f t="shared" ca="1" si="58"/>
        <v>0</v>
      </c>
      <c r="X116" t="str">
        <f t="shared" ca="1" si="59"/>
        <v/>
      </c>
    </row>
    <row r="117" spans="10:24" x14ac:dyDescent="0.2">
      <c r="J117" s="1" t="str">
        <f t="shared" ca="1" si="52"/>
        <v/>
      </c>
      <c r="M117" s="9"/>
      <c r="N117" s="8" t="str">
        <f t="shared" ca="1" si="53"/>
        <v/>
      </c>
      <c r="P117">
        <f t="shared" si="54"/>
        <v>0</v>
      </c>
      <c r="Q117">
        <f t="shared" ca="1" si="61"/>
        <v>0</v>
      </c>
      <c r="R117">
        <f t="shared" si="55"/>
        <v>0</v>
      </c>
      <c r="S117">
        <f t="shared" ca="1" si="56"/>
        <v>-69</v>
      </c>
      <c r="T117" t="str">
        <f>IF(H117="","",VLOOKUP(H117,'Вода SKU'!$A$1:$B$150,2,0))</f>
        <v/>
      </c>
      <c r="U117">
        <f t="shared" ca="1" si="57"/>
        <v>8</v>
      </c>
      <c r="V117">
        <f t="shared" si="60"/>
        <v>0</v>
      </c>
      <c r="W117">
        <f t="shared" ca="1" si="58"/>
        <v>0</v>
      </c>
      <c r="X117" t="str">
        <f t="shared" ca="1" si="59"/>
        <v/>
      </c>
    </row>
    <row r="118" spans="10:24" x14ac:dyDescent="0.2">
      <c r="J118" s="1" t="str">
        <f t="shared" ca="1" si="52"/>
        <v/>
      </c>
      <c r="M118" s="9"/>
      <c r="N118" s="8" t="str">
        <f t="shared" ca="1" si="53"/>
        <v/>
      </c>
      <c r="P118">
        <f t="shared" si="54"/>
        <v>0</v>
      </c>
      <c r="Q118">
        <f t="shared" ca="1" si="61"/>
        <v>0</v>
      </c>
      <c r="R118">
        <f t="shared" si="55"/>
        <v>0</v>
      </c>
      <c r="S118">
        <f t="shared" ca="1" si="56"/>
        <v>-69</v>
      </c>
      <c r="T118" t="str">
        <f>IF(H118="","",VLOOKUP(H118,'Вода SKU'!$A$1:$B$150,2,0))</f>
        <v/>
      </c>
      <c r="U118">
        <f t="shared" ca="1" si="57"/>
        <v>8</v>
      </c>
      <c r="V118">
        <f t="shared" si="60"/>
        <v>0</v>
      </c>
      <c r="W118">
        <f t="shared" ca="1" si="58"/>
        <v>0</v>
      </c>
      <c r="X118" t="str">
        <f t="shared" ca="1" si="59"/>
        <v/>
      </c>
    </row>
    <row r="119" spans="10:24" x14ac:dyDescent="0.2">
      <c r="J119" s="1" t="str">
        <f t="shared" ca="1" si="52"/>
        <v/>
      </c>
      <c r="M119" s="9"/>
      <c r="N119" s="8" t="str">
        <f t="shared" ca="1" si="53"/>
        <v/>
      </c>
      <c r="P119">
        <f t="shared" si="54"/>
        <v>0</v>
      </c>
      <c r="Q119">
        <f t="shared" ca="1" si="61"/>
        <v>0</v>
      </c>
      <c r="R119">
        <f t="shared" si="55"/>
        <v>0</v>
      </c>
      <c r="S119">
        <f t="shared" ca="1" si="56"/>
        <v>-69</v>
      </c>
      <c r="T119" t="str">
        <f>IF(H119="","",VLOOKUP(H119,'Вода SKU'!$A$1:$B$150,2,0))</f>
        <v/>
      </c>
      <c r="U119">
        <f t="shared" ca="1" si="57"/>
        <v>8</v>
      </c>
      <c r="V119">
        <f t="shared" si="60"/>
        <v>0</v>
      </c>
      <c r="W119">
        <f t="shared" ca="1" si="58"/>
        <v>0</v>
      </c>
      <c r="X119" t="str">
        <f t="shared" ca="1" si="59"/>
        <v/>
      </c>
    </row>
    <row r="120" spans="10:24" x14ac:dyDescent="0.2">
      <c r="J120" s="1" t="str">
        <f t="shared" ca="1" si="52"/>
        <v/>
      </c>
      <c r="M120" s="9"/>
      <c r="N120" s="8" t="str">
        <f t="shared" ca="1" si="53"/>
        <v/>
      </c>
      <c r="P120">
        <f t="shared" si="54"/>
        <v>0</v>
      </c>
      <c r="Q120">
        <f t="shared" ca="1" si="61"/>
        <v>0</v>
      </c>
      <c r="R120">
        <f t="shared" si="55"/>
        <v>0</v>
      </c>
      <c r="S120">
        <f t="shared" ca="1" si="56"/>
        <v>-69</v>
      </c>
      <c r="T120" t="str">
        <f>IF(H120="","",VLOOKUP(H120,'Вода SKU'!$A$1:$B$150,2,0))</f>
        <v/>
      </c>
      <c r="U120">
        <f t="shared" ca="1" si="57"/>
        <v>8</v>
      </c>
      <c r="V120">
        <f t="shared" si="60"/>
        <v>0</v>
      </c>
      <c r="W120">
        <f t="shared" ca="1" si="58"/>
        <v>0</v>
      </c>
      <c r="X120" t="str">
        <f t="shared" ca="1" si="59"/>
        <v/>
      </c>
    </row>
    <row r="121" spans="10:24" x14ac:dyDescent="0.2">
      <c r="J121" s="1" t="str">
        <f t="shared" ca="1" si="52"/>
        <v/>
      </c>
      <c r="M121" s="9"/>
      <c r="N121" s="8" t="str">
        <f t="shared" ca="1" si="53"/>
        <v/>
      </c>
      <c r="P121">
        <f t="shared" si="54"/>
        <v>0</v>
      </c>
      <c r="Q121">
        <f t="shared" ca="1" si="61"/>
        <v>0</v>
      </c>
      <c r="R121">
        <f t="shared" si="55"/>
        <v>0</v>
      </c>
      <c r="S121">
        <f t="shared" ca="1" si="56"/>
        <v>-69</v>
      </c>
      <c r="T121" t="str">
        <f>IF(H121="","",VLOOKUP(H121,'Вода SKU'!$A$1:$B$150,2,0))</f>
        <v/>
      </c>
      <c r="U121">
        <f t="shared" ca="1" si="57"/>
        <v>8</v>
      </c>
      <c r="V121">
        <f t="shared" si="60"/>
        <v>0</v>
      </c>
      <c r="W121">
        <f t="shared" ca="1" si="58"/>
        <v>0</v>
      </c>
      <c r="X121" t="str">
        <f t="shared" ca="1" si="59"/>
        <v/>
      </c>
    </row>
    <row r="122" spans="10:24" x14ac:dyDescent="0.2">
      <c r="J122" s="1" t="str">
        <f t="shared" ca="1" si="52"/>
        <v/>
      </c>
      <c r="M122" s="9"/>
      <c r="N122" s="8" t="str">
        <f t="shared" ca="1" si="53"/>
        <v/>
      </c>
      <c r="P122">
        <f t="shared" si="54"/>
        <v>0</v>
      </c>
      <c r="Q122">
        <f t="shared" ca="1" si="61"/>
        <v>0</v>
      </c>
      <c r="R122">
        <f t="shared" si="55"/>
        <v>0</v>
      </c>
      <c r="S122">
        <f t="shared" ca="1" si="56"/>
        <v>-69</v>
      </c>
      <c r="T122" t="str">
        <f>IF(H122="","",VLOOKUP(H122,'Вода SKU'!$A$1:$B$150,2,0))</f>
        <v/>
      </c>
      <c r="U122">
        <f t="shared" ca="1" si="57"/>
        <v>8</v>
      </c>
      <c r="V122">
        <f t="shared" si="60"/>
        <v>0</v>
      </c>
      <c r="W122">
        <f t="shared" ca="1" si="58"/>
        <v>0</v>
      </c>
      <c r="X122" t="str">
        <f t="shared" ca="1" si="59"/>
        <v/>
      </c>
    </row>
    <row r="123" spans="10:24" x14ac:dyDescent="0.2">
      <c r="J123" s="1" t="str">
        <f t="shared" ca="1" si="52"/>
        <v/>
      </c>
      <c r="M123" s="9"/>
      <c r="N123" s="8" t="str">
        <f t="shared" ca="1" si="53"/>
        <v/>
      </c>
      <c r="P123">
        <f t="shared" si="54"/>
        <v>0</v>
      </c>
      <c r="Q123">
        <f t="shared" ca="1" si="61"/>
        <v>0</v>
      </c>
      <c r="R123">
        <f t="shared" si="55"/>
        <v>0</v>
      </c>
      <c r="S123">
        <f t="shared" ca="1" si="56"/>
        <v>-69</v>
      </c>
      <c r="T123" t="str">
        <f>IF(H123="","",VLOOKUP(H123,'Вода SKU'!$A$1:$B$150,2,0))</f>
        <v/>
      </c>
      <c r="U123">
        <f t="shared" ca="1" si="57"/>
        <v>8</v>
      </c>
      <c r="V123">
        <f t="shared" si="60"/>
        <v>0</v>
      </c>
      <c r="W123">
        <f t="shared" ca="1" si="58"/>
        <v>0</v>
      </c>
      <c r="X123" t="str">
        <f t="shared" ca="1" si="59"/>
        <v/>
      </c>
    </row>
    <row r="124" spans="10:24" x14ac:dyDescent="0.2">
      <c r="J124" s="1" t="str">
        <f t="shared" ca="1" si="52"/>
        <v/>
      </c>
      <c r="M124" s="9"/>
      <c r="N124" s="8" t="str">
        <f t="shared" ca="1" si="53"/>
        <v/>
      </c>
      <c r="P124">
        <f t="shared" si="54"/>
        <v>0</v>
      </c>
      <c r="Q124">
        <f t="shared" ca="1" si="61"/>
        <v>0</v>
      </c>
      <c r="R124">
        <f t="shared" si="55"/>
        <v>0</v>
      </c>
      <c r="S124">
        <f t="shared" ca="1" si="56"/>
        <v>-69</v>
      </c>
      <c r="T124" t="str">
        <f>IF(H124="","",VLOOKUP(H124,'Вода SKU'!$A$1:$B$150,2,0))</f>
        <v/>
      </c>
      <c r="U124">
        <f t="shared" ca="1" si="57"/>
        <v>8</v>
      </c>
      <c r="V124">
        <f t="shared" si="60"/>
        <v>0</v>
      </c>
      <c r="W124">
        <f t="shared" ca="1" si="58"/>
        <v>0</v>
      </c>
      <c r="X124" t="str">
        <f t="shared" ca="1" si="59"/>
        <v/>
      </c>
    </row>
    <row r="125" spans="10:24" x14ac:dyDescent="0.2">
      <c r="J125" s="1" t="str">
        <f t="shared" ca="1" si="52"/>
        <v/>
      </c>
      <c r="M125" s="9"/>
      <c r="N125" s="8" t="str">
        <f t="shared" ca="1" si="53"/>
        <v/>
      </c>
      <c r="P125">
        <f t="shared" si="54"/>
        <v>0</v>
      </c>
      <c r="Q125">
        <f t="shared" ca="1" si="61"/>
        <v>0</v>
      </c>
      <c r="R125">
        <f t="shared" si="55"/>
        <v>0</v>
      </c>
      <c r="S125">
        <f t="shared" ca="1" si="56"/>
        <v>-69</v>
      </c>
      <c r="T125" t="str">
        <f>IF(H125="","",VLOOKUP(H125,'Вода SKU'!$A$1:$B$150,2,0))</f>
        <v/>
      </c>
      <c r="U125">
        <f t="shared" ca="1" si="57"/>
        <v>8</v>
      </c>
      <c r="V125">
        <f t="shared" si="60"/>
        <v>0</v>
      </c>
      <c r="W125">
        <f t="shared" ca="1" si="58"/>
        <v>0</v>
      </c>
      <c r="X125" t="str">
        <f t="shared" ca="1" si="59"/>
        <v/>
      </c>
    </row>
    <row r="126" spans="10:24" x14ac:dyDescent="0.2">
      <c r="J126" s="1" t="str">
        <f t="shared" ca="1" si="52"/>
        <v/>
      </c>
      <c r="M126" s="9"/>
      <c r="N126" s="8" t="str">
        <f t="shared" ca="1" si="53"/>
        <v/>
      </c>
      <c r="P126">
        <f t="shared" si="54"/>
        <v>0</v>
      </c>
      <c r="Q126">
        <f t="shared" ca="1" si="61"/>
        <v>0</v>
      </c>
      <c r="R126">
        <f t="shared" si="55"/>
        <v>0</v>
      </c>
      <c r="S126">
        <f t="shared" ca="1" si="56"/>
        <v>-69</v>
      </c>
      <c r="T126" t="str">
        <f>IF(H126="","",VLOOKUP(H126,'Вода SKU'!$A$1:$B$150,2,0))</f>
        <v/>
      </c>
      <c r="U126">
        <f t="shared" ca="1" si="57"/>
        <v>8</v>
      </c>
      <c r="V126">
        <f t="shared" si="60"/>
        <v>0</v>
      </c>
      <c r="W126">
        <f t="shared" ca="1" si="58"/>
        <v>0</v>
      </c>
      <c r="X126" t="str">
        <f t="shared" ca="1" si="59"/>
        <v/>
      </c>
    </row>
  </sheetData>
  <conditionalFormatting sqref="B2:B49 B54:B126">
    <cfRule type="expression" dxfId="18" priority="14">
      <formula>$B2&lt;&gt;$T2</formula>
    </cfRule>
    <cfRule type="expression" dxfId="17" priority="15">
      <formula>$B2&lt;&gt;$T2</formula>
    </cfRule>
  </conditionalFormatting>
  <conditionalFormatting sqref="J1">
    <cfRule type="expression" dxfId="16" priority="16">
      <formula>SUMIF(J2:J126,"&gt;0")-SUMIF(J2:J126,"&lt;0") &gt; 1</formula>
    </cfRule>
  </conditionalFormatting>
  <conditionalFormatting sqref="J1:J49 J54:J1048576">
    <cfRule type="expression" dxfId="15" priority="17">
      <formula>IF(N1="",0, J1)  &lt; - 0.05* IF(N1="",0,N1)</formula>
    </cfRule>
    <cfRule type="expression" dxfId="14" priority="18">
      <formula>AND(IF(N1="",0, J1)  &gt;= - 0.05* IF(N1="",0,N1), IF(N1="",0, J1) &lt; 0)</formula>
    </cfRule>
    <cfRule type="expression" dxfId="13" priority="19">
      <formula>AND(IF(N1="",0, J1)  &lt;= 0.05* IF(N1="",0,N1), IF(N1="",0, J1) &gt; 0)</formula>
    </cfRule>
    <cfRule type="expression" dxfId="12" priority="20">
      <formula>IF(N1="",0,J1)  &gt; 0.05* IF(N1="",0,N1)</formula>
    </cfRule>
  </conditionalFormatting>
  <conditionalFormatting sqref="B50:B51">
    <cfRule type="expression" dxfId="11" priority="7">
      <formula>$B50&lt;&gt;$T50</formula>
    </cfRule>
    <cfRule type="expression" dxfId="10" priority="8">
      <formula>$B50&lt;&gt;$T50</formula>
    </cfRule>
  </conditionalFormatting>
  <conditionalFormatting sqref="J50:J51">
    <cfRule type="expression" dxfId="9" priority="9">
      <formula>IF(N50="",0, J50)  &lt; - 0.05* IF(N50="",0,N50)</formula>
    </cfRule>
    <cfRule type="expression" dxfId="8" priority="10">
      <formula>AND(IF(N50="",0, J50)  &gt;= - 0.05* IF(N50="",0,N50), IF(N50="",0, J50) &lt; 0)</formula>
    </cfRule>
    <cfRule type="expression" dxfId="7" priority="11">
      <formula>AND(IF(N50="",0, J50)  &lt;= 0.05* IF(N50="",0,N50), IF(N50="",0, J50) &gt; 0)</formula>
    </cfRule>
    <cfRule type="expression" dxfId="6" priority="12">
      <formula>IF(N50="",0,J50)  &gt; 0.05* IF(N50="",0,N50)</formula>
    </cfRule>
  </conditionalFormatting>
  <conditionalFormatting sqref="B52:B53">
    <cfRule type="expression" dxfId="5" priority="1">
      <formula>$B52&lt;&gt;$T52</formula>
    </cfRule>
    <cfRule type="expression" dxfId="4" priority="2">
      <formula>$B52&lt;&gt;$T52</formula>
    </cfRule>
  </conditionalFormatting>
  <conditionalFormatting sqref="J52:J53">
    <cfRule type="expression" dxfId="3" priority="3">
      <formula>IF(N52="",0, J52)  &lt; - 0.05* IF(N52="",0,N52)</formula>
    </cfRule>
    <cfRule type="expression" dxfId="2" priority="4">
      <formula>AND(IF(N52="",0, J52)  &gt;= - 0.05* IF(N52="",0,N52), IF(N52="",0, J52) &lt; 0)</formula>
    </cfRule>
    <cfRule type="expression" dxfId="1" priority="5">
      <formula>AND(IF(N52="",0, J52)  &lt;= 0.05* IF(N52="",0,N52), IF(N52="",0, J52) &gt; 0)</formula>
    </cfRule>
    <cfRule type="expression" dxfId="0" priority="6">
      <formula>IF(N52="",0,J52)  &gt; 0.05* IF(N52="",0,N52)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>
    <row r="1" spans="1:1" x14ac:dyDescent="0.2">
      <c r="A1" t="s">
        <v>155</v>
      </c>
    </row>
    <row r="2" spans="1:1" x14ac:dyDescent="0.2">
      <c r="A2" t="s">
        <v>77</v>
      </c>
    </row>
    <row r="3" spans="1:1" x14ac:dyDescent="0.2">
      <c r="A3" t="s">
        <v>170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customWidth="1"/>
    <col min="2" max="1025" width="8.5" customWidth="1"/>
  </cols>
  <sheetData>
    <row r="1" spans="1:2" x14ac:dyDescent="0.2">
      <c r="A1" s="11" t="s">
        <v>155</v>
      </c>
      <c r="B1" s="11" t="s">
        <v>155</v>
      </c>
    </row>
    <row r="2" spans="1:2" x14ac:dyDescent="0.2">
      <c r="A2" s="11" t="s">
        <v>171</v>
      </c>
      <c r="B2" s="11" t="s">
        <v>172</v>
      </c>
    </row>
    <row r="3" spans="1:2" x14ac:dyDescent="0.2">
      <c r="A3" s="11" t="s">
        <v>173</v>
      </c>
      <c r="B3" s="11" t="s">
        <v>172</v>
      </c>
    </row>
    <row r="4" spans="1:2" x14ac:dyDescent="0.2">
      <c r="A4" s="11" t="s">
        <v>174</v>
      </c>
      <c r="B4" s="11" t="s">
        <v>172</v>
      </c>
    </row>
    <row r="5" spans="1:2" x14ac:dyDescent="0.2">
      <c r="A5" s="11" t="s">
        <v>175</v>
      </c>
      <c r="B5" s="11" t="s">
        <v>172</v>
      </c>
    </row>
    <row r="6" spans="1:2" x14ac:dyDescent="0.2">
      <c r="A6" s="11" t="s">
        <v>176</v>
      </c>
      <c r="B6" s="11" t="s">
        <v>172</v>
      </c>
    </row>
    <row r="7" spans="1:2" x14ac:dyDescent="0.2">
      <c r="A7" s="11" t="s">
        <v>177</v>
      </c>
      <c r="B7" s="11" t="s">
        <v>172</v>
      </c>
    </row>
    <row r="8" spans="1:2" x14ac:dyDescent="0.2">
      <c r="A8" s="11" t="s">
        <v>178</v>
      </c>
      <c r="B8" s="11" t="s">
        <v>179</v>
      </c>
    </row>
    <row r="9" spans="1:2" x14ac:dyDescent="0.2">
      <c r="A9" s="11" t="s">
        <v>180</v>
      </c>
      <c r="B9" s="11" t="s">
        <v>179</v>
      </c>
    </row>
    <row r="10" spans="1:2" x14ac:dyDescent="0.2">
      <c r="A10" s="11" t="s">
        <v>181</v>
      </c>
      <c r="B10" s="11" t="s">
        <v>179</v>
      </c>
    </row>
    <row r="11" spans="1:2" x14ac:dyDescent="0.2">
      <c r="A11" s="11" t="s">
        <v>169</v>
      </c>
      <c r="B11" s="11" t="s">
        <v>179</v>
      </c>
    </row>
    <row r="12" spans="1:2" x14ac:dyDescent="0.2">
      <c r="A12" s="11" t="s">
        <v>182</v>
      </c>
      <c r="B12" s="11" t="s">
        <v>156</v>
      </c>
    </row>
    <row r="13" spans="1:2" x14ac:dyDescent="0.2">
      <c r="A13" s="11" t="s">
        <v>183</v>
      </c>
      <c r="B13" s="11" t="s">
        <v>156</v>
      </c>
    </row>
    <row r="14" spans="1:2" x14ac:dyDescent="0.2">
      <c r="A14" s="11" t="s">
        <v>184</v>
      </c>
      <c r="B14" s="11" t="s">
        <v>156</v>
      </c>
    </row>
    <row r="15" spans="1:2" x14ac:dyDescent="0.2">
      <c r="A15" s="11" t="s">
        <v>185</v>
      </c>
      <c r="B15" s="11" t="s">
        <v>156</v>
      </c>
    </row>
    <row r="16" spans="1:2" x14ac:dyDescent="0.2">
      <c r="A16" s="11" t="s">
        <v>186</v>
      </c>
      <c r="B16" s="11" t="s">
        <v>156</v>
      </c>
    </row>
    <row r="17" spans="1:2" x14ac:dyDescent="0.2">
      <c r="A17" s="11" t="s">
        <v>187</v>
      </c>
      <c r="B17" s="11" t="s">
        <v>188</v>
      </c>
    </row>
    <row r="18" spans="1:2" x14ac:dyDescent="0.2">
      <c r="A18" s="11" t="s">
        <v>189</v>
      </c>
      <c r="B18" s="11" t="s">
        <v>188</v>
      </c>
    </row>
    <row r="19" spans="1:2" x14ac:dyDescent="0.2">
      <c r="A19" s="11" t="s">
        <v>190</v>
      </c>
      <c r="B19" s="11" t="s">
        <v>188</v>
      </c>
    </row>
    <row r="20" spans="1:2" x14ac:dyDescent="0.2">
      <c r="A20" s="11" t="s">
        <v>191</v>
      </c>
      <c r="B20" s="11" t="s">
        <v>192</v>
      </c>
    </row>
    <row r="21" spans="1:2" x14ac:dyDescent="0.2">
      <c r="A21" s="11" t="s">
        <v>193</v>
      </c>
      <c r="B21" s="11" t="s">
        <v>192</v>
      </c>
    </row>
    <row r="22" spans="1:2" x14ac:dyDescent="0.2">
      <c r="A22" s="11" t="s">
        <v>194</v>
      </c>
      <c r="B22" s="11" t="s">
        <v>149</v>
      </c>
    </row>
    <row r="23" spans="1:2" x14ac:dyDescent="0.2">
      <c r="A23" s="11" t="s">
        <v>195</v>
      </c>
      <c r="B23" s="11" t="s">
        <v>149</v>
      </c>
    </row>
    <row r="24" spans="1:2" x14ac:dyDescent="0.2">
      <c r="A24" s="11" t="s">
        <v>196</v>
      </c>
      <c r="B24" s="11" t="s">
        <v>149</v>
      </c>
    </row>
    <row r="25" spans="1:2" x14ac:dyDescent="0.2">
      <c r="A25" s="11" t="s">
        <v>197</v>
      </c>
      <c r="B25" s="11" t="s">
        <v>149</v>
      </c>
    </row>
    <row r="26" spans="1:2" x14ac:dyDescent="0.2">
      <c r="A26" s="11" t="s">
        <v>198</v>
      </c>
      <c r="B26" s="11" t="s">
        <v>149</v>
      </c>
    </row>
    <row r="27" spans="1:2" x14ac:dyDescent="0.2">
      <c r="A27" s="11" t="s">
        <v>199</v>
      </c>
      <c r="B27" s="11" t="s">
        <v>149</v>
      </c>
    </row>
    <row r="28" spans="1:2" x14ac:dyDescent="0.2">
      <c r="A28" s="11" t="s">
        <v>200</v>
      </c>
      <c r="B28" s="11" t="s">
        <v>149</v>
      </c>
    </row>
    <row r="29" spans="1:2" x14ac:dyDescent="0.2">
      <c r="A29" s="11" t="s">
        <v>201</v>
      </c>
      <c r="B29" s="11" t="s">
        <v>149</v>
      </c>
    </row>
    <row r="30" spans="1:2" x14ac:dyDescent="0.2">
      <c r="A30" s="11" t="s">
        <v>202</v>
      </c>
      <c r="B30" s="11" t="s">
        <v>192</v>
      </c>
    </row>
    <row r="31" spans="1:2" x14ac:dyDescent="0.2">
      <c r="A31" s="11" t="s">
        <v>203</v>
      </c>
      <c r="B31" s="11" t="s">
        <v>192</v>
      </c>
    </row>
    <row r="32" spans="1:2" x14ac:dyDescent="0.2">
      <c r="A32" s="11" t="s">
        <v>204</v>
      </c>
      <c r="B32" s="11" t="s">
        <v>149</v>
      </c>
    </row>
    <row r="33" spans="1:2" x14ac:dyDescent="0.2">
      <c r="A33" s="11" t="s">
        <v>205</v>
      </c>
      <c r="B33" s="11" t="s">
        <v>192</v>
      </c>
    </row>
    <row r="34" spans="1:2" x14ac:dyDescent="0.2">
      <c r="A34" s="11" t="s">
        <v>206</v>
      </c>
      <c r="B34" s="11" t="s">
        <v>149</v>
      </c>
    </row>
    <row r="35" spans="1:2" x14ac:dyDescent="0.2">
      <c r="A35" s="11" t="s">
        <v>207</v>
      </c>
      <c r="B35" s="11" t="s">
        <v>149</v>
      </c>
    </row>
    <row r="36" spans="1:2" x14ac:dyDescent="0.2">
      <c r="A36" s="11" t="s">
        <v>208</v>
      </c>
      <c r="B36" s="11" t="s">
        <v>149</v>
      </c>
    </row>
    <row r="37" spans="1:2" x14ac:dyDescent="0.2">
      <c r="A37" s="11" t="s">
        <v>209</v>
      </c>
      <c r="B37" s="11" t="s">
        <v>210</v>
      </c>
    </row>
    <row r="38" spans="1:2" x14ac:dyDescent="0.2">
      <c r="A38" s="11" t="s">
        <v>211</v>
      </c>
      <c r="B38" s="11" t="s">
        <v>210</v>
      </c>
    </row>
    <row r="39" spans="1:2" x14ac:dyDescent="0.2">
      <c r="A39" s="11" t="s">
        <v>212</v>
      </c>
      <c r="B39" s="11" t="s">
        <v>210</v>
      </c>
    </row>
    <row r="40" spans="1:2" x14ac:dyDescent="0.2">
      <c r="A40" s="11" t="s">
        <v>213</v>
      </c>
      <c r="B40" s="11" t="s">
        <v>210</v>
      </c>
    </row>
    <row r="41" spans="1:2" x14ac:dyDescent="0.2">
      <c r="A41" s="11" t="s">
        <v>214</v>
      </c>
      <c r="B41" s="11" t="s">
        <v>149</v>
      </c>
    </row>
    <row r="42" spans="1:2" x14ac:dyDescent="0.2">
      <c r="A42" s="11" t="s">
        <v>215</v>
      </c>
      <c r="B42" s="11" t="s">
        <v>149</v>
      </c>
    </row>
    <row r="43" spans="1:2" x14ac:dyDescent="0.2">
      <c r="A43" s="11" t="s">
        <v>216</v>
      </c>
      <c r="B43" s="11" t="s">
        <v>149</v>
      </c>
    </row>
    <row r="44" spans="1:2" x14ac:dyDescent="0.2">
      <c r="A44" s="11" t="s">
        <v>217</v>
      </c>
      <c r="B44" s="11" t="s">
        <v>149</v>
      </c>
    </row>
    <row r="45" spans="1:2" x14ac:dyDescent="0.2">
      <c r="A45" s="11" t="s">
        <v>154</v>
      </c>
      <c r="B45" s="11" t="s">
        <v>149</v>
      </c>
    </row>
    <row r="46" spans="1:2" x14ac:dyDescent="0.2">
      <c r="A46" s="11" t="s">
        <v>218</v>
      </c>
      <c r="B46" s="11" t="s">
        <v>149</v>
      </c>
    </row>
    <row r="47" spans="1:2" x14ac:dyDescent="0.2">
      <c r="A47" s="11" t="s">
        <v>219</v>
      </c>
      <c r="B47" s="11" t="s">
        <v>149</v>
      </c>
    </row>
    <row r="48" spans="1:2" x14ac:dyDescent="0.2">
      <c r="A48" s="11" t="s">
        <v>220</v>
      </c>
      <c r="B48" s="11" t="s">
        <v>192</v>
      </c>
    </row>
    <row r="49" spans="1:2" x14ac:dyDescent="0.2">
      <c r="A49" s="11" t="s">
        <v>221</v>
      </c>
      <c r="B49" s="11" t="s">
        <v>192</v>
      </c>
    </row>
    <row r="50" spans="1:2" x14ac:dyDescent="0.2">
      <c r="A50" s="11" t="s">
        <v>222</v>
      </c>
      <c r="B50" s="11" t="s">
        <v>149</v>
      </c>
    </row>
    <row r="51" spans="1:2" x14ac:dyDescent="0.2">
      <c r="A51" s="11" t="s">
        <v>223</v>
      </c>
      <c r="B51" s="11" t="s">
        <v>149</v>
      </c>
    </row>
    <row r="52" spans="1:2" x14ac:dyDescent="0.2">
      <c r="A52" s="11" t="s">
        <v>224</v>
      </c>
      <c r="B52" s="11" t="s">
        <v>149</v>
      </c>
    </row>
    <row r="53" spans="1:2" x14ac:dyDescent="0.2">
      <c r="A53" s="11" t="s">
        <v>225</v>
      </c>
      <c r="B53" s="11" t="s">
        <v>149</v>
      </c>
    </row>
    <row r="54" spans="1:2" x14ac:dyDescent="0.2">
      <c r="A54" s="11" t="s">
        <v>226</v>
      </c>
      <c r="B54" s="11" t="s">
        <v>210</v>
      </c>
    </row>
    <row r="55" spans="1:2" x14ac:dyDescent="0.2">
      <c r="A55" s="11" t="s">
        <v>227</v>
      </c>
      <c r="B55" s="11" t="s">
        <v>210</v>
      </c>
    </row>
    <row r="56" spans="1:2" x14ac:dyDescent="0.2">
      <c r="A56" s="11" t="s">
        <v>228</v>
      </c>
      <c r="B56" s="11" t="s">
        <v>210</v>
      </c>
    </row>
    <row r="57" spans="1:2" x14ac:dyDescent="0.2">
      <c r="A57" s="11" t="s">
        <v>229</v>
      </c>
      <c r="B57" s="11" t="s">
        <v>179</v>
      </c>
    </row>
    <row r="58" spans="1:2" x14ac:dyDescent="0.2">
      <c r="A58" s="11" t="s">
        <v>230</v>
      </c>
      <c r="B58" s="11" t="s">
        <v>179</v>
      </c>
    </row>
    <row r="59" spans="1:2" x14ac:dyDescent="0.2">
      <c r="A59" s="11" t="s">
        <v>231</v>
      </c>
      <c r="B59" s="11" t="s">
        <v>179</v>
      </c>
    </row>
    <row r="60" spans="1:2" x14ac:dyDescent="0.2">
      <c r="A60" s="11" t="s">
        <v>232</v>
      </c>
      <c r="B60" s="11" t="s">
        <v>179</v>
      </c>
    </row>
    <row r="61" spans="1:2" x14ac:dyDescent="0.2">
      <c r="A61" s="11" t="s">
        <v>233</v>
      </c>
      <c r="B61" s="11" t="s">
        <v>179</v>
      </c>
    </row>
    <row r="62" spans="1:2" x14ac:dyDescent="0.2">
      <c r="A62" s="11" t="s">
        <v>234</v>
      </c>
      <c r="B62" s="11" t="s">
        <v>179</v>
      </c>
    </row>
    <row r="63" spans="1:2" x14ac:dyDescent="0.2">
      <c r="A63" s="11" t="s">
        <v>235</v>
      </c>
      <c r="B63" s="11" t="s">
        <v>156</v>
      </c>
    </row>
    <row r="64" spans="1:2" x14ac:dyDescent="0.2">
      <c r="A64" s="11" t="s">
        <v>166</v>
      </c>
      <c r="B64" s="11" t="s">
        <v>156</v>
      </c>
    </row>
    <row r="65" spans="1:2" x14ac:dyDescent="0.2">
      <c r="A65" s="11" t="s">
        <v>236</v>
      </c>
      <c r="B65" s="11" t="s">
        <v>179</v>
      </c>
    </row>
    <row r="66" spans="1:2" x14ac:dyDescent="0.2">
      <c r="A66" s="11" t="s">
        <v>237</v>
      </c>
      <c r="B66" s="11" t="s">
        <v>179</v>
      </c>
    </row>
    <row r="67" spans="1:2" x14ac:dyDescent="0.2">
      <c r="A67" s="11" t="s">
        <v>238</v>
      </c>
      <c r="B67" s="11" t="s">
        <v>179</v>
      </c>
    </row>
    <row r="68" spans="1:2" x14ac:dyDescent="0.2">
      <c r="A68" s="11" t="s">
        <v>239</v>
      </c>
      <c r="B68" s="11" t="s">
        <v>179</v>
      </c>
    </row>
    <row r="69" spans="1:2" x14ac:dyDescent="0.2">
      <c r="A69" s="11" t="s">
        <v>240</v>
      </c>
      <c r="B69" s="11" t="s">
        <v>156</v>
      </c>
    </row>
    <row r="70" spans="1:2" x14ac:dyDescent="0.2">
      <c r="A70" s="11" t="s">
        <v>241</v>
      </c>
      <c r="B70" s="11" t="s">
        <v>156</v>
      </c>
    </row>
    <row r="71" spans="1:2" x14ac:dyDescent="0.2">
      <c r="A71" s="11" t="s">
        <v>242</v>
      </c>
      <c r="B71" s="11" t="s">
        <v>156</v>
      </c>
    </row>
    <row r="72" spans="1:2" x14ac:dyDescent="0.2">
      <c r="A72" s="11" t="s">
        <v>243</v>
      </c>
      <c r="B72" s="11" t="s">
        <v>156</v>
      </c>
    </row>
    <row r="73" spans="1:2" x14ac:dyDescent="0.2">
      <c r="A73" s="11" t="s">
        <v>244</v>
      </c>
      <c r="B73" s="11" t="s">
        <v>156</v>
      </c>
    </row>
    <row r="74" spans="1:2" x14ac:dyDescent="0.2">
      <c r="A74" s="11" t="s">
        <v>245</v>
      </c>
      <c r="B74" s="11" t="s">
        <v>179</v>
      </c>
    </row>
    <row r="75" spans="1:2" x14ac:dyDescent="0.2">
      <c r="A75" s="11" t="s">
        <v>246</v>
      </c>
      <c r="B75" s="11" t="s">
        <v>179</v>
      </c>
    </row>
    <row r="76" spans="1:2" x14ac:dyDescent="0.2">
      <c r="A76" s="11" t="s">
        <v>247</v>
      </c>
      <c r="B76" s="11" t="s">
        <v>179</v>
      </c>
    </row>
    <row r="77" spans="1:2" x14ac:dyDescent="0.2">
      <c r="A77" s="11" t="s">
        <v>248</v>
      </c>
      <c r="B77" s="11" t="s">
        <v>156</v>
      </c>
    </row>
    <row r="78" spans="1:2" x14ac:dyDescent="0.2">
      <c r="A78" s="11" t="s">
        <v>249</v>
      </c>
      <c r="B78" s="11" t="s">
        <v>179</v>
      </c>
    </row>
    <row r="79" spans="1:2" x14ac:dyDescent="0.2">
      <c r="A79" s="11" t="s">
        <v>250</v>
      </c>
      <c r="B79" s="11" t="s">
        <v>156</v>
      </c>
    </row>
    <row r="80" spans="1:2" x14ac:dyDescent="0.2">
      <c r="A80" s="11" t="s">
        <v>251</v>
      </c>
      <c r="B80" s="11" t="s">
        <v>252</v>
      </c>
    </row>
    <row r="81" spans="1:2" x14ac:dyDescent="0.2">
      <c r="A81" s="11" t="s">
        <v>253</v>
      </c>
      <c r="B81" s="11" t="s">
        <v>252</v>
      </c>
    </row>
    <row r="82" spans="1:2" x14ac:dyDescent="0.2">
      <c r="A82" s="11" t="s">
        <v>254</v>
      </c>
      <c r="B82" s="11" t="s">
        <v>156</v>
      </c>
    </row>
    <row r="83" spans="1:2" x14ac:dyDescent="0.2">
      <c r="A83" s="11" t="s">
        <v>255</v>
      </c>
      <c r="B83" s="11" t="s">
        <v>156</v>
      </c>
    </row>
    <row r="84" spans="1:2" x14ac:dyDescent="0.2">
      <c r="A84" s="11" t="s">
        <v>256</v>
      </c>
      <c r="B84" s="11" t="s">
        <v>179</v>
      </c>
    </row>
    <row r="85" spans="1:2" x14ac:dyDescent="0.2">
      <c r="A85" s="11" t="s">
        <v>257</v>
      </c>
      <c r="B85" s="11" t="s">
        <v>156</v>
      </c>
    </row>
    <row r="86" spans="1:2" x14ac:dyDescent="0.2">
      <c r="A86" s="11" t="s">
        <v>258</v>
      </c>
      <c r="B86" s="11" t="s">
        <v>156</v>
      </c>
    </row>
    <row r="87" spans="1:2" x14ac:dyDescent="0.2">
      <c r="A87" s="11" t="s">
        <v>259</v>
      </c>
      <c r="B87" s="11" t="s">
        <v>179</v>
      </c>
    </row>
    <row r="88" spans="1:2" x14ac:dyDescent="0.2">
      <c r="A88" s="11" t="s">
        <v>260</v>
      </c>
      <c r="B88" s="11" t="s">
        <v>179</v>
      </c>
    </row>
    <row r="89" spans="1:2" x14ac:dyDescent="0.2">
      <c r="A89" s="11" t="s">
        <v>261</v>
      </c>
      <c r="B89" s="11" t="s">
        <v>179</v>
      </c>
    </row>
    <row r="90" spans="1:2" x14ac:dyDescent="0.2">
      <c r="A90" s="11" t="s">
        <v>262</v>
      </c>
      <c r="B90" s="11" t="s">
        <v>179</v>
      </c>
    </row>
    <row r="91" spans="1:2" x14ac:dyDescent="0.2">
      <c r="A91" s="11" t="s">
        <v>263</v>
      </c>
      <c r="B91" s="11" t="s">
        <v>156</v>
      </c>
    </row>
    <row r="92" spans="1:2" x14ac:dyDescent="0.2">
      <c r="A92" s="11" t="s">
        <v>264</v>
      </c>
      <c r="B92" s="11" t="s">
        <v>156</v>
      </c>
    </row>
    <row r="93" spans="1:2" x14ac:dyDescent="0.2">
      <c r="A93" s="11" t="s">
        <v>161</v>
      </c>
      <c r="B93" s="11" t="s">
        <v>156</v>
      </c>
    </row>
    <row r="94" spans="1:2" x14ac:dyDescent="0.2">
      <c r="A94" s="11" t="s">
        <v>265</v>
      </c>
      <c r="B94" s="11" t="s">
        <v>156</v>
      </c>
    </row>
    <row r="95" spans="1:2" x14ac:dyDescent="0.2">
      <c r="A95" s="11" t="s">
        <v>266</v>
      </c>
      <c r="B95" s="11" t="s">
        <v>156</v>
      </c>
    </row>
    <row r="96" spans="1:2" x14ac:dyDescent="0.2">
      <c r="A96" s="11" t="s">
        <v>267</v>
      </c>
      <c r="B96" s="11" t="s">
        <v>188</v>
      </c>
    </row>
    <row r="97" spans="1:2" x14ac:dyDescent="0.2">
      <c r="A97" s="11" t="s">
        <v>268</v>
      </c>
      <c r="B97" s="11" t="s">
        <v>179</v>
      </c>
    </row>
    <row r="98" spans="1:2" x14ac:dyDescent="0.2">
      <c r="A98" s="11" t="s">
        <v>269</v>
      </c>
      <c r="B98" s="11" t="s">
        <v>156</v>
      </c>
    </row>
    <row r="99" spans="1:2" x14ac:dyDescent="0.2">
      <c r="A99" s="11" t="s">
        <v>270</v>
      </c>
      <c r="B99" s="11" t="s">
        <v>156</v>
      </c>
    </row>
    <row r="100" spans="1:2" x14ac:dyDescent="0.2">
      <c r="A100" s="11" t="s">
        <v>271</v>
      </c>
      <c r="B100" s="11" t="s">
        <v>156</v>
      </c>
    </row>
    <row r="101" spans="1:2" x14ac:dyDescent="0.2">
      <c r="A101" s="11" t="s">
        <v>272</v>
      </c>
      <c r="B101" s="11" t="s">
        <v>188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83203125" customWidth="1"/>
    <col min="2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customWidth="1"/>
    <col min="2" max="1025" width="8.5" customWidth="1"/>
  </cols>
  <sheetData>
    <row r="1" spans="1:1" x14ac:dyDescent="0.2">
      <c r="A1" s="15" t="s">
        <v>155</v>
      </c>
    </row>
    <row r="2" spans="1:1" x14ac:dyDescent="0.2">
      <c r="A2" s="11" t="s">
        <v>179</v>
      </c>
    </row>
    <row r="3" spans="1:1" x14ac:dyDescent="0.2">
      <c r="A3" s="11" t="s">
        <v>172</v>
      </c>
    </row>
    <row r="4" spans="1:1" x14ac:dyDescent="0.2">
      <c r="A4" s="11" t="s">
        <v>188</v>
      </c>
    </row>
    <row r="5" spans="1:1" x14ac:dyDescent="0.2">
      <c r="A5" s="11" t="s">
        <v>149</v>
      </c>
    </row>
    <row r="6" spans="1:1" x14ac:dyDescent="0.2">
      <c r="A6" s="11" t="s">
        <v>252</v>
      </c>
    </row>
    <row r="7" spans="1:1" x14ac:dyDescent="0.2">
      <c r="A7" s="11" t="s">
        <v>192</v>
      </c>
    </row>
    <row r="8" spans="1:1" x14ac:dyDescent="0.2">
      <c r="A8" s="11" t="s">
        <v>210</v>
      </c>
    </row>
    <row r="9" spans="1:1" x14ac:dyDescent="0.2">
      <c r="A9" s="11" t="s">
        <v>156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57</cp:revision>
  <dcterms:created xsi:type="dcterms:W3CDTF">2020-12-13T08:44:49Z</dcterms:created>
  <dcterms:modified xsi:type="dcterms:W3CDTF">2023-09-04T15:23:42Z</dcterms:modified>
  <dc:language>en-US</dc:language>
</cp:coreProperties>
</file>